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E:\งานบ้านเก่า\งานวัดผล\ส่งคะแนน ปพ\2565\เทอม2\มัธยม\"/>
    </mc:Choice>
  </mc:AlternateContent>
  <xr:revisionPtr revIDLastSave="0" documentId="13_ncr:1_{A5929C62-92C0-4F68-9663-DFECA0DBB772}" xr6:coauthVersionLast="47" xr6:coauthVersionMax="47" xr10:uidLastSave="{00000000-0000-0000-0000-000000000000}"/>
  <bookViews>
    <workbookView xWindow="780" yWindow="600" windowWidth="17895" windowHeight="10320" tabRatio="1000" xr2:uid="{00000000-000D-0000-FFFF-FFFF00000000}"/>
  </bookViews>
  <sheets>
    <sheet name="ข้อมูลเบื้องต้น" sheetId="1" r:id="rId1"/>
    <sheet name="subj" sheetId="32" r:id="rId2"/>
    <sheet name="p1ปก" sheetId="2" r:id="rId3"/>
    <sheet name="p2เวลาเรียน" sheetId="4" r:id="rId4"/>
    <sheet name="pใบรายชื่อ" sheetId="31" r:id="rId5"/>
    <sheet name="p3สรุปผลการเรียน" sheetId="6" r:id="rId6"/>
    <sheet name="copy" sheetId="21" state="hidden" r:id="rId7"/>
    <sheet name="p4คุณ&amp;อ่าน" sheetId="8" state="hidden" r:id="rId8"/>
    <sheet name="p5กราฟ" sheetId="11" r:id="rId9"/>
    <sheet name="ติด0" sheetId="20" r:id="rId10"/>
    <sheet name="Teacher" sheetId="26" r:id="rId11"/>
    <sheet name="Mid_top10" sheetId="29" state="hidden" r:id="rId12"/>
    <sheet name="Totol_top10" sheetId="30" state="hidden" r:id="rId13"/>
    <sheet name="student" sheetId="15" state="hidden" r:id="rId14"/>
    <sheet name="สรุป" sheetId="18" state="hidden" r:id="rId15"/>
    <sheet name="Sheet2" sheetId="16" state="hidden" r:id="rId16"/>
    <sheet name="สถิติ นร." sheetId="17" state="hidden" r:id="rId17"/>
    <sheet name="error" sheetId="25" state="hidden" r:id="rId18"/>
  </sheets>
  <definedNames>
    <definedName name="_xlnm._FilterDatabase" localSheetId="7" hidden="1">'p4คุณ&amp;อ่าน'!$C$1:$W$44</definedName>
    <definedName name="_xlnm.Print_Area" localSheetId="11">Mid_top10!$B$2:$J$30</definedName>
    <definedName name="_xlnm.Print_Area" localSheetId="2">p1ปก!$B$1:$S$35</definedName>
    <definedName name="_xlnm.Print_Area" localSheetId="3">p2เวลาเรียน!$B$1:$AX$49</definedName>
    <definedName name="_xlnm.Print_Area" localSheetId="5">p3สรุปผลการเรียน!$B$1:$W$50</definedName>
    <definedName name="_xlnm.Print_Area" localSheetId="7">'p4คุณ&amp;อ่าน'!$B$1:$W$49</definedName>
    <definedName name="_xlnm.Print_Area" localSheetId="8">p5กราฟ!$B$1:$S$39</definedName>
    <definedName name="_xlnm.Print_Area" localSheetId="4">pใบรายชื่อ!$B$1:$U$49</definedName>
    <definedName name="_xlnm.Print_Area" localSheetId="12">Totol_top10!$B$2:$J$30</definedName>
    <definedName name="_xlnm.Print_Area" localSheetId="9">ติด0!$B$2:$I$58</definedName>
    <definedName name="_xlnm.Print_Area" localSheetId="16">'สถิติ นร.'!$B$1:$P$38</definedName>
    <definedName name="_xlnm.Print_Titles" localSheetId="11">Mid_top10!$2:$6</definedName>
    <definedName name="_xlnm.Print_Titles" localSheetId="3">p2เวลาเรียน!$B:$G,p2เวลาเรียน!$1:$4</definedName>
    <definedName name="_xlnm.Print_Titles" localSheetId="5">p3สรุปผลการเรียน!$B:$G,p3สรุปผลการเรียน!$1:$5</definedName>
    <definedName name="_xlnm.Print_Titles" localSheetId="7">'p4คุณ&amp;อ่าน'!$1:$4</definedName>
    <definedName name="_xlnm.Print_Titles" localSheetId="4">pใบรายชื่อ!$B:$G,pใบรายชื่อ!$2:$3</definedName>
    <definedName name="_xlnm.Print_Titles" localSheetId="12">Totol_top10!$2:$6</definedName>
    <definedName name="_xlnm.Print_Titles" localSheetId="9">ติด0!$2:$6</definedName>
    <definedName name="Z_389C1853_6099_4D9F_A0F7_7F9074524A1B_.wvu.Cols" localSheetId="5" hidden="1">p3สรุปผลการเรียน!$D:$D,p3สรุปผลการเรียน!$G:$G,p3สรุปผลการเรียน!$U:$U</definedName>
    <definedName name="Z_389C1853_6099_4D9F_A0F7_7F9074524A1B_.wvu.FilterData" localSheetId="7" hidden="1">'p4คุณ&amp;อ่าน'!$C$1:$W$44</definedName>
    <definedName name="Z_389C1853_6099_4D9F_A0F7_7F9074524A1B_.wvu.PrintArea" localSheetId="2" hidden="1">p1ปก!$B$1:$S$35</definedName>
    <definedName name="Z_389C1853_6099_4D9F_A0F7_7F9074524A1B_.wvu.PrintArea" localSheetId="3" hidden="1">p2เวลาเรียน!$C$1:$AX$44</definedName>
    <definedName name="Z_389C1853_6099_4D9F_A0F7_7F9074524A1B_.wvu.PrintArea" localSheetId="5" hidden="1">p3สรุปผลการเรียน!$C$2:$Y$45</definedName>
    <definedName name="Z_389C1853_6099_4D9F_A0F7_7F9074524A1B_.wvu.PrintArea" localSheetId="7" hidden="1">'p4คุณ&amp;อ่าน'!$C$1:$W$44</definedName>
    <definedName name="Z_389C1853_6099_4D9F_A0F7_7F9074524A1B_.wvu.PrintArea" localSheetId="4" hidden="1">pใบรายชื่อ!$C$2:$G$43</definedName>
    <definedName name="Z_389C1853_6099_4D9F_A0F7_7F9074524A1B_.wvu.PrintTitles" localSheetId="3" hidden="1">p2เวลาเรียน!$C:$G,p2เวลาเรียน!$1:$4</definedName>
    <definedName name="Z_389C1853_6099_4D9F_A0F7_7F9074524A1B_.wvu.PrintTitles" localSheetId="5" hidden="1">p3สรุปผลการเรียน!$2:$5</definedName>
    <definedName name="Z_389C1853_6099_4D9F_A0F7_7F9074524A1B_.wvu.PrintTitles" localSheetId="7" hidden="1">'p4คุณ&amp;อ่าน'!$1:$4</definedName>
    <definedName name="Z_389C1853_6099_4D9F_A0F7_7F9074524A1B_.wvu.PrintTitles" localSheetId="4" hidden="1">pใบรายชื่อ!$C:$G,pใบรายชื่อ!$2:$3</definedName>
  </definedNames>
  <calcPr calcId="181029"/>
  <customWorkbookViews>
    <customWorkbookView name="Administrator - มุมมองส่วนบุคคล" guid="{389C1853-6099-4D9F-A0F7-7F9074524A1B}" mergeInterval="0" personalView="1" maximized="1" windowWidth="1362" windowHeight="598" tabRatio="81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B4" i="20" l="1"/>
  <c r="M49" i="8" l="1"/>
  <c r="N49" i="8"/>
  <c r="W49" i="8"/>
  <c r="M45" i="8"/>
  <c r="N45" i="8"/>
  <c r="W45" i="8"/>
  <c r="M46" i="8"/>
  <c r="N46" i="8"/>
  <c r="W46" i="8"/>
  <c r="M47" i="8"/>
  <c r="N47" i="8"/>
  <c r="W47" i="8"/>
  <c r="M48" i="8"/>
  <c r="N48" i="8"/>
  <c r="W48" i="8"/>
  <c r="T50" i="6"/>
  <c r="U50" i="6" s="1"/>
  <c r="T43" i="6"/>
  <c r="U43" i="6" s="1"/>
  <c r="T44" i="6"/>
  <c r="Y44" i="6" s="1"/>
  <c r="T45" i="6"/>
  <c r="U45" i="6" s="1"/>
  <c r="T46" i="6"/>
  <c r="Y46" i="6" s="1"/>
  <c r="T47" i="6"/>
  <c r="U47" i="6" s="1"/>
  <c r="T48" i="6"/>
  <c r="Y48" i="6" s="1"/>
  <c r="T49" i="6"/>
  <c r="U49" i="6" s="1"/>
  <c r="B49" i="31"/>
  <c r="C49" i="31"/>
  <c r="D49" i="31"/>
  <c r="E49" i="31"/>
  <c r="F49" i="31"/>
  <c r="G49" i="31"/>
  <c r="Y50" i="6" l="1"/>
  <c r="Y49" i="6"/>
  <c r="U48" i="6"/>
  <c r="Y47" i="6"/>
  <c r="U46" i="6"/>
  <c r="Y45" i="6"/>
  <c r="U44" i="6"/>
  <c r="Y43" i="6"/>
  <c r="J9" i="1" l="1"/>
  <c r="B17" i="1" l="1"/>
  <c r="B18" i="1"/>
  <c r="B14" i="1"/>
  <c r="B15" i="1"/>
  <c r="B16" i="1"/>
  <c r="D12" i="32"/>
  <c r="D3" i="32"/>
  <c r="D4" i="32"/>
  <c r="D5" i="32"/>
  <c r="D6" i="32"/>
  <c r="D7" i="32"/>
  <c r="D8" i="32"/>
  <c r="D9" i="32"/>
  <c r="D10" i="32"/>
  <c r="D11" i="32"/>
  <c r="L34" i="2"/>
  <c r="L33" i="2"/>
  <c r="H1" i="15" l="1"/>
  <c r="D2" i="32"/>
  <c r="D13" i="32" s="1"/>
  <c r="B8" i="1"/>
  <c r="B9" i="1"/>
  <c r="B10" i="1"/>
  <c r="B11" i="1"/>
  <c r="B12" i="1"/>
  <c r="B13" i="1"/>
  <c r="B7" i="1"/>
  <c r="H183" i="15" l="1"/>
  <c r="H184" i="15"/>
  <c r="H188" i="15"/>
  <c r="H192" i="15"/>
  <c r="H177" i="15"/>
  <c r="H181" i="15"/>
  <c r="H189" i="15"/>
  <c r="H193" i="15"/>
  <c r="H178" i="15"/>
  <c r="H182" i="15"/>
  <c r="H187" i="15"/>
  <c r="H191" i="15"/>
  <c r="H195" i="15"/>
  <c r="H180" i="15"/>
  <c r="H185" i="15"/>
  <c r="H186" i="15"/>
  <c r="H190" i="15"/>
  <c r="H194" i="15"/>
  <c r="H179" i="15"/>
  <c r="B2" i="11"/>
  <c r="B1" i="31" l="1"/>
  <c r="B1" i="6"/>
  <c r="H3" i="15" l="1"/>
  <c r="H4" i="15" s="1"/>
  <c r="H5" i="15" l="1"/>
  <c r="H6" i="15" l="1"/>
  <c r="H7" i="15" l="1"/>
  <c r="H8" i="15" s="1"/>
  <c r="H9" i="15"/>
  <c r="C12" i="11"/>
  <c r="C13" i="11"/>
  <c r="C14" i="11"/>
  <c r="C15" i="11"/>
  <c r="C16" i="11"/>
  <c r="C17" i="11"/>
  <c r="C18" i="11"/>
  <c r="H10" i="15" l="1"/>
  <c r="H11" i="15"/>
  <c r="H12" i="15" s="1"/>
  <c r="AO7" i="6"/>
  <c r="AP7" i="6" s="1"/>
  <c r="AO8" i="6"/>
  <c r="AP8" i="6" s="1"/>
  <c r="AO9" i="6"/>
  <c r="AP9" i="6" s="1"/>
  <c r="AO10" i="6"/>
  <c r="AO11" i="6"/>
  <c r="AP11" i="6" s="1"/>
  <c r="AO12" i="6"/>
  <c r="AO13" i="6"/>
  <c r="AO14" i="6"/>
  <c r="AO15" i="6"/>
  <c r="AO16" i="6"/>
  <c r="AO17" i="6"/>
  <c r="AO18" i="6"/>
  <c r="AO19" i="6"/>
  <c r="AO20" i="6"/>
  <c r="AP20" i="6" s="1"/>
  <c r="AO21" i="6"/>
  <c r="AO22" i="6"/>
  <c r="AO23" i="6"/>
  <c r="AO24" i="6"/>
  <c r="AO25" i="6"/>
  <c r="AO26" i="6"/>
  <c r="AO27" i="6"/>
  <c r="AO28" i="6"/>
  <c r="AP28" i="6" s="1"/>
  <c r="AO29" i="6"/>
  <c r="AO30" i="6"/>
  <c r="AP30" i="6" s="1"/>
  <c r="AO31" i="6"/>
  <c r="AO32" i="6"/>
  <c r="AP32" i="6" s="1"/>
  <c r="AO33" i="6"/>
  <c r="AP33" i="6" s="1"/>
  <c r="AO34" i="6"/>
  <c r="AO35" i="6"/>
  <c r="AO36" i="6"/>
  <c r="AP36" i="6" s="1"/>
  <c r="AO37" i="6"/>
  <c r="AP37" i="6" s="1"/>
  <c r="AO38" i="6"/>
  <c r="AP38" i="6" s="1"/>
  <c r="AO39" i="6"/>
  <c r="AP39" i="6" s="1"/>
  <c r="AO40" i="6"/>
  <c r="AP40" i="6" s="1"/>
  <c r="AO41" i="6"/>
  <c r="AP41" i="6" s="1"/>
  <c r="AO42" i="6"/>
  <c r="AP42" i="6" s="1"/>
  <c r="AO43" i="6"/>
  <c r="AP43" i="6" s="1"/>
  <c r="AO44" i="6"/>
  <c r="AP44" i="6" s="1"/>
  <c r="AO45" i="6"/>
  <c r="AP45" i="6" s="1"/>
  <c r="AO6" i="6"/>
  <c r="AP6" i="6" s="1"/>
  <c r="H13" i="15" l="1"/>
  <c r="H14" i="15" s="1"/>
  <c r="H15" i="15" s="1"/>
  <c r="AP10" i="6"/>
  <c r="AP12" i="6" s="1"/>
  <c r="AP14" i="6"/>
  <c r="AP13" i="6" l="1"/>
  <c r="AP15" i="6" s="1"/>
  <c r="AP16" i="6"/>
  <c r="H16" i="15"/>
  <c r="H17" i="15" s="1"/>
  <c r="AP31" i="6"/>
  <c r="AP35" i="6"/>
  <c r="AP34" i="6"/>
  <c r="AP17" i="6" l="1"/>
  <c r="AP18" i="6" s="1"/>
  <c r="H18" i="15"/>
  <c r="H19" i="15" s="1"/>
  <c r="AF42" i="6"/>
  <c r="AF43" i="6"/>
  <c r="AF44" i="6"/>
  <c r="AF45" i="6"/>
  <c r="AF4" i="6"/>
  <c r="N41" i="8"/>
  <c r="N42" i="8"/>
  <c r="N43" i="8"/>
  <c r="N44" i="8"/>
  <c r="M4" i="8"/>
  <c r="B5" i="30"/>
  <c r="AH13" i="6"/>
  <c r="AI13" i="6" s="1"/>
  <c r="AH14" i="6"/>
  <c r="AI14" i="6" s="1"/>
  <c r="AH15" i="6"/>
  <c r="AI15" i="6" s="1"/>
  <c r="AH16" i="6"/>
  <c r="AI16" i="6" s="1"/>
  <c r="AH17" i="6"/>
  <c r="AI17" i="6" s="1"/>
  <c r="AH18" i="6"/>
  <c r="AI18" i="6" s="1"/>
  <c r="AH19" i="6"/>
  <c r="AI19" i="6" s="1"/>
  <c r="AH20" i="6"/>
  <c r="AI20" i="6" s="1"/>
  <c r="AH21" i="6"/>
  <c r="AI21" i="6" s="1"/>
  <c r="AH22" i="6"/>
  <c r="AI22" i="6" s="1"/>
  <c r="AH23" i="6"/>
  <c r="AI23" i="6" s="1"/>
  <c r="AH24" i="6"/>
  <c r="AI24" i="6" s="1"/>
  <c r="AH25" i="6"/>
  <c r="AI25" i="6" s="1"/>
  <c r="AH26" i="6"/>
  <c r="AI26" i="6" s="1"/>
  <c r="AH27" i="6"/>
  <c r="AI27" i="6" s="1"/>
  <c r="AH28" i="6"/>
  <c r="AI28" i="6" s="1"/>
  <c r="AH29" i="6"/>
  <c r="AI29" i="6" s="1"/>
  <c r="AH30" i="6"/>
  <c r="AI30" i="6" s="1"/>
  <c r="AH31" i="6"/>
  <c r="AI31" i="6" s="1"/>
  <c r="AH32" i="6"/>
  <c r="AI32" i="6" s="1"/>
  <c r="AH33" i="6"/>
  <c r="AI33" i="6" s="1"/>
  <c r="AH34" i="6"/>
  <c r="AI34" i="6" s="1"/>
  <c r="AH35" i="6"/>
  <c r="AI35" i="6" s="1"/>
  <c r="AH36" i="6"/>
  <c r="AI36" i="6" s="1"/>
  <c r="AH37" i="6"/>
  <c r="AI37" i="6" s="1"/>
  <c r="AH38" i="6"/>
  <c r="AI38" i="6" s="1"/>
  <c r="AH39" i="6"/>
  <c r="AI39" i="6" s="1"/>
  <c r="AH40" i="6"/>
  <c r="AI40" i="6" s="1"/>
  <c r="AH41" i="6"/>
  <c r="AI41" i="6" s="1"/>
  <c r="AH42" i="6"/>
  <c r="AI42" i="6" s="1"/>
  <c r="AH43" i="6"/>
  <c r="AI43" i="6" s="1"/>
  <c r="AH44" i="6"/>
  <c r="AI44" i="6" s="1"/>
  <c r="AH45" i="6"/>
  <c r="AI45" i="6" s="1"/>
  <c r="AH7" i="6"/>
  <c r="AI7" i="6" s="1"/>
  <c r="AH8" i="6"/>
  <c r="AI8" i="6" s="1"/>
  <c r="AH9" i="6"/>
  <c r="AI9" i="6" s="1"/>
  <c r="AH10" i="6"/>
  <c r="AI10" i="6" s="1"/>
  <c r="AH11" i="6"/>
  <c r="AI11" i="6" s="1"/>
  <c r="AH12" i="6"/>
  <c r="AI12" i="6" s="1"/>
  <c r="AH6" i="6"/>
  <c r="AI6" i="6" s="1"/>
  <c r="AJ6" i="6" s="1"/>
  <c r="I6" i="29"/>
  <c r="B5" i="29"/>
  <c r="AE42" i="6"/>
  <c r="AE43" i="6"/>
  <c r="AE44" i="6"/>
  <c r="AE45" i="6"/>
  <c r="AP27" i="6" l="1"/>
  <c r="AP19" i="6"/>
  <c r="AP21" i="6"/>
  <c r="H20" i="15"/>
  <c r="AF5" i="6"/>
  <c r="AJ7" i="6"/>
  <c r="AJ8" i="6" s="1"/>
  <c r="W5" i="8"/>
  <c r="AP22" i="6" l="1"/>
  <c r="AP23" i="6" s="1"/>
  <c r="H21" i="15"/>
  <c r="AJ9" i="6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M5" i="8"/>
  <c r="N5" i="8" s="1"/>
  <c r="B1" i="8"/>
  <c r="H22" i="15" l="1"/>
  <c r="AP24" i="6"/>
  <c r="AP25" i="6" s="1"/>
  <c r="AJ10" i="6"/>
  <c r="M44" i="8"/>
  <c r="M43" i="8"/>
  <c r="M42" i="8"/>
  <c r="M41" i="8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4" i="8"/>
  <c r="N34" i="8" s="1"/>
  <c r="M33" i="8"/>
  <c r="N33" i="8" s="1"/>
  <c r="M32" i="8"/>
  <c r="N32" i="8" s="1"/>
  <c r="M31" i="8"/>
  <c r="N31" i="8" s="1"/>
  <c r="M30" i="8"/>
  <c r="N30" i="8" s="1"/>
  <c r="M29" i="8"/>
  <c r="N29" i="8" s="1"/>
  <c r="M28" i="8"/>
  <c r="N28" i="8" s="1"/>
  <c r="M27" i="8"/>
  <c r="N27" i="8" s="1"/>
  <c r="M26" i="8"/>
  <c r="N26" i="8" s="1"/>
  <c r="M25" i="8"/>
  <c r="N25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M18" i="8"/>
  <c r="N18" i="8" s="1"/>
  <c r="M17" i="8"/>
  <c r="N17" i="8" s="1"/>
  <c r="M16" i="8"/>
  <c r="N16" i="8" s="1"/>
  <c r="M15" i="8"/>
  <c r="N15" i="8" s="1"/>
  <c r="M14" i="8"/>
  <c r="N14" i="8" s="1"/>
  <c r="M13" i="8"/>
  <c r="N13" i="8" s="1"/>
  <c r="M12" i="8"/>
  <c r="N12" i="8" s="1"/>
  <c r="M11" i="8"/>
  <c r="N11" i="8" s="1"/>
  <c r="M10" i="8"/>
  <c r="N10" i="8" s="1"/>
  <c r="M9" i="8"/>
  <c r="N9" i="8" s="1"/>
  <c r="M8" i="8"/>
  <c r="N8" i="8" s="1"/>
  <c r="M7" i="8"/>
  <c r="N7" i="8" s="1"/>
  <c r="M6" i="8"/>
  <c r="N6" i="8" s="1"/>
  <c r="H23" i="15" l="1"/>
  <c r="H24" i="15" s="1"/>
  <c r="H25" i="15" s="1"/>
  <c r="AP26" i="6"/>
  <c r="AP29" i="6" s="1"/>
  <c r="AJ11" i="6"/>
  <c r="AJ12" i="6" s="1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H26" i="15" l="1"/>
  <c r="H30" i="15"/>
  <c r="AJ13" i="6"/>
  <c r="H27" i="15" l="1"/>
  <c r="H28" i="15" s="1"/>
  <c r="AJ14" i="6"/>
  <c r="AJ15" i="6" s="1"/>
  <c r="O1" i="26"/>
  <c r="N1" i="26"/>
  <c r="N35" i="26" s="1"/>
  <c r="M1" i="26"/>
  <c r="M38" i="26" s="1"/>
  <c r="L1" i="26"/>
  <c r="L38" i="26" s="1"/>
  <c r="K1" i="26"/>
  <c r="J1" i="26"/>
  <c r="I1" i="26"/>
  <c r="I38" i="26" s="1"/>
  <c r="H1" i="26"/>
  <c r="H38" i="26" s="1"/>
  <c r="G1" i="26"/>
  <c r="G35" i="26" s="1"/>
  <c r="F1" i="26"/>
  <c r="F35" i="26" s="1"/>
  <c r="E1" i="26"/>
  <c r="E38" i="26" s="1"/>
  <c r="D1" i="26"/>
  <c r="D38" i="26" s="1"/>
  <c r="AB3" i="15"/>
  <c r="AA3" i="15" s="1"/>
  <c r="AC3" i="15"/>
  <c r="Z3" i="15" s="1"/>
  <c r="AB4" i="15"/>
  <c r="AC4" i="15"/>
  <c r="AB5" i="15"/>
  <c r="AC5" i="15"/>
  <c r="AB6" i="15"/>
  <c r="AC6" i="15"/>
  <c r="AB7" i="15"/>
  <c r="AC7" i="15"/>
  <c r="AB8" i="15"/>
  <c r="AC8" i="15"/>
  <c r="AB9" i="15"/>
  <c r="AC9" i="15"/>
  <c r="AB10" i="15"/>
  <c r="AC10" i="15"/>
  <c r="AB11" i="15"/>
  <c r="AC11" i="15"/>
  <c r="AB12" i="15"/>
  <c r="AC12" i="15"/>
  <c r="AB13" i="15"/>
  <c r="AC13" i="15"/>
  <c r="AB14" i="15"/>
  <c r="AC14" i="15"/>
  <c r="AB15" i="15"/>
  <c r="AC15" i="15"/>
  <c r="AB16" i="15"/>
  <c r="AC16" i="15"/>
  <c r="AB17" i="15"/>
  <c r="AC17" i="15"/>
  <c r="AB18" i="15"/>
  <c r="AC18" i="15"/>
  <c r="AB19" i="15"/>
  <c r="AC19" i="15"/>
  <c r="AB20" i="15"/>
  <c r="AC20" i="15"/>
  <c r="AB21" i="15"/>
  <c r="AC21" i="15"/>
  <c r="AB22" i="15"/>
  <c r="AC22" i="15"/>
  <c r="AB23" i="15"/>
  <c r="AC23" i="15"/>
  <c r="AB24" i="15"/>
  <c r="AC24" i="15"/>
  <c r="AB25" i="15"/>
  <c r="AC25" i="15"/>
  <c r="AB26" i="15"/>
  <c r="AC26" i="15"/>
  <c r="AB27" i="15"/>
  <c r="AC27" i="15"/>
  <c r="AB28" i="15"/>
  <c r="AC28" i="15"/>
  <c r="AB29" i="15"/>
  <c r="AC29" i="15"/>
  <c r="AB30" i="15"/>
  <c r="AC30" i="15"/>
  <c r="AB31" i="15"/>
  <c r="AC31" i="15"/>
  <c r="AB32" i="15"/>
  <c r="AC32" i="15"/>
  <c r="AB33" i="15"/>
  <c r="AC33" i="15"/>
  <c r="AB34" i="15"/>
  <c r="AC34" i="15"/>
  <c r="AB35" i="15"/>
  <c r="AC35" i="15"/>
  <c r="AB36" i="15"/>
  <c r="AC36" i="15"/>
  <c r="AB37" i="15"/>
  <c r="AC37" i="15"/>
  <c r="AB38" i="15"/>
  <c r="AC38" i="15"/>
  <c r="AB39" i="15"/>
  <c r="AC39" i="15"/>
  <c r="AB40" i="15"/>
  <c r="AC40" i="15"/>
  <c r="AB41" i="15"/>
  <c r="AC41" i="15"/>
  <c r="AB42" i="15"/>
  <c r="AC42" i="15"/>
  <c r="AB43" i="15"/>
  <c r="AC43" i="15"/>
  <c r="AB44" i="15"/>
  <c r="AC44" i="15"/>
  <c r="AB45" i="15"/>
  <c r="AC45" i="15"/>
  <c r="AB46" i="15"/>
  <c r="AC46" i="15"/>
  <c r="AB47" i="15"/>
  <c r="AC47" i="15"/>
  <c r="AB48" i="15"/>
  <c r="AC48" i="15"/>
  <c r="AB49" i="15"/>
  <c r="AC49" i="15"/>
  <c r="AB50" i="15"/>
  <c r="AC50" i="15"/>
  <c r="AB51" i="15"/>
  <c r="AC51" i="15"/>
  <c r="AB52" i="15"/>
  <c r="AC52" i="15"/>
  <c r="AB53" i="15"/>
  <c r="AC53" i="15"/>
  <c r="AB54" i="15"/>
  <c r="AC54" i="15"/>
  <c r="AB55" i="15"/>
  <c r="AC55" i="15"/>
  <c r="AB56" i="15"/>
  <c r="AC56" i="15"/>
  <c r="AB57" i="15"/>
  <c r="AC57" i="15"/>
  <c r="AB58" i="15"/>
  <c r="AC58" i="15"/>
  <c r="AB59" i="15"/>
  <c r="AC59" i="15"/>
  <c r="AB60" i="15"/>
  <c r="AC60" i="15"/>
  <c r="AB61" i="15"/>
  <c r="AC61" i="15"/>
  <c r="AB62" i="15"/>
  <c r="AC62" i="15"/>
  <c r="AB63" i="15"/>
  <c r="AC63" i="15"/>
  <c r="AB64" i="15"/>
  <c r="AC64" i="15"/>
  <c r="AB65" i="15"/>
  <c r="AC65" i="15"/>
  <c r="AB66" i="15"/>
  <c r="AC66" i="15"/>
  <c r="AB67" i="15"/>
  <c r="AC67" i="15"/>
  <c r="AB68" i="15"/>
  <c r="AC68" i="15"/>
  <c r="AB69" i="15"/>
  <c r="AC69" i="15"/>
  <c r="AB70" i="15"/>
  <c r="AC70" i="15"/>
  <c r="AB71" i="15"/>
  <c r="AC71" i="15"/>
  <c r="AB72" i="15"/>
  <c r="AC72" i="15"/>
  <c r="AB73" i="15"/>
  <c r="AC73" i="15"/>
  <c r="AB74" i="15"/>
  <c r="AC74" i="15"/>
  <c r="AB75" i="15"/>
  <c r="AC75" i="15"/>
  <c r="AB76" i="15"/>
  <c r="AC76" i="15"/>
  <c r="AB77" i="15"/>
  <c r="AC77" i="15"/>
  <c r="AB78" i="15"/>
  <c r="AC78" i="15"/>
  <c r="AB79" i="15"/>
  <c r="AC79" i="15"/>
  <c r="AB80" i="15"/>
  <c r="AC80" i="15"/>
  <c r="AB81" i="15"/>
  <c r="AC81" i="15"/>
  <c r="AB82" i="15"/>
  <c r="AC82" i="15"/>
  <c r="AB83" i="15"/>
  <c r="AC83" i="15"/>
  <c r="AB84" i="15"/>
  <c r="AC84" i="15"/>
  <c r="AB85" i="15"/>
  <c r="AC85" i="15"/>
  <c r="AB86" i="15"/>
  <c r="AC86" i="15"/>
  <c r="AB87" i="15"/>
  <c r="AC87" i="15"/>
  <c r="AB88" i="15"/>
  <c r="AC88" i="15"/>
  <c r="AB89" i="15"/>
  <c r="AC89" i="15"/>
  <c r="AB90" i="15"/>
  <c r="AC90" i="15"/>
  <c r="AB91" i="15"/>
  <c r="AC91" i="15"/>
  <c r="AB92" i="15"/>
  <c r="AC92" i="15"/>
  <c r="AB93" i="15"/>
  <c r="AC93" i="15"/>
  <c r="AB94" i="15"/>
  <c r="AC94" i="15"/>
  <c r="AB95" i="15"/>
  <c r="AC95" i="15"/>
  <c r="AB96" i="15"/>
  <c r="AC96" i="15"/>
  <c r="AB97" i="15"/>
  <c r="AC97" i="15"/>
  <c r="AB98" i="15"/>
  <c r="AC98" i="15"/>
  <c r="AB99" i="15"/>
  <c r="AC99" i="15"/>
  <c r="AB100" i="15"/>
  <c r="AC100" i="15"/>
  <c r="AB101" i="15"/>
  <c r="AC101" i="15"/>
  <c r="AB102" i="15"/>
  <c r="AC102" i="15"/>
  <c r="AB103" i="15"/>
  <c r="AC103" i="15"/>
  <c r="AB104" i="15"/>
  <c r="AC104" i="15"/>
  <c r="AB105" i="15"/>
  <c r="AC105" i="15"/>
  <c r="AB106" i="15"/>
  <c r="AC106" i="15"/>
  <c r="AB107" i="15"/>
  <c r="AC107" i="15"/>
  <c r="AB108" i="15"/>
  <c r="AC108" i="15"/>
  <c r="AB109" i="15"/>
  <c r="AC109" i="15"/>
  <c r="AB110" i="15"/>
  <c r="AC110" i="15"/>
  <c r="AB111" i="15"/>
  <c r="AC111" i="15"/>
  <c r="AB112" i="15"/>
  <c r="AC112" i="15"/>
  <c r="AB113" i="15"/>
  <c r="AC113" i="15"/>
  <c r="AB114" i="15"/>
  <c r="AC114" i="15"/>
  <c r="AB115" i="15"/>
  <c r="AC115" i="15"/>
  <c r="AB116" i="15"/>
  <c r="AC116" i="15"/>
  <c r="AB117" i="15"/>
  <c r="AC117" i="15"/>
  <c r="AB118" i="15"/>
  <c r="AC118" i="15"/>
  <c r="AB119" i="15"/>
  <c r="AC119" i="15"/>
  <c r="AB120" i="15"/>
  <c r="AC120" i="15"/>
  <c r="AB121" i="15"/>
  <c r="AC121" i="15"/>
  <c r="AB122" i="15"/>
  <c r="AC122" i="15"/>
  <c r="AB123" i="15"/>
  <c r="AC123" i="15"/>
  <c r="AB124" i="15"/>
  <c r="AC124" i="15"/>
  <c r="AB125" i="15"/>
  <c r="AC125" i="15"/>
  <c r="AB126" i="15"/>
  <c r="AC126" i="15"/>
  <c r="AB127" i="15"/>
  <c r="AC127" i="15"/>
  <c r="AB128" i="15"/>
  <c r="AC128" i="15"/>
  <c r="AB129" i="15"/>
  <c r="AC129" i="15"/>
  <c r="AB130" i="15"/>
  <c r="AC130" i="15"/>
  <c r="AB131" i="15"/>
  <c r="AC131" i="15"/>
  <c r="AB132" i="15"/>
  <c r="AC132" i="15"/>
  <c r="AB133" i="15"/>
  <c r="AC133" i="15"/>
  <c r="AB134" i="15"/>
  <c r="AC134" i="15"/>
  <c r="AB135" i="15"/>
  <c r="AC135" i="15"/>
  <c r="AB136" i="15"/>
  <c r="AC136" i="15"/>
  <c r="AB137" i="15"/>
  <c r="AC137" i="15"/>
  <c r="AB138" i="15"/>
  <c r="AC138" i="15"/>
  <c r="AB139" i="15"/>
  <c r="AC139" i="15"/>
  <c r="AB140" i="15"/>
  <c r="AC140" i="15"/>
  <c r="AB141" i="15"/>
  <c r="AC141" i="15"/>
  <c r="AB142" i="15"/>
  <c r="AC142" i="15"/>
  <c r="AB143" i="15"/>
  <c r="AC143" i="15"/>
  <c r="AB144" i="15"/>
  <c r="AC144" i="15"/>
  <c r="AB145" i="15"/>
  <c r="AC145" i="15"/>
  <c r="AB146" i="15"/>
  <c r="AC146" i="15"/>
  <c r="AB147" i="15"/>
  <c r="AC147" i="15"/>
  <c r="AB148" i="15"/>
  <c r="AC148" i="15"/>
  <c r="AB149" i="15"/>
  <c r="AC149" i="15"/>
  <c r="AB150" i="15"/>
  <c r="AC150" i="15"/>
  <c r="AB151" i="15"/>
  <c r="AC151" i="15"/>
  <c r="AB152" i="15"/>
  <c r="AC152" i="15"/>
  <c r="AB153" i="15"/>
  <c r="AC153" i="15"/>
  <c r="AB154" i="15"/>
  <c r="AC154" i="15"/>
  <c r="AB155" i="15"/>
  <c r="AC155" i="15"/>
  <c r="AB156" i="15"/>
  <c r="AC156" i="15"/>
  <c r="AB157" i="15"/>
  <c r="AC157" i="15"/>
  <c r="AB158" i="15"/>
  <c r="AC158" i="15"/>
  <c r="AB159" i="15"/>
  <c r="AC159" i="15"/>
  <c r="AB160" i="15"/>
  <c r="AC160" i="15"/>
  <c r="AB161" i="15"/>
  <c r="AC161" i="15"/>
  <c r="AB162" i="15"/>
  <c r="AC162" i="15"/>
  <c r="AB163" i="15"/>
  <c r="AC163" i="15"/>
  <c r="AB164" i="15"/>
  <c r="AC164" i="15"/>
  <c r="AB165" i="15"/>
  <c r="AC165" i="15"/>
  <c r="AB166" i="15"/>
  <c r="AC166" i="15"/>
  <c r="AB167" i="15"/>
  <c r="AC167" i="15"/>
  <c r="AB168" i="15"/>
  <c r="AC168" i="15"/>
  <c r="AB169" i="15"/>
  <c r="AC169" i="15"/>
  <c r="AB170" i="15"/>
  <c r="AC170" i="15"/>
  <c r="AB171" i="15"/>
  <c r="AC171" i="15"/>
  <c r="AB172" i="15"/>
  <c r="AC172" i="15"/>
  <c r="AB173" i="15"/>
  <c r="AC173" i="15"/>
  <c r="AB174" i="15"/>
  <c r="AC174" i="15"/>
  <c r="AB175" i="15"/>
  <c r="AC175" i="15"/>
  <c r="AB176" i="15"/>
  <c r="AC176" i="15"/>
  <c r="AB177" i="15"/>
  <c r="AC177" i="15"/>
  <c r="AB178" i="15"/>
  <c r="AC178" i="15"/>
  <c r="AB179" i="15"/>
  <c r="AC179" i="15"/>
  <c r="AB180" i="15"/>
  <c r="AC180" i="15"/>
  <c r="AB181" i="15"/>
  <c r="AC181" i="15"/>
  <c r="AB182" i="15"/>
  <c r="AC182" i="15"/>
  <c r="AB183" i="15"/>
  <c r="AC183" i="15"/>
  <c r="AB184" i="15"/>
  <c r="AC184" i="15"/>
  <c r="AB185" i="15"/>
  <c r="AC185" i="15"/>
  <c r="AB186" i="15"/>
  <c r="AC186" i="15"/>
  <c r="AB187" i="15"/>
  <c r="AC187" i="15"/>
  <c r="AB188" i="15"/>
  <c r="AC188" i="15"/>
  <c r="AB189" i="15"/>
  <c r="AC189" i="15"/>
  <c r="AB190" i="15"/>
  <c r="AC190" i="15"/>
  <c r="AB191" i="15"/>
  <c r="AC191" i="15"/>
  <c r="AB192" i="15"/>
  <c r="AC192" i="15"/>
  <c r="AB193" i="15"/>
  <c r="AC193" i="15"/>
  <c r="AB194" i="15"/>
  <c r="AC194" i="15"/>
  <c r="AB195" i="15"/>
  <c r="AC195" i="15"/>
  <c r="AB196" i="15"/>
  <c r="AC196" i="15"/>
  <c r="AB197" i="15"/>
  <c r="AC197" i="15"/>
  <c r="AB198" i="15"/>
  <c r="AC198" i="15"/>
  <c r="AB199" i="15"/>
  <c r="AC199" i="15"/>
  <c r="AB200" i="15"/>
  <c r="AC200" i="15"/>
  <c r="AB201" i="15"/>
  <c r="AC201" i="15"/>
  <c r="AB202" i="15"/>
  <c r="AC202" i="15"/>
  <c r="AB203" i="15"/>
  <c r="AC203" i="15"/>
  <c r="AB204" i="15"/>
  <c r="AC204" i="15"/>
  <c r="AB205" i="15"/>
  <c r="AC205" i="15"/>
  <c r="AB206" i="15"/>
  <c r="AC206" i="15"/>
  <c r="AB207" i="15"/>
  <c r="AC207" i="15"/>
  <c r="AB208" i="15"/>
  <c r="AC208" i="15"/>
  <c r="AB209" i="15"/>
  <c r="AC209" i="15"/>
  <c r="AB210" i="15"/>
  <c r="AC210" i="15"/>
  <c r="AB211" i="15"/>
  <c r="AC211" i="15"/>
  <c r="AB212" i="15"/>
  <c r="AC212" i="15"/>
  <c r="AB213" i="15"/>
  <c r="AC213" i="15"/>
  <c r="AB214" i="15"/>
  <c r="AC214" i="15"/>
  <c r="AB215" i="15"/>
  <c r="AC215" i="15"/>
  <c r="AB216" i="15"/>
  <c r="AC216" i="15"/>
  <c r="AB217" i="15"/>
  <c r="AC217" i="15"/>
  <c r="AB218" i="15"/>
  <c r="AC218" i="15"/>
  <c r="AB219" i="15"/>
  <c r="AC219" i="15"/>
  <c r="AB220" i="15"/>
  <c r="AC220" i="15"/>
  <c r="AB221" i="15"/>
  <c r="AC221" i="15"/>
  <c r="AB222" i="15"/>
  <c r="AC222" i="15"/>
  <c r="AB223" i="15"/>
  <c r="AC223" i="15"/>
  <c r="AB224" i="15"/>
  <c r="AC224" i="15"/>
  <c r="AB225" i="15"/>
  <c r="AC225" i="15"/>
  <c r="AB226" i="15"/>
  <c r="AC226" i="15"/>
  <c r="AB227" i="15"/>
  <c r="AC227" i="15"/>
  <c r="AB228" i="15"/>
  <c r="AC228" i="15"/>
  <c r="AB229" i="15"/>
  <c r="AC229" i="15"/>
  <c r="AB230" i="15"/>
  <c r="AC230" i="15"/>
  <c r="AB231" i="15"/>
  <c r="AC231" i="15"/>
  <c r="AB232" i="15"/>
  <c r="AC232" i="15"/>
  <c r="AB233" i="15"/>
  <c r="AC233" i="15"/>
  <c r="AB234" i="15"/>
  <c r="AC234" i="15"/>
  <c r="AB235" i="15"/>
  <c r="AC235" i="15"/>
  <c r="AB236" i="15"/>
  <c r="AC236" i="15"/>
  <c r="AB237" i="15"/>
  <c r="AC237" i="15"/>
  <c r="AB238" i="15"/>
  <c r="AC238" i="15"/>
  <c r="AB239" i="15"/>
  <c r="AC239" i="15"/>
  <c r="AB240" i="15"/>
  <c r="AC240" i="15"/>
  <c r="AB241" i="15"/>
  <c r="AC241" i="15"/>
  <c r="AB242" i="15"/>
  <c r="AC242" i="15"/>
  <c r="AB243" i="15"/>
  <c r="AC243" i="15"/>
  <c r="AB244" i="15"/>
  <c r="AC244" i="15"/>
  <c r="AB245" i="15"/>
  <c r="AC245" i="15"/>
  <c r="AB246" i="15"/>
  <c r="AC246" i="15"/>
  <c r="AB247" i="15"/>
  <c r="AC247" i="15"/>
  <c r="AB248" i="15"/>
  <c r="AC248" i="15"/>
  <c r="AB249" i="15"/>
  <c r="AC249" i="15"/>
  <c r="AB250" i="15"/>
  <c r="AC250" i="15"/>
  <c r="AB251" i="15"/>
  <c r="AC251" i="15"/>
  <c r="AB252" i="15"/>
  <c r="AC252" i="15"/>
  <c r="AB253" i="15"/>
  <c r="AC253" i="15"/>
  <c r="AB254" i="15"/>
  <c r="AC254" i="15"/>
  <c r="AB255" i="15"/>
  <c r="AC255" i="15"/>
  <c r="AB256" i="15"/>
  <c r="AC256" i="15"/>
  <c r="AB257" i="15"/>
  <c r="AC257" i="15"/>
  <c r="AB258" i="15"/>
  <c r="AC258" i="15"/>
  <c r="AB259" i="15"/>
  <c r="AC259" i="15"/>
  <c r="AB260" i="15"/>
  <c r="AC260" i="15"/>
  <c r="AB261" i="15"/>
  <c r="AC261" i="15"/>
  <c r="AB262" i="15"/>
  <c r="AC262" i="15"/>
  <c r="AB263" i="15"/>
  <c r="AC263" i="15"/>
  <c r="AB264" i="15"/>
  <c r="AC264" i="15"/>
  <c r="AB265" i="15"/>
  <c r="AC265" i="15"/>
  <c r="AB266" i="15"/>
  <c r="AC266" i="15"/>
  <c r="AB267" i="15"/>
  <c r="AC267" i="15"/>
  <c r="AB268" i="15"/>
  <c r="AC268" i="15"/>
  <c r="AB269" i="15"/>
  <c r="AC269" i="15"/>
  <c r="AB270" i="15"/>
  <c r="AC270" i="15"/>
  <c r="AB271" i="15"/>
  <c r="AC271" i="15"/>
  <c r="AB272" i="15"/>
  <c r="AC272" i="15"/>
  <c r="AB273" i="15"/>
  <c r="AC273" i="15"/>
  <c r="AB274" i="15"/>
  <c r="AC274" i="15"/>
  <c r="AB275" i="15"/>
  <c r="AC275" i="15"/>
  <c r="AB276" i="15"/>
  <c r="AC276" i="15"/>
  <c r="AB277" i="15"/>
  <c r="AC277" i="15"/>
  <c r="AB278" i="15"/>
  <c r="AC278" i="15"/>
  <c r="AB279" i="15"/>
  <c r="AC279" i="15"/>
  <c r="AB280" i="15"/>
  <c r="AC280" i="15"/>
  <c r="AB281" i="15"/>
  <c r="AC281" i="15"/>
  <c r="AB282" i="15"/>
  <c r="AC282" i="15"/>
  <c r="AB283" i="15"/>
  <c r="AC283" i="15"/>
  <c r="AB284" i="15"/>
  <c r="AC284" i="15"/>
  <c r="AB285" i="15"/>
  <c r="AC285" i="15"/>
  <c r="AB286" i="15"/>
  <c r="AC286" i="15"/>
  <c r="AB287" i="15"/>
  <c r="AC287" i="15"/>
  <c r="AB288" i="15"/>
  <c r="AC288" i="15"/>
  <c r="AB289" i="15"/>
  <c r="AC289" i="15"/>
  <c r="AB290" i="15"/>
  <c r="AC290" i="15"/>
  <c r="AB291" i="15"/>
  <c r="AC291" i="15"/>
  <c r="AB292" i="15"/>
  <c r="AC292" i="15"/>
  <c r="AB293" i="15"/>
  <c r="AC293" i="15"/>
  <c r="AB294" i="15"/>
  <c r="AC294" i="15"/>
  <c r="AB295" i="15"/>
  <c r="AC295" i="15"/>
  <c r="AB296" i="15"/>
  <c r="AC296" i="15"/>
  <c r="AB297" i="15"/>
  <c r="AC297" i="15"/>
  <c r="AB298" i="15"/>
  <c r="AC298" i="15"/>
  <c r="AB299" i="15"/>
  <c r="AC299" i="15"/>
  <c r="AB300" i="15"/>
  <c r="AC300" i="15"/>
  <c r="AB301" i="15"/>
  <c r="AC301" i="15"/>
  <c r="AB302" i="15"/>
  <c r="AC302" i="15"/>
  <c r="AB303" i="15"/>
  <c r="AC303" i="15"/>
  <c r="AB304" i="15"/>
  <c r="AC304" i="15"/>
  <c r="AB305" i="15"/>
  <c r="AC305" i="15"/>
  <c r="AB306" i="15"/>
  <c r="AC306" i="15"/>
  <c r="AB307" i="15"/>
  <c r="AC307" i="15"/>
  <c r="AB308" i="15"/>
  <c r="AC308" i="15"/>
  <c r="AB309" i="15"/>
  <c r="AC309" i="15"/>
  <c r="AB310" i="15"/>
  <c r="AC310" i="15"/>
  <c r="AB311" i="15"/>
  <c r="AC311" i="15"/>
  <c r="AB312" i="15"/>
  <c r="AC312" i="15"/>
  <c r="AB313" i="15"/>
  <c r="AC313" i="15"/>
  <c r="AB314" i="15"/>
  <c r="AC314" i="15"/>
  <c r="AB315" i="15"/>
  <c r="AC315" i="15"/>
  <c r="AB316" i="15"/>
  <c r="AC316" i="15"/>
  <c r="AB317" i="15"/>
  <c r="AC317" i="15"/>
  <c r="AB318" i="15"/>
  <c r="AC318" i="15"/>
  <c r="AB319" i="15"/>
  <c r="AC319" i="15"/>
  <c r="AB320" i="15"/>
  <c r="AC320" i="15"/>
  <c r="AB321" i="15"/>
  <c r="AC321" i="15"/>
  <c r="AB322" i="15"/>
  <c r="AC322" i="15"/>
  <c r="AB323" i="15"/>
  <c r="AC323" i="15"/>
  <c r="AB324" i="15"/>
  <c r="AC324" i="15"/>
  <c r="AB325" i="15"/>
  <c r="AC325" i="15"/>
  <c r="AB326" i="15"/>
  <c r="AC326" i="15"/>
  <c r="AB327" i="15"/>
  <c r="AC327" i="15"/>
  <c r="AB328" i="15"/>
  <c r="AC328" i="15"/>
  <c r="AB329" i="15"/>
  <c r="AC329" i="15"/>
  <c r="AB330" i="15"/>
  <c r="AC330" i="15"/>
  <c r="AB331" i="15"/>
  <c r="AC331" i="15"/>
  <c r="AB332" i="15"/>
  <c r="AC332" i="15"/>
  <c r="AB333" i="15"/>
  <c r="AC333" i="15"/>
  <c r="AB334" i="15"/>
  <c r="AC334" i="15"/>
  <c r="AB335" i="15"/>
  <c r="AC335" i="15"/>
  <c r="AB336" i="15"/>
  <c r="AC336" i="15"/>
  <c r="AB337" i="15"/>
  <c r="AC337" i="15"/>
  <c r="AB338" i="15"/>
  <c r="AC338" i="15"/>
  <c r="AB339" i="15"/>
  <c r="AC339" i="15"/>
  <c r="AB340" i="15"/>
  <c r="AC340" i="15"/>
  <c r="AB341" i="15"/>
  <c r="AC341" i="15"/>
  <c r="AB342" i="15"/>
  <c r="AC342" i="15"/>
  <c r="AB343" i="15"/>
  <c r="AC343" i="15"/>
  <c r="AB344" i="15"/>
  <c r="AC344" i="15"/>
  <c r="AB345" i="15"/>
  <c r="AC345" i="15"/>
  <c r="AB346" i="15"/>
  <c r="AC346" i="15"/>
  <c r="AB347" i="15"/>
  <c r="AC347" i="15"/>
  <c r="AB348" i="15"/>
  <c r="AC348" i="15"/>
  <c r="AB349" i="15"/>
  <c r="AC349" i="15"/>
  <c r="AB350" i="15"/>
  <c r="AC350" i="15"/>
  <c r="AB351" i="15"/>
  <c r="AC351" i="15"/>
  <c r="AB352" i="15"/>
  <c r="AC352" i="15"/>
  <c r="AB353" i="15"/>
  <c r="AC353" i="15"/>
  <c r="AB354" i="15"/>
  <c r="AC354" i="15"/>
  <c r="AB355" i="15"/>
  <c r="AC355" i="15"/>
  <c r="AB356" i="15"/>
  <c r="AC356" i="15"/>
  <c r="AB357" i="15"/>
  <c r="AC357" i="15"/>
  <c r="AB358" i="15"/>
  <c r="AC358" i="15"/>
  <c r="AB359" i="15"/>
  <c r="AC359" i="15"/>
  <c r="AB360" i="15"/>
  <c r="AC360" i="15"/>
  <c r="AB361" i="15"/>
  <c r="AC361" i="15"/>
  <c r="AB362" i="15"/>
  <c r="AC362" i="15"/>
  <c r="AB363" i="15"/>
  <c r="AC363" i="15"/>
  <c r="AB364" i="15"/>
  <c r="AC364" i="15"/>
  <c r="AB365" i="15"/>
  <c r="AC365" i="15"/>
  <c r="AB366" i="15"/>
  <c r="AC366" i="15"/>
  <c r="AB367" i="15"/>
  <c r="AC367" i="15"/>
  <c r="AB368" i="15"/>
  <c r="AC368" i="15"/>
  <c r="AB369" i="15"/>
  <c r="AC369" i="15"/>
  <c r="AB370" i="15"/>
  <c r="AC370" i="15"/>
  <c r="AB371" i="15"/>
  <c r="AC371" i="15"/>
  <c r="AB372" i="15"/>
  <c r="AC372" i="15"/>
  <c r="AB373" i="15"/>
  <c r="AC373" i="15"/>
  <c r="AB374" i="15"/>
  <c r="AC374" i="15"/>
  <c r="AB375" i="15"/>
  <c r="AC375" i="15"/>
  <c r="AB376" i="15"/>
  <c r="AC376" i="15"/>
  <c r="AB377" i="15"/>
  <c r="AC377" i="15"/>
  <c r="AB378" i="15"/>
  <c r="AC378" i="15"/>
  <c r="AB379" i="15"/>
  <c r="AC379" i="15"/>
  <c r="AB380" i="15"/>
  <c r="AC380" i="15"/>
  <c r="AB381" i="15"/>
  <c r="AC381" i="15"/>
  <c r="AB382" i="15"/>
  <c r="AC382" i="15"/>
  <c r="AB383" i="15"/>
  <c r="AC383" i="15"/>
  <c r="AB384" i="15"/>
  <c r="AC384" i="15"/>
  <c r="AB385" i="15"/>
  <c r="AC385" i="15"/>
  <c r="AB386" i="15"/>
  <c r="AC386" i="15"/>
  <c r="AB387" i="15"/>
  <c r="AC387" i="15"/>
  <c r="AB388" i="15"/>
  <c r="AC388" i="15"/>
  <c r="AB389" i="15"/>
  <c r="AC389" i="15"/>
  <c r="AB390" i="15"/>
  <c r="AC390" i="15"/>
  <c r="AB391" i="15"/>
  <c r="AC391" i="15"/>
  <c r="AB392" i="15"/>
  <c r="AC392" i="15"/>
  <c r="AB393" i="15"/>
  <c r="AC393" i="15"/>
  <c r="AB394" i="15"/>
  <c r="AC394" i="15"/>
  <c r="AB395" i="15"/>
  <c r="AC395" i="15"/>
  <c r="AB396" i="15"/>
  <c r="AC396" i="15"/>
  <c r="AB397" i="15"/>
  <c r="AC397" i="15"/>
  <c r="AB398" i="15"/>
  <c r="AC398" i="15"/>
  <c r="AB399" i="15"/>
  <c r="AC399" i="15"/>
  <c r="AB400" i="15"/>
  <c r="AC400" i="15"/>
  <c r="AB401" i="15"/>
  <c r="AC401" i="15"/>
  <c r="AB402" i="15"/>
  <c r="AC402" i="15"/>
  <c r="AB403" i="15"/>
  <c r="AC403" i="15"/>
  <c r="AB404" i="15"/>
  <c r="AC404" i="15"/>
  <c r="AB405" i="15"/>
  <c r="AC405" i="15"/>
  <c r="AB406" i="15"/>
  <c r="AC406" i="15"/>
  <c r="AB407" i="15"/>
  <c r="AC407" i="15"/>
  <c r="AB408" i="15"/>
  <c r="AC408" i="15"/>
  <c r="AB409" i="15"/>
  <c r="AC409" i="15"/>
  <c r="AB410" i="15"/>
  <c r="AC410" i="15"/>
  <c r="AB411" i="15"/>
  <c r="AC411" i="15"/>
  <c r="AB412" i="15"/>
  <c r="AC412" i="15"/>
  <c r="AB413" i="15"/>
  <c r="AC413" i="15"/>
  <c r="AB414" i="15"/>
  <c r="AC414" i="15"/>
  <c r="AB415" i="15"/>
  <c r="AC415" i="15"/>
  <c r="AB416" i="15"/>
  <c r="AC416" i="15"/>
  <c r="AB417" i="15"/>
  <c r="AC417" i="15"/>
  <c r="AB418" i="15"/>
  <c r="AC418" i="15"/>
  <c r="AB419" i="15"/>
  <c r="AC419" i="15"/>
  <c r="AB420" i="15"/>
  <c r="AC420" i="15"/>
  <c r="AB421" i="15"/>
  <c r="AC421" i="15"/>
  <c r="AB422" i="15"/>
  <c r="AC422" i="15"/>
  <c r="AB423" i="15"/>
  <c r="AC423" i="15"/>
  <c r="AB424" i="15"/>
  <c r="AC424" i="15"/>
  <c r="AB425" i="15"/>
  <c r="AC425" i="15"/>
  <c r="AB426" i="15"/>
  <c r="AC426" i="15"/>
  <c r="AB427" i="15"/>
  <c r="AC427" i="15"/>
  <c r="AB428" i="15"/>
  <c r="AC428" i="15"/>
  <c r="AB429" i="15"/>
  <c r="AC429" i="15"/>
  <c r="AB430" i="15"/>
  <c r="AC430" i="15"/>
  <c r="AB431" i="15"/>
  <c r="AC431" i="15"/>
  <c r="AB432" i="15"/>
  <c r="AC432" i="15"/>
  <c r="AB433" i="15"/>
  <c r="AC433" i="15"/>
  <c r="AB434" i="15"/>
  <c r="AC434" i="15"/>
  <c r="AB435" i="15"/>
  <c r="AC435" i="15"/>
  <c r="AB436" i="15"/>
  <c r="AC436" i="15"/>
  <c r="AB437" i="15"/>
  <c r="AC437" i="15"/>
  <c r="AB438" i="15"/>
  <c r="AC438" i="15"/>
  <c r="AB439" i="15"/>
  <c r="AC439" i="15"/>
  <c r="AB440" i="15"/>
  <c r="AC440" i="15"/>
  <c r="AB441" i="15"/>
  <c r="AC441" i="15"/>
  <c r="AB442" i="15"/>
  <c r="AC442" i="15"/>
  <c r="AB443" i="15"/>
  <c r="AC443" i="15"/>
  <c r="AB444" i="15"/>
  <c r="AC444" i="15"/>
  <c r="AB445" i="15"/>
  <c r="AC445" i="15"/>
  <c r="AB446" i="15"/>
  <c r="AC446" i="15"/>
  <c r="AB447" i="15"/>
  <c r="AC447" i="15"/>
  <c r="AB448" i="15"/>
  <c r="AC448" i="15"/>
  <c r="AB449" i="15"/>
  <c r="AC449" i="15"/>
  <c r="AB450" i="15"/>
  <c r="AC450" i="15"/>
  <c r="AB451" i="15"/>
  <c r="AC451" i="15"/>
  <c r="AB452" i="15"/>
  <c r="AC452" i="15"/>
  <c r="AB453" i="15"/>
  <c r="AC453" i="15"/>
  <c r="AB454" i="15"/>
  <c r="AC454" i="15"/>
  <c r="AB455" i="15"/>
  <c r="AC455" i="15"/>
  <c r="AB456" i="15"/>
  <c r="AC456" i="15"/>
  <c r="AB457" i="15"/>
  <c r="AC457" i="15"/>
  <c r="AB458" i="15"/>
  <c r="AC458" i="15"/>
  <c r="AB459" i="15"/>
  <c r="AC459" i="15"/>
  <c r="AB460" i="15"/>
  <c r="AC460" i="15"/>
  <c r="AB461" i="15"/>
  <c r="AC461" i="15"/>
  <c r="AB462" i="15"/>
  <c r="AC462" i="15"/>
  <c r="AB463" i="15"/>
  <c r="AC463" i="15"/>
  <c r="AB464" i="15"/>
  <c r="AC464" i="15"/>
  <c r="AB465" i="15"/>
  <c r="AC465" i="15"/>
  <c r="AB466" i="15"/>
  <c r="AC466" i="15"/>
  <c r="AB467" i="15"/>
  <c r="AC467" i="15"/>
  <c r="AB468" i="15"/>
  <c r="AC468" i="15"/>
  <c r="AB469" i="15"/>
  <c r="AC469" i="15"/>
  <c r="AB470" i="15"/>
  <c r="AC470" i="15"/>
  <c r="AB471" i="15"/>
  <c r="AC471" i="15"/>
  <c r="AB472" i="15"/>
  <c r="AC472" i="15"/>
  <c r="AB473" i="15"/>
  <c r="AC473" i="15"/>
  <c r="AB474" i="15"/>
  <c r="AC474" i="15"/>
  <c r="AB475" i="15"/>
  <c r="AC475" i="15"/>
  <c r="AB476" i="15"/>
  <c r="AC476" i="15"/>
  <c r="AB477" i="15"/>
  <c r="AC477" i="15"/>
  <c r="AB478" i="15"/>
  <c r="AC478" i="15"/>
  <c r="AB479" i="15"/>
  <c r="AC479" i="15"/>
  <c r="AB480" i="15"/>
  <c r="AC480" i="15"/>
  <c r="AB481" i="15"/>
  <c r="AC481" i="15"/>
  <c r="AB482" i="15"/>
  <c r="AC482" i="15"/>
  <c r="AB483" i="15"/>
  <c r="AC483" i="15"/>
  <c r="AB484" i="15"/>
  <c r="AC484" i="15"/>
  <c r="AB485" i="15"/>
  <c r="AC485" i="15"/>
  <c r="AB486" i="15"/>
  <c r="AC486" i="15"/>
  <c r="AB487" i="15"/>
  <c r="AC487" i="15"/>
  <c r="AB488" i="15"/>
  <c r="AC488" i="15"/>
  <c r="AB489" i="15"/>
  <c r="AC489" i="15"/>
  <c r="AB490" i="15"/>
  <c r="AC490" i="15"/>
  <c r="AB491" i="15"/>
  <c r="AC491" i="15"/>
  <c r="AB492" i="15"/>
  <c r="AC492" i="15"/>
  <c r="AB493" i="15"/>
  <c r="AC493" i="15"/>
  <c r="AB494" i="15"/>
  <c r="AC494" i="15"/>
  <c r="AB495" i="15"/>
  <c r="AC495" i="15"/>
  <c r="AB496" i="15"/>
  <c r="AC496" i="15"/>
  <c r="AB497" i="15"/>
  <c r="AC497" i="15"/>
  <c r="AB498" i="15"/>
  <c r="AC498" i="15"/>
  <c r="AB499" i="15"/>
  <c r="AC499" i="15"/>
  <c r="AB500" i="15"/>
  <c r="AC500" i="15"/>
  <c r="AB501" i="15"/>
  <c r="AC501" i="15"/>
  <c r="AB502" i="15"/>
  <c r="AC502" i="15"/>
  <c r="AB503" i="15"/>
  <c r="AC503" i="15"/>
  <c r="AB504" i="15"/>
  <c r="AC504" i="15"/>
  <c r="AB505" i="15"/>
  <c r="AC505" i="15"/>
  <c r="AB506" i="15"/>
  <c r="AC506" i="15"/>
  <c r="AB507" i="15"/>
  <c r="AC507" i="15"/>
  <c r="AB508" i="15"/>
  <c r="AC508" i="15"/>
  <c r="AB509" i="15"/>
  <c r="AC509" i="15"/>
  <c r="AB510" i="15"/>
  <c r="AC510" i="15"/>
  <c r="AB511" i="15"/>
  <c r="AC511" i="15"/>
  <c r="AB512" i="15"/>
  <c r="AC512" i="15"/>
  <c r="AB513" i="15"/>
  <c r="AC513" i="15"/>
  <c r="AB514" i="15"/>
  <c r="AC514" i="15"/>
  <c r="AB515" i="15"/>
  <c r="AC515" i="15"/>
  <c r="AB516" i="15"/>
  <c r="AC516" i="15"/>
  <c r="AB517" i="15"/>
  <c r="AC517" i="15"/>
  <c r="AB518" i="15"/>
  <c r="AC518" i="15"/>
  <c r="AB519" i="15"/>
  <c r="AC519" i="15"/>
  <c r="AB520" i="15"/>
  <c r="AC520" i="15"/>
  <c r="AB521" i="15"/>
  <c r="AC521" i="15"/>
  <c r="AB522" i="15"/>
  <c r="AC522" i="15"/>
  <c r="AB523" i="15"/>
  <c r="AC523" i="15"/>
  <c r="AB524" i="15"/>
  <c r="AC524" i="15"/>
  <c r="AB525" i="15"/>
  <c r="AC525" i="15"/>
  <c r="AB526" i="15"/>
  <c r="AC526" i="15"/>
  <c r="AB527" i="15"/>
  <c r="AC527" i="15"/>
  <c r="AB528" i="15"/>
  <c r="AC528" i="15"/>
  <c r="AB529" i="15"/>
  <c r="AC529" i="15"/>
  <c r="AB530" i="15"/>
  <c r="AC530" i="15"/>
  <c r="AB531" i="15"/>
  <c r="AC531" i="15"/>
  <c r="AB532" i="15"/>
  <c r="AC532" i="15"/>
  <c r="AB533" i="15"/>
  <c r="AC533" i="15"/>
  <c r="AB534" i="15"/>
  <c r="AC534" i="15"/>
  <c r="AB535" i="15"/>
  <c r="AC535" i="15"/>
  <c r="AB536" i="15"/>
  <c r="AC536" i="15"/>
  <c r="AB537" i="15"/>
  <c r="AC537" i="15"/>
  <c r="AB538" i="15"/>
  <c r="AC538" i="15"/>
  <c r="AB539" i="15"/>
  <c r="AC539" i="15"/>
  <c r="AB540" i="15"/>
  <c r="AC540" i="15"/>
  <c r="AB541" i="15"/>
  <c r="AC541" i="15"/>
  <c r="AB542" i="15"/>
  <c r="AC542" i="15"/>
  <c r="AB543" i="15"/>
  <c r="AC543" i="15"/>
  <c r="AB544" i="15"/>
  <c r="AC544" i="15"/>
  <c r="AB545" i="15"/>
  <c r="AC545" i="15"/>
  <c r="AB546" i="15"/>
  <c r="AC546" i="15"/>
  <c r="AB547" i="15"/>
  <c r="AC547" i="15"/>
  <c r="AB548" i="15"/>
  <c r="AC548" i="15"/>
  <c r="AB549" i="15"/>
  <c r="AC549" i="15"/>
  <c r="AB550" i="15"/>
  <c r="AC550" i="15"/>
  <c r="AB551" i="15"/>
  <c r="AC551" i="15"/>
  <c r="AB552" i="15"/>
  <c r="AC552" i="15"/>
  <c r="AB553" i="15"/>
  <c r="AC553" i="15"/>
  <c r="AB554" i="15"/>
  <c r="AC554" i="15"/>
  <c r="AB555" i="15"/>
  <c r="AC555" i="15"/>
  <c r="AB556" i="15"/>
  <c r="AC556" i="15"/>
  <c r="AB557" i="15"/>
  <c r="AC557" i="15"/>
  <c r="AB558" i="15"/>
  <c r="AC558" i="15"/>
  <c r="AB559" i="15"/>
  <c r="AC559" i="15"/>
  <c r="AB560" i="15"/>
  <c r="AC560" i="15"/>
  <c r="AB561" i="15"/>
  <c r="AC561" i="15"/>
  <c r="AB562" i="15"/>
  <c r="AC562" i="15"/>
  <c r="AB563" i="15"/>
  <c r="AC563" i="15"/>
  <c r="AB564" i="15"/>
  <c r="AC564" i="15"/>
  <c r="AB565" i="15"/>
  <c r="AC565" i="15"/>
  <c r="AB566" i="15"/>
  <c r="AC566" i="15"/>
  <c r="AB567" i="15"/>
  <c r="AC567" i="15"/>
  <c r="AB568" i="15"/>
  <c r="AC568" i="15"/>
  <c r="AB569" i="15"/>
  <c r="AC569" i="15"/>
  <c r="AB570" i="15"/>
  <c r="AC570" i="15"/>
  <c r="AB571" i="15"/>
  <c r="AC571" i="15"/>
  <c r="AB572" i="15"/>
  <c r="AC572" i="15"/>
  <c r="AB573" i="15"/>
  <c r="AC573" i="15"/>
  <c r="AB574" i="15"/>
  <c r="AC574" i="15"/>
  <c r="AB575" i="15"/>
  <c r="AC575" i="15"/>
  <c r="AB576" i="15"/>
  <c r="AC576" i="15"/>
  <c r="AB577" i="15"/>
  <c r="AC577" i="15"/>
  <c r="AB578" i="15"/>
  <c r="AC578" i="15"/>
  <c r="AB579" i="15"/>
  <c r="AC579" i="15"/>
  <c r="AB580" i="15"/>
  <c r="AC580" i="15"/>
  <c r="AB581" i="15"/>
  <c r="AC581" i="15"/>
  <c r="AB582" i="15"/>
  <c r="AC582" i="15"/>
  <c r="AB583" i="15"/>
  <c r="AC583" i="15"/>
  <c r="AB584" i="15"/>
  <c r="AC584" i="15"/>
  <c r="AB585" i="15"/>
  <c r="AC585" i="15"/>
  <c r="AB586" i="15"/>
  <c r="AC586" i="15"/>
  <c r="AB587" i="15"/>
  <c r="AC587" i="15"/>
  <c r="AB588" i="15"/>
  <c r="AC588" i="15"/>
  <c r="AB589" i="15"/>
  <c r="AC589" i="15"/>
  <c r="AB590" i="15"/>
  <c r="AC590" i="15"/>
  <c r="AB591" i="15"/>
  <c r="AC591" i="15"/>
  <c r="AB592" i="15"/>
  <c r="AC592" i="15"/>
  <c r="AB593" i="15"/>
  <c r="AC593" i="15"/>
  <c r="AB594" i="15"/>
  <c r="AC594" i="15"/>
  <c r="AB595" i="15"/>
  <c r="AC595" i="15"/>
  <c r="AB596" i="15"/>
  <c r="AC596" i="15"/>
  <c r="AB597" i="15"/>
  <c r="AC597" i="15"/>
  <c r="AB598" i="15"/>
  <c r="AC598" i="15"/>
  <c r="AB599" i="15"/>
  <c r="AC599" i="15"/>
  <c r="AB600" i="15"/>
  <c r="AC600" i="15"/>
  <c r="AB601" i="15"/>
  <c r="AC601" i="15"/>
  <c r="AB602" i="15"/>
  <c r="AC602" i="15"/>
  <c r="AB603" i="15"/>
  <c r="AC603" i="15"/>
  <c r="AB604" i="15"/>
  <c r="AC604" i="15"/>
  <c r="AB605" i="15"/>
  <c r="AC605" i="15"/>
  <c r="AB606" i="15"/>
  <c r="AC606" i="15"/>
  <c r="AB607" i="15"/>
  <c r="AC607" i="15"/>
  <c r="AB608" i="15"/>
  <c r="AC608" i="15"/>
  <c r="AB609" i="15"/>
  <c r="AC609" i="15"/>
  <c r="AB610" i="15"/>
  <c r="AC610" i="15"/>
  <c r="AB611" i="15"/>
  <c r="AC611" i="15"/>
  <c r="AB612" i="15"/>
  <c r="AC612" i="15"/>
  <c r="AB613" i="15"/>
  <c r="AC613" i="15"/>
  <c r="AB614" i="15"/>
  <c r="AC614" i="15"/>
  <c r="AB615" i="15"/>
  <c r="AC615" i="15"/>
  <c r="AB616" i="15"/>
  <c r="AC616" i="15"/>
  <c r="AB617" i="15"/>
  <c r="AC617" i="15"/>
  <c r="AB618" i="15"/>
  <c r="AC618" i="15"/>
  <c r="AB619" i="15"/>
  <c r="AC619" i="15"/>
  <c r="AB620" i="15"/>
  <c r="AC620" i="15"/>
  <c r="AB621" i="15"/>
  <c r="AC621" i="15"/>
  <c r="AB622" i="15"/>
  <c r="AC622" i="15"/>
  <c r="AB623" i="15"/>
  <c r="AC623" i="15"/>
  <c r="AB624" i="15"/>
  <c r="AC624" i="15"/>
  <c r="AB625" i="15"/>
  <c r="AC625" i="15"/>
  <c r="AB626" i="15"/>
  <c r="AC626" i="15"/>
  <c r="AB627" i="15"/>
  <c r="AC627" i="15"/>
  <c r="AB628" i="15"/>
  <c r="AC628" i="15"/>
  <c r="AB629" i="15"/>
  <c r="AC629" i="15"/>
  <c r="AB630" i="15"/>
  <c r="AC630" i="15"/>
  <c r="AB631" i="15"/>
  <c r="AC631" i="15"/>
  <c r="AB632" i="15"/>
  <c r="AC632" i="15"/>
  <c r="AB633" i="15"/>
  <c r="AC633" i="15"/>
  <c r="AB634" i="15"/>
  <c r="AC634" i="15"/>
  <c r="AB635" i="15"/>
  <c r="AC635" i="15"/>
  <c r="AB636" i="15"/>
  <c r="AC636" i="15"/>
  <c r="AB637" i="15"/>
  <c r="AC637" i="15"/>
  <c r="AB638" i="15"/>
  <c r="AC638" i="15"/>
  <c r="AB639" i="15"/>
  <c r="AC639" i="15"/>
  <c r="AB640" i="15"/>
  <c r="AC640" i="15"/>
  <c r="AB641" i="15"/>
  <c r="AC641" i="15"/>
  <c r="AB642" i="15"/>
  <c r="AC642" i="15"/>
  <c r="AB643" i="15"/>
  <c r="AC643" i="15"/>
  <c r="AB644" i="15"/>
  <c r="AC644" i="15"/>
  <c r="AB645" i="15"/>
  <c r="AC645" i="15"/>
  <c r="AB646" i="15"/>
  <c r="AC646" i="15"/>
  <c r="AB647" i="15"/>
  <c r="AC647" i="15"/>
  <c r="AB648" i="15"/>
  <c r="AC648" i="15"/>
  <c r="AB649" i="15"/>
  <c r="AC649" i="15"/>
  <c r="AB650" i="15"/>
  <c r="AC650" i="15"/>
  <c r="AB651" i="15"/>
  <c r="AC651" i="15"/>
  <c r="AB652" i="15"/>
  <c r="AC652" i="15"/>
  <c r="AB653" i="15"/>
  <c r="AC653" i="15"/>
  <c r="AB654" i="15"/>
  <c r="AC654" i="15"/>
  <c r="AB655" i="15"/>
  <c r="AC655" i="15"/>
  <c r="AB656" i="15"/>
  <c r="AC656" i="15"/>
  <c r="AB657" i="15"/>
  <c r="AC657" i="15"/>
  <c r="AB658" i="15"/>
  <c r="AC658" i="15"/>
  <c r="AB659" i="15"/>
  <c r="AC659" i="15"/>
  <c r="AB660" i="15"/>
  <c r="AC660" i="15"/>
  <c r="AB661" i="15"/>
  <c r="AC661" i="15"/>
  <c r="AB662" i="15"/>
  <c r="AC662" i="15"/>
  <c r="AB663" i="15"/>
  <c r="AC663" i="15"/>
  <c r="AB664" i="15"/>
  <c r="AC664" i="15"/>
  <c r="AB665" i="15"/>
  <c r="AC665" i="15"/>
  <c r="AB666" i="15"/>
  <c r="AC666" i="15"/>
  <c r="AB667" i="15"/>
  <c r="AC667" i="15"/>
  <c r="AB668" i="15"/>
  <c r="AC668" i="15"/>
  <c r="AB669" i="15"/>
  <c r="AC669" i="15"/>
  <c r="AB670" i="15"/>
  <c r="AC670" i="15"/>
  <c r="AB671" i="15"/>
  <c r="AC671" i="15"/>
  <c r="AB672" i="15"/>
  <c r="AC672" i="15"/>
  <c r="AB673" i="15"/>
  <c r="AC673" i="15"/>
  <c r="AB674" i="15"/>
  <c r="AC674" i="15"/>
  <c r="AB675" i="15"/>
  <c r="AC675" i="15"/>
  <c r="AB676" i="15"/>
  <c r="AC676" i="15"/>
  <c r="AB677" i="15"/>
  <c r="AC677" i="15"/>
  <c r="AB678" i="15"/>
  <c r="AC678" i="15"/>
  <c r="AB679" i="15"/>
  <c r="AC679" i="15"/>
  <c r="AB680" i="15"/>
  <c r="AC680" i="15"/>
  <c r="AB681" i="15"/>
  <c r="AC681" i="15"/>
  <c r="AB682" i="15"/>
  <c r="AC682" i="15"/>
  <c r="AB683" i="15"/>
  <c r="AC683" i="15"/>
  <c r="AB684" i="15"/>
  <c r="AC684" i="15"/>
  <c r="AB685" i="15"/>
  <c r="AC685" i="15"/>
  <c r="AB686" i="15"/>
  <c r="AC686" i="15"/>
  <c r="AB687" i="15"/>
  <c r="AC687" i="15"/>
  <c r="AB688" i="15"/>
  <c r="AC688" i="15"/>
  <c r="AB689" i="15"/>
  <c r="AC689" i="15"/>
  <c r="AB690" i="15"/>
  <c r="AC690" i="15"/>
  <c r="AB691" i="15"/>
  <c r="AC691" i="15"/>
  <c r="AB692" i="15"/>
  <c r="AC692" i="15"/>
  <c r="AB693" i="15"/>
  <c r="AC693" i="15"/>
  <c r="AB694" i="15"/>
  <c r="AC694" i="15"/>
  <c r="AB695" i="15"/>
  <c r="AC695" i="15"/>
  <c r="AB696" i="15"/>
  <c r="AC696" i="15"/>
  <c r="AB697" i="15"/>
  <c r="AC697" i="15"/>
  <c r="AB698" i="15"/>
  <c r="AC698" i="15"/>
  <c r="AB699" i="15"/>
  <c r="AC699" i="15"/>
  <c r="AB700" i="15"/>
  <c r="AC700" i="15"/>
  <c r="AB701" i="15"/>
  <c r="AC701" i="15"/>
  <c r="AB702" i="15"/>
  <c r="AC702" i="15"/>
  <c r="AB703" i="15"/>
  <c r="AC703" i="15"/>
  <c r="AB704" i="15"/>
  <c r="AC704" i="15"/>
  <c r="AB705" i="15"/>
  <c r="AC705" i="15"/>
  <c r="AB706" i="15"/>
  <c r="AC706" i="15"/>
  <c r="AB707" i="15"/>
  <c r="AC707" i="15"/>
  <c r="AB708" i="15"/>
  <c r="AC708" i="15"/>
  <c r="AB709" i="15"/>
  <c r="AC709" i="15"/>
  <c r="AB710" i="15"/>
  <c r="AC710" i="15"/>
  <c r="AB711" i="15"/>
  <c r="AC711" i="15"/>
  <c r="AB712" i="15"/>
  <c r="AC712" i="15"/>
  <c r="AB713" i="15"/>
  <c r="AC713" i="15"/>
  <c r="AB714" i="15"/>
  <c r="AC714" i="15"/>
  <c r="AB715" i="15"/>
  <c r="AC715" i="15"/>
  <c r="AB716" i="15"/>
  <c r="AC716" i="15"/>
  <c r="AB717" i="15"/>
  <c r="AC717" i="15"/>
  <c r="AB718" i="15"/>
  <c r="AC718" i="15"/>
  <c r="AB719" i="15"/>
  <c r="AC719" i="15"/>
  <c r="AB720" i="15"/>
  <c r="AC720" i="15"/>
  <c r="AB721" i="15"/>
  <c r="AC721" i="15"/>
  <c r="AB722" i="15"/>
  <c r="AC722" i="15"/>
  <c r="AB723" i="15"/>
  <c r="AC723" i="15"/>
  <c r="AB724" i="15"/>
  <c r="AC724" i="15"/>
  <c r="AB725" i="15"/>
  <c r="AC725" i="15"/>
  <c r="AB726" i="15"/>
  <c r="AC726" i="15"/>
  <c r="AB727" i="15"/>
  <c r="AC727" i="15"/>
  <c r="AB728" i="15"/>
  <c r="AC728" i="15"/>
  <c r="AB729" i="15"/>
  <c r="AC729" i="15"/>
  <c r="AB730" i="15"/>
  <c r="AC730" i="15"/>
  <c r="AB731" i="15"/>
  <c r="AC731" i="15"/>
  <c r="AB732" i="15"/>
  <c r="AC732" i="15"/>
  <c r="AB733" i="15"/>
  <c r="AC733" i="15"/>
  <c r="AB734" i="15"/>
  <c r="AC734" i="15"/>
  <c r="AB735" i="15"/>
  <c r="AC735" i="15"/>
  <c r="AB736" i="15"/>
  <c r="AC736" i="15"/>
  <c r="AB737" i="15"/>
  <c r="AC737" i="15"/>
  <c r="AB738" i="15"/>
  <c r="AC738" i="15"/>
  <c r="AB739" i="15"/>
  <c r="AC739" i="15"/>
  <c r="AB740" i="15"/>
  <c r="AC740" i="15"/>
  <c r="AB741" i="15"/>
  <c r="AC741" i="15"/>
  <c r="AB742" i="15"/>
  <c r="AC742" i="15"/>
  <c r="AB743" i="15"/>
  <c r="AC743" i="15"/>
  <c r="AB744" i="15"/>
  <c r="AC744" i="15"/>
  <c r="AB745" i="15"/>
  <c r="AC745" i="15"/>
  <c r="AB746" i="15"/>
  <c r="AC746" i="15"/>
  <c r="AB747" i="15"/>
  <c r="AC747" i="15"/>
  <c r="AB748" i="15"/>
  <c r="AC748" i="15"/>
  <c r="AB749" i="15"/>
  <c r="AC749" i="15"/>
  <c r="AB750" i="15"/>
  <c r="AC750" i="15"/>
  <c r="AB751" i="15"/>
  <c r="AC751" i="15"/>
  <c r="AB752" i="15"/>
  <c r="AC752" i="15"/>
  <c r="AB753" i="15"/>
  <c r="AC753" i="15"/>
  <c r="AB754" i="15"/>
  <c r="AC754" i="15"/>
  <c r="AB755" i="15"/>
  <c r="AC755" i="15"/>
  <c r="AB756" i="15"/>
  <c r="AC756" i="15"/>
  <c r="AB757" i="15"/>
  <c r="AC757" i="15"/>
  <c r="AB758" i="15"/>
  <c r="AC758" i="15"/>
  <c r="AB759" i="15"/>
  <c r="AC759" i="15"/>
  <c r="AB760" i="15"/>
  <c r="AC760" i="15"/>
  <c r="AB761" i="15"/>
  <c r="AC761" i="15"/>
  <c r="AB762" i="15"/>
  <c r="AC762" i="15"/>
  <c r="AB763" i="15"/>
  <c r="AC763" i="15"/>
  <c r="AB764" i="15"/>
  <c r="AC764" i="15"/>
  <c r="AB765" i="15"/>
  <c r="AC765" i="15"/>
  <c r="AB766" i="15"/>
  <c r="AC766" i="15"/>
  <c r="AB767" i="15"/>
  <c r="AC767" i="15"/>
  <c r="AB768" i="15"/>
  <c r="AC768" i="15"/>
  <c r="AB769" i="15"/>
  <c r="AC769" i="15"/>
  <c r="AB770" i="15"/>
  <c r="AC770" i="15"/>
  <c r="AB771" i="15"/>
  <c r="AC771" i="15"/>
  <c r="AB772" i="15"/>
  <c r="AC772" i="15"/>
  <c r="AB773" i="15"/>
  <c r="AC773" i="15"/>
  <c r="AB774" i="15"/>
  <c r="AC774" i="15"/>
  <c r="AB775" i="15"/>
  <c r="AC775" i="15"/>
  <c r="AB776" i="15"/>
  <c r="AC776" i="15"/>
  <c r="AB777" i="15"/>
  <c r="AC777" i="15"/>
  <c r="AB778" i="15"/>
  <c r="AC778" i="15"/>
  <c r="AB779" i="15"/>
  <c r="AC779" i="15"/>
  <c r="AB780" i="15"/>
  <c r="AC780" i="15"/>
  <c r="AB781" i="15"/>
  <c r="AC781" i="15"/>
  <c r="AB782" i="15"/>
  <c r="AC782" i="15"/>
  <c r="AB783" i="15"/>
  <c r="AC783" i="15"/>
  <c r="AB784" i="15"/>
  <c r="AC784" i="15"/>
  <c r="AB785" i="15"/>
  <c r="AC785" i="15"/>
  <c r="AB786" i="15"/>
  <c r="AC786" i="15"/>
  <c r="AB787" i="15"/>
  <c r="AC787" i="15"/>
  <c r="AB788" i="15"/>
  <c r="AC788" i="15"/>
  <c r="AB789" i="15"/>
  <c r="AC789" i="15"/>
  <c r="AB790" i="15"/>
  <c r="AC790" i="15"/>
  <c r="AB791" i="15"/>
  <c r="AC791" i="15"/>
  <c r="AB792" i="15"/>
  <c r="AC792" i="15"/>
  <c r="AB793" i="15"/>
  <c r="AC793" i="15"/>
  <c r="AB794" i="15"/>
  <c r="AC794" i="15"/>
  <c r="AB795" i="15"/>
  <c r="AC795" i="15"/>
  <c r="AB796" i="15"/>
  <c r="AC796" i="15"/>
  <c r="AB797" i="15"/>
  <c r="AC797" i="15"/>
  <c r="AB798" i="15"/>
  <c r="AC798" i="15"/>
  <c r="AB799" i="15"/>
  <c r="AC799" i="15"/>
  <c r="AB800" i="15"/>
  <c r="AC800" i="15"/>
  <c r="AB801" i="15"/>
  <c r="AC801" i="15"/>
  <c r="AB802" i="15"/>
  <c r="AC802" i="15"/>
  <c r="AB803" i="15"/>
  <c r="AC803" i="15"/>
  <c r="AB804" i="15"/>
  <c r="AC804" i="15"/>
  <c r="AB805" i="15"/>
  <c r="AC805" i="15"/>
  <c r="AB806" i="15"/>
  <c r="AC806" i="15"/>
  <c r="AB807" i="15"/>
  <c r="AC807" i="15"/>
  <c r="AB808" i="15"/>
  <c r="AC808" i="15"/>
  <c r="AB809" i="15"/>
  <c r="AC809" i="15"/>
  <c r="AB810" i="15"/>
  <c r="AC810" i="15"/>
  <c r="AB811" i="15"/>
  <c r="AC811" i="15"/>
  <c r="AB812" i="15"/>
  <c r="AC812" i="15"/>
  <c r="AB813" i="15"/>
  <c r="AC813" i="15"/>
  <c r="AB814" i="15"/>
  <c r="AC814" i="15"/>
  <c r="AB815" i="15"/>
  <c r="AC815" i="15"/>
  <c r="AB816" i="15"/>
  <c r="AC816" i="15"/>
  <c r="AB817" i="15"/>
  <c r="AC817" i="15"/>
  <c r="AB818" i="15"/>
  <c r="AC818" i="15"/>
  <c r="AB819" i="15"/>
  <c r="AC819" i="15"/>
  <c r="AB820" i="15"/>
  <c r="AC820" i="15"/>
  <c r="AB821" i="15"/>
  <c r="AC821" i="15"/>
  <c r="AB822" i="15"/>
  <c r="AC822" i="15"/>
  <c r="AB823" i="15"/>
  <c r="AC823" i="15"/>
  <c r="AB824" i="15"/>
  <c r="AC824" i="15"/>
  <c r="AB825" i="15"/>
  <c r="AC825" i="15"/>
  <c r="AB826" i="15"/>
  <c r="AC826" i="15"/>
  <c r="AB827" i="15"/>
  <c r="AC827" i="15"/>
  <c r="AB828" i="15"/>
  <c r="AC828" i="15"/>
  <c r="AB829" i="15"/>
  <c r="AC829" i="15"/>
  <c r="AB830" i="15"/>
  <c r="AC830" i="15"/>
  <c r="AB831" i="15"/>
  <c r="AC831" i="15"/>
  <c r="AB832" i="15"/>
  <c r="AC832" i="15"/>
  <c r="AB833" i="15"/>
  <c r="AC833" i="15"/>
  <c r="AB834" i="15"/>
  <c r="AC834" i="15"/>
  <c r="AB835" i="15"/>
  <c r="AC835" i="15"/>
  <c r="AB836" i="15"/>
  <c r="AC836" i="15"/>
  <c r="AB837" i="15"/>
  <c r="AC837" i="15"/>
  <c r="AB838" i="15"/>
  <c r="AC838" i="15"/>
  <c r="AB839" i="15"/>
  <c r="AC839" i="15"/>
  <c r="AB840" i="15"/>
  <c r="AC840" i="15"/>
  <c r="AB841" i="15"/>
  <c r="AC841" i="15"/>
  <c r="AB842" i="15"/>
  <c r="AC842" i="15"/>
  <c r="AB843" i="15"/>
  <c r="AC843" i="15"/>
  <c r="AB844" i="15"/>
  <c r="AC844" i="15"/>
  <c r="AB845" i="15"/>
  <c r="AC845" i="15"/>
  <c r="AB846" i="15"/>
  <c r="AC846" i="15"/>
  <c r="AB847" i="15"/>
  <c r="AC847" i="15"/>
  <c r="AB848" i="15"/>
  <c r="AC848" i="15"/>
  <c r="AB849" i="15"/>
  <c r="AC849" i="15"/>
  <c r="AB850" i="15"/>
  <c r="AC850" i="15"/>
  <c r="AB851" i="15"/>
  <c r="AC851" i="15"/>
  <c r="AB852" i="15"/>
  <c r="AC852" i="15"/>
  <c r="AB853" i="15"/>
  <c r="AC853" i="15"/>
  <c r="AB854" i="15"/>
  <c r="AC854" i="15"/>
  <c r="AB855" i="15"/>
  <c r="AC855" i="15"/>
  <c r="AB856" i="15"/>
  <c r="AC856" i="15"/>
  <c r="AB857" i="15"/>
  <c r="AC857" i="15"/>
  <c r="AB858" i="15"/>
  <c r="AC858" i="15"/>
  <c r="AB859" i="15"/>
  <c r="AC859" i="15"/>
  <c r="AB860" i="15"/>
  <c r="AC860" i="15"/>
  <c r="AB861" i="15"/>
  <c r="AC861" i="15"/>
  <c r="AB862" i="15"/>
  <c r="AC862" i="15"/>
  <c r="AB863" i="15"/>
  <c r="AC863" i="15"/>
  <c r="AB864" i="15"/>
  <c r="AC864" i="15"/>
  <c r="AB865" i="15"/>
  <c r="AC865" i="15"/>
  <c r="AB866" i="15"/>
  <c r="AC866" i="15"/>
  <c r="AB867" i="15"/>
  <c r="AC867" i="15"/>
  <c r="AB868" i="15"/>
  <c r="AC868" i="15"/>
  <c r="AB869" i="15"/>
  <c r="AC869" i="15"/>
  <c r="AB870" i="15"/>
  <c r="AC870" i="15"/>
  <c r="AB871" i="15"/>
  <c r="AC871" i="15"/>
  <c r="AB872" i="15"/>
  <c r="AC872" i="15"/>
  <c r="AB873" i="15"/>
  <c r="AC873" i="15"/>
  <c r="AB874" i="15"/>
  <c r="AC874" i="15"/>
  <c r="AB875" i="15"/>
  <c r="AC875" i="15"/>
  <c r="AB876" i="15"/>
  <c r="AC876" i="15"/>
  <c r="AB877" i="15"/>
  <c r="AC877" i="15"/>
  <c r="AB878" i="15"/>
  <c r="AC878" i="15"/>
  <c r="AB879" i="15"/>
  <c r="AC879" i="15"/>
  <c r="AB880" i="15"/>
  <c r="AC880" i="15"/>
  <c r="AB881" i="15"/>
  <c r="AC881" i="15"/>
  <c r="AB882" i="15"/>
  <c r="AC882" i="15"/>
  <c r="AB883" i="15"/>
  <c r="AC883" i="15"/>
  <c r="AB884" i="15"/>
  <c r="AC884" i="15"/>
  <c r="AB885" i="15"/>
  <c r="AC885" i="15"/>
  <c r="AB886" i="15"/>
  <c r="AC886" i="15"/>
  <c r="AB887" i="15"/>
  <c r="AC887" i="15"/>
  <c r="AB888" i="15"/>
  <c r="AC888" i="15"/>
  <c r="AB889" i="15"/>
  <c r="AC889" i="15"/>
  <c r="AB890" i="15"/>
  <c r="AC890" i="15"/>
  <c r="AB891" i="15"/>
  <c r="AC891" i="15"/>
  <c r="AB892" i="15"/>
  <c r="AC892" i="15"/>
  <c r="AB893" i="15"/>
  <c r="AC893" i="15"/>
  <c r="AB894" i="15"/>
  <c r="AC894" i="15"/>
  <c r="AB895" i="15"/>
  <c r="AC895" i="15"/>
  <c r="AB896" i="15"/>
  <c r="AC896" i="15"/>
  <c r="AB897" i="15"/>
  <c r="AC897" i="15"/>
  <c r="AB898" i="15"/>
  <c r="AC898" i="15"/>
  <c r="AB899" i="15"/>
  <c r="AC899" i="15"/>
  <c r="AB900" i="15"/>
  <c r="AC900" i="15"/>
  <c r="AB901" i="15"/>
  <c r="AC901" i="15"/>
  <c r="AB902" i="15"/>
  <c r="AC902" i="15"/>
  <c r="AB903" i="15"/>
  <c r="AC903" i="15"/>
  <c r="AB904" i="15"/>
  <c r="AC904" i="15"/>
  <c r="AB905" i="15"/>
  <c r="AC905" i="15"/>
  <c r="AB906" i="15"/>
  <c r="AC906" i="15"/>
  <c r="AB907" i="15"/>
  <c r="AC907" i="15"/>
  <c r="AB908" i="15"/>
  <c r="AC908" i="15"/>
  <c r="AB909" i="15"/>
  <c r="AC909" i="15"/>
  <c r="AB910" i="15"/>
  <c r="AC910" i="15"/>
  <c r="AB911" i="15"/>
  <c r="AC911" i="15"/>
  <c r="AB912" i="15"/>
  <c r="AC912" i="15"/>
  <c r="AB913" i="15"/>
  <c r="AC913" i="15"/>
  <c r="AB914" i="15"/>
  <c r="AC914" i="15"/>
  <c r="AB915" i="15"/>
  <c r="AC915" i="15"/>
  <c r="AB916" i="15"/>
  <c r="AC916" i="15"/>
  <c r="AB917" i="15"/>
  <c r="AC917" i="15"/>
  <c r="AB918" i="15"/>
  <c r="AC918" i="15"/>
  <c r="AB919" i="15"/>
  <c r="AC919" i="15"/>
  <c r="AB920" i="15"/>
  <c r="AC920" i="15"/>
  <c r="AB921" i="15"/>
  <c r="AC921" i="15"/>
  <c r="AB922" i="15"/>
  <c r="AC922" i="15"/>
  <c r="AB923" i="15"/>
  <c r="AC923" i="15"/>
  <c r="AB924" i="15"/>
  <c r="AC924" i="15"/>
  <c r="AB925" i="15"/>
  <c r="AC925" i="15"/>
  <c r="AB926" i="15"/>
  <c r="AC926" i="15"/>
  <c r="AB927" i="15"/>
  <c r="AC927" i="15"/>
  <c r="AB928" i="15"/>
  <c r="AC928" i="15"/>
  <c r="AB929" i="15"/>
  <c r="AC929" i="15"/>
  <c r="AB930" i="15"/>
  <c r="AC930" i="15"/>
  <c r="AB931" i="15"/>
  <c r="AC931" i="15"/>
  <c r="AB932" i="15"/>
  <c r="AC932" i="15"/>
  <c r="AB933" i="15"/>
  <c r="AC933" i="15"/>
  <c r="AB934" i="15"/>
  <c r="AC934" i="15"/>
  <c r="AB935" i="15"/>
  <c r="AC935" i="15"/>
  <c r="AB936" i="15"/>
  <c r="AC936" i="15"/>
  <c r="AB937" i="15"/>
  <c r="AC937" i="15"/>
  <c r="AB938" i="15"/>
  <c r="AC938" i="15"/>
  <c r="AB939" i="15"/>
  <c r="AC939" i="15"/>
  <c r="AB940" i="15"/>
  <c r="AC940" i="15"/>
  <c r="AB941" i="15"/>
  <c r="AC941" i="15"/>
  <c r="AB942" i="15"/>
  <c r="AC942" i="15"/>
  <c r="AB943" i="15"/>
  <c r="AC943" i="15"/>
  <c r="AB944" i="15"/>
  <c r="AC944" i="15"/>
  <c r="AB945" i="15"/>
  <c r="AC945" i="15"/>
  <c r="AB946" i="15"/>
  <c r="AC946" i="15"/>
  <c r="AB947" i="15"/>
  <c r="AC947" i="15"/>
  <c r="AB948" i="15"/>
  <c r="AC948" i="15"/>
  <c r="AB949" i="15"/>
  <c r="AC949" i="15"/>
  <c r="AB950" i="15"/>
  <c r="AC950" i="15"/>
  <c r="AB951" i="15"/>
  <c r="AC951" i="15"/>
  <c r="AB952" i="15"/>
  <c r="AC952" i="15"/>
  <c r="AB953" i="15"/>
  <c r="AC953" i="15"/>
  <c r="AB954" i="15"/>
  <c r="AC954" i="15"/>
  <c r="AB955" i="15"/>
  <c r="AC955" i="15"/>
  <c r="AB956" i="15"/>
  <c r="AC956" i="15"/>
  <c r="AB957" i="15"/>
  <c r="AC957" i="15"/>
  <c r="AB958" i="15"/>
  <c r="AC958" i="15"/>
  <c r="AB959" i="15"/>
  <c r="AC959" i="15"/>
  <c r="AB960" i="15"/>
  <c r="AC960" i="15"/>
  <c r="AB961" i="15"/>
  <c r="AC961" i="15"/>
  <c r="AB962" i="15"/>
  <c r="AC962" i="15"/>
  <c r="AB963" i="15"/>
  <c r="AC963" i="15"/>
  <c r="AB964" i="15"/>
  <c r="AC964" i="15"/>
  <c r="AB965" i="15"/>
  <c r="AC965" i="15"/>
  <c r="AB966" i="15"/>
  <c r="AC966" i="15"/>
  <c r="AB967" i="15"/>
  <c r="AC967" i="15"/>
  <c r="AB968" i="15"/>
  <c r="AC968" i="15"/>
  <c r="AB969" i="15"/>
  <c r="AC969" i="15"/>
  <c r="AB970" i="15"/>
  <c r="AC970" i="15"/>
  <c r="AB971" i="15"/>
  <c r="AC971" i="15"/>
  <c r="AB972" i="15"/>
  <c r="AC972" i="15"/>
  <c r="AB973" i="15"/>
  <c r="AC973" i="15"/>
  <c r="AB974" i="15"/>
  <c r="AC974" i="15"/>
  <c r="AB975" i="15"/>
  <c r="AC975" i="15"/>
  <c r="AB976" i="15"/>
  <c r="AC976" i="15"/>
  <c r="AB977" i="15"/>
  <c r="AC977" i="15"/>
  <c r="AB978" i="15"/>
  <c r="AC978" i="15"/>
  <c r="AB979" i="15"/>
  <c r="AC979" i="15"/>
  <c r="AB980" i="15"/>
  <c r="AC980" i="15"/>
  <c r="AB981" i="15"/>
  <c r="AC981" i="15"/>
  <c r="AB982" i="15"/>
  <c r="AC982" i="15"/>
  <c r="AB983" i="15"/>
  <c r="AC983" i="15"/>
  <c r="AB984" i="15"/>
  <c r="AC984" i="15"/>
  <c r="AB985" i="15"/>
  <c r="AC985" i="15"/>
  <c r="AB986" i="15"/>
  <c r="AC986" i="15"/>
  <c r="AB987" i="15"/>
  <c r="AC987" i="15"/>
  <c r="AB988" i="15"/>
  <c r="AC988" i="15"/>
  <c r="AB989" i="15"/>
  <c r="AC989" i="15"/>
  <c r="AB990" i="15"/>
  <c r="AC990" i="15"/>
  <c r="AB991" i="15"/>
  <c r="AC991" i="15"/>
  <c r="AB992" i="15"/>
  <c r="AC992" i="15"/>
  <c r="AB993" i="15"/>
  <c r="AC993" i="15"/>
  <c r="AB994" i="15"/>
  <c r="AC994" i="15"/>
  <c r="AB995" i="15"/>
  <c r="AC995" i="15"/>
  <c r="AB996" i="15"/>
  <c r="AC996" i="15"/>
  <c r="AB997" i="15"/>
  <c r="AC997" i="15"/>
  <c r="AB998" i="15"/>
  <c r="AC998" i="15"/>
  <c r="AB999" i="15"/>
  <c r="AC999" i="15"/>
  <c r="AB1000" i="15"/>
  <c r="AC1000" i="15"/>
  <c r="AB1001" i="15"/>
  <c r="AC1001" i="15"/>
  <c r="AB1002" i="15"/>
  <c r="AC1002" i="15"/>
  <c r="AB1003" i="15"/>
  <c r="AC1003" i="15"/>
  <c r="AB1004" i="15"/>
  <c r="AC1004" i="15"/>
  <c r="AB1005" i="15"/>
  <c r="AC1005" i="15"/>
  <c r="AB1006" i="15"/>
  <c r="AC1006" i="15"/>
  <c r="AB1007" i="15"/>
  <c r="AC1007" i="15"/>
  <c r="AB1008" i="15"/>
  <c r="AC1008" i="15"/>
  <c r="AB1009" i="15"/>
  <c r="AC1009" i="15"/>
  <c r="AB1010" i="15"/>
  <c r="AC1010" i="15"/>
  <c r="AB1011" i="15"/>
  <c r="AC1011" i="15"/>
  <c r="AB1012" i="15"/>
  <c r="AC1012" i="15"/>
  <c r="AB1013" i="15"/>
  <c r="AC1013" i="15"/>
  <c r="AB1014" i="15"/>
  <c r="AC1014" i="15"/>
  <c r="AB1015" i="15"/>
  <c r="AC1015" i="15"/>
  <c r="AB1016" i="15"/>
  <c r="AC1016" i="15"/>
  <c r="AB1017" i="15"/>
  <c r="AC1017" i="15"/>
  <c r="AB1018" i="15"/>
  <c r="AC1018" i="15"/>
  <c r="AB1019" i="15"/>
  <c r="AC1019" i="15"/>
  <c r="AB1020" i="15"/>
  <c r="AC1020" i="15"/>
  <c r="AB1021" i="15"/>
  <c r="AC1021" i="15"/>
  <c r="AB1022" i="15"/>
  <c r="AC1022" i="15"/>
  <c r="AB1023" i="15"/>
  <c r="AC1023" i="15"/>
  <c r="AB1024" i="15"/>
  <c r="AC1024" i="15"/>
  <c r="AB1025" i="15"/>
  <c r="AC1025" i="15"/>
  <c r="AB1026" i="15"/>
  <c r="AC1026" i="15"/>
  <c r="AB1027" i="15"/>
  <c r="AC1027" i="15"/>
  <c r="AB1028" i="15"/>
  <c r="AC1028" i="15"/>
  <c r="AB1029" i="15"/>
  <c r="AC1029" i="15"/>
  <c r="AB1030" i="15"/>
  <c r="AC1030" i="15"/>
  <c r="AB1031" i="15"/>
  <c r="AC1031" i="15"/>
  <c r="AB1032" i="15"/>
  <c r="AC1032" i="15"/>
  <c r="AB1033" i="15"/>
  <c r="AC1033" i="15"/>
  <c r="AB1034" i="15"/>
  <c r="AC1034" i="15"/>
  <c r="AB1035" i="15"/>
  <c r="AC1035" i="15"/>
  <c r="AB1036" i="15"/>
  <c r="AC1036" i="15"/>
  <c r="AB1037" i="15"/>
  <c r="AC1037" i="15"/>
  <c r="AB1038" i="15"/>
  <c r="AC1038" i="15"/>
  <c r="AB1039" i="15"/>
  <c r="AC1039" i="15"/>
  <c r="AB1040" i="15"/>
  <c r="AC1040" i="15"/>
  <c r="AB1041" i="15"/>
  <c r="AC1041" i="15"/>
  <c r="AB1042" i="15"/>
  <c r="AC1042" i="15"/>
  <c r="AB1043" i="15"/>
  <c r="AC1043" i="15"/>
  <c r="AB1044" i="15"/>
  <c r="AC1044" i="15"/>
  <c r="AB1045" i="15"/>
  <c r="AC1045" i="15"/>
  <c r="AB1046" i="15"/>
  <c r="AC1046" i="15"/>
  <c r="AB1047" i="15"/>
  <c r="AC1047" i="15"/>
  <c r="AB1048" i="15"/>
  <c r="AC1048" i="15"/>
  <c r="AB1049" i="15"/>
  <c r="AC1049" i="15"/>
  <c r="AB1050" i="15"/>
  <c r="AC1050" i="15"/>
  <c r="AB1051" i="15"/>
  <c r="AC1051" i="15"/>
  <c r="AB1052" i="15"/>
  <c r="AC1052" i="15"/>
  <c r="AB1053" i="15"/>
  <c r="AC1053" i="15"/>
  <c r="AB1054" i="15"/>
  <c r="AC1054" i="15"/>
  <c r="AB1055" i="15"/>
  <c r="AC1055" i="15"/>
  <c r="AB1056" i="15"/>
  <c r="AC1056" i="15"/>
  <c r="AB1057" i="15"/>
  <c r="AC1057" i="15"/>
  <c r="AB1058" i="15"/>
  <c r="AC1058" i="15"/>
  <c r="AB1059" i="15"/>
  <c r="AC1059" i="15"/>
  <c r="AB1060" i="15"/>
  <c r="AC1060" i="15"/>
  <c r="AB1061" i="15"/>
  <c r="AC1061" i="15"/>
  <c r="AB1062" i="15"/>
  <c r="AC1062" i="15"/>
  <c r="AB1063" i="15"/>
  <c r="AC1063" i="15"/>
  <c r="AB1064" i="15"/>
  <c r="AC1064" i="15"/>
  <c r="AB1065" i="15"/>
  <c r="AC1065" i="15"/>
  <c r="AB1066" i="15"/>
  <c r="AC1066" i="15"/>
  <c r="AB1067" i="15"/>
  <c r="AC1067" i="15"/>
  <c r="AB1068" i="15"/>
  <c r="AC1068" i="15"/>
  <c r="AB1069" i="15"/>
  <c r="AC1069" i="15"/>
  <c r="AB1070" i="15"/>
  <c r="AC1070" i="15"/>
  <c r="AB1071" i="15"/>
  <c r="AC1071" i="15"/>
  <c r="AB1072" i="15"/>
  <c r="AC1072" i="15"/>
  <c r="AB1073" i="15"/>
  <c r="AC1073" i="15"/>
  <c r="AB1074" i="15"/>
  <c r="AC1074" i="15"/>
  <c r="AB1075" i="15"/>
  <c r="AC1075" i="15"/>
  <c r="AB1076" i="15"/>
  <c r="AC1076" i="15"/>
  <c r="AB1077" i="15"/>
  <c r="AC1077" i="15"/>
  <c r="AB1078" i="15"/>
  <c r="AC1078" i="15"/>
  <c r="AB1079" i="15"/>
  <c r="AC1079" i="15"/>
  <c r="AB1080" i="15"/>
  <c r="AC1080" i="15"/>
  <c r="AB1081" i="15"/>
  <c r="AC1081" i="15"/>
  <c r="AB1082" i="15"/>
  <c r="AC1082" i="15"/>
  <c r="AB1083" i="15"/>
  <c r="AC1083" i="15"/>
  <c r="AB1084" i="15"/>
  <c r="AC1084" i="15"/>
  <c r="AB1085" i="15"/>
  <c r="AC1085" i="15"/>
  <c r="AB1086" i="15"/>
  <c r="AC1086" i="15"/>
  <c r="AB1087" i="15"/>
  <c r="AC1087" i="15"/>
  <c r="AB1088" i="15"/>
  <c r="AC1088" i="15"/>
  <c r="AB1089" i="15"/>
  <c r="AC1089" i="15"/>
  <c r="AB1090" i="15"/>
  <c r="AC1090" i="15"/>
  <c r="AB1091" i="15"/>
  <c r="AC1091" i="15"/>
  <c r="AB1092" i="15"/>
  <c r="AC1092" i="15"/>
  <c r="AB1093" i="15"/>
  <c r="AC1093" i="15"/>
  <c r="AB1094" i="15"/>
  <c r="AC1094" i="15"/>
  <c r="AB1095" i="15"/>
  <c r="AC1095" i="15"/>
  <c r="AB1096" i="15"/>
  <c r="AC1096" i="15"/>
  <c r="AB1097" i="15"/>
  <c r="AC1097" i="15"/>
  <c r="AB1098" i="15"/>
  <c r="AC1098" i="15"/>
  <c r="AB1099" i="15"/>
  <c r="AC1099" i="15"/>
  <c r="AB1100" i="15"/>
  <c r="AC1100" i="15"/>
  <c r="AB1101" i="15"/>
  <c r="AC1101" i="15"/>
  <c r="AB1102" i="15"/>
  <c r="AC1102" i="15"/>
  <c r="AB1103" i="15"/>
  <c r="AC1103" i="15"/>
  <c r="AB1104" i="15"/>
  <c r="AC1104" i="15"/>
  <c r="AB1105" i="15"/>
  <c r="AC1105" i="15"/>
  <c r="AB1106" i="15"/>
  <c r="AC1106" i="15"/>
  <c r="AB1107" i="15"/>
  <c r="AC1107" i="15"/>
  <c r="AB1108" i="15"/>
  <c r="AC1108" i="15"/>
  <c r="AB1109" i="15"/>
  <c r="AC1109" i="15"/>
  <c r="AB1110" i="15"/>
  <c r="AC1110" i="15"/>
  <c r="AB1111" i="15"/>
  <c r="AC1111" i="15"/>
  <c r="AB1112" i="15"/>
  <c r="AC1112" i="15"/>
  <c r="AB1113" i="15"/>
  <c r="AC1113" i="15"/>
  <c r="AB1114" i="15"/>
  <c r="AC1114" i="15"/>
  <c r="AB1115" i="15"/>
  <c r="AC1115" i="15"/>
  <c r="AB1116" i="15"/>
  <c r="AC1116" i="15"/>
  <c r="AB1117" i="15"/>
  <c r="AC1117" i="15"/>
  <c r="AB1118" i="15"/>
  <c r="AC1118" i="15"/>
  <c r="AB1119" i="15"/>
  <c r="AC1119" i="15"/>
  <c r="AB1120" i="15"/>
  <c r="AC1120" i="15"/>
  <c r="AB1121" i="15"/>
  <c r="AC1121" i="15"/>
  <c r="AB1122" i="15"/>
  <c r="AC1122" i="15"/>
  <c r="AB1123" i="15"/>
  <c r="AC1123" i="15"/>
  <c r="AB1124" i="15"/>
  <c r="AC1124" i="15"/>
  <c r="AB1125" i="15"/>
  <c r="AC1125" i="15"/>
  <c r="AB1126" i="15"/>
  <c r="AC1126" i="15"/>
  <c r="AB1127" i="15"/>
  <c r="AC1127" i="15"/>
  <c r="AB1128" i="15"/>
  <c r="AC1128" i="15"/>
  <c r="AB1129" i="15"/>
  <c r="AC1129" i="15"/>
  <c r="AB1130" i="15"/>
  <c r="AC1130" i="15"/>
  <c r="AB1131" i="15"/>
  <c r="AC1131" i="15"/>
  <c r="AB1132" i="15"/>
  <c r="AC1132" i="15"/>
  <c r="AB1133" i="15"/>
  <c r="AC1133" i="15"/>
  <c r="AB1134" i="15"/>
  <c r="AC1134" i="15"/>
  <c r="AB1135" i="15"/>
  <c r="AC1135" i="15"/>
  <c r="AB1136" i="15"/>
  <c r="AC1136" i="15"/>
  <c r="AB1137" i="15"/>
  <c r="AC1137" i="15"/>
  <c r="AB1138" i="15"/>
  <c r="AC1138" i="15"/>
  <c r="AB1139" i="15"/>
  <c r="AC1139" i="15"/>
  <c r="AB1140" i="15"/>
  <c r="AC1140" i="15"/>
  <c r="AB1141" i="15"/>
  <c r="AC1141" i="15"/>
  <c r="AB1142" i="15"/>
  <c r="AC1142" i="15"/>
  <c r="AB1143" i="15"/>
  <c r="AC1143" i="15"/>
  <c r="AB1144" i="15"/>
  <c r="AC1144" i="15"/>
  <c r="AB1145" i="15"/>
  <c r="AC1145" i="15"/>
  <c r="AB1146" i="15"/>
  <c r="AC1146" i="15"/>
  <c r="AB1147" i="15"/>
  <c r="AC1147" i="15"/>
  <c r="AB1148" i="15"/>
  <c r="AC1148" i="15"/>
  <c r="AB1149" i="15"/>
  <c r="AC1149" i="15"/>
  <c r="AB1150" i="15"/>
  <c r="AC1150" i="15"/>
  <c r="AB1151" i="15"/>
  <c r="AC1151" i="15"/>
  <c r="AB1152" i="15"/>
  <c r="AC1152" i="15"/>
  <c r="AB1153" i="15"/>
  <c r="AC1153" i="15"/>
  <c r="AB1154" i="15"/>
  <c r="AC1154" i="15"/>
  <c r="AB1155" i="15"/>
  <c r="AC1155" i="15"/>
  <c r="AB1156" i="15"/>
  <c r="AC1156" i="15"/>
  <c r="AB1157" i="15"/>
  <c r="AC1157" i="15"/>
  <c r="AB1158" i="15"/>
  <c r="AC1158" i="15"/>
  <c r="AB1159" i="15"/>
  <c r="AC1159" i="15"/>
  <c r="AB1160" i="15"/>
  <c r="AC1160" i="15"/>
  <c r="AB1161" i="15"/>
  <c r="AC1161" i="15"/>
  <c r="AB1162" i="15"/>
  <c r="AC1162" i="15"/>
  <c r="AB1163" i="15"/>
  <c r="AC1163" i="15"/>
  <c r="AB1164" i="15"/>
  <c r="AC1164" i="15"/>
  <c r="AB1165" i="15"/>
  <c r="AC1165" i="15"/>
  <c r="AB1166" i="15"/>
  <c r="AC1166" i="15"/>
  <c r="AB1167" i="15"/>
  <c r="AC1167" i="15"/>
  <c r="AB1168" i="15"/>
  <c r="AC1168" i="15"/>
  <c r="AB1169" i="15"/>
  <c r="AC1169" i="15"/>
  <c r="AB1170" i="15"/>
  <c r="AC1170" i="15"/>
  <c r="AB1171" i="15"/>
  <c r="AC1171" i="15"/>
  <c r="AB1172" i="15"/>
  <c r="AC1172" i="15"/>
  <c r="AB1173" i="15"/>
  <c r="AC1173" i="15"/>
  <c r="AB1174" i="15"/>
  <c r="AC1174" i="15"/>
  <c r="AB1175" i="15"/>
  <c r="AC1175" i="15"/>
  <c r="AB1176" i="15"/>
  <c r="AC1176" i="15"/>
  <c r="AB1177" i="15"/>
  <c r="AC1177" i="15"/>
  <c r="AB1178" i="15"/>
  <c r="AC1178" i="15"/>
  <c r="AB1179" i="15"/>
  <c r="AC1179" i="15"/>
  <c r="AB1180" i="15"/>
  <c r="AC1180" i="15"/>
  <c r="AB1181" i="15"/>
  <c r="AC1181" i="15"/>
  <c r="AB1182" i="15"/>
  <c r="AC1182" i="15"/>
  <c r="AB1183" i="15"/>
  <c r="AC1183" i="15"/>
  <c r="AB1184" i="15"/>
  <c r="AC1184" i="15"/>
  <c r="AB1185" i="15"/>
  <c r="AC1185" i="15"/>
  <c r="AB1186" i="15"/>
  <c r="AC1186" i="15"/>
  <c r="AB1187" i="15"/>
  <c r="AC1187" i="15"/>
  <c r="AB1188" i="15"/>
  <c r="AC1188" i="15"/>
  <c r="AB1189" i="15"/>
  <c r="AC1189" i="15"/>
  <c r="AB1190" i="15"/>
  <c r="AC1190" i="15"/>
  <c r="AB1191" i="15"/>
  <c r="AC1191" i="15"/>
  <c r="AB1192" i="15"/>
  <c r="AC1192" i="15"/>
  <c r="AB1193" i="15"/>
  <c r="AC1193" i="15"/>
  <c r="AB1194" i="15"/>
  <c r="AC1194" i="15"/>
  <c r="AB1195" i="15"/>
  <c r="AC1195" i="15"/>
  <c r="AB1196" i="15"/>
  <c r="AC1196" i="15"/>
  <c r="AB1197" i="15"/>
  <c r="AC1197" i="15"/>
  <c r="AB1198" i="15"/>
  <c r="AC1198" i="15"/>
  <c r="AB1199" i="15"/>
  <c r="AC1199" i="15"/>
  <c r="AB1200" i="15"/>
  <c r="AC1200" i="15"/>
  <c r="AB1201" i="15"/>
  <c r="AC1201" i="15"/>
  <c r="AB1202" i="15"/>
  <c r="AC1202" i="15"/>
  <c r="AB1203" i="15"/>
  <c r="AC1203" i="15"/>
  <c r="AB1204" i="15"/>
  <c r="AC1204" i="15"/>
  <c r="AB1205" i="15"/>
  <c r="AC1205" i="15"/>
  <c r="AB1206" i="15"/>
  <c r="AC1206" i="15"/>
  <c r="AB1207" i="15"/>
  <c r="AC1207" i="15"/>
  <c r="AB1208" i="15"/>
  <c r="AC1208" i="15"/>
  <c r="AB1209" i="15"/>
  <c r="AC1209" i="15"/>
  <c r="AB1210" i="15"/>
  <c r="AC1210" i="15"/>
  <c r="AB1211" i="15"/>
  <c r="AC1211" i="15"/>
  <c r="AB1212" i="15"/>
  <c r="AC1212" i="15"/>
  <c r="AB1213" i="15"/>
  <c r="AC1213" i="15"/>
  <c r="AB1214" i="15"/>
  <c r="AC1214" i="15"/>
  <c r="AB1215" i="15"/>
  <c r="AC1215" i="15"/>
  <c r="AB1216" i="15"/>
  <c r="AC1216" i="15"/>
  <c r="AB1217" i="15"/>
  <c r="AC1217" i="15"/>
  <c r="AB1218" i="15"/>
  <c r="AC1218" i="15"/>
  <c r="AB1219" i="15"/>
  <c r="AC1219" i="15"/>
  <c r="AB1220" i="15"/>
  <c r="AC1220" i="15"/>
  <c r="AB1221" i="15"/>
  <c r="AC1221" i="15"/>
  <c r="AB1222" i="15"/>
  <c r="AC1222" i="15"/>
  <c r="AB1223" i="15"/>
  <c r="AC1223" i="15"/>
  <c r="AB1224" i="15"/>
  <c r="AC1224" i="15"/>
  <c r="AB1225" i="15"/>
  <c r="AC1225" i="15"/>
  <c r="AB1226" i="15"/>
  <c r="AC1226" i="15"/>
  <c r="AB1227" i="15"/>
  <c r="AC1227" i="15"/>
  <c r="AB1228" i="15"/>
  <c r="AC1228" i="15"/>
  <c r="AB1229" i="15"/>
  <c r="AC1229" i="15"/>
  <c r="AB1230" i="15"/>
  <c r="AC1230" i="15"/>
  <c r="AB1231" i="15"/>
  <c r="AC1231" i="15"/>
  <c r="AB1232" i="15"/>
  <c r="AC1232" i="15"/>
  <c r="AB1233" i="15"/>
  <c r="AC1233" i="15"/>
  <c r="AB1234" i="15"/>
  <c r="AC1234" i="15"/>
  <c r="AB1235" i="15"/>
  <c r="AC1235" i="15"/>
  <c r="AB1236" i="15"/>
  <c r="AC1236" i="15"/>
  <c r="AB1237" i="15"/>
  <c r="AC1237" i="15"/>
  <c r="AB1238" i="15"/>
  <c r="AC1238" i="15"/>
  <c r="AB1239" i="15"/>
  <c r="AC1239" i="15"/>
  <c r="AB1240" i="15"/>
  <c r="AC1240" i="15"/>
  <c r="AB1241" i="15"/>
  <c r="AC1241" i="15"/>
  <c r="AB1242" i="15"/>
  <c r="AC1242" i="15"/>
  <c r="AB1243" i="15"/>
  <c r="AC1243" i="15"/>
  <c r="AB1244" i="15"/>
  <c r="AC1244" i="15"/>
  <c r="AB1245" i="15"/>
  <c r="AC1245" i="15"/>
  <c r="AB1246" i="15"/>
  <c r="AC1246" i="15"/>
  <c r="AB1247" i="15"/>
  <c r="AC1247" i="15"/>
  <c r="AB1248" i="15"/>
  <c r="AC1248" i="15"/>
  <c r="AB1249" i="15"/>
  <c r="AC1249" i="15"/>
  <c r="AB1250" i="15"/>
  <c r="AC1250" i="15"/>
  <c r="AB1251" i="15"/>
  <c r="AC1251" i="15"/>
  <c r="AB1252" i="15"/>
  <c r="AC1252" i="15"/>
  <c r="AB1253" i="15"/>
  <c r="AC1253" i="15"/>
  <c r="AB1254" i="15"/>
  <c r="AC1254" i="15"/>
  <c r="AB1255" i="15"/>
  <c r="AC1255" i="15"/>
  <c r="AB1256" i="15"/>
  <c r="AC1256" i="15"/>
  <c r="AB1257" i="15"/>
  <c r="AC1257" i="15"/>
  <c r="AB1258" i="15"/>
  <c r="AC1258" i="15"/>
  <c r="AB1259" i="15"/>
  <c r="AC1259" i="15"/>
  <c r="AB1260" i="15"/>
  <c r="AC1260" i="15"/>
  <c r="AB1261" i="15"/>
  <c r="AC1261" i="15"/>
  <c r="AB1262" i="15"/>
  <c r="AC1262" i="15"/>
  <c r="AB1263" i="15"/>
  <c r="AC1263" i="15"/>
  <c r="AB1264" i="15"/>
  <c r="AC1264" i="15"/>
  <c r="AB1265" i="15"/>
  <c r="AC1265" i="15"/>
  <c r="AB1266" i="15"/>
  <c r="AC1266" i="15"/>
  <c r="AB1267" i="15"/>
  <c r="AC1267" i="15"/>
  <c r="AB1268" i="15"/>
  <c r="AC1268" i="15"/>
  <c r="AB1269" i="15"/>
  <c r="AC1269" i="15"/>
  <c r="AB1270" i="15"/>
  <c r="AC1270" i="15"/>
  <c r="AB1271" i="15"/>
  <c r="AC1271" i="15"/>
  <c r="AB1272" i="15"/>
  <c r="AC1272" i="15"/>
  <c r="AB1273" i="15"/>
  <c r="AC1273" i="15"/>
  <c r="AB1274" i="15"/>
  <c r="AC1274" i="15"/>
  <c r="AB1275" i="15"/>
  <c r="AC1275" i="15"/>
  <c r="AB1276" i="15"/>
  <c r="AC1276" i="15"/>
  <c r="AB1277" i="15"/>
  <c r="AC1277" i="15"/>
  <c r="AB1278" i="15"/>
  <c r="AC1278" i="15"/>
  <c r="AB1279" i="15"/>
  <c r="AC1279" i="15"/>
  <c r="AB1280" i="15"/>
  <c r="AC1280" i="15"/>
  <c r="AB1281" i="15"/>
  <c r="AC1281" i="15"/>
  <c r="AB1282" i="15"/>
  <c r="AC1282" i="15"/>
  <c r="AB1283" i="15"/>
  <c r="AC1283" i="15"/>
  <c r="AB1284" i="15"/>
  <c r="AC1284" i="15"/>
  <c r="AB1285" i="15"/>
  <c r="AC1285" i="15"/>
  <c r="AB1286" i="15"/>
  <c r="AC1286" i="15"/>
  <c r="AB1287" i="15"/>
  <c r="AC1287" i="15"/>
  <c r="AB1288" i="15"/>
  <c r="AC1288" i="15"/>
  <c r="AB1289" i="15"/>
  <c r="AC1289" i="15"/>
  <c r="AB1290" i="15"/>
  <c r="AC1290" i="15"/>
  <c r="AB1291" i="15"/>
  <c r="AC1291" i="15"/>
  <c r="AB1292" i="15"/>
  <c r="AC1292" i="15"/>
  <c r="AB1293" i="15"/>
  <c r="AC1293" i="15"/>
  <c r="AB1294" i="15"/>
  <c r="AC1294" i="15"/>
  <c r="AB1295" i="15"/>
  <c r="AC1295" i="15"/>
  <c r="AB1296" i="15"/>
  <c r="AC1296" i="15"/>
  <c r="AB1297" i="15"/>
  <c r="AC1297" i="15"/>
  <c r="AB1298" i="15"/>
  <c r="AC1298" i="15"/>
  <c r="AB1299" i="15"/>
  <c r="AC1299" i="15"/>
  <c r="AB1300" i="15"/>
  <c r="AC1300" i="15"/>
  <c r="AB1301" i="15"/>
  <c r="AC1301" i="15"/>
  <c r="AB1302" i="15"/>
  <c r="AC1302" i="15"/>
  <c r="AB1303" i="15"/>
  <c r="AC1303" i="15"/>
  <c r="AB1304" i="15"/>
  <c r="AC1304" i="15"/>
  <c r="AB1305" i="15"/>
  <c r="AC1305" i="15"/>
  <c r="AB1306" i="15"/>
  <c r="AC1306" i="15"/>
  <c r="AB1307" i="15"/>
  <c r="AC1307" i="15"/>
  <c r="AB1308" i="15"/>
  <c r="AC1308" i="15"/>
  <c r="AB1309" i="15"/>
  <c r="AC1309" i="15"/>
  <c r="AB1310" i="15"/>
  <c r="AC1310" i="15"/>
  <c r="AB1311" i="15"/>
  <c r="AC1311" i="15"/>
  <c r="AB1312" i="15"/>
  <c r="AC1312" i="15"/>
  <c r="AB1313" i="15"/>
  <c r="AC1313" i="15"/>
  <c r="AB1314" i="15"/>
  <c r="AC1314" i="15"/>
  <c r="AB1315" i="15"/>
  <c r="AC1315" i="15"/>
  <c r="AB1316" i="15"/>
  <c r="AC1316" i="15"/>
  <c r="AB1317" i="15"/>
  <c r="AC1317" i="15"/>
  <c r="AB1318" i="15"/>
  <c r="AC1318" i="15"/>
  <c r="AB1319" i="15"/>
  <c r="AC1319" i="15"/>
  <c r="AB1320" i="15"/>
  <c r="AC1320" i="15"/>
  <c r="AB1321" i="15"/>
  <c r="AC1321" i="15"/>
  <c r="AB1322" i="15"/>
  <c r="AC1322" i="15"/>
  <c r="AB1323" i="15"/>
  <c r="AC1323" i="15"/>
  <c r="AB1324" i="15"/>
  <c r="AC1324" i="15"/>
  <c r="AB1325" i="15"/>
  <c r="AC1325" i="15"/>
  <c r="AB1326" i="15"/>
  <c r="AC1326" i="15"/>
  <c r="AB1327" i="15"/>
  <c r="AC1327" i="15"/>
  <c r="AB1328" i="15"/>
  <c r="AC1328" i="15"/>
  <c r="AB1329" i="15"/>
  <c r="AC1329" i="15"/>
  <c r="AB1330" i="15"/>
  <c r="AC1330" i="15"/>
  <c r="AB1331" i="15"/>
  <c r="AC1331" i="15"/>
  <c r="AB1332" i="15"/>
  <c r="AC1332" i="15"/>
  <c r="AB1333" i="15"/>
  <c r="AC1333" i="15"/>
  <c r="AB1334" i="15"/>
  <c r="AC1334" i="15"/>
  <c r="AB1335" i="15"/>
  <c r="AC1335" i="15"/>
  <c r="AB1336" i="15"/>
  <c r="AC1336" i="15"/>
  <c r="AB1337" i="15"/>
  <c r="AC1337" i="15"/>
  <c r="AB1338" i="15"/>
  <c r="AC1338" i="15"/>
  <c r="AB1339" i="15"/>
  <c r="AC1339" i="15"/>
  <c r="AB1340" i="15"/>
  <c r="AC1340" i="15"/>
  <c r="AB1341" i="15"/>
  <c r="AC1341" i="15"/>
  <c r="AB1342" i="15"/>
  <c r="AC1342" i="15"/>
  <c r="AB1343" i="15"/>
  <c r="AC1343" i="15"/>
  <c r="AB1344" i="15"/>
  <c r="AC1344" i="15"/>
  <c r="AB1345" i="15"/>
  <c r="AC1345" i="15"/>
  <c r="AB1346" i="15"/>
  <c r="AC1346" i="15"/>
  <c r="AB1347" i="15"/>
  <c r="AC1347" i="15"/>
  <c r="AB1348" i="15"/>
  <c r="AC1348" i="15"/>
  <c r="AB1349" i="15"/>
  <c r="AC1349" i="15"/>
  <c r="AB1350" i="15"/>
  <c r="AC1350" i="15"/>
  <c r="AB1351" i="15"/>
  <c r="AC1351" i="15"/>
  <c r="AB1352" i="15"/>
  <c r="AC1352" i="15"/>
  <c r="AB1353" i="15"/>
  <c r="AC1353" i="15"/>
  <c r="AB1354" i="15"/>
  <c r="AC1354" i="15"/>
  <c r="AB1355" i="15"/>
  <c r="AC1355" i="15"/>
  <c r="AB1356" i="15"/>
  <c r="AC1356" i="15"/>
  <c r="AB1357" i="15"/>
  <c r="AC1357" i="15"/>
  <c r="AB1358" i="15"/>
  <c r="AC1358" i="15"/>
  <c r="AB1359" i="15"/>
  <c r="AC1359" i="15"/>
  <c r="AB1360" i="15"/>
  <c r="AC1360" i="15"/>
  <c r="AB1361" i="15"/>
  <c r="AC1361" i="15"/>
  <c r="AB1362" i="15"/>
  <c r="AC1362" i="15"/>
  <c r="AB1363" i="15"/>
  <c r="AC1363" i="15"/>
  <c r="AB1364" i="15"/>
  <c r="AC1364" i="15"/>
  <c r="AB1365" i="15"/>
  <c r="AC1365" i="15"/>
  <c r="AB1366" i="15"/>
  <c r="AC1366" i="15"/>
  <c r="AB1367" i="15"/>
  <c r="AC1367" i="15"/>
  <c r="AB1368" i="15"/>
  <c r="AC1368" i="15"/>
  <c r="AB1369" i="15"/>
  <c r="AC1369" i="15"/>
  <c r="AB1370" i="15"/>
  <c r="AC1370" i="15"/>
  <c r="AB1371" i="15"/>
  <c r="AC1371" i="15"/>
  <c r="AB1372" i="15"/>
  <c r="AC1372" i="15"/>
  <c r="AB1373" i="15"/>
  <c r="AC1373" i="15"/>
  <c r="AB1374" i="15"/>
  <c r="AC1374" i="15"/>
  <c r="AB1375" i="15"/>
  <c r="AC1375" i="15"/>
  <c r="AB1376" i="15"/>
  <c r="AC1376" i="15"/>
  <c r="AB1377" i="15"/>
  <c r="AC1377" i="15"/>
  <c r="AB1378" i="15"/>
  <c r="AC1378" i="15"/>
  <c r="AB1379" i="15"/>
  <c r="AC1379" i="15"/>
  <c r="AB1380" i="15"/>
  <c r="AC1380" i="15"/>
  <c r="AB1381" i="15"/>
  <c r="AC1381" i="15"/>
  <c r="AB1382" i="15"/>
  <c r="AC1382" i="15"/>
  <c r="AB1383" i="15"/>
  <c r="AC1383" i="15"/>
  <c r="AB1384" i="15"/>
  <c r="AC1384" i="15"/>
  <c r="AB1385" i="15"/>
  <c r="AC1385" i="15"/>
  <c r="AB1386" i="15"/>
  <c r="AC1386" i="15"/>
  <c r="AB1387" i="15"/>
  <c r="AC1387" i="15"/>
  <c r="AB1388" i="15"/>
  <c r="AC1388" i="15"/>
  <c r="AB1389" i="15"/>
  <c r="AC1389" i="15"/>
  <c r="AB1390" i="15"/>
  <c r="AC1390" i="15"/>
  <c r="AB1391" i="15"/>
  <c r="AC1391" i="15"/>
  <c r="AB1392" i="15"/>
  <c r="AC1392" i="15"/>
  <c r="AB1393" i="15"/>
  <c r="AC1393" i="15"/>
  <c r="AB1394" i="15"/>
  <c r="AC1394" i="15"/>
  <c r="AB1395" i="15"/>
  <c r="AC1395" i="15"/>
  <c r="AB1396" i="15"/>
  <c r="AC1396" i="15"/>
  <c r="AB1397" i="15"/>
  <c r="AC1397" i="15"/>
  <c r="AB1398" i="15"/>
  <c r="AC1398" i="15"/>
  <c r="AB1399" i="15"/>
  <c r="AC1399" i="15"/>
  <c r="AB1400" i="15"/>
  <c r="AC1400" i="15"/>
  <c r="AB1401" i="15"/>
  <c r="AC1401" i="15"/>
  <c r="AB1402" i="15"/>
  <c r="AC1402" i="15"/>
  <c r="AB1403" i="15"/>
  <c r="AC1403" i="15"/>
  <c r="AB1404" i="15"/>
  <c r="AC1404" i="15"/>
  <c r="AB1405" i="15"/>
  <c r="AC1405" i="15"/>
  <c r="AB1406" i="15"/>
  <c r="AC1406" i="15"/>
  <c r="AB1407" i="15"/>
  <c r="AC1407" i="15"/>
  <c r="AB1408" i="15"/>
  <c r="AC1408" i="15"/>
  <c r="AB1409" i="15"/>
  <c r="AC1409" i="15"/>
  <c r="AB1410" i="15"/>
  <c r="AC1410" i="15"/>
  <c r="AB1411" i="15"/>
  <c r="AC1411" i="15"/>
  <c r="AB1412" i="15"/>
  <c r="AC1412" i="15"/>
  <c r="AB1413" i="15"/>
  <c r="AC1413" i="15"/>
  <c r="AB1414" i="15"/>
  <c r="AC1414" i="15"/>
  <c r="AB1415" i="15"/>
  <c r="AC1415" i="15"/>
  <c r="AB1416" i="15"/>
  <c r="AC1416" i="15"/>
  <c r="AB1417" i="15"/>
  <c r="AC1417" i="15"/>
  <c r="AB1418" i="15"/>
  <c r="AC1418" i="15"/>
  <c r="AB1419" i="15"/>
  <c r="AC1419" i="15"/>
  <c r="AB1420" i="15"/>
  <c r="AC1420" i="15"/>
  <c r="AB1421" i="15"/>
  <c r="AC1421" i="15"/>
  <c r="AB1422" i="15"/>
  <c r="AC1422" i="15"/>
  <c r="AB1423" i="15"/>
  <c r="AC1423" i="15"/>
  <c r="AB1424" i="15"/>
  <c r="AC1424" i="15"/>
  <c r="AB1425" i="15"/>
  <c r="AC1425" i="15"/>
  <c r="AB1426" i="15"/>
  <c r="AC1426" i="15"/>
  <c r="AB1427" i="15"/>
  <c r="AC1427" i="15"/>
  <c r="AB1428" i="15"/>
  <c r="AC1428" i="15"/>
  <c r="AB1429" i="15"/>
  <c r="AC1429" i="15"/>
  <c r="AB1430" i="15"/>
  <c r="AC1430" i="15"/>
  <c r="AB1431" i="15"/>
  <c r="AC1431" i="15"/>
  <c r="AB1432" i="15"/>
  <c r="AC1432" i="15"/>
  <c r="AB1433" i="15"/>
  <c r="AC1433" i="15"/>
  <c r="AB1434" i="15"/>
  <c r="AC1434" i="15"/>
  <c r="AB1435" i="15"/>
  <c r="AC1435" i="15"/>
  <c r="AB1436" i="15"/>
  <c r="AC1436" i="15"/>
  <c r="AB1437" i="15"/>
  <c r="AC1437" i="15"/>
  <c r="AB1438" i="15"/>
  <c r="AC1438" i="15"/>
  <c r="AB1439" i="15"/>
  <c r="AC1439" i="15"/>
  <c r="AB1440" i="15"/>
  <c r="AC1440" i="15"/>
  <c r="AB1441" i="15"/>
  <c r="AC1441" i="15"/>
  <c r="AB1442" i="15"/>
  <c r="AC1442" i="15"/>
  <c r="AB1443" i="15"/>
  <c r="AC1443" i="15"/>
  <c r="AB1444" i="15"/>
  <c r="AC1444" i="15"/>
  <c r="AB1445" i="15"/>
  <c r="AC1445" i="15"/>
  <c r="AB1446" i="15"/>
  <c r="AC1446" i="15"/>
  <c r="AB1447" i="15"/>
  <c r="AC1447" i="15"/>
  <c r="AB1448" i="15"/>
  <c r="AC1448" i="15"/>
  <c r="AB1449" i="15"/>
  <c r="AC1449" i="15"/>
  <c r="AB1450" i="15"/>
  <c r="AC1450" i="15"/>
  <c r="AB1451" i="15"/>
  <c r="AC1451" i="15"/>
  <c r="AB1452" i="15"/>
  <c r="AC1452" i="15"/>
  <c r="AB1453" i="15"/>
  <c r="AC1453" i="15"/>
  <c r="AB1454" i="15"/>
  <c r="AC1454" i="15"/>
  <c r="AB1455" i="15"/>
  <c r="AC1455" i="15"/>
  <c r="AB1456" i="15"/>
  <c r="AC1456" i="15"/>
  <c r="AB1457" i="15"/>
  <c r="AC1457" i="15"/>
  <c r="AB1458" i="15"/>
  <c r="AC1458" i="15"/>
  <c r="AB1459" i="15"/>
  <c r="AC1459" i="15"/>
  <c r="AB1460" i="15"/>
  <c r="AC1460" i="15"/>
  <c r="AB1461" i="15"/>
  <c r="AC1461" i="15"/>
  <c r="AB1462" i="15"/>
  <c r="AC1462" i="15"/>
  <c r="AB1463" i="15"/>
  <c r="AC1463" i="15"/>
  <c r="AB1464" i="15"/>
  <c r="AC1464" i="15"/>
  <c r="AB1465" i="15"/>
  <c r="AC1465" i="15"/>
  <c r="AB1466" i="15"/>
  <c r="AC1466" i="15"/>
  <c r="AB1467" i="15"/>
  <c r="AC1467" i="15"/>
  <c r="AB1468" i="15"/>
  <c r="AC1468" i="15"/>
  <c r="AB1469" i="15"/>
  <c r="AC1469" i="15"/>
  <c r="AB1470" i="15"/>
  <c r="AC1470" i="15"/>
  <c r="AB1471" i="15"/>
  <c r="AC1471" i="15"/>
  <c r="AB1472" i="15"/>
  <c r="AC1472" i="15"/>
  <c r="AB1473" i="15"/>
  <c r="AC1473" i="15"/>
  <c r="AB1474" i="15"/>
  <c r="AC1474" i="15"/>
  <c r="AB1475" i="15"/>
  <c r="AC1475" i="15"/>
  <c r="AB1476" i="15"/>
  <c r="AC1476" i="15"/>
  <c r="AB1477" i="15"/>
  <c r="AC1477" i="15"/>
  <c r="AB1478" i="15"/>
  <c r="AC1478" i="15"/>
  <c r="AB1479" i="15"/>
  <c r="AC1479" i="15"/>
  <c r="AB1480" i="15"/>
  <c r="AC1480" i="15"/>
  <c r="AB1481" i="15"/>
  <c r="AC1481" i="15"/>
  <c r="AB1482" i="15"/>
  <c r="AC1482" i="15"/>
  <c r="AB1483" i="15"/>
  <c r="AC1483" i="15"/>
  <c r="AB1484" i="15"/>
  <c r="AC1484" i="15"/>
  <c r="AB1485" i="15"/>
  <c r="AC1485" i="15"/>
  <c r="AB1486" i="15"/>
  <c r="AC1486" i="15"/>
  <c r="AB1487" i="15"/>
  <c r="AC1487" i="15"/>
  <c r="AB1488" i="15"/>
  <c r="AC1488" i="15"/>
  <c r="AB1489" i="15"/>
  <c r="AC1489" i="15"/>
  <c r="AB1490" i="15"/>
  <c r="AC1490" i="15"/>
  <c r="AB1491" i="15"/>
  <c r="AC1491" i="15"/>
  <c r="AB1492" i="15"/>
  <c r="AC1492" i="15"/>
  <c r="AB1493" i="15"/>
  <c r="AC1493" i="15"/>
  <c r="AB1494" i="15"/>
  <c r="AC1494" i="15"/>
  <c r="AB1495" i="15"/>
  <c r="AC1495" i="15"/>
  <c r="AB1496" i="15"/>
  <c r="AC1496" i="15"/>
  <c r="AB1497" i="15"/>
  <c r="AC1497" i="15"/>
  <c r="AB1498" i="15"/>
  <c r="AC1498" i="15"/>
  <c r="AB1499" i="15"/>
  <c r="AC1499" i="15"/>
  <c r="AB1500" i="15"/>
  <c r="AC1500" i="15"/>
  <c r="AB1501" i="15"/>
  <c r="AC1501" i="15"/>
  <c r="AB1502" i="15"/>
  <c r="AC1502" i="15"/>
  <c r="AB1503" i="15"/>
  <c r="AC1503" i="15"/>
  <c r="AB1504" i="15"/>
  <c r="AC1504" i="15"/>
  <c r="AB1505" i="15"/>
  <c r="AC1505" i="15"/>
  <c r="AB1506" i="15"/>
  <c r="AC1506" i="15"/>
  <c r="AB1507" i="15"/>
  <c r="AC1507" i="15"/>
  <c r="AB1508" i="15"/>
  <c r="AC1508" i="15"/>
  <c r="AB1509" i="15"/>
  <c r="AC1509" i="15"/>
  <c r="AB1510" i="15"/>
  <c r="AC1510" i="15"/>
  <c r="AB1511" i="15"/>
  <c r="AC1511" i="15"/>
  <c r="AB1512" i="15"/>
  <c r="AC1512" i="15"/>
  <c r="AB1513" i="15"/>
  <c r="AC1513" i="15"/>
  <c r="AB1514" i="15"/>
  <c r="AC1514" i="15"/>
  <c r="AB1515" i="15"/>
  <c r="AC1515" i="15"/>
  <c r="AB1516" i="15"/>
  <c r="AC1516" i="15"/>
  <c r="AB1517" i="15"/>
  <c r="AC1517" i="15"/>
  <c r="AB1518" i="15"/>
  <c r="AC1518" i="15"/>
  <c r="AB1519" i="15"/>
  <c r="AC1519" i="15"/>
  <c r="AB1520" i="15"/>
  <c r="AC1520" i="15"/>
  <c r="AB1521" i="15"/>
  <c r="AC1521" i="15"/>
  <c r="AB1522" i="15"/>
  <c r="AC1522" i="15"/>
  <c r="AB1523" i="15"/>
  <c r="AC1523" i="15"/>
  <c r="AB1524" i="15"/>
  <c r="AC1524" i="15"/>
  <c r="AB1525" i="15"/>
  <c r="AC1525" i="15"/>
  <c r="AB1526" i="15"/>
  <c r="AC1526" i="15"/>
  <c r="AB1527" i="15"/>
  <c r="AC1527" i="15"/>
  <c r="AB1528" i="15"/>
  <c r="AC1528" i="15"/>
  <c r="AB1529" i="15"/>
  <c r="AC1529" i="15"/>
  <c r="AB1530" i="15"/>
  <c r="AC1530" i="15"/>
  <c r="AB1531" i="15"/>
  <c r="AC1531" i="15"/>
  <c r="AB1532" i="15"/>
  <c r="AC1532" i="15"/>
  <c r="AB1533" i="15"/>
  <c r="AC1533" i="15"/>
  <c r="AB1534" i="15"/>
  <c r="AC1534" i="15"/>
  <c r="AB1535" i="15"/>
  <c r="AC1535" i="15"/>
  <c r="AB1536" i="15"/>
  <c r="AC1536" i="15"/>
  <c r="AB1537" i="15"/>
  <c r="AC1537" i="15"/>
  <c r="AB1538" i="15"/>
  <c r="AC1538" i="15"/>
  <c r="AB1539" i="15"/>
  <c r="AC1539" i="15"/>
  <c r="AB1540" i="15"/>
  <c r="AC1540" i="15"/>
  <c r="AB1541" i="15"/>
  <c r="AC1541" i="15"/>
  <c r="AB1542" i="15"/>
  <c r="AC1542" i="15"/>
  <c r="AB1543" i="15"/>
  <c r="AC1543" i="15"/>
  <c r="AB1544" i="15"/>
  <c r="AC1544" i="15"/>
  <c r="AB1545" i="15"/>
  <c r="AC1545" i="15"/>
  <c r="AB1546" i="15"/>
  <c r="AC1546" i="15"/>
  <c r="AB1547" i="15"/>
  <c r="AC1547" i="15"/>
  <c r="AB1548" i="15"/>
  <c r="AC1548" i="15"/>
  <c r="AB1549" i="15"/>
  <c r="AC1549" i="15"/>
  <c r="AB1550" i="15"/>
  <c r="AC1550" i="15"/>
  <c r="AB1551" i="15"/>
  <c r="AC1551" i="15"/>
  <c r="AB1552" i="15"/>
  <c r="AC1552" i="15"/>
  <c r="AB1553" i="15"/>
  <c r="AC1553" i="15"/>
  <c r="AB1554" i="15"/>
  <c r="AC1554" i="15"/>
  <c r="AB1555" i="15"/>
  <c r="AC1555" i="15"/>
  <c r="AB1556" i="15"/>
  <c r="AC1556" i="15"/>
  <c r="AB1557" i="15"/>
  <c r="AC1557" i="15"/>
  <c r="AB1558" i="15"/>
  <c r="AC1558" i="15"/>
  <c r="AB1559" i="15"/>
  <c r="AC1559" i="15"/>
  <c r="AB1560" i="15"/>
  <c r="AC1560" i="15"/>
  <c r="AB1561" i="15"/>
  <c r="AC1561" i="15"/>
  <c r="AB1562" i="15"/>
  <c r="AC1562" i="15"/>
  <c r="AB1563" i="15"/>
  <c r="AC1563" i="15"/>
  <c r="AB1564" i="15"/>
  <c r="AC1564" i="15"/>
  <c r="AB1565" i="15"/>
  <c r="AC1565" i="15"/>
  <c r="AB1566" i="15"/>
  <c r="AC1566" i="15"/>
  <c r="AB1567" i="15"/>
  <c r="AC1567" i="15"/>
  <c r="AB1568" i="15"/>
  <c r="AC1568" i="15"/>
  <c r="AB1569" i="15"/>
  <c r="AC1569" i="15"/>
  <c r="AB1570" i="15"/>
  <c r="AC1570" i="15"/>
  <c r="AB1571" i="15"/>
  <c r="AC1571" i="15"/>
  <c r="AB1572" i="15"/>
  <c r="AC1572" i="15"/>
  <c r="AB1573" i="15"/>
  <c r="AC1573" i="15"/>
  <c r="AB1574" i="15"/>
  <c r="AC1574" i="15"/>
  <c r="AB1575" i="15"/>
  <c r="AC1575" i="15"/>
  <c r="AB1576" i="15"/>
  <c r="AC1576" i="15"/>
  <c r="AB1577" i="15"/>
  <c r="AC1577" i="15"/>
  <c r="AB1578" i="15"/>
  <c r="AC1578" i="15"/>
  <c r="AB1579" i="15"/>
  <c r="AC1579" i="15"/>
  <c r="AB1580" i="15"/>
  <c r="AC1580" i="15"/>
  <c r="AB1581" i="15"/>
  <c r="AC1581" i="15"/>
  <c r="AB1582" i="15"/>
  <c r="AC1582" i="15"/>
  <c r="AB1583" i="15"/>
  <c r="AC1583" i="15"/>
  <c r="AB1584" i="15"/>
  <c r="AC1584" i="15"/>
  <c r="AB1585" i="15"/>
  <c r="AC1585" i="15"/>
  <c r="AB1586" i="15"/>
  <c r="AC1586" i="15"/>
  <c r="AB1587" i="15"/>
  <c r="AC1587" i="15"/>
  <c r="AB1588" i="15"/>
  <c r="AC1588" i="15"/>
  <c r="AB1589" i="15"/>
  <c r="AC1589" i="15"/>
  <c r="AB1590" i="15"/>
  <c r="AC1590" i="15"/>
  <c r="AB1591" i="15"/>
  <c r="AC1591" i="15"/>
  <c r="AB1592" i="15"/>
  <c r="AC1592" i="15"/>
  <c r="AB1593" i="15"/>
  <c r="AC1593" i="15"/>
  <c r="AB1594" i="15"/>
  <c r="AC1594" i="15"/>
  <c r="AB1595" i="15"/>
  <c r="AC1595" i="15"/>
  <c r="AB1596" i="15"/>
  <c r="AC1596" i="15"/>
  <c r="AB1597" i="15"/>
  <c r="AC1597" i="15"/>
  <c r="AB1598" i="15"/>
  <c r="AC1598" i="15"/>
  <c r="AB1599" i="15"/>
  <c r="AC1599" i="15"/>
  <c r="AB1600" i="15"/>
  <c r="AC1600" i="15"/>
  <c r="AB1601" i="15"/>
  <c r="AC1601" i="15"/>
  <c r="AB1602" i="15"/>
  <c r="AC1602" i="15"/>
  <c r="AB1603" i="15"/>
  <c r="AC1603" i="15"/>
  <c r="AB1604" i="15"/>
  <c r="AC1604" i="15"/>
  <c r="AB1605" i="15"/>
  <c r="AC1605" i="15"/>
  <c r="AB1606" i="15"/>
  <c r="AC1606" i="15"/>
  <c r="AB1607" i="15"/>
  <c r="AC1607" i="15"/>
  <c r="AB1608" i="15"/>
  <c r="AC1608" i="15"/>
  <c r="AB1609" i="15"/>
  <c r="AC1609" i="15"/>
  <c r="AB1610" i="15"/>
  <c r="AC1610" i="15"/>
  <c r="AB1611" i="15"/>
  <c r="AC1611" i="15"/>
  <c r="AB1612" i="15"/>
  <c r="AC1612" i="15"/>
  <c r="AB1613" i="15"/>
  <c r="AC1613" i="15"/>
  <c r="AB1614" i="15"/>
  <c r="AC1614" i="15"/>
  <c r="AB1615" i="15"/>
  <c r="AC1615" i="15"/>
  <c r="AB1616" i="15"/>
  <c r="AC1616" i="15"/>
  <c r="AB1617" i="15"/>
  <c r="AC1617" i="15"/>
  <c r="AB1618" i="15"/>
  <c r="AC1618" i="15"/>
  <c r="AB1619" i="15"/>
  <c r="AC1619" i="15"/>
  <c r="AB1620" i="15"/>
  <c r="AC1620" i="15"/>
  <c r="AB1621" i="15"/>
  <c r="AC1621" i="15"/>
  <c r="AB1622" i="15"/>
  <c r="AC1622" i="15"/>
  <c r="AB1623" i="15"/>
  <c r="AC1623" i="15"/>
  <c r="AB1624" i="15"/>
  <c r="AC1624" i="15"/>
  <c r="AB1625" i="15"/>
  <c r="AC1625" i="15"/>
  <c r="AB1626" i="15"/>
  <c r="AC1626" i="15"/>
  <c r="AB1627" i="15"/>
  <c r="AC1627" i="15"/>
  <c r="AB1628" i="15"/>
  <c r="AC1628" i="15"/>
  <c r="AB1629" i="15"/>
  <c r="AC1629" i="15"/>
  <c r="AB1630" i="15"/>
  <c r="AC1630" i="15"/>
  <c r="AB1631" i="15"/>
  <c r="AC1631" i="15"/>
  <c r="AB1632" i="15"/>
  <c r="AC1632" i="15"/>
  <c r="AB1633" i="15"/>
  <c r="AC1633" i="15"/>
  <c r="AB1634" i="15"/>
  <c r="AC1634" i="15"/>
  <c r="AB1635" i="15"/>
  <c r="AC1635" i="15"/>
  <c r="AB1636" i="15"/>
  <c r="AC1636" i="15"/>
  <c r="AB1637" i="15"/>
  <c r="AC1637" i="15"/>
  <c r="AB1638" i="15"/>
  <c r="AC1638" i="15"/>
  <c r="AB1639" i="15"/>
  <c r="AC1639" i="15"/>
  <c r="AB1640" i="15"/>
  <c r="AC1640" i="15"/>
  <c r="AB1641" i="15"/>
  <c r="AC1641" i="15"/>
  <c r="AB1642" i="15"/>
  <c r="AC1642" i="15"/>
  <c r="AB1643" i="15"/>
  <c r="AC1643" i="15"/>
  <c r="AB1644" i="15"/>
  <c r="AC1644" i="15"/>
  <c r="AB1645" i="15"/>
  <c r="AC1645" i="15"/>
  <c r="AB1646" i="15"/>
  <c r="AC1646" i="15"/>
  <c r="AB1647" i="15"/>
  <c r="AC1647" i="15"/>
  <c r="AB1648" i="15"/>
  <c r="AC1648" i="15"/>
  <c r="AB1649" i="15"/>
  <c r="AC1649" i="15"/>
  <c r="AB1650" i="15"/>
  <c r="AC1650" i="15"/>
  <c r="AB1651" i="15"/>
  <c r="AC1651" i="15"/>
  <c r="AB1652" i="15"/>
  <c r="AC1652" i="15"/>
  <c r="AB1653" i="15"/>
  <c r="AC1653" i="15"/>
  <c r="AB1654" i="15"/>
  <c r="AC1654" i="15"/>
  <c r="AB1655" i="15"/>
  <c r="AC1655" i="15"/>
  <c r="AB1656" i="15"/>
  <c r="AC1656" i="15"/>
  <c r="AB1657" i="15"/>
  <c r="AC1657" i="15"/>
  <c r="AB1658" i="15"/>
  <c r="AC1658" i="15"/>
  <c r="AB1659" i="15"/>
  <c r="AC1659" i="15"/>
  <c r="AB1660" i="15"/>
  <c r="AC1660" i="15"/>
  <c r="AB1661" i="15"/>
  <c r="AC1661" i="15"/>
  <c r="AB1662" i="15"/>
  <c r="AC1662" i="15"/>
  <c r="AB1663" i="15"/>
  <c r="AC1663" i="15"/>
  <c r="AB1664" i="15"/>
  <c r="AC1664" i="15"/>
  <c r="AB1665" i="15"/>
  <c r="AC1665" i="15"/>
  <c r="AB1666" i="15"/>
  <c r="AC1666" i="15"/>
  <c r="AB1667" i="15"/>
  <c r="AC1667" i="15"/>
  <c r="AB1668" i="15"/>
  <c r="AC1668" i="15"/>
  <c r="AB1669" i="15"/>
  <c r="AC1669" i="15"/>
  <c r="AB1670" i="15"/>
  <c r="AC1670" i="15"/>
  <c r="AB1671" i="15"/>
  <c r="AC1671" i="15"/>
  <c r="AB1672" i="15"/>
  <c r="AC1672" i="15"/>
  <c r="AB1673" i="15"/>
  <c r="AC1673" i="15"/>
  <c r="AB1674" i="15"/>
  <c r="AC1674" i="15"/>
  <c r="AB1675" i="15"/>
  <c r="AC1675" i="15"/>
  <c r="AB1676" i="15"/>
  <c r="AC1676" i="15"/>
  <c r="AB1677" i="15"/>
  <c r="AC1677" i="15"/>
  <c r="AB1678" i="15"/>
  <c r="AC1678" i="15"/>
  <c r="AB1679" i="15"/>
  <c r="AC1679" i="15"/>
  <c r="AB1680" i="15"/>
  <c r="AC1680" i="15"/>
  <c r="AB1681" i="15"/>
  <c r="AC1681" i="15"/>
  <c r="AB1682" i="15"/>
  <c r="AC1682" i="15"/>
  <c r="AB1683" i="15"/>
  <c r="AC1683" i="15"/>
  <c r="AB1684" i="15"/>
  <c r="AC1684" i="15"/>
  <c r="AB1685" i="15"/>
  <c r="AC1685" i="15"/>
  <c r="AB1686" i="15"/>
  <c r="AC1686" i="15"/>
  <c r="AB1687" i="15"/>
  <c r="AC1687" i="15"/>
  <c r="AB1688" i="15"/>
  <c r="AC1688" i="15"/>
  <c r="AB1689" i="15"/>
  <c r="AC1689" i="15"/>
  <c r="AB1690" i="15"/>
  <c r="AC1690" i="15"/>
  <c r="AB1691" i="15"/>
  <c r="AC1691" i="15"/>
  <c r="AB1692" i="15"/>
  <c r="AC1692" i="15"/>
  <c r="AB1693" i="15"/>
  <c r="AC1693" i="15"/>
  <c r="AB1694" i="15"/>
  <c r="AC1694" i="15"/>
  <c r="AB1695" i="15"/>
  <c r="AC1695" i="15"/>
  <c r="AB1696" i="15"/>
  <c r="AC1696" i="15"/>
  <c r="AB1697" i="15"/>
  <c r="AC1697" i="15"/>
  <c r="AB1698" i="15"/>
  <c r="AC1698" i="15"/>
  <c r="AB1699" i="15"/>
  <c r="AC1699" i="15"/>
  <c r="AB1700" i="15"/>
  <c r="AC1700" i="15"/>
  <c r="AB1701" i="15"/>
  <c r="AC1701" i="15"/>
  <c r="AB1702" i="15"/>
  <c r="AC1702" i="15"/>
  <c r="AB1703" i="15"/>
  <c r="AC1703" i="15"/>
  <c r="AB1704" i="15"/>
  <c r="AC1704" i="15"/>
  <c r="AB1705" i="15"/>
  <c r="AC1705" i="15"/>
  <c r="AB1706" i="15"/>
  <c r="AC1706" i="15"/>
  <c r="AB1707" i="15"/>
  <c r="AC1707" i="15"/>
  <c r="AB1708" i="15"/>
  <c r="AC1708" i="15"/>
  <c r="AB1709" i="15"/>
  <c r="AC1709" i="15"/>
  <c r="AB1710" i="15"/>
  <c r="AC1710" i="15"/>
  <c r="AB1711" i="15"/>
  <c r="AC1711" i="15"/>
  <c r="AB1712" i="15"/>
  <c r="AC1712" i="15"/>
  <c r="AB1713" i="15"/>
  <c r="AC1713" i="15"/>
  <c r="AB1714" i="15"/>
  <c r="AC1714" i="15"/>
  <c r="AB1715" i="15"/>
  <c r="AC1715" i="15"/>
  <c r="AB1716" i="15"/>
  <c r="AC1716" i="15"/>
  <c r="AB1717" i="15"/>
  <c r="AC1717" i="15"/>
  <c r="AB1718" i="15"/>
  <c r="AC1718" i="15"/>
  <c r="AB1719" i="15"/>
  <c r="AC1719" i="15"/>
  <c r="AB1720" i="15"/>
  <c r="AC1720" i="15"/>
  <c r="AB1721" i="15"/>
  <c r="AC1721" i="15"/>
  <c r="AB1722" i="15"/>
  <c r="AC1722" i="15"/>
  <c r="AB1723" i="15"/>
  <c r="AC1723" i="15"/>
  <c r="AB1724" i="15"/>
  <c r="AC1724" i="15"/>
  <c r="AB1725" i="15"/>
  <c r="AC1725" i="15"/>
  <c r="AB1726" i="15"/>
  <c r="AC1726" i="15"/>
  <c r="AB1727" i="15"/>
  <c r="AC1727" i="15"/>
  <c r="AB1728" i="15"/>
  <c r="AC1728" i="15"/>
  <c r="AB1729" i="15"/>
  <c r="AC1729" i="15"/>
  <c r="AB1730" i="15"/>
  <c r="AC1730" i="15"/>
  <c r="AB1731" i="15"/>
  <c r="AC1731" i="15"/>
  <c r="AB1732" i="15"/>
  <c r="AC1732" i="15"/>
  <c r="AB1733" i="15"/>
  <c r="AC1733" i="15"/>
  <c r="AB1734" i="15"/>
  <c r="AC1734" i="15"/>
  <c r="AB1735" i="15"/>
  <c r="AC1735" i="15"/>
  <c r="AB1736" i="15"/>
  <c r="AC1736" i="15"/>
  <c r="AB1737" i="15"/>
  <c r="AC1737" i="15"/>
  <c r="AB1738" i="15"/>
  <c r="AC1738" i="15"/>
  <c r="AB1739" i="15"/>
  <c r="AC1739" i="15"/>
  <c r="AB1740" i="15"/>
  <c r="AC1740" i="15"/>
  <c r="AB1741" i="15"/>
  <c r="AC1741" i="15"/>
  <c r="AB1742" i="15"/>
  <c r="AC1742" i="15"/>
  <c r="AB1743" i="15"/>
  <c r="AC1743" i="15"/>
  <c r="AB1744" i="15"/>
  <c r="AC1744" i="15"/>
  <c r="AB1745" i="15"/>
  <c r="AC1745" i="15"/>
  <c r="AB1746" i="15"/>
  <c r="AC1746" i="15"/>
  <c r="AB1747" i="15"/>
  <c r="AC1747" i="15"/>
  <c r="AB1748" i="15"/>
  <c r="AC1748" i="15"/>
  <c r="AB1749" i="15"/>
  <c r="AC1749" i="15"/>
  <c r="AB1750" i="15"/>
  <c r="AC1750" i="15"/>
  <c r="AB1751" i="15"/>
  <c r="AC1751" i="15"/>
  <c r="AB1752" i="15"/>
  <c r="AC1752" i="15"/>
  <c r="AB1753" i="15"/>
  <c r="AC1753" i="15"/>
  <c r="AB1754" i="15"/>
  <c r="AC1754" i="15"/>
  <c r="AB1755" i="15"/>
  <c r="AC1755" i="15"/>
  <c r="AB1756" i="15"/>
  <c r="AC1756" i="15"/>
  <c r="AB1757" i="15"/>
  <c r="AC1757" i="15"/>
  <c r="AB1758" i="15"/>
  <c r="AC1758" i="15"/>
  <c r="AB1759" i="15"/>
  <c r="AC1759" i="15"/>
  <c r="AB1760" i="15"/>
  <c r="AC1760" i="15"/>
  <c r="AB1761" i="15"/>
  <c r="AC1761" i="15"/>
  <c r="AB1762" i="15"/>
  <c r="AC1762" i="15"/>
  <c r="AB1763" i="15"/>
  <c r="AC1763" i="15"/>
  <c r="AB1764" i="15"/>
  <c r="AC1764" i="15"/>
  <c r="AB1765" i="15"/>
  <c r="AC1765" i="15"/>
  <c r="AB1766" i="15"/>
  <c r="AC1766" i="15"/>
  <c r="AB1767" i="15"/>
  <c r="AC1767" i="15"/>
  <c r="AB1768" i="15"/>
  <c r="AC1768" i="15"/>
  <c r="AB1769" i="15"/>
  <c r="AC1769" i="15"/>
  <c r="AB1770" i="15"/>
  <c r="AC1770" i="15"/>
  <c r="AB1771" i="15"/>
  <c r="AC1771" i="15"/>
  <c r="AB1772" i="15"/>
  <c r="AC1772" i="15"/>
  <c r="AB1773" i="15"/>
  <c r="AC1773" i="15"/>
  <c r="AB1774" i="15"/>
  <c r="AC1774" i="15"/>
  <c r="AB1775" i="15"/>
  <c r="AC1775" i="15"/>
  <c r="AB1776" i="15"/>
  <c r="AC1776" i="15"/>
  <c r="AB1777" i="15"/>
  <c r="AC1777" i="15"/>
  <c r="AB1778" i="15"/>
  <c r="AC1778" i="15"/>
  <c r="AB1779" i="15"/>
  <c r="AC1779" i="15"/>
  <c r="AB1780" i="15"/>
  <c r="AC1780" i="15"/>
  <c r="AB1781" i="15"/>
  <c r="AC1781" i="15"/>
  <c r="AB1782" i="15"/>
  <c r="AC1782" i="15"/>
  <c r="AB1783" i="15"/>
  <c r="AC1783" i="15"/>
  <c r="AB1784" i="15"/>
  <c r="AC1784" i="15"/>
  <c r="AB1785" i="15"/>
  <c r="AC1785" i="15"/>
  <c r="AB1786" i="15"/>
  <c r="AC1786" i="15"/>
  <c r="AB1787" i="15"/>
  <c r="AC1787" i="15"/>
  <c r="AB1788" i="15"/>
  <c r="AC1788" i="15"/>
  <c r="AB1789" i="15"/>
  <c r="AC1789" i="15"/>
  <c r="AB1790" i="15"/>
  <c r="AC1790" i="15"/>
  <c r="AB1791" i="15"/>
  <c r="AC1791" i="15"/>
  <c r="AB1792" i="15"/>
  <c r="AC1792" i="15"/>
  <c r="AB1793" i="15"/>
  <c r="AC1793" i="15"/>
  <c r="AB1794" i="15"/>
  <c r="AC1794" i="15"/>
  <c r="AB1795" i="15"/>
  <c r="AC1795" i="15"/>
  <c r="AB1796" i="15"/>
  <c r="AC1796" i="15"/>
  <c r="AB1797" i="15"/>
  <c r="AC1797" i="15"/>
  <c r="AB1798" i="15"/>
  <c r="AC1798" i="15"/>
  <c r="AB1799" i="15"/>
  <c r="AC1799" i="15"/>
  <c r="AB1800" i="15"/>
  <c r="AC1800" i="15"/>
  <c r="AB1801" i="15"/>
  <c r="AC1801" i="15"/>
  <c r="AB1802" i="15"/>
  <c r="AC1802" i="15"/>
  <c r="AB1803" i="15"/>
  <c r="AC1803" i="15"/>
  <c r="AB1804" i="15"/>
  <c r="AC1804" i="15"/>
  <c r="AB1805" i="15"/>
  <c r="AC1805" i="15"/>
  <c r="AB1806" i="15"/>
  <c r="AC1806" i="15"/>
  <c r="AB1807" i="15"/>
  <c r="AC1807" i="15"/>
  <c r="AB1808" i="15"/>
  <c r="AC1808" i="15"/>
  <c r="AB1809" i="15"/>
  <c r="AC1809" i="15"/>
  <c r="AB1810" i="15"/>
  <c r="AC1810" i="15"/>
  <c r="AB1811" i="15"/>
  <c r="AC1811" i="15"/>
  <c r="AB1812" i="15"/>
  <c r="AC1812" i="15"/>
  <c r="AB1813" i="15"/>
  <c r="AC1813" i="15"/>
  <c r="AB1814" i="15"/>
  <c r="AC1814" i="15"/>
  <c r="AB1815" i="15"/>
  <c r="AC1815" i="15"/>
  <c r="AB1816" i="15"/>
  <c r="AC1816" i="15"/>
  <c r="AB1817" i="15"/>
  <c r="AC1817" i="15"/>
  <c r="AB1818" i="15"/>
  <c r="AC1818" i="15"/>
  <c r="AB1819" i="15"/>
  <c r="AC1819" i="15"/>
  <c r="AB1820" i="15"/>
  <c r="AC1820" i="15"/>
  <c r="AB1821" i="15"/>
  <c r="AC1821" i="15"/>
  <c r="AB1822" i="15"/>
  <c r="AC1822" i="15"/>
  <c r="AB1823" i="15"/>
  <c r="AC1823" i="15"/>
  <c r="AB1824" i="15"/>
  <c r="AC1824" i="15"/>
  <c r="AB1825" i="15"/>
  <c r="AC1825" i="15"/>
  <c r="AB1826" i="15"/>
  <c r="AC1826" i="15"/>
  <c r="AB1827" i="15"/>
  <c r="AC1827" i="15"/>
  <c r="AB1828" i="15"/>
  <c r="AC1828" i="15"/>
  <c r="AB1829" i="15"/>
  <c r="AC1829" i="15"/>
  <c r="AB1830" i="15"/>
  <c r="AC1830" i="15"/>
  <c r="AB1831" i="15"/>
  <c r="AC1831" i="15"/>
  <c r="AB1832" i="15"/>
  <c r="AC1832" i="15"/>
  <c r="AB1833" i="15"/>
  <c r="AC1833" i="15"/>
  <c r="AB1834" i="15"/>
  <c r="AC1834" i="15"/>
  <c r="AB1835" i="15"/>
  <c r="AC1835" i="15"/>
  <c r="AB1836" i="15"/>
  <c r="AC1836" i="15"/>
  <c r="AB1837" i="15"/>
  <c r="AC1837" i="15"/>
  <c r="AB1838" i="15"/>
  <c r="AC1838" i="15"/>
  <c r="AB1839" i="15"/>
  <c r="AC1839" i="15"/>
  <c r="AB1840" i="15"/>
  <c r="AC1840" i="15"/>
  <c r="AB1841" i="15"/>
  <c r="AC1841" i="15"/>
  <c r="AB1842" i="15"/>
  <c r="AC1842" i="15"/>
  <c r="AB1843" i="15"/>
  <c r="AC1843" i="15"/>
  <c r="AB1844" i="15"/>
  <c r="AC1844" i="15"/>
  <c r="AB1845" i="15"/>
  <c r="AC1845" i="15"/>
  <c r="AB1846" i="15"/>
  <c r="AC1846" i="15"/>
  <c r="AB1847" i="15"/>
  <c r="AC1847" i="15"/>
  <c r="AB1848" i="15"/>
  <c r="AC1848" i="15"/>
  <c r="AB1849" i="15"/>
  <c r="AC1849" i="15"/>
  <c r="AB1850" i="15"/>
  <c r="AC1850" i="15"/>
  <c r="AB1851" i="15"/>
  <c r="AC1851" i="15"/>
  <c r="AB1852" i="15"/>
  <c r="AC1852" i="15"/>
  <c r="AB1853" i="15"/>
  <c r="AC1853" i="15"/>
  <c r="AB1854" i="15"/>
  <c r="AC1854" i="15"/>
  <c r="AB1855" i="15"/>
  <c r="AC1855" i="15"/>
  <c r="AB1856" i="15"/>
  <c r="AC1856" i="15"/>
  <c r="AB1857" i="15"/>
  <c r="AC1857" i="15"/>
  <c r="AB1858" i="15"/>
  <c r="AC1858" i="15"/>
  <c r="AB1859" i="15"/>
  <c r="AC1859" i="15"/>
  <c r="AB1860" i="15"/>
  <c r="AC1860" i="15"/>
  <c r="AB1861" i="15"/>
  <c r="AC1861" i="15"/>
  <c r="AB1862" i="15"/>
  <c r="AC1862" i="15"/>
  <c r="AB1863" i="15"/>
  <c r="AC1863" i="15"/>
  <c r="AB1864" i="15"/>
  <c r="AC1864" i="15"/>
  <c r="AB1865" i="15"/>
  <c r="AC1865" i="15"/>
  <c r="AB1866" i="15"/>
  <c r="AC1866" i="15"/>
  <c r="AB1867" i="15"/>
  <c r="AC1867" i="15"/>
  <c r="AB1868" i="15"/>
  <c r="AC1868" i="15"/>
  <c r="AB1869" i="15"/>
  <c r="AC1869" i="15"/>
  <c r="AB1870" i="15"/>
  <c r="AC1870" i="15"/>
  <c r="AB1871" i="15"/>
  <c r="AC1871" i="15"/>
  <c r="AB1872" i="15"/>
  <c r="AC1872" i="15"/>
  <c r="AB1873" i="15"/>
  <c r="AC1873" i="15"/>
  <c r="AB1874" i="15"/>
  <c r="AC1874" i="15"/>
  <c r="AB1875" i="15"/>
  <c r="AC1875" i="15"/>
  <c r="AB1876" i="15"/>
  <c r="AC1876" i="15"/>
  <c r="AB1877" i="15"/>
  <c r="AC1877" i="15"/>
  <c r="AB1878" i="15"/>
  <c r="AC1878" i="15"/>
  <c r="AB1879" i="15"/>
  <c r="AC1879" i="15"/>
  <c r="AB1880" i="15"/>
  <c r="AC1880" i="15"/>
  <c r="AB1881" i="15"/>
  <c r="AC1881" i="15"/>
  <c r="AB1882" i="15"/>
  <c r="AC1882" i="15"/>
  <c r="AB1883" i="15"/>
  <c r="AC1883" i="15"/>
  <c r="AB1884" i="15"/>
  <c r="AC1884" i="15"/>
  <c r="AB1885" i="15"/>
  <c r="AC1885" i="15"/>
  <c r="AB1886" i="15"/>
  <c r="AC1886" i="15"/>
  <c r="AB1887" i="15"/>
  <c r="AC1887" i="15"/>
  <c r="AB1888" i="15"/>
  <c r="AC1888" i="15"/>
  <c r="AB1889" i="15"/>
  <c r="AC1889" i="15"/>
  <c r="AB1890" i="15"/>
  <c r="AC1890" i="15"/>
  <c r="AB1891" i="15"/>
  <c r="AC1891" i="15"/>
  <c r="AB1892" i="15"/>
  <c r="AC1892" i="15"/>
  <c r="AB1893" i="15"/>
  <c r="AC1893" i="15"/>
  <c r="AB1894" i="15"/>
  <c r="AC1894" i="15"/>
  <c r="AB1895" i="15"/>
  <c r="AC1895" i="15"/>
  <c r="AB1896" i="15"/>
  <c r="AC1896" i="15"/>
  <c r="AB1897" i="15"/>
  <c r="AC1897" i="15"/>
  <c r="AB1898" i="15"/>
  <c r="AC1898" i="15"/>
  <c r="AB1899" i="15"/>
  <c r="AC1899" i="15"/>
  <c r="AB1900" i="15"/>
  <c r="AC1900" i="15"/>
  <c r="AB1901" i="15"/>
  <c r="AC1901" i="15"/>
  <c r="AB1902" i="15"/>
  <c r="AC1902" i="15"/>
  <c r="AB1903" i="15"/>
  <c r="AC1903" i="15"/>
  <c r="AB1904" i="15"/>
  <c r="AC1904" i="15"/>
  <c r="AB1905" i="15"/>
  <c r="AC1905" i="15"/>
  <c r="AB1906" i="15"/>
  <c r="AC1906" i="15"/>
  <c r="AB1907" i="15"/>
  <c r="AC1907" i="15"/>
  <c r="AB1908" i="15"/>
  <c r="AC1908" i="15"/>
  <c r="AB1909" i="15"/>
  <c r="AC1909" i="15"/>
  <c r="AB1910" i="15"/>
  <c r="AC1910" i="15"/>
  <c r="AB1911" i="15"/>
  <c r="AC1911" i="15"/>
  <c r="AB1912" i="15"/>
  <c r="AC1912" i="15"/>
  <c r="AB1913" i="15"/>
  <c r="AC1913" i="15"/>
  <c r="AB1914" i="15"/>
  <c r="AC1914" i="15"/>
  <c r="AB1915" i="15"/>
  <c r="AC1915" i="15"/>
  <c r="AB1916" i="15"/>
  <c r="AC1916" i="15"/>
  <c r="AB1917" i="15"/>
  <c r="AC1917" i="15"/>
  <c r="AB1918" i="15"/>
  <c r="AC1918" i="15"/>
  <c r="AB1919" i="15"/>
  <c r="AC1919" i="15"/>
  <c r="AB1920" i="15"/>
  <c r="AC1920" i="15"/>
  <c r="AB1921" i="15"/>
  <c r="AC1921" i="15"/>
  <c r="AB1922" i="15"/>
  <c r="AC1922" i="15"/>
  <c r="AB1923" i="15"/>
  <c r="AC1923" i="15"/>
  <c r="AB1924" i="15"/>
  <c r="AC1924" i="15"/>
  <c r="AB1925" i="15"/>
  <c r="AC1925" i="15"/>
  <c r="AB1926" i="15"/>
  <c r="AC1926" i="15"/>
  <c r="AB1927" i="15"/>
  <c r="AC1927" i="15"/>
  <c r="AB1928" i="15"/>
  <c r="AC1928" i="15"/>
  <c r="AB1929" i="15"/>
  <c r="AC1929" i="15"/>
  <c r="AB1930" i="15"/>
  <c r="AC1930" i="15"/>
  <c r="AB1931" i="15"/>
  <c r="AC1931" i="15"/>
  <c r="AB1932" i="15"/>
  <c r="AC1932" i="15"/>
  <c r="AB1933" i="15"/>
  <c r="AC1933" i="15"/>
  <c r="AB1934" i="15"/>
  <c r="AC1934" i="15"/>
  <c r="AB1935" i="15"/>
  <c r="AC1935" i="15"/>
  <c r="AB1936" i="15"/>
  <c r="AC1936" i="15"/>
  <c r="AB1937" i="15"/>
  <c r="AC1937" i="15"/>
  <c r="AB1938" i="15"/>
  <c r="AC1938" i="15"/>
  <c r="AB1939" i="15"/>
  <c r="AC1939" i="15"/>
  <c r="AB1940" i="15"/>
  <c r="AC1940" i="15"/>
  <c r="AB1941" i="15"/>
  <c r="AC1941" i="15"/>
  <c r="AB1942" i="15"/>
  <c r="AC1942" i="15"/>
  <c r="AB1943" i="15"/>
  <c r="AC1943" i="15"/>
  <c r="AB1944" i="15"/>
  <c r="AC1944" i="15"/>
  <c r="AB1945" i="15"/>
  <c r="AC1945" i="15"/>
  <c r="AB1946" i="15"/>
  <c r="AC1946" i="15"/>
  <c r="AB1947" i="15"/>
  <c r="AC1947" i="15"/>
  <c r="AB1948" i="15"/>
  <c r="AC1948" i="15"/>
  <c r="AB1949" i="15"/>
  <c r="AC1949" i="15"/>
  <c r="AB1950" i="15"/>
  <c r="AC1950" i="15"/>
  <c r="AB1951" i="15"/>
  <c r="AC1951" i="15"/>
  <c r="AB1952" i="15"/>
  <c r="AC1952" i="15"/>
  <c r="AB1953" i="15"/>
  <c r="AC1953" i="15"/>
  <c r="AB1954" i="15"/>
  <c r="AC1954" i="15"/>
  <c r="AB1955" i="15"/>
  <c r="AC1955" i="15"/>
  <c r="AB1956" i="15"/>
  <c r="AC1956" i="15"/>
  <c r="AB1957" i="15"/>
  <c r="AC1957" i="15"/>
  <c r="AB1958" i="15"/>
  <c r="AC1958" i="15"/>
  <c r="AB1959" i="15"/>
  <c r="AC1959" i="15"/>
  <c r="AB1960" i="15"/>
  <c r="AC1960" i="15"/>
  <c r="AB1961" i="15"/>
  <c r="AC1961" i="15"/>
  <c r="AB1962" i="15"/>
  <c r="AC1962" i="15"/>
  <c r="AB1963" i="15"/>
  <c r="AC1963" i="15"/>
  <c r="AB1964" i="15"/>
  <c r="AC1964" i="15"/>
  <c r="AB1965" i="15"/>
  <c r="AC1965" i="15"/>
  <c r="AB1966" i="15"/>
  <c r="AC1966" i="15"/>
  <c r="AB1967" i="15"/>
  <c r="AC1967" i="15"/>
  <c r="AB1968" i="15"/>
  <c r="AC1968" i="15"/>
  <c r="AB1969" i="15"/>
  <c r="AC1969" i="15"/>
  <c r="AB1970" i="15"/>
  <c r="AC1970" i="15"/>
  <c r="AB1971" i="15"/>
  <c r="AC1971" i="15"/>
  <c r="AB1972" i="15"/>
  <c r="AC1972" i="15"/>
  <c r="AB1973" i="15"/>
  <c r="AC1973" i="15"/>
  <c r="AB1974" i="15"/>
  <c r="AC1974" i="15"/>
  <c r="AB1975" i="15"/>
  <c r="AC1975" i="15"/>
  <c r="AB1976" i="15"/>
  <c r="AC1976" i="15"/>
  <c r="AB1977" i="15"/>
  <c r="AC1977" i="15"/>
  <c r="AB1978" i="15"/>
  <c r="AC1978" i="15"/>
  <c r="AB1979" i="15"/>
  <c r="AC1979" i="15"/>
  <c r="AB1980" i="15"/>
  <c r="AC1980" i="15"/>
  <c r="AB1981" i="15"/>
  <c r="AC1981" i="15"/>
  <c r="AB1982" i="15"/>
  <c r="AC1982" i="15"/>
  <c r="AB1983" i="15"/>
  <c r="AC1983" i="15"/>
  <c r="AB1984" i="15"/>
  <c r="AC1984" i="15"/>
  <c r="AB1985" i="15"/>
  <c r="AC1985" i="15"/>
  <c r="AB1986" i="15"/>
  <c r="AC1986" i="15"/>
  <c r="AB1987" i="15"/>
  <c r="AC1987" i="15"/>
  <c r="AB1988" i="15"/>
  <c r="AC1988" i="15"/>
  <c r="AB1989" i="15"/>
  <c r="AC1989" i="15"/>
  <c r="AB1990" i="15"/>
  <c r="AC1990" i="15"/>
  <c r="AB1991" i="15"/>
  <c r="AC1991" i="15"/>
  <c r="AB1992" i="15"/>
  <c r="AC1992" i="15"/>
  <c r="AB1993" i="15"/>
  <c r="AC1993" i="15"/>
  <c r="AB1994" i="15"/>
  <c r="AC1994" i="15"/>
  <c r="AB1995" i="15"/>
  <c r="AC1995" i="15"/>
  <c r="AB1996" i="15"/>
  <c r="AC1996" i="15"/>
  <c r="AB1997" i="15"/>
  <c r="AC1997" i="15"/>
  <c r="AB1998" i="15"/>
  <c r="AC1998" i="15"/>
  <c r="AB1999" i="15"/>
  <c r="AC1999" i="15"/>
  <c r="AB2000" i="15"/>
  <c r="AC2000" i="15"/>
  <c r="AB2001" i="15"/>
  <c r="AC2001" i="15"/>
  <c r="AB2002" i="15"/>
  <c r="AC2002" i="15"/>
  <c r="Z2003" i="15"/>
  <c r="AA2003" i="15"/>
  <c r="H29" i="15" l="1"/>
  <c r="H31" i="15"/>
  <c r="H32" i="15"/>
  <c r="AJ16" i="6"/>
  <c r="K3" i="26"/>
  <c r="G4" i="26"/>
  <c r="O4" i="26"/>
  <c r="K5" i="26"/>
  <c r="O6" i="26"/>
  <c r="K7" i="26"/>
  <c r="G8" i="26"/>
  <c r="O8" i="26"/>
  <c r="O13" i="26" s="1"/>
  <c r="K9" i="26"/>
  <c r="G10" i="26"/>
  <c r="O10" i="26"/>
  <c r="K11" i="26"/>
  <c r="G12" i="26"/>
  <c r="O12" i="26"/>
  <c r="K13" i="26"/>
  <c r="G14" i="26"/>
  <c r="G16" i="26"/>
  <c r="O16" i="26"/>
  <c r="K17" i="26"/>
  <c r="O18" i="26"/>
  <c r="K19" i="26"/>
  <c r="G20" i="26"/>
  <c r="O20" i="26"/>
  <c r="K21" i="26"/>
  <c r="G22" i="26"/>
  <c r="O22" i="26"/>
  <c r="K23" i="26"/>
  <c r="O24" i="26"/>
  <c r="K25" i="26"/>
  <c r="G26" i="26"/>
  <c r="G28" i="26"/>
  <c r="O28" i="26"/>
  <c r="K29" i="26"/>
  <c r="O30" i="26"/>
  <c r="K31" i="26"/>
  <c r="O32" i="26"/>
  <c r="K33" i="26"/>
  <c r="G34" i="26"/>
  <c r="O34" i="26"/>
  <c r="K35" i="26"/>
  <c r="G36" i="26"/>
  <c r="K36" i="26"/>
  <c r="G37" i="26"/>
  <c r="K37" i="26"/>
  <c r="O37" i="26"/>
  <c r="G38" i="26"/>
  <c r="K38" i="26"/>
  <c r="F3" i="26"/>
  <c r="N3" i="26"/>
  <c r="J4" i="26"/>
  <c r="N5" i="26"/>
  <c r="J6" i="26"/>
  <c r="F7" i="26"/>
  <c r="N7" i="26"/>
  <c r="N8" i="26"/>
  <c r="F10" i="26"/>
  <c r="N10" i="26"/>
  <c r="J11" i="26"/>
  <c r="F12" i="26"/>
  <c r="N12" i="26"/>
  <c r="J13" i="26"/>
  <c r="F14" i="26"/>
  <c r="N14" i="26"/>
  <c r="F16" i="26"/>
  <c r="N16" i="26"/>
  <c r="J17" i="26"/>
  <c r="F18" i="26"/>
  <c r="N18" i="26"/>
  <c r="J19" i="26"/>
  <c r="F20" i="26"/>
  <c r="N20" i="26"/>
  <c r="F22" i="26"/>
  <c r="N22" i="26"/>
  <c r="J23" i="26"/>
  <c r="F24" i="26"/>
  <c r="N24" i="26"/>
  <c r="J25" i="26"/>
  <c r="F26" i="26"/>
  <c r="N26" i="26"/>
  <c r="J27" i="26"/>
  <c r="F28" i="26"/>
  <c r="N28" i="26"/>
  <c r="J29" i="26"/>
  <c r="F30" i="26"/>
  <c r="N30" i="26"/>
  <c r="J31" i="26"/>
  <c r="F32" i="26"/>
  <c r="N32" i="26"/>
  <c r="F34" i="26"/>
  <c r="J35" i="26"/>
  <c r="F36" i="26"/>
  <c r="N36" i="26"/>
  <c r="F37" i="26"/>
  <c r="J37" i="26"/>
  <c r="F38" i="26"/>
  <c r="N38" i="26"/>
  <c r="E3" i="26"/>
  <c r="E4" i="26" s="1"/>
  <c r="I3" i="26"/>
  <c r="M3" i="26"/>
  <c r="I4" i="26"/>
  <c r="M4" i="26"/>
  <c r="E5" i="26"/>
  <c r="I5" i="26"/>
  <c r="M5" i="26"/>
  <c r="E6" i="26"/>
  <c r="I6" i="26"/>
  <c r="M6" i="26"/>
  <c r="E7" i="26"/>
  <c r="I7" i="26"/>
  <c r="M7" i="26"/>
  <c r="E8" i="26"/>
  <c r="E15" i="26" s="1"/>
  <c r="M8" i="26"/>
  <c r="E9" i="26"/>
  <c r="I9" i="26"/>
  <c r="M9" i="26"/>
  <c r="E10" i="26"/>
  <c r="I10" i="26"/>
  <c r="M10" i="26"/>
  <c r="E11" i="26"/>
  <c r="I11" i="26"/>
  <c r="M11" i="26"/>
  <c r="E12" i="26"/>
  <c r="I12" i="26"/>
  <c r="E13" i="26"/>
  <c r="I13" i="26"/>
  <c r="M13" i="26"/>
  <c r="E14" i="26"/>
  <c r="I14" i="26"/>
  <c r="M14" i="26"/>
  <c r="M27" i="26" s="1"/>
  <c r="M15" i="26"/>
  <c r="I16" i="26"/>
  <c r="M16" i="26"/>
  <c r="E17" i="26"/>
  <c r="I17" i="26"/>
  <c r="M17" i="26"/>
  <c r="E18" i="26"/>
  <c r="I18" i="26"/>
  <c r="M18" i="26"/>
  <c r="E19" i="26"/>
  <c r="I19" i="26"/>
  <c r="M19" i="26"/>
  <c r="E20" i="26"/>
  <c r="M20" i="26"/>
  <c r="E21" i="26"/>
  <c r="I21" i="26"/>
  <c r="M21" i="26"/>
  <c r="I22" i="26"/>
  <c r="M22" i="26"/>
  <c r="E23" i="26"/>
  <c r="I23" i="26"/>
  <c r="M23" i="26"/>
  <c r="E24" i="26"/>
  <c r="I24" i="26"/>
  <c r="E25" i="26"/>
  <c r="I25" i="26"/>
  <c r="M25" i="26"/>
  <c r="E26" i="26"/>
  <c r="M26" i="26"/>
  <c r="E27" i="26"/>
  <c r="I27" i="26"/>
  <c r="I28" i="26"/>
  <c r="M28" i="26"/>
  <c r="E29" i="26"/>
  <c r="I29" i="26"/>
  <c r="M29" i="26"/>
  <c r="I30" i="26"/>
  <c r="M30" i="26"/>
  <c r="E31" i="26"/>
  <c r="I31" i="26"/>
  <c r="M31" i="26"/>
  <c r="E32" i="26"/>
  <c r="E33" i="26"/>
  <c r="I33" i="26"/>
  <c r="M33" i="26"/>
  <c r="E34" i="26"/>
  <c r="I34" i="26"/>
  <c r="M34" i="26"/>
  <c r="E35" i="26"/>
  <c r="I35" i="26"/>
  <c r="M35" i="26"/>
  <c r="E36" i="26"/>
  <c r="I36" i="26"/>
  <c r="E37" i="26"/>
  <c r="M37" i="26"/>
  <c r="G3" i="26"/>
  <c r="O3" i="26"/>
  <c r="K4" i="26"/>
  <c r="G5" i="26"/>
  <c r="O5" i="26"/>
  <c r="K6" i="26"/>
  <c r="G7" i="26"/>
  <c r="O7" i="26"/>
  <c r="K8" i="26"/>
  <c r="K15" i="26" s="1"/>
  <c r="G9" i="26"/>
  <c r="O9" i="26"/>
  <c r="G11" i="26"/>
  <c r="O11" i="26"/>
  <c r="K12" i="26"/>
  <c r="G13" i="26"/>
  <c r="K14" i="26"/>
  <c r="K16" i="26"/>
  <c r="G17" i="26"/>
  <c r="O17" i="26"/>
  <c r="K18" i="26"/>
  <c r="G19" i="26"/>
  <c r="O19" i="26"/>
  <c r="K20" i="26"/>
  <c r="G21" i="26"/>
  <c r="O21" i="26"/>
  <c r="G23" i="26"/>
  <c r="O23" i="26"/>
  <c r="K24" i="26"/>
  <c r="G25" i="26"/>
  <c r="O25" i="26"/>
  <c r="K26" i="26"/>
  <c r="G27" i="26"/>
  <c r="O27" i="26"/>
  <c r="K28" i="26"/>
  <c r="G29" i="26"/>
  <c r="O29" i="26"/>
  <c r="K30" i="26"/>
  <c r="G31" i="26"/>
  <c r="O31" i="26"/>
  <c r="K32" i="26"/>
  <c r="O33" i="26"/>
  <c r="O35" i="26"/>
  <c r="J3" i="26"/>
  <c r="F4" i="26"/>
  <c r="N4" i="26"/>
  <c r="J5" i="26"/>
  <c r="F6" i="26"/>
  <c r="N6" i="26"/>
  <c r="J7" i="26"/>
  <c r="F8" i="26"/>
  <c r="J8" i="26"/>
  <c r="F9" i="26"/>
  <c r="N9" i="26"/>
  <c r="J10" i="26"/>
  <c r="F11" i="26"/>
  <c r="N11" i="26"/>
  <c r="J12" i="26"/>
  <c r="F13" i="26"/>
  <c r="J14" i="26"/>
  <c r="J16" i="26"/>
  <c r="N17" i="26"/>
  <c r="J18" i="26"/>
  <c r="F19" i="26"/>
  <c r="N19" i="26"/>
  <c r="J20" i="26"/>
  <c r="F21" i="26"/>
  <c r="N21" i="26"/>
  <c r="J22" i="26"/>
  <c r="N23" i="26"/>
  <c r="J24" i="26"/>
  <c r="F25" i="26"/>
  <c r="J26" i="26"/>
  <c r="F27" i="26"/>
  <c r="N27" i="26"/>
  <c r="J28" i="26"/>
  <c r="N29" i="26"/>
  <c r="J30" i="26"/>
  <c r="N31" i="26"/>
  <c r="J32" i="26"/>
  <c r="F33" i="26"/>
  <c r="N33" i="26"/>
  <c r="J34" i="26"/>
  <c r="J36" i="26"/>
  <c r="D3" i="26"/>
  <c r="H3" i="26"/>
  <c r="L3" i="26"/>
  <c r="D4" i="26"/>
  <c r="H4" i="26"/>
  <c r="L4" i="26"/>
  <c r="D5" i="26"/>
  <c r="H5" i="26"/>
  <c r="L5" i="26"/>
  <c r="D6" i="26"/>
  <c r="H6" i="26"/>
  <c r="L6" i="26"/>
  <c r="D7" i="26"/>
  <c r="L7" i="26"/>
  <c r="D8" i="26"/>
  <c r="H8" i="26"/>
  <c r="L8" i="26"/>
  <c r="D9" i="26"/>
  <c r="H9" i="26"/>
  <c r="L9" i="26"/>
  <c r="D10" i="26"/>
  <c r="H10" i="26"/>
  <c r="L10" i="26"/>
  <c r="D11" i="26"/>
  <c r="H11" i="26"/>
  <c r="D12" i="26"/>
  <c r="H12" i="26"/>
  <c r="L12" i="26"/>
  <c r="D13" i="26"/>
  <c r="H13" i="26"/>
  <c r="L13" i="26"/>
  <c r="D14" i="26"/>
  <c r="H14" i="26"/>
  <c r="L14" i="26"/>
  <c r="H16" i="26"/>
  <c r="L16" i="26"/>
  <c r="D17" i="26"/>
  <c r="H17" i="26"/>
  <c r="L17" i="26"/>
  <c r="D18" i="26"/>
  <c r="H18" i="26"/>
  <c r="L18" i="26"/>
  <c r="D19" i="26"/>
  <c r="L19" i="26"/>
  <c r="D20" i="26"/>
  <c r="H20" i="26"/>
  <c r="L20" i="26"/>
  <c r="H21" i="26"/>
  <c r="L21" i="26"/>
  <c r="H22" i="26"/>
  <c r="L22" i="26"/>
  <c r="D23" i="26"/>
  <c r="H23" i="26"/>
  <c r="D24" i="26"/>
  <c r="H24" i="26"/>
  <c r="L24" i="26"/>
  <c r="D25" i="26"/>
  <c r="L25" i="26"/>
  <c r="D26" i="26"/>
  <c r="H26" i="26"/>
  <c r="L26" i="26"/>
  <c r="H27" i="26"/>
  <c r="L27" i="26"/>
  <c r="H28" i="26"/>
  <c r="L28" i="26"/>
  <c r="H29" i="26"/>
  <c r="D30" i="26"/>
  <c r="H30" i="26"/>
  <c r="L30" i="26"/>
  <c r="D31" i="26"/>
  <c r="L31" i="26"/>
  <c r="D32" i="26"/>
  <c r="H32" i="26"/>
  <c r="L32" i="26"/>
  <c r="D33" i="26"/>
  <c r="H33" i="26"/>
  <c r="L33" i="26"/>
  <c r="D34" i="26"/>
  <c r="H34" i="26"/>
  <c r="L34" i="26"/>
  <c r="D35" i="26"/>
  <c r="D36" i="26"/>
  <c r="H36" i="26"/>
  <c r="L36" i="26"/>
  <c r="D37" i="26"/>
  <c r="H37" i="26"/>
  <c r="L37" i="26"/>
  <c r="H33" i="15" l="1"/>
  <c r="H34" i="15"/>
  <c r="AJ17" i="6"/>
  <c r="K27" i="26"/>
  <c r="J38" i="26"/>
  <c r="K10" i="26"/>
  <c r="K22" i="26" s="1"/>
  <c r="M12" i="26"/>
  <c r="M24" i="26" s="1"/>
  <c r="E16" i="26"/>
  <c r="N15" i="26"/>
  <c r="G15" i="26"/>
  <c r="D15" i="26"/>
  <c r="N13" i="26"/>
  <c r="H7" i="26"/>
  <c r="H15" i="26" s="1"/>
  <c r="H19" i="26" s="1"/>
  <c r="I8" i="26"/>
  <c r="I15" i="26" s="1"/>
  <c r="I20" i="26" s="1"/>
  <c r="L11" i="26"/>
  <c r="L15" i="26" s="1"/>
  <c r="J9" i="26"/>
  <c r="J15" i="26" s="1"/>
  <c r="J21" i="26" s="1"/>
  <c r="J33" i="26" s="1"/>
  <c r="O14" i="26"/>
  <c r="O15" i="26" s="1"/>
  <c r="G6" i="26"/>
  <c r="G18" i="26" s="1"/>
  <c r="F5" i="26"/>
  <c r="F15" i="26" s="1"/>
  <c r="K34" i="2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H35" i="15" l="1"/>
  <c r="H36" i="15" s="1"/>
  <c r="H37" i="15" s="1"/>
  <c r="AJ18" i="6"/>
  <c r="AJ19" i="6" s="1"/>
  <c r="N25" i="26"/>
  <c r="L23" i="26"/>
  <c r="L35" i="26" s="1"/>
  <c r="L29" i="26"/>
  <c r="N34" i="26"/>
  <c r="N37" i="26" s="1"/>
  <c r="M32" i="26"/>
  <c r="M36" i="26" s="1"/>
  <c r="E22" i="26"/>
  <c r="Y6" i="6"/>
  <c r="AL6" i="6" s="1"/>
  <c r="AM6" i="6" s="1"/>
  <c r="G24" i="26"/>
  <c r="I26" i="26"/>
  <c r="H25" i="26"/>
  <c r="F17" i="26"/>
  <c r="F23" i="26"/>
  <c r="D21" i="26"/>
  <c r="D22" i="26"/>
  <c r="D16" i="26"/>
  <c r="O26" i="26"/>
  <c r="O36" i="26" s="1"/>
  <c r="R3" i="6"/>
  <c r="Q3" i="6"/>
  <c r="P3" i="6"/>
  <c r="O3" i="6"/>
  <c r="N3" i="6"/>
  <c r="R5" i="6"/>
  <c r="Q5" i="6"/>
  <c r="P5" i="6"/>
  <c r="O5" i="6"/>
  <c r="N5" i="6"/>
  <c r="G25" i="1"/>
  <c r="G27" i="1" s="1"/>
  <c r="B5" i="20"/>
  <c r="K3" i="11"/>
  <c r="S5" i="6"/>
  <c r="M5" i="6"/>
  <c r="L5" i="6"/>
  <c r="K5" i="6"/>
  <c r="J5" i="6"/>
  <c r="I5" i="6"/>
  <c r="H5" i="6"/>
  <c r="L3" i="6"/>
  <c r="K3" i="6"/>
  <c r="J3" i="6"/>
  <c r="I3" i="6"/>
  <c r="H3" i="6"/>
  <c r="H38" i="15" l="1"/>
  <c r="AJ20" i="6"/>
  <c r="AJ21" i="6" s="1"/>
  <c r="E30" i="26"/>
  <c r="E28" i="26"/>
  <c r="AF9" i="6"/>
  <c r="AG9" i="6" s="1"/>
  <c r="AF18" i="6"/>
  <c r="AF31" i="6"/>
  <c r="AF39" i="6"/>
  <c r="AE10" i="6"/>
  <c r="AE14" i="6"/>
  <c r="AE18" i="6"/>
  <c r="AE22" i="6"/>
  <c r="AE26" i="6"/>
  <c r="AE30" i="6"/>
  <c r="AE34" i="6"/>
  <c r="AE38" i="6"/>
  <c r="AF13" i="6"/>
  <c r="AE12" i="6"/>
  <c r="AE16" i="6"/>
  <c r="AE24" i="6"/>
  <c r="AE32" i="6"/>
  <c r="AE40" i="6"/>
  <c r="AF19" i="6"/>
  <c r="AF40" i="6"/>
  <c r="AE7" i="6"/>
  <c r="AE15" i="6"/>
  <c r="AE23" i="6"/>
  <c r="AE31" i="6"/>
  <c r="AE39" i="6"/>
  <c r="AF15" i="6"/>
  <c r="AF24" i="6"/>
  <c r="AF36" i="6"/>
  <c r="AE9" i="6"/>
  <c r="AE13" i="6"/>
  <c r="AE17" i="6"/>
  <c r="AE21" i="6"/>
  <c r="AE25" i="6"/>
  <c r="AE29" i="6"/>
  <c r="AE33" i="6"/>
  <c r="AE37" i="6"/>
  <c r="AE41" i="6"/>
  <c r="AF23" i="6"/>
  <c r="AF35" i="6"/>
  <c r="AE8" i="6"/>
  <c r="AE20" i="6"/>
  <c r="AE28" i="6"/>
  <c r="AE36" i="6"/>
  <c r="AF10" i="6"/>
  <c r="AF32" i="6"/>
  <c r="AE11" i="6"/>
  <c r="AE19" i="6"/>
  <c r="AE27" i="6"/>
  <c r="AE35" i="6"/>
  <c r="AF21" i="6"/>
  <c r="AF33" i="6"/>
  <c r="AF11" i="6"/>
  <c r="AF14" i="6"/>
  <c r="AF12" i="6"/>
  <c r="AG12" i="6" s="1"/>
  <c r="AF41" i="6"/>
  <c r="AF26" i="6"/>
  <c r="AF7" i="6"/>
  <c r="AF17" i="6"/>
  <c r="AF27" i="6"/>
  <c r="AF28" i="6"/>
  <c r="AF8" i="6"/>
  <c r="AF37" i="6"/>
  <c r="AF16" i="6"/>
  <c r="AF22" i="6"/>
  <c r="AF25" i="6"/>
  <c r="AF34" i="6"/>
  <c r="AF20" i="6"/>
  <c r="AF29" i="6"/>
  <c r="AF38" i="6"/>
  <c r="AF30" i="6"/>
  <c r="F29" i="26"/>
  <c r="F31" i="26" s="1"/>
  <c r="AE6" i="6"/>
  <c r="AF6" i="6"/>
  <c r="AG6" i="6" s="1"/>
  <c r="I32" i="26"/>
  <c r="H31" i="26"/>
  <c r="G30" i="26"/>
  <c r="G32" i="26" s="1"/>
  <c r="T5" i="6"/>
  <c r="O38" i="26"/>
  <c r="D27" i="26"/>
  <c r="H39" i="15" l="1"/>
  <c r="H40" i="15" s="1"/>
  <c r="H41" i="15" s="1"/>
  <c r="H42" i="15" s="1"/>
  <c r="AJ22" i="6"/>
  <c r="AJ23" i="6" s="1"/>
  <c r="I37" i="26"/>
  <c r="H35" i="26"/>
  <c r="G33" i="26"/>
  <c r="D28" i="26"/>
  <c r="D29" i="26" s="1"/>
  <c r="AG7" i="6"/>
  <c r="AG21" i="6"/>
  <c r="H43" i="15" l="1"/>
  <c r="H44" i="15"/>
  <c r="H45" i="15" s="1"/>
  <c r="AJ24" i="6"/>
  <c r="AJ25" i="6" s="1"/>
  <c r="AG8" i="6"/>
  <c r="AG10" i="6" s="1"/>
  <c r="C9" i="11"/>
  <c r="C10" i="11"/>
  <c r="C11" i="11"/>
  <c r="AJ26" i="6" l="1"/>
  <c r="AJ27" i="6" s="1"/>
  <c r="H46" i="15"/>
  <c r="AG11" i="6"/>
  <c r="AD4" i="15"/>
  <c r="AD5" i="15"/>
  <c r="AD6" i="15"/>
  <c r="AD7" i="15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93" i="15"/>
  <c r="AD94" i="15"/>
  <c r="AD95" i="15"/>
  <c r="AD96" i="15"/>
  <c r="AD97" i="15"/>
  <c r="AD98" i="15"/>
  <c r="AD99" i="15"/>
  <c r="AD100" i="15"/>
  <c r="AD101" i="15"/>
  <c r="AD102" i="15"/>
  <c r="AD103" i="15"/>
  <c r="AD104" i="15"/>
  <c r="AD105" i="15"/>
  <c r="AD106" i="15"/>
  <c r="AD107" i="15"/>
  <c r="AD108" i="15"/>
  <c r="AD109" i="15"/>
  <c r="AD110" i="15"/>
  <c r="AD111" i="15"/>
  <c r="AD112" i="15"/>
  <c r="AD113" i="15"/>
  <c r="AD114" i="15"/>
  <c r="AD115" i="15"/>
  <c r="AD116" i="15"/>
  <c r="AD117" i="15"/>
  <c r="AD118" i="15"/>
  <c r="AD119" i="15"/>
  <c r="AD120" i="15"/>
  <c r="AD121" i="15"/>
  <c r="AD122" i="15"/>
  <c r="AD123" i="15"/>
  <c r="AD124" i="15"/>
  <c r="AD125" i="15"/>
  <c r="AD126" i="15"/>
  <c r="AD127" i="15"/>
  <c r="AD128" i="15"/>
  <c r="AD129" i="15"/>
  <c r="AD130" i="15"/>
  <c r="AD131" i="15"/>
  <c r="AD132" i="15"/>
  <c r="AD133" i="15"/>
  <c r="AD134" i="15"/>
  <c r="AD135" i="15"/>
  <c r="AD136" i="15"/>
  <c r="AD137" i="15"/>
  <c r="AD138" i="15"/>
  <c r="AD139" i="15"/>
  <c r="AD140" i="15"/>
  <c r="AD141" i="15"/>
  <c r="AD142" i="15"/>
  <c r="AD143" i="15"/>
  <c r="AD144" i="15"/>
  <c r="AD145" i="15"/>
  <c r="AD146" i="15"/>
  <c r="AD147" i="15"/>
  <c r="AD148" i="15"/>
  <c r="AD149" i="15"/>
  <c r="AD150" i="15"/>
  <c r="AD151" i="15"/>
  <c r="AD152" i="15"/>
  <c r="AD153" i="15"/>
  <c r="AD154" i="15"/>
  <c r="AD155" i="15"/>
  <c r="AD156" i="15"/>
  <c r="AD157" i="15"/>
  <c r="AD158" i="15"/>
  <c r="AD159" i="15"/>
  <c r="AD160" i="15"/>
  <c r="AD161" i="15"/>
  <c r="AD162" i="15"/>
  <c r="AD163" i="15"/>
  <c r="AD164" i="15"/>
  <c r="AD165" i="15"/>
  <c r="AD166" i="15"/>
  <c r="AD167" i="15"/>
  <c r="AD168" i="15"/>
  <c r="AD169" i="15"/>
  <c r="AD170" i="15"/>
  <c r="AD171" i="15"/>
  <c r="AD172" i="15"/>
  <c r="AD173" i="15"/>
  <c r="AD174" i="15"/>
  <c r="AD175" i="15"/>
  <c r="AD176" i="15"/>
  <c r="AD177" i="15"/>
  <c r="AD178" i="15"/>
  <c r="AD179" i="15"/>
  <c r="AD180" i="15"/>
  <c r="AD181" i="15"/>
  <c r="AD182" i="15"/>
  <c r="AD183" i="15"/>
  <c r="AD184" i="15"/>
  <c r="AD185" i="15"/>
  <c r="AD186" i="15"/>
  <c r="AD187" i="15"/>
  <c r="AD188" i="15"/>
  <c r="AD189" i="15"/>
  <c r="AD190" i="15"/>
  <c r="AD191" i="15"/>
  <c r="AD192" i="15"/>
  <c r="AD193" i="15"/>
  <c r="AD194" i="15"/>
  <c r="AD195" i="15"/>
  <c r="AD196" i="15"/>
  <c r="AD197" i="15"/>
  <c r="AD198" i="15"/>
  <c r="AD199" i="15"/>
  <c r="AD200" i="15"/>
  <c r="AD201" i="15"/>
  <c r="AD202" i="15"/>
  <c r="AD203" i="15"/>
  <c r="AD204" i="15"/>
  <c r="AD205" i="15"/>
  <c r="AD206" i="15"/>
  <c r="AD207" i="15"/>
  <c r="AD208" i="15"/>
  <c r="AD209" i="15"/>
  <c r="AD210" i="15"/>
  <c r="AD211" i="15"/>
  <c r="AD212" i="15"/>
  <c r="AD213" i="15"/>
  <c r="AD214" i="15"/>
  <c r="AD215" i="15"/>
  <c r="AD216" i="15"/>
  <c r="AD217" i="15"/>
  <c r="AD218" i="15"/>
  <c r="AD219" i="15"/>
  <c r="AD220" i="15"/>
  <c r="AD221" i="15"/>
  <c r="AD222" i="15"/>
  <c r="AD223" i="15"/>
  <c r="AD224" i="15"/>
  <c r="AD225" i="15"/>
  <c r="AD226" i="15"/>
  <c r="AD227" i="15"/>
  <c r="AD228" i="15"/>
  <c r="AD229" i="15"/>
  <c r="AD230" i="15"/>
  <c r="AD231" i="15"/>
  <c r="AD232" i="15"/>
  <c r="AD233" i="15"/>
  <c r="AD234" i="15"/>
  <c r="AD235" i="15"/>
  <c r="AD236" i="15"/>
  <c r="AD237" i="15"/>
  <c r="AD238" i="15"/>
  <c r="AD239" i="15"/>
  <c r="AD240" i="15"/>
  <c r="AD241" i="15"/>
  <c r="AD242" i="15"/>
  <c r="AD243" i="15"/>
  <c r="AD244" i="15"/>
  <c r="AD245" i="15"/>
  <c r="AD246" i="15"/>
  <c r="AD247" i="15"/>
  <c r="AD248" i="15"/>
  <c r="AD249" i="15"/>
  <c r="AD250" i="15"/>
  <c r="AD251" i="15"/>
  <c r="AD252" i="15"/>
  <c r="AD253" i="15"/>
  <c r="AD254" i="15"/>
  <c r="AD255" i="15"/>
  <c r="AD256" i="15"/>
  <c r="AD257" i="15"/>
  <c r="AD258" i="15"/>
  <c r="AD259" i="15"/>
  <c r="AD260" i="15"/>
  <c r="AD261" i="15"/>
  <c r="AD262" i="15"/>
  <c r="AD263" i="15"/>
  <c r="AD264" i="15"/>
  <c r="AD265" i="15"/>
  <c r="AD266" i="15"/>
  <c r="AD267" i="15"/>
  <c r="AD268" i="15"/>
  <c r="AD269" i="15"/>
  <c r="AD270" i="15"/>
  <c r="AD271" i="15"/>
  <c r="AD272" i="15"/>
  <c r="AD273" i="15"/>
  <c r="AD274" i="15"/>
  <c r="AD275" i="15"/>
  <c r="AD276" i="15"/>
  <c r="AD277" i="15"/>
  <c r="AD278" i="15"/>
  <c r="AD279" i="15"/>
  <c r="AD280" i="15"/>
  <c r="AD281" i="15"/>
  <c r="AD282" i="15"/>
  <c r="AD283" i="15"/>
  <c r="AD284" i="15"/>
  <c r="AD285" i="15"/>
  <c r="AD286" i="15"/>
  <c r="AD287" i="15"/>
  <c r="AD288" i="15"/>
  <c r="AD289" i="15"/>
  <c r="AD290" i="15"/>
  <c r="AD291" i="15"/>
  <c r="AD292" i="15"/>
  <c r="AD293" i="15"/>
  <c r="AD294" i="15"/>
  <c r="AD295" i="15"/>
  <c r="AD296" i="15"/>
  <c r="AD297" i="15"/>
  <c r="AD298" i="15"/>
  <c r="AD299" i="15"/>
  <c r="AD300" i="15"/>
  <c r="AD301" i="15"/>
  <c r="AD302" i="15"/>
  <c r="AD303" i="15"/>
  <c r="AD304" i="15"/>
  <c r="AD305" i="15"/>
  <c r="AD306" i="15"/>
  <c r="AD307" i="15"/>
  <c r="AD308" i="15"/>
  <c r="AD309" i="15"/>
  <c r="AD310" i="15"/>
  <c r="AD311" i="15"/>
  <c r="AD312" i="15"/>
  <c r="AD313" i="15"/>
  <c r="AD314" i="15"/>
  <c r="AD315" i="15"/>
  <c r="AD316" i="15"/>
  <c r="AD317" i="15"/>
  <c r="AD318" i="15"/>
  <c r="AD319" i="15"/>
  <c r="AD320" i="15"/>
  <c r="AD321" i="15"/>
  <c r="AD322" i="15"/>
  <c r="AD323" i="15"/>
  <c r="AD324" i="15"/>
  <c r="AD325" i="15"/>
  <c r="AD326" i="15"/>
  <c r="AD327" i="15"/>
  <c r="AD328" i="15"/>
  <c r="AD329" i="15"/>
  <c r="AD330" i="15"/>
  <c r="AD331" i="15"/>
  <c r="AD332" i="15"/>
  <c r="AD333" i="15"/>
  <c r="AD334" i="15"/>
  <c r="AD335" i="15"/>
  <c r="AD336" i="15"/>
  <c r="AD337" i="15"/>
  <c r="AD338" i="15"/>
  <c r="AD339" i="15"/>
  <c r="AD340" i="15"/>
  <c r="AD341" i="15"/>
  <c r="AD342" i="15"/>
  <c r="AD343" i="15"/>
  <c r="AD344" i="15"/>
  <c r="AD345" i="15"/>
  <c r="AD346" i="15"/>
  <c r="AD347" i="15"/>
  <c r="AD348" i="15"/>
  <c r="AD349" i="15"/>
  <c r="AD350" i="15"/>
  <c r="AD351" i="15"/>
  <c r="AD352" i="15"/>
  <c r="AD353" i="15"/>
  <c r="AD354" i="15"/>
  <c r="AD355" i="15"/>
  <c r="AD356" i="15"/>
  <c r="AD357" i="15"/>
  <c r="AD358" i="15"/>
  <c r="AD359" i="15"/>
  <c r="AD360" i="15"/>
  <c r="AD361" i="15"/>
  <c r="AD362" i="15"/>
  <c r="AD363" i="15"/>
  <c r="AD364" i="15"/>
  <c r="AD365" i="15"/>
  <c r="AD366" i="15"/>
  <c r="AD367" i="15"/>
  <c r="AD368" i="15"/>
  <c r="AD369" i="15"/>
  <c r="AD370" i="15"/>
  <c r="AD371" i="15"/>
  <c r="AD372" i="15"/>
  <c r="AD373" i="15"/>
  <c r="AD374" i="15"/>
  <c r="AD375" i="15"/>
  <c r="AD376" i="15"/>
  <c r="AD377" i="15"/>
  <c r="AD378" i="15"/>
  <c r="AD379" i="15"/>
  <c r="AD380" i="15"/>
  <c r="AD381" i="15"/>
  <c r="AD382" i="15"/>
  <c r="AD383" i="15"/>
  <c r="AD384" i="15"/>
  <c r="AD385" i="15"/>
  <c r="AD386" i="15"/>
  <c r="AD387" i="15"/>
  <c r="AD388" i="15"/>
  <c r="AD389" i="15"/>
  <c r="AD390" i="15"/>
  <c r="AD391" i="15"/>
  <c r="AD392" i="15"/>
  <c r="AD393" i="15"/>
  <c r="AD394" i="15"/>
  <c r="AD395" i="15"/>
  <c r="AD396" i="15"/>
  <c r="AD397" i="15"/>
  <c r="AD398" i="15"/>
  <c r="AD399" i="15"/>
  <c r="AD400" i="15"/>
  <c r="AD401" i="15"/>
  <c r="AD402" i="15"/>
  <c r="AD403" i="15"/>
  <c r="AD404" i="15"/>
  <c r="AD405" i="15"/>
  <c r="AD406" i="15"/>
  <c r="AD407" i="15"/>
  <c r="AD408" i="15"/>
  <c r="AD409" i="15"/>
  <c r="AD410" i="15"/>
  <c r="AD411" i="15"/>
  <c r="AD412" i="15"/>
  <c r="AD413" i="15"/>
  <c r="AD414" i="15"/>
  <c r="AD415" i="15"/>
  <c r="AD416" i="15"/>
  <c r="AD417" i="15"/>
  <c r="AD418" i="15"/>
  <c r="AD419" i="15"/>
  <c r="AD420" i="15"/>
  <c r="AD421" i="15"/>
  <c r="AD422" i="15"/>
  <c r="AD423" i="15"/>
  <c r="AD424" i="15"/>
  <c r="AD425" i="15"/>
  <c r="AD426" i="15"/>
  <c r="AD427" i="15"/>
  <c r="AD428" i="15"/>
  <c r="AD429" i="15"/>
  <c r="AD430" i="15"/>
  <c r="AD431" i="15"/>
  <c r="AD432" i="15"/>
  <c r="AD433" i="15"/>
  <c r="AD434" i="15"/>
  <c r="AD435" i="15"/>
  <c r="AD436" i="15"/>
  <c r="AD437" i="15"/>
  <c r="AD438" i="15"/>
  <c r="AD439" i="15"/>
  <c r="AD440" i="15"/>
  <c r="AD441" i="15"/>
  <c r="AD442" i="15"/>
  <c r="AD443" i="15"/>
  <c r="AD444" i="15"/>
  <c r="AD445" i="15"/>
  <c r="AD446" i="15"/>
  <c r="AD447" i="15"/>
  <c r="AD448" i="15"/>
  <c r="AD449" i="15"/>
  <c r="AD450" i="15"/>
  <c r="AD451" i="15"/>
  <c r="AD452" i="15"/>
  <c r="AD453" i="15"/>
  <c r="AD454" i="15"/>
  <c r="AD455" i="15"/>
  <c r="AD456" i="15"/>
  <c r="AD457" i="15"/>
  <c r="AD458" i="15"/>
  <c r="AD459" i="15"/>
  <c r="AD460" i="15"/>
  <c r="AD461" i="15"/>
  <c r="AD462" i="15"/>
  <c r="AD463" i="15"/>
  <c r="AD464" i="15"/>
  <c r="AD465" i="15"/>
  <c r="AD466" i="15"/>
  <c r="AD467" i="15"/>
  <c r="AD468" i="15"/>
  <c r="AD469" i="15"/>
  <c r="AD470" i="15"/>
  <c r="AD471" i="15"/>
  <c r="AD472" i="15"/>
  <c r="AD473" i="15"/>
  <c r="AD474" i="15"/>
  <c r="AD475" i="15"/>
  <c r="AD476" i="15"/>
  <c r="AD477" i="15"/>
  <c r="AD478" i="15"/>
  <c r="AD479" i="15"/>
  <c r="AD480" i="15"/>
  <c r="AD481" i="15"/>
  <c r="AD482" i="15"/>
  <c r="AD483" i="15"/>
  <c r="AD484" i="15"/>
  <c r="AD485" i="15"/>
  <c r="AD486" i="15"/>
  <c r="AD487" i="15"/>
  <c r="AD488" i="15"/>
  <c r="AD489" i="15"/>
  <c r="AD490" i="15"/>
  <c r="AD491" i="15"/>
  <c r="AD492" i="15"/>
  <c r="AD493" i="15"/>
  <c r="AD494" i="15"/>
  <c r="AD495" i="15"/>
  <c r="AD496" i="15"/>
  <c r="AD497" i="15"/>
  <c r="AD498" i="15"/>
  <c r="AD499" i="15"/>
  <c r="AD500" i="15"/>
  <c r="AD501" i="15"/>
  <c r="AD502" i="15"/>
  <c r="AD503" i="15"/>
  <c r="AD504" i="15"/>
  <c r="AD505" i="15"/>
  <c r="AD506" i="15"/>
  <c r="AD507" i="15"/>
  <c r="AD508" i="15"/>
  <c r="AD509" i="15"/>
  <c r="AD510" i="15"/>
  <c r="AD511" i="15"/>
  <c r="AD512" i="15"/>
  <c r="AD513" i="15"/>
  <c r="AD514" i="15"/>
  <c r="AD515" i="15"/>
  <c r="AD516" i="15"/>
  <c r="AD517" i="15"/>
  <c r="AD518" i="15"/>
  <c r="AD519" i="15"/>
  <c r="AD520" i="15"/>
  <c r="AD521" i="15"/>
  <c r="AD522" i="15"/>
  <c r="AD523" i="15"/>
  <c r="AD524" i="15"/>
  <c r="AD525" i="15"/>
  <c r="AD526" i="15"/>
  <c r="AD527" i="15"/>
  <c r="AD528" i="15"/>
  <c r="AD529" i="15"/>
  <c r="AD530" i="15"/>
  <c r="AD531" i="15"/>
  <c r="AD532" i="15"/>
  <c r="AD533" i="15"/>
  <c r="AD534" i="15"/>
  <c r="AD535" i="15"/>
  <c r="AD536" i="15"/>
  <c r="AD537" i="15"/>
  <c r="AD538" i="15"/>
  <c r="AD539" i="15"/>
  <c r="AD540" i="15"/>
  <c r="AD541" i="15"/>
  <c r="AD542" i="15"/>
  <c r="AD543" i="15"/>
  <c r="AD544" i="15"/>
  <c r="AD545" i="15"/>
  <c r="AD546" i="15"/>
  <c r="AD547" i="15"/>
  <c r="AD548" i="15"/>
  <c r="AD549" i="15"/>
  <c r="AD550" i="15"/>
  <c r="AD551" i="15"/>
  <c r="AD552" i="15"/>
  <c r="AD553" i="15"/>
  <c r="AD554" i="15"/>
  <c r="AD555" i="15"/>
  <c r="AD556" i="15"/>
  <c r="AD557" i="15"/>
  <c r="AD558" i="15"/>
  <c r="AD559" i="15"/>
  <c r="AD560" i="15"/>
  <c r="AD561" i="15"/>
  <c r="AD562" i="15"/>
  <c r="AD563" i="15"/>
  <c r="AD564" i="15"/>
  <c r="AD565" i="15"/>
  <c r="AD566" i="15"/>
  <c r="AD567" i="15"/>
  <c r="AD568" i="15"/>
  <c r="AD569" i="15"/>
  <c r="AD570" i="15"/>
  <c r="AD571" i="15"/>
  <c r="AD572" i="15"/>
  <c r="AD573" i="15"/>
  <c r="AD574" i="15"/>
  <c r="AD575" i="15"/>
  <c r="AD576" i="15"/>
  <c r="AD577" i="15"/>
  <c r="AD578" i="15"/>
  <c r="AD579" i="15"/>
  <c r="AD580" i="15"/>
  <c r="AD581" i="15"/>
  <c r="AD582" i="15"/>
  <c r="AD583" i="15"/>
  <c r="AD584" i="15"/>
  <c r="AD585" i="15"/>
  <c r="AD586" i="15"/>
  <c r="AD587" i="15"/>
  <c r="AD588" i="15"/>
  <c r="AD589" i="15"/>
  <c r="AD590" i="15"/>
  <c r="AD591" i="15"/>
  <c r="AD592" i="15"/>
  <c r="AD593" i="15"/>
  <c r="AD594" i="15"/>
  <c r="AD595" i="15"/>
  <c r="AD596" i="15"/>
  <c r="AD597" i="15"/>
  <c r="AD598" i="15"/>
  <c r="AD599" i="15"/>
  <c r="AD600" i="15"/>
  <c r="AD601" i="15"/>
  <c r="AD602" i="15"/>
  <c r="AD603" i="15"/>
  <c r="AD604" i="15"/>
  <c r="AD605" i="15"/>
  <c r="AD606" i="15"/>
  <c r="AD607" i="15"/>
  <c r="AD608" i="15"/>
  <c r="AD609" i="15"/>
  <c r="AD610" i="15"/>
  <c r="AD611" i="15"/>
  <c r="AD612" i="15"/>
  <c r="AD613" i="15"/>
  <c r="AD614" i="15"/>
  <c r="AD615" i="15"/>
  <c r="AD616" i="15"/>
  <c r="AD617" i="15"/>
  <c r="AD618" i="15"/>
  <c r="AD619" i="15"/>
  <c r="AD620" i="15"/>
  <c r="AD621" i="15"/>
  <c r="AD622" i="15"/>
  <c r="AD623" i="15"/>
  <c r="AD624" i="15"/>
  <c r="AD625" i="15"/>
  <c r="AD626" i="15"/>
  <c r="AD627" i="15"/>
  <c r="AD628" i="15"/>
  <c r="AD629" i="15"/>
  <c r="AD630" i="15"/>
  <c r="AD631" i="15"/>
  <c r="AD632" i="15"/>
  <c r="AD633" i="15"/>
  <c r="AD634" i="15"/>
  <c r="AD635" i="15"/>
  <c r="AD636" i="15"/>
  <c r="AD637" i="15"/>
  <c r="AD638" i="15"/>
  <c r="AD639" i="15"/>
  <c r="AD640" i="15"/>
  <c r="AD641" i="15"/>
  <c r="AD642" i="15"/>
  <c r="AD643" i="15"/>
  <c r="AD644" i="15"/>
  <c r="AD645" i="15"/>
  <c r="AD646" i="15"/>
  <c r="AD647" i="15"/>
  <c r="AD648" i="15"/>
  <c r="AD649" i="15"/>
  <c r="AD650" i="15"/>
  <c r="AD651" i="15"/>
  <c r="AD652" i="15"/>
  <c r="AD653" i="15"/>
  <c r="AD654" i="15"/>
  <c r="AD655" i="15"/>
  <c r="AD656" i="15"/>
  <c r="AD657" i="15"/>
  <c r="AD658" i="15"/>
  <c r="AD659" i="15"/>
  <c r="AD660" i="15"/>
  <c r="AD661" i="15"/>
  <c r="AD662" i="15"/>
  <c r="AD663" i="15"/>
  <c r="AD664" i="15"/>
  <c r="AD665" i="15"/>
  <c r="AD666" i="15"/>
  <c r="AD667" i="15"/>
  <c r="AD668" i="15"/>
  <c r="AD669" i="15"/>
  <c r="AD670" i="15"/>
  <c r="AD671" i="15"/>
  <c r="AD672" i="15"/>
  <c r="AD673" i="15"/>
  <c r="AD674" i="15"/>
  <c r="AD675" i="15"/>
  <c r="AD676" i="15"/>
  <c r="AD677" i="15"/>
  <c r="AD678" i="15"/>
  <c r="AD679" i="15"/>
  <c r="AD680" i="15"/>
  <c r="AD681" i="15"/>
  <c r="AD682" i="15"/>
  <c r="AD683" i="15"/>
  <c r="AD684" i="15"/>
  <c r="AD685" i="15"/>
  <c r="AD686" i="15"/>
  <c r="AD687" i="15"/>
  <c r="AD688" i="15"/>
  <c r="AD689" i="15"/>
  <c r="AD690" i="15"/>
  <c r="AD691" i="15"/>
  <c r="AD692" i="15"/>
  <c r="AD693" i="15"/>
  <c r="AD694" i="15"/>
  <c r="AD695" i="15"/>
  <c r="AD696" i="15"/>
  <c r="AD697" i="15"/>
  <c r="AD698" i="15"/>
  <c r="AD699" i="15"/>
  <c r="AD700" i="15"/>
  <c r="AD701" i="15"/>
  <c r="AD702" i="15"/>
  <c r="AD703" i="15"/>
  <c r="AD704" i="15"/>
  <c r="AD705" i="15"/>
  <c r="AD706" i="15"/>
  <c r="AD707" i="15"/>
  <c r="AD708" i="15"/>
  <c r="AD709" i="15"/>
  <c r="AD710" i="15"/>
  <c r="AD711" i="15"/>
  <c r="AD712" i="15"/>
  <c r="AD713" i="15"/>
  <c r="AD714" i="15"/>
  <c r="AD715" i="15"/>
  <c r="AD716" i="15"/>
  <c r="AD717" i="15"/>
  <c r="AD718" i="15"/>
  <c r="AD719" i="15"/>
  <c r="AD720" i="15"/>
  <c r="AD721" i="15"/>
  <c r="AD722" i="15"/>
  <c r="AD723" i="15"/>
  <c r="AD724" i="15"/>
  <c r="AD725" i="15"/>
  <c r="AD726" i="15"/>
  <c r="AD727" i="15"/>
  <c r="AD728" i="15"/>
  <c r="AD729" i="15"/>
  <c r="AD730" i="15"/>
  <c r="AD731" i="15"/>
  <c r="AD732" i="15"/>
  <c r="AD733" i="15"/>
  <c r="AD734" i="15"/>
  <c r="AD735" i="15"/>
  <c r="AD736" i="15"/>
  <c r="AD737" i="15"/>
  <c r="AD738" i="15"/>
  <c r="AD739" i="15"/>
  <c r="AD740" i="15"/>
  <c r="AD741" i="15"/>
  <c r="AD742" i="15"/>
  <c r="AD743" i="15"/>
  <c r="AD744" i="15"/>
  <c r="AD745" i="15"/>
  <c r="AD746" i="15"/>
  <c r="AD747" i="15"/>
  <c r="AD748" i="15"/>
  <c r="AD749" i="15"/>
  <c r="AD750" i="15"/>
  <c r="AD751" i="15"/>
  <c r="AD752" i="15"/>
  <c r="AD753" i="15"/>
  <c r="AD754" i="15"/>
  <c r="AD755" i="15"/>
  <c r="AD756" i="15"/>
  <c r="AD757" i="15"/>
  <c r="AD758" i="15"/>
  <c r="AD759" i="15"/>
  <c r="AD760" i="15"/>
  <c r="AD761" i="15"/>
  <c r="AD762" i="15"/>
  <c r="AD763" i="15"/>
  <c r="AD764" i="15"/>
  <c r="AD765" i="15"/>
  <c r="AD766" i="15"/>
  <c r="AD767" i="15"/>
  <c r="AD768" i="15"/>
  <c r="AD769" i="15"/>
  <c r="AD770" i="15"/>
  <c r="AD771" i="15"/>
  <c r="AD772" i="15"/>
  <c r="AD773" i="15"/>
  <c r="AD774" i="15"/>
  <c r="AD775" i="15"/>
  <c r="AD776" i="15"/>
  <c r="AD777" i="15"/>
  <c r="AD778" i="15"/>
  <c r="AD779" i="15"/>
  <c r="AD780" i="15"/>
  <c r="AD781" i="15"/>
  <c r="AD782" i="15"/>
  <c r="AD783" i="15"/>
  <c r="AD784" i="15"/>
  <c r="AD785" i="15"/>
  <c r="AD786" i="15"/>
  <c r="AD787" i="15"/>
  <c r="AD788" i="15"/>
  <c r="AD789" i="15"/>
  <c r="AD790" i="15"/>
  <c r="AD791" i="15"/>
  <c r="AD792" i="15"/>
  <c r="AD793" i="15"/>
  <c r="AD794" i="15"/>
  <c r="AD795" i="15"/>
  <c r="AD796" i="15"/>
  <c r="AD797" i="15"/>
  <c r="AD798" i="15"/>
  <c r="AD799" i="15"/>
  <c r="AD800" i="15"/>
  <c r="AD801" i="15"/>
  <c r="AD802" i="15"/>
  <c r="AD803" i="15"/>
  <c r="AD804" i="15"/>
  <c r="AD805" i="15"/>
  <c r="AD806" i="15"/>
  <c r="AD807" i="15"/>
  <c r="AD808" i="15"/>
  <c r="AD809" i="15"/>
  <c r="AD810" i="15"/>
  <c r="AD811" i="15"/>
  <c r="AD812" i="15"/>
  <c r="AD813" i="15"/>
  <c r="AD814" i="15"/>
  <c r="AD815" i="15"/>
  <c r="AD816" i="15"/>
  <c r="AD817" i="15"/>
  <c r="AD818" i="15"/>
  <c r="AD819" i="15"/>
  <c r="AD820" i="15"/>
  <c r="AD821" i="15"/>
  <c r="AD822" i="15"/>
  <c r="AD823" i="15"/>
  <c r="AD824" i="15"/>
  <c r="AD825" i="15"/>
  <c r="AD826" i="15"/>
  <c r="AD827" i="15"/>
  <c r="AD828" i="15"/>
  <c r="AD829" i="15"/>
  <c r="AD830" i="15"/>
  <c r="AD831" i="15"/>
  <c r="AD832" i="15"/>
  <c r="AD833" i="15"/>
  <c r="AD834" i="15"/>
  <c r="AD835" i="15"/>
  <c r="AD836" i="15"/>
  <c r="AD837" i="15"/>
  <c r="AD838" i="15"/>
  <c r="AD839" i="15"/>
  <c r="AD840" i="15"/>
  <c r="AD841" i="15"/>
  <c r="AD842" i="15"/>
  <c r="AD843" i="15"/>
  <c r="AD844" i="15"/>
  <c r="AD845" i="15"/>
  <c r="AD846" i="15"/>
  <c r="AD847" i="15"/>
  <c r="AD848" i="15"/>
  <c r="AD849" i="15"/>
  <c r="AD850" i="15"/>
  <c r="AD851" i="15"/>
  <c r="AD852" i="15"/>
  <c r="AD853" i="15"/>
  <c r="AD854" i="15"/>
  <c r="AD855" i="15"/>
  <c r="AD856" i="15"/>
  <c r="AD857" i="15"/>
  <c r="AD858" i="15"/>
  <c r="AD859" i="15"/>
  <c r="AD860" i="15"/>
  <c r="AD861" i="15"/>
  <c r="AD862" i="15"/>
  <c r="AD863" i="15"/>
  <c r="AD864" i="15"/>
  <c r="AD865" i="15"/>
  <c r="AD866" i="15"/>
  <c r="AD867" i="15"/>
  <c r="AD868" i="15"/>
  <c r="AD869" i="15"/>
  <c r="AD870" i="15"/>
  <c r="AD871" i="15"/>
  <c r="AD872" i="15"/>
  <c r="AD873" i="15"/>
  <c r="AD874" i="15"/>
  <c r="AD875" i="15"/>
  <c r="AD876" i="15"/>
  <c r="AD877" i="15"/>
  <c r="AD878" i="15"/>
  <c r="AD879" i="15"/>
  <c r="AD880" i="15"/>
  <c r="AD881" i="15"/>
  <c r="AD882" i="15"/>
  <c r="AD883" i="15"/>
  <c r="AD884" i="15"/>
  <c r="AD885" i="15"/>
  <c r="AD886" i="15"/>
  <c r="AD887" i="15"/>
  <c r="AD888" i="15"/>
  <c r="AD889" i="15"/>
  <c r="AD890" i="15"/>
  <c r="AD891" i="15"/>
  <c r="AD892" i="15"/>
  <c r="AD893" i="15"/>
  <c r="AD894" i="15"/>
  <c r="AD895" i="15"/>
  <c r="AD896" i="15"/>
  <c r="AD897" i="15"/>
  <c r="AD898" i="15"/>
  <c r="AD899" i="15"/>
  <c r="AD900" i="15"/>
  <c r="AD901" i="15"/>
  <c r="AD902" i="15"/>
  <c r="AD903" i="15"/>
  <c r="AD904" i="15"/>
  <c r="AD905" i="15"/>
  <c r="AD906" i="15"/>
  <c r="AD907" i="15"/>
  <c r="AD908" i="15"/>
  <c r="AD909" i="15"/>
  <c r="AD910" i="15"/>
  <c r="AD911" i="15"/>
  <c r="AD912" i="15"/>
  <c r="AD913" i="15"/>
  <c r="AD914" i="15"/>
  <c r="AD915" i="15"/>
  <c r="AD916" i="15"/>
  <c r="AD917" i="15"/>
  <c r="AD918" i="15"/>
  <c r="AD919" i="15"/>
  <c r="AD920" i="15"/>
  <c r="AD921" i="15"/>
  <c r="AD922" i="15"/>
  <c r="AD923" i="15"/>
  <c r="AD924" i="15"/>
  <c r="AD925" i="15"/>
  <c r="AD926" i="15"/>
  <c r="AD927" i="15"/>
  <c r="AD928" i="15"/>
  <c r="AD929" i="15"/>
  <c r="AD930" i="15"/>
  <c r="AD931" i="15"/>
  <c r="AD932" i="15"/>
  <c r="AD933" i="15"/>
  <c r="AD934" i="15"/>
  <c r="AD935" i="15"/>
  <c r="AD936" i="15"/>
  <c r="AD937" i="15"/>
  <c r="AD938" i="15"/>
  <c r="AD939" i="15"/>
  <c r="AD940" i="15"/>
  <c r="AD941" i="15"/>
  <c r="AD942" i="15"/>
  <c r="AD943" i="15"/>
  <c r="AD944" i="15"/>
  <c r="AD945" i="15"/>
  <c r="AD946" i="15"/>
  <c r="AD947" i="15"/>
  <c r="AD948" i="15"/>
  <c r="AD949" i="15"/>
  <c r="AD950" i="15"/>
  <c r="AD951" i="15"/>
  <c r="AD952" i="15"/>
  <c r="AD953" i="15"/>
  <c r="AD954" i="15"/>
  <c r="AD955" i="15"/>
  <c r="AD956" i="15"/>
  <c r="AD957" i="15"/>
  <c r="AD958" i="15"/>
  <c r="AD959" i="15"/>
  <c r="AD960" i="15"/>
  <c r="AD961" i="15"/>
  <c r="AD962" i="15"/>
  <c r="AD963" i="15"/>
  <c r="AD964" i="15"/>
  <c r="AD965" i="15"/>
  <c r="AD966" i="15"/>
  <c r="AD967" i="15"/>
  <c r="AD968" i="15"/>
  <c r="AD969" i="15"/>
  <c r="AD970" i="15"/>
  <c r="AD971" i="15"/>
  <c r="AD972" i="15"/>
  <c r="AD973" i="15"/>
  <c r="AD974" i="15"/>
  <c r="AD975" i="15"/>
  <c r="AD976" i="15"/>
  <c r="AD977" i="15"/>
  <c r="AD978" i="15"/>
  <c r="AD979" i="15"/>
  <c r="AD980" i="15"/>
  <c r="AD981" i="15"/>
  <c r="AD982" i="15"/>
  <c r="AD983" i="15"/>
  <c r="AD984" i="15"/>
  <c r="AD985" i="15"/>
  <c r="AD986" i="15"/>
  <c r="AD987" i="15"/>
  <c r="AD988" i="15"/>
  <c r="AD989" i="15"/>
  <c r="AD990" i="15"/>
  <c r="AD991" i="15"/>
  <c r="AD992" i="15"/>
  <c r="AD993" i="15"/>
  <c r="AD994" i="15"/>
  <c r="AD995" i="15"/>
  <c r="AD996" i="15"/>
  <c r="AD997" i="15"/>
  <c r="AD998" i="15"/>
  <c r="AD999" i="15"/>
  <c r="AD1000" i="15"/>
  <c r="AD1001" i="15"/>
  <c r="AD1002" i="15"/>
  <c r="AD1003" i="15"/>
  <c r="AD1004" i="15"/>
  <c r="AD1005" i="15"/>
  <c r="AD1006" i="15"/>
  <c r="AD1007" i="15"/>
  <c r="AD1008" i="15"/>
  <c r="AD1009" i="15"/>
  <c r="AD1010" i="15"/>
  <c r="AD1011" i="15"/>
  <c r="AD1012" i="15"/>
  <c r="AD1013" i="15"/>
  <c r="AD1014" i="15"/>
  <c r="AD1015" i="15"/>
  <c r="AD1016" i="15"/>
  <c r="AD1017" i="15"/>
  <c r="AD1018" i="15"/>
  <c r="AD1019" i="15"/>
  <c r="AD1020" i="15"/>
  <c r="AD1021" i="15"/>
  <c r="AD1022" i="15"/>
  <c r="AD1023" i="15"/>
  <c r="AD1024" i="15"/>
  <c r="AD1025" i="15"/>
  <c r="AD1026" i="15"/>
  <c r="AD1027" i="15"/>
  <c r="AD1028" i="15"/>
  <c r="AD1029" i="15"/>
  <c r="AD1030" i="15"/>
  <c r="AD1031" i="15"/>
  <c r="AD1032" i="15"/>
  <c r="AD1033" i="15"/>
  <c r="AD1034" i="15"/>
  <c r="AD1035" i="15"/>
  <c r="AD1036" i="15"/>
  <c r="AD1037" i="15"/>
  <c r="AD1038" i="15"/>
  <c r="AD1039" i="15"/>
  <c r="AD1040" i="15"/>
  <c r="AD1041" i="15"/>
  <c r="AD1042" i="15"/>
  <c r="AD1043" i="15"/>
  <c r="AD1044" i="15"/>
  <c r="AD1045" i="15"/>
  <c r="AD1046" i="15"/>
  <c r="AD1047" i="15"/>
  <c r="AD1048" i="15"/>
  <c r="AD1049" i="15"/>
  <c r="AD1050" i="15"/>
  <c r="AD1051" i="15"/>
  <c r="AD1052" i="15"/>
  <c r="AD1053" i="15"/>
  <c r="AD1054" i="15"/>
  <c r="AD1055" i="15"/>
  <c r="AD1056" i="15"/>
  <c r="AD1057" i="15"/>
  <c r="AD1058" i="15"/>
  <c r="AD1059" i="15"/>
  <c r="AD1060" i="15"/>
  <c r="AD1061" i="15"/>
  <c r="AD1062" i="15"/>
  <c r="AD1063" i="15"/>
  <c r="AD1064" i="15"/>
  <c r="AD1065" i="15"/>
  <c r="AD1066" i="15"/>
  <c r="AD1067" i="15"/>
  <c r="AD1068" i="15"/>
  <c r="AD1069" i="15"/>
  <c r="AD1070" i="15"/>
  <c r="AD1071" i="15"/>
  <c r="AD1072" i="15"/>
  <c r="AD1073" i="15"/>
  <c r="AD1074" i="15"/>
  <c r="AD1075" i="15"/>
  <c r="AD1076" i="15"/>
  <c r="AD1077" i="15"/>
  <c r="AD1078" i="15"/>
  <c r="AD1079" i="15"/>
  <c r="AD1080" i="15"/>
  <c r="AD1081" i="15"/>
  <c r="AD1082" i="15"/>
  <c r="AD1083" i="15"/>
  <c r="AD1084" i="15"/>
  <c r="AD1085" i="15"/>
  <c r="AD1086" i="15"/>
  <c r="AD1087" i="15"/>
  <c r="AD1088" i="15"/>
  <c r="AD1089" i="15"/>
  <c r="AD1090" i="15"/>
  <c r="AD1091" i="15"/>
  <c r="AD1092" i="15"/>
  <c r="AD1093" i="15"/>
  <c r="AD1094" i="15"/>
  <c r="AD1095" i="15"/>
  <c r="AD1096" i="15"/>
  <c r="AD1097" i="15"/>
  <c r="AD1098" i="15"/>
  <c r="AD1099" i="15"/>
  <c r="AD1100" i="15"/>
  <c r="AD1101" i="15"/>
  <c r="AD1102" i="15"/>
  <c r="AD1103" i="15"/>
  <c r="AD1104" i="15"/>
  <c r="AD1105" i="15"/>
  <c r="AD1106" i="15"/>
  <c r="AD1107" i="15"/>
  <c r="AD1108" i="15"/>
  <c r="AD1109" i="15"/>
  <c r="AD1110" i="15"/>
  <c r="AD1111" i="15"/>
  <c r="AD1112" i="15"/>
  <c r="AD1113" i="15"/>
  <c r="AD1114" i="15"/>
  <c r="AD1115" i="15"/>
  <c r="AD1116" i="15"/>
  <c r="AD1117" i="15"/>
  <c r="AD1118" i="15"/>
  <c r="AD1119" i="15"/>
  <c r="AD1120" i="15"/>
  <c r="AD1121" i="15"/>
  <c r="AD1122" i="15"/>
  <c r="AD1123" i="15"/>
  <c r="AD1124" i="15"/>
  <c r="AD1125" i="15"/>
  <c r="AD1126" i="15"/>
  <c r="AD1127" i="15"/>
  <c r="AD1128" i="15"/>
  <c r="AD1129" i="15"/>
  <c r="AD1130" i="15"/>
  <c r="AD1131" i="15"/>
  <c r="AD1132" i="15"/>
  <c r="AD1133" i="15"/>
  <c r="AD1134" i="15"/>
  <c r="AD1135" i="15"/>
  <c r="AD1136" i="15"/>
  <c r="AD1137" i="15"/>
  <c r="AD1138" i="15"/>
  <c r="AD1139" i="15"/>
  <c r="AD1140" i="15"/>
  <c r="AD1141" i="15"/>
  <c r="AD1142" i="15"/>
  <c r="AD1143" i="15"/>
  <c r="AD1144" i="15"/>
  <c r="AD1145" i="15"/>
  <c r="AD1146" i="15"/>
  <c r="AD1147" i="15"/>
  <c r="AD1148" i="15"/>
  <c r="AD1149" i="15"/>
  <c r="AD1150" i="15"/>
  <c r="AD1151" i="15"/>
  <c r="AD1152" i="15"/>
  <c r="AD1153" i="15"/>
  <c r="AD1154" i="15"/>
  <c r="AD1155" i="15"/>
  <c r="AD1156" i="15"/>
  <c r="AD1157" i="15"/>
  <c r="AD1158" i="15"/>
  <c r="AD1159" i="15"/>
  <c r="AD1160" i="15"/>
  <c r="AD1161" i="15"/>
  <c r="AD1162" i="15"/>
  <c r="AD1163" i="15"/>
  <c r="AD1164" i="15"/>
  <c r="AD1165" i="15"/>
  <c r="AD1166" i="15"/>
  <c r="AD1167" i="15"/>
  <c r="AD1168" i="15"/>
  <c r="AD1169" i="15"/>
  <c r="AD1170" i="15"/>
  <c r="AD1171" i="15"/>
  <c r="AD1172" i="15"/>
  <c r="AD1173" i="15"/>
  <c r="AD1174" i="15"/>
  <c r="AD1175" i="15"/>
  <c r="AD1176" i="15"/>
  <c r="AD1177" i="15"/>
  <c r="AD1178" i="15"/>
  <c r="AD1179" i="15"/>
  <c r="AD1180" i="15"/>
  <c r="AD1181" i="15"/>
  <c r="AD1182" i="15"/>
  <c r="AD1183" i="15"/>
  <c r="AD1184" i="15"/>
  <c r="AD1185" i="15"/>
  <c r="AD1186" i="15"/>
  <c r="AD1187" i="15"/>
  <c r="AD1188" i="15"/>
  <c r="AD1189" i="15"/>
  <c r="AD1190" i="15"/>
  <c r="AD1191" i="15"/>
  <c r="AD1192" i="15"/>
  <c r="AD1193" i="15"/>
  <c r="AD1194" i="15"/>
  <c r="AD1195" i="15"/>
  <c r="AD1196" i="15"/>
  <c r="AD1197" i="15"/>
  <c r="AD1198" i="15"/>
  <c r="AD1199" i="15"/>
  <c r="AD1200" i="15"/>
  <c r="AD1201" i="15"/>
  <c r="AD1202" i="15"/>
  <c r="AD1203" i="15"/>
  <c r="AD1204" i="15"/>
  <c r="AD1205" i="15"/>
  <c r="AD1206" i="15"/>
  <c r="AD1207" i="15"/>
  <c r="AD1208" i="15"/>
  <c r="AD1209" i="15"/>
  <c r="AD1210" i="15"/>
  <c r="AD1211" i="15"/>
  <c r="AD1212" i="15"/>
  <c r="AD1213" i="15"/>
  <c r="AD1214" i="15"/>
  <c r="AD1215" i="15"/>
  <c r="AD1216" i="15"/>
  <c r="AD1217" i="15"/>
  <c r="AD1218" i="15"/>
  <c r="AD1219" i="15"/>
  <c r="AD1220" i="15"/>
  <c r="AD1221" i="15"/>
  <c r="AD1222" i="15"/>
  <c r="AD1223" i="15"/>
  <c r="AD1224" i="15"/>
  <c r="AD1225" i="15"/>
  <c r="AD1226" i="15"/>
  <c r="AD1227" i="15"/>
  <c r="AD1228" i="15"/>
  <c r="AD1229" i="15"/>
  <c r="AD1230" i="15"/>
  <c r="AD1231" i="15"/>
  <c r="AD1232" i="15"/>
  <c r="AD1233" i="15"/>
  <c r="AD1234" i="15"/>
  <c r="AD1235" i="15"/>
  <c r="AD1236" i="15"/>
  <c r="AD1237" i="15"/>
  <c r="AD1238" i="15"/>
  <c r="AD1239" i="15"/>
  <c r="AD1240" i="15"/>
  <c r="AD1241" i="15"/>
  <c r="AD1242" i="15"/>
  <c r="AD1243" i="15"/>
  <c r="AD1244" i="15"/>
  <c r="AD1245" i="15"/>
  <c r="AD1246" i="15"/>
  <c r="AD1247" i="15"/>
  <c r="AD1248" i="15"/>
  <c r="AD1249" i="15"/>
  <c r="AD1250" i="15"/>
  <c r="AD1251" i="15"/>
  <c r="AD1252" i="15"/>
  <c r="AD1253" i="15"/>
  <c r="AD1254" i="15"/>
  <c r="AD1255" i="15"/>
  <c r="AD1256" i="15"/>
  <c r="AD1257" i="15"/>
  <c r="AD1258" i="15"/>
  <c r="AD1259" i="15"/>
  <c r="AD1260" i="15"/>
  <c r="AD1261" i="15"/>
  <c r="AD1262" i="15"/>
  <c r="AD1263" i="15"/>
  <c r="AD1264" i="15"/>
  <c r="AD1265" i="15"/>
  <c r="AD1266" i="15"/>
  <c r="AD1267" i="15"/>
  <c r="AD1268" i="15"/>
  <c r="AD1269" i="15"/>
  <c r="AD1270" i="15"/>
  <c r="AD1271" i="15"/>
  <c r="AD1272" i="15"/>
  <c r="AD1273" i="15"/>
  <c r="AD1274" i="15"/>
  <c r="AD1275" i="15"/>
  <c r="AD1276" i="15"/>
  <c r="AD1277" i="15"/>
  <c r="AD1278" i="15"/>
  <c r="AD1279" i="15"/>
  <c r="AD1280" i="15"/>
  <c r="AD1281" i="15"/>
  <c r="AD1282" i="15"/>
  <c r="AD1283" i="15"/>
  <c r="AD1284" i="15"/>
  <c r="AD1285" i="15"/>
  <c r="AD1286" i="15"/>
  <c r="AD1287" i="15"/>
  <c r="AD1288" i="15"/>
  <c r="AD1289" i="15"/>
  <c r="AD1290" i="15"/>
  <c r="AD1291" i="15"/>
  <c r="AD1292" i="15"/>
  <c r="AD1293" i="15"/>
  <c r="AD1294" i="15"/>
  <c r="AD1295" i="15"/>
  <c r="AD1296" i="15"/>
  <c r="AD1297" i="15"/>
  <c r="AD1298" i="15"/>
  <c r="AD1299" i="15"/>
  <c r="AD1300" i="15"/>
  <c r="AD1301" i="15"/>
  <c r="AD1302" i="15"/>
  <c r="AD1303" i="15"/>
  <c r="AD1304" i="15"/>
  <c r="AD1305" i="15"/>
  <c r="AD1306" i="15"/>
  <c r="AD1307" i="15"/>
  <c r="AD1308" i="15"/>
  <c r="AD1309" i="15"/>
  <c r="AD1310" i="15"/>
  <c r="AD1311" i="15"/>
  <c r="AD1312" i="15"/>
  <c r="AD1313" i="15"/>
  <c r="AD1314" i="15"/>
  <c r="AD1315" i="15"/>
  <c r="AD1316" i="15"/>
  <c r="AD1317" i="15"/>
  <c r="AD1318" i="15"/>
  <c r="AD1319" i="15"/>
  <c r="AD1320" i="15"/>
  <c r="AD1321" i="15"/>
  <c r="AD1322" i="15"/>
  <c r="AD1323" i="15"/>
  <c r="AD1324" i="15"/>
  <c r="AD1325" i="15"/>
  <c r="AD1326" i="15"/>
  <c r="AD1327" i="15"/>
  <c r="AD1328" i="15"/>
  <c r="AD1329" i="15"/>
  <c r="AD1330" i="15"/>
  <c r="AD1331" i="15"/>
  <c r="AD1332" i="15"/>
  <c r="AD1333" i="15"/>
  <c r="AD1334" i="15"/>
  <c r="AD1335" i="15"/>
  <c r="AD1336" i="15"/>
  <c r="AD1337" i="15"/>
  <c r="AD1338" i="15"/>
  <c r="AD1339" i="15"/>
  <c r="AD1340" i="15"/>
  <c r="AD1341" i="15"/>
  <c r="AD1342" i="15"/>
  <c r="AD1343" i="15"/>
  <c r="AD1344" i="15"/>
  <c r="AD1345" i="15"/>
  <c r="AD1346" i="15"/>
  <c r="AD1347" i="15"/>
  <c r="AD1348" i="15"/>
  <c r="AD1349" i="15"/>
  <c r="AD1350" i="15"/>
  <c r="AD1351" i="15"/>
  <c r="AD1352" i="15"/>
  <c r="AD1353" i="15"/>
  <c r="AD1354" i="15"/>
  <c r="AD1355" i="15"/>
  <c r="AD1356" i="15"/>
  <c r="AD1357" i="15"/>
  <c r="AD1358" i="15"/>
  <c r="AD1359" i="15"/>
  <c r="AD1360" i="15"/>
  <c r="AD1361" i="15"/>
  <c r="AD1362" i="15"/>
  <c r="AD1363" i="15"/>
  <c r="AD1364" i="15"/>
  <c r="AD1365" i="15"/>
  <c r="AD1366" i="15"/>
  <c r="AD1367" i="15"/>
  <c r="AD1368" i="15"/>
  <c r="AD1369" i="15"/>
  <c r="AD1370" i="15"/>
  <c r="AD1371" i="15"/>
  <c r="AD1372" i="15"/>
  <c r="AD1373" i="15"/>
  <c r="AD1374" i="15"/>
  <c r="AD1375" i="15"/>
  <c r="AD1376" i="15"/>
  <c r="AD1377" i="15"/>
  <c r="AD1378" i="15"/>
  <c r="AD1379" i="15"/>
  <c r="AD1380" i="15"/>
  <c r="AD1381" i="15"/>
  <c r="AD1382" i="15"/>
  <c r="AD1383" i="15"/>
  <c r="AD1384" i="15"/>
  <c r="AD1385" i="15"/>
  <c r="AD1386" i="15"/>
  <c r="AD1387" i="15"/>
  <c r="AD1388" i="15"/>
  <c r="AD1389" i="15"/>
  <c r="AD1390" i="15"/>
  <c r="AD1391" i="15"/>
  <c r="AD1392" i="15"/>
  <c r="AD1393" i="15"/>
  <c r="AD1394" i="15"/>
  <c r="AD1395" i="15"/>
  <c r="AD1396" i="15"/>
  <c r="AD1397" i="15"/>
  <c r="AD1398" i="15"/>
  <c r="AD1399" i="15"/>
  <c r="AD1400" i="15"/>
  <c r="AD1401" i="15"/>
  <c r="AD1402" i="15"/>
  <c r="AD1403" i="15"/>
  <c r="AD1404" i="15"/>
  <c r="AD1405" i="15"/>
  <c r="AD1406" i="15"/>
  <c r="AD1407" i="15"/>
  <c r="AD1408" i="15"/>
  <c r="AD1409" i="15"/>
  <c r="AD1410" i="15"/>
  <c r="AD1411" i="15"/>
  <c r="AD1412" i="15"/>
  <c r="AD1413" i="15"/>
  <c r="AD1414" i="15"/>
  <c r="AD1415" i="15"/>
  <c r="AD1416" i="15"/>
  <c r="AD1417" i="15"/>
  <c r="AD1418" i="15"/>
  <c r="AD1419" i="15"/>
  <c r="AD1420" i="15"/>
  <c r="AD1421" i="15"/>
  <c r="AD1422" i="15"/>
  <c r="AD1423" i="15"/>
  <c r="AD1424" i="15"/>
  <c r="AD1425" i="15"/>
  <c r="AD1426" i="15"/>
  <c r="AD1427" i="15"/>
  <c r="AD1428" i="15"/>
  <c r="AD1429" i="15"/>
  <c r="AD1430" i="15"/>
  <c r="AD1431" i="15"/>
  <c r="AD1432" i="15"/>
  <c r="AD1433" i="15"/>
  <c r="AD1434" i="15"/>
  <c r="AD1435" i="15"/>
  <c r="AD1436" i="15"/>
  <c r="AD1437" i="15"/>
  <c r="AD1438" i="15"/>
  <c r="AD1439" i="15"/>
  <c r="AD1440" i="15"/>
  <c r="AD1441" i="15"/>
  <c r="AD1442" i="15"/>
  <c r="AD1443" i="15"/>
  <c r="AD1444" i="15"/>
  <c r="AD1445" i="15"/>
  <c r="AD1446" i="15"/>
  <c r="AD1447" i="15"/>
  <c r="AD1448" i="15"/>
  <c r="AD1449" i="15"/>
  <c r="AD1450" i="15"/>
  <c r="AD1451" i="15"/>
  <c r="AD1452" i="15"/>
  <c r="AD1453" i="15"/>
  <c r="AD1454" i="15"/>
  <c r="AD1455" i="15"/>
  <c r="AD1456" i="15"/>
  <c r="AD1457" i="15"/>
  <c r="AD1458" i="15"/>
  <c r="AD1459" i="15"/>
  <c r="AD1460" i="15"/>
  <c r="AD1461" i="15"/>
  <c r="AD1462" i="15"/>
  <c r="AD1463" i="15"/>
  <c r="AD1464" i="15"/>
  <c r="AD1465" i="15"/>
  <c r="AD1466" i="15"/>
  <c r="AD1467" i="15"/>
  <c r="AD1468" i="15"/>
  <c r="AD1469" i="15"/>
  <c r="AD1470" i="15"/>
  <c r="AD1471" i="15"/>
  <c r="AD1472" i="15"/>
  <c r="AD1473" i="15"/>
  <c r="AD1474" i="15"/>
  <c r="AD1475" i="15"/>
  <c r="AD1476" i="15"/>
  <c r="AD1477" i="15"/>
  <c r="AD1478" i="15"/>
  <c r="AD1479" i="15"/>
  <c r="AD1480" i="15"/>
  <c r="AD1481" i="15"/>
  <c r="AD1482" i="15"/>
  <c r="AD1483" i="15"/>
  <c r="AD1484" i="15"/>
  <c r="AD1485" i="15"/>
  <c r="AD1486" i="15"/>
  <c r="AD1487" i="15"/>
  <c r="AD1488" i="15"/>
  <c r="AD1489" i="15"/>
  <c r="AD1490" i="15"/>
  <c r="AD1491" i="15"/>
  <c r="AD1492" i="15"/>
  <c r="AD1493" i="15"/>
  <c r="AD1494" i="15"/>
  <c r="AD1495" i="15"/>
  <c r="AD1496" i="15"/>
  <c r="AD1497" i="15"/>
  <c r="AD1498" i="15"/>
  <c r="AD1499" i="15"/>
  <c r="AD1500" i="15"/>
  <c r="AD1501" i="15"/>
  <c r="AD1502" i="15"/>
  <c r="AD1503" i="15"/>
  <c r="AD1504" i="15"/>
  <c r="AD1505" i="15"/>
  <c r="AD1506" i="15"/>
  <c r="AD1507" i="15"/>
  <c r="AD1508" i="15"/>
  <c r="AD1509" i="15"/>
  <c r="AD1510" i="15"/>
  <c r="AD1511" i="15"/>
  <c r="AD1512" i="15"/>
  <c r="AD1513" i="15"/>
  <c r="AD1514" i="15"/>
  <c r="AD1515" i="15"/>
  <c r="AD1516" i="15"/>
  <c r="AD1517" i="15"/>
  <c r="AD1518" i="15"/>
  <c r="AD1519" i="15"/>
  <c r="AD1520" i="15"/>
  <c r="AD1521" i="15"/>
  <c r="AD1522" i="15"/>
  <c r="AD1523" i="15"/>
  <c r="AD1524" i="15"/>
  <c r="AD1525" i="15"/>
  <c r="AD1526" i="15"/>
  <c r="AD1527" i="15"/>
  <c r="AD1528" i="15"/>
  <c r="AD1529" i="15"/>
  <c r="AD1530" i="15"/>
  <c r="AD1531" i="15"/>
  <c r="AD1532" i="15"/>
  <c r="AD1533" i="15"/>
  <c r="AD1534" i="15"/>
  <c r="AD1535" i="15"/>
  <c r="AD1536" i="15"/>
  <c r="AD1537" i="15"/>
  <c r="AD1538" i="15"/>
  <c r="AD1539" i="15"/>
  <c r="AD1540" i="15"/>
  <c r="AD1541" i="15"/>
  <c r="AD1542" i="15"/>
  <c r="AD1543" i="15"/>
  <c r="AD1544" i="15"/>
  <c r="AD1545" i="15"/>
  <c r="AD1546" i="15"/>
  <c r="AD1547" i="15"/>
  <c r="AD1548" i="15"/>
  <c r="AD1549" i="15"/>
  <c r="AD1550" i="15"/>
  <c r="AD1551" i="15"/>
  <c r="AD1552" i="15"/>
  <c r="AD1553" i="15"/>
  <c r="AD1554" i="15"/>
  <c r="AD1555" i="15"/>
  <c r="AD1556" i="15"/>
  <c r="AD1557" i="15"/>
  <c r="AD1558" i="15"/>
  <c r="AD1559" i="15"/>
  <c r="AD1560" i="15"/>
  <c r="AD1561" i="15"/>
  <c r="AD1562" i="15"/>
  <c r="AD1563" i="15"/>
  <c r="AD1564" i="15"/>
  <c r="AD1565" i="15"/>
  <c r="AD1566" i="15"/>
  <c r="AD1567" i="15"/>
  <c r="AD1568" i="15"/>
  <c r="AD1569" i="15"/>
  <c r="AD1570" i="15"/>
  <c r="AD1571" i="15"/>
  <c r="AD1572" i="15"/>
  <c r="AD1573" i="15"/>
  <c r="AD1574" i="15"/>
  <c r="AD1575" i="15"/>
  <c r="AD1576" i="15"/>
  <c r="AD1577" i="15"/>
  <c r="AD1578" i="15"/>
  <c r="AD1579" i="15"/>
  <c r="AD1580" i="15"/>
  <c r="AD1581" i="15"/>
  <c r="AD1582" i="15"/>
  <c r="AD1583" i="15"/>
  <c r="AD1584" i="15"/>
  <c r="AD1585" i="15"/>
  <c r="AD1586" i="15"/>
  <c r="AD1587" i="15"/>
  <c r="AD1588" i="15"/>
  <c r="AD1589" i="15"/>
  <c r="AD1590" i="15"/>
  <c r="AD1591" i="15"/>
  <c r="AD1592" i="15"/>
  <c r="AD1593" i="15"/>
  <c r="AD1594" i="15"/>
  <c r="AD1595" i="15"/>
  <c r="AD1596" i="15"/>
  <c r="AD1597" i="15"/>
  <c r="AD1598" i="15"/>
  <c r="AD1599" i="15"/>
  <c r="AD1600" i="15"/>
  <c r="AD1601" i="15"/>
  <c r="AD1602" i="15"/>
  <c r="AD1603" i="15"/>
  <c r="AD1604" i="15"/>
  <c r="AD1605" i="15"/>
  <c r="AD1606" i="15"/>
  <c r="AD1607" i="15"/>
  <c r="AD1608" i="15"/>
  <c r="AD1609" i="15"/>
  <c r="AD1610" i="15"/>
  <c r="AD1611" i="15"/>
  <c r="AD1612" i="15"/>
  <c r="AD1613" i="15"/>
  <c r="AD1614" i="15"/>
  <c r="AD1615" i="15"/>
  <c r="AD1616" i="15"/>
  <c r="AD1617" i="15"/>
  <c r="AD1618" i="15"/>
  <c r="AD1619" i="15"/>
  <c r="AD1620" i="15"/>
  <c r="AD1621" i="15"/>
  <c r="AD1622" i="15"/>
  <c r="AD1623" i="15"/>
  <c r="AD1624" i="15"/>
  <c r="AD1625" i="15"/>
  <c r="AD1626" i="15"/>
  <c r="AD1627" i="15"/>
  <c r="AD1628" i="15"/>
  <c r="AD1629" i="15"/>
  <c r="AD1630" i="15"/>
  <c r="AD1631" i="15"/>
  <c r="AD1632" i="15"/>
  <c r="AD1633" i="15"/>
  <c r="AD1634" i="15"/>
  <c r="AD1635" i="15"/>
  <c r="AD1636" i="15"/>
  <c r="AD1637" i="15"/>
  <c r="AD1638" i="15"/>
  <c r="AD1639" i="15"/>
  <c r="AD1640" i="15"/>
  <c r="AD1641" i="15"/>
  <c r="AD1642" i="15"/>
  <c r="AD1643" i="15"/>
  <c r="AD1644" i="15"/>
  <c r="AD1645" i="15"/>
  <c r="AD1646" i="15"/>
  <c r="AD1647" i="15"/>
  <c r="AD1648" i="15"/>
  <c r="AD1649" i="15"/>
  <c r="AD1650" i="15"/>
  <c r="AD1651" i="15"/>
  <c r="AD1652" i="15"/>
  <c r="AD1653" i="15"/>
  <c r="AD1654" i="15"/>
  <c r="AD1655" i="15"/>
  <c r="AD1656" i="15"/>
  <c r="AD1657" i="15"/>
  <c r="AD1658" i="15"/>
  <c r="AD1659" i="15"/>
  <c r="AD1660" i="15"/>
  <c r="AD1661" i="15"/>
  <c r="AD1662" i="15"/>
  <c r="AD1663" i="15"/>
  <c r="AD1664" i="15"/>
  <c r="AD1665" i="15"/>
  <c r="AD1666" i="15"/>
  <c r="AD1667" i="15"/>
  <c r="AD1668" i="15"/>
  <c r="AD1669" i="15"/>
  <c r="AD1670" i="15"/>
  <c r="AD1671" i="15"/>
  <c r="AD1672" i="15"/>
  <c r="AD1673" i="15"/>
  <c r="AD1674" i="15"/>
  <c r="AD1675" i="15"/>
  <c r="AD1676" i="15"/>
  <c r="AD1677" i="15"/>
  <c r="AD1678" i="15"/>
  <c r="AD1679" i="15"/>
  <c r="AD1680" i="15"/>
  <c r="AD1681" i="15"/>
  <c r="AD1682" i="15"/>
  <c r="AD1683" i="15"/>
  <c r="AD1684" i="15"/>
  <c r="AD1685" i="15"/>
  <c r="AD1686" i="15"/>
  <c r="AD1687" i="15"/>
  <c r="AD1688" i="15"/>
  <c r="AD1689" i="15"/>
  <c r="AD1690" i="15"/>
  <c r="AD1691" i="15"/>
  <c r="AD1692" i="15"/>
  <c r="AD1693" i="15"/>
  <c r="AD1694" i="15"/>
  <c r="AD1695" i="15"/>
  <c r="AD1696" i="15"/>
  <c r="AD1697" i="15"/>
  <c r="AD1698" i="15"/>
  <c r="AD1699" i="15"/>
  <c r="AD1700" i="15"/>
  <c r="AD1701" i="15"/>
  <c r="AD1702" i="15"/>
  <c r="AD1703" i="15"/>
  <c r="AD1704" i="15"/>
  <c r="AD1705" i="15"/>
  <c r="AD1706" i="15"/>
  <c r="AD1707" i="15"/>
  <c r="AD1708" i="15"/>
  <c r="AD1709" i="15"/>
  <c r="AD1710" i="15"/>
  <c r="AD1711" i="15"/>
  <c r="AD1712" i="15"/>
  <c r="AD1713" i="15"/>
  <c r="AD1714" i="15"/>
  <c r="AD1715" i="15"/>
  <c r="AD1716" i="15"/>
  <c r="AD1717" i="15"/>
  <c r="AD1718" i="15"/>
  <c r="AD1719" i="15"/>
  <c r="AD1720" i="15"/>
  <c r="AD1721" i="15"/>
  <c r="AD1722" i="15"/>
  <c r="AD1723" i="15"/>
  <c r="AD1724" i="15"/>
  <c r="AD1725" i="15"/>
  <c r="AD1726" i="15"/>
  <c r="AD1727" i="15"/>
  <c r="AD1728" i="15"/>
  <c r="AD1729" i="15"/>
  <c r="AD1730" i="15"/>
  <c r="AD1731" i="15"/>
  <c r="AD1732" i="15"/>
  <c r="AD1733" i="15"/>
  <c r="AD1734" i="15"/>
  <c r="AD1735" i="15"/>
  <c r="AD1736" i="15"/>
  <c r="AD1737" i="15"/>
  <c r="AD1738" i="15"/>
  <c r="AD1739" i="15"/>
  <c r="AD1740" i="15"/>
  <c r="AD1741" i="15"/>
  <c r="AD1742" i="15"/>
  <c r="AD1743" i="15"/>
  <c r="AD1744" i="15"/>
  <c r="AD1745" i="15"/>
  <c r="AD1746" i="15"/>
  <c r="AD1747" i="15"/>
  <c r="AD1748" i="15"/>
  <c r="AD1749" i="15"/>
  <c r="AD1750" i="15"/>
  <c r="AD1751" i="15"/>
  <c r="AD1752" i="15"/>
  <c r="AD1753" i="15"/>
  <c r="AD1754" i="15"/>
  <c r="AD1755" i="15"/>
  <c r="AD1756" i="15"/>
  <c r="AD1757" i="15"/>
  <c r="AD1758" i="15"/>
  <c r="AD1759" i="15"/>
  <c r="AD1760" i="15"/>
  <c r="AD1761" i="15"/>
  <c r="AD1762" i="15"/>
  <c r="AD1763" i="15"/>
  <c r="AD1764" i="15"/>
  <c r="AD1765" i="15"/>
  <c r="AD1766" i="15"/>
  <c r="AD1767" i="15"/>
  <c r="AD1768" i="15"/>
  <c r="AD1769" i="15"/>
  <c r="AD1770" i="15"/>
  <c r="AD1771" i="15"/>
  <c r="AD1772" i="15"/>
  <c r="AD1773" i="15"/>
  <c r="AD1774" i="15"/>
  <c r="AD1775" i="15"/>
  <c r="AD1776" i="15"/>
  <c r="AD1777" i="15"/>
  <c r="AD1778" i="15"/>
  <c r="AD1779" i="15"/>
  <c r="AD1780" i="15"/>
  <c r="AD1781" i="15"/>
  <c r="AD1782" i="15"/>
  <c r="AD1783" i="15"/>
  <c r="AD1784" i="15"/>
  <c r="AD1785" i="15"/>
  <c r="AD1786" i="15"/>
  <c r="AD1787" i="15"/>
  <c r="AD1788" i="15"/>
  <c r="AD1789" i="15"/>
  <c r="AD1790" i="15"/>
  <c r="AD1791" i="15"/>
  <c r="AD1792" i="15"/>
  <c r="AD1793" i="15"/>
  <c r="AD1794" i="15"/>
  <c r="AD1795" i="15"/>
  <c r="AD1796" i="15"/>
  <c r="AD1797" i="15"/>
  <c r="AD1798" i="15"/>
  <c r="AD1799" i="15"/>
  <c r="AD1800" i="15"/>
  <c r="AD1801" i="15"/>
  <c r="AD1802" i="15"/>
  <c r="AD1803" i="15"/>
  <c r="AD1804" i="15"/>
  <c r="AD1805" i="15"/>
  <c r="AD1806" i="15"/>
  <c r="AD1807" i="15"/>
  <c r="AD1808" i="15"/>
  <c r="AD1809" i="15"/>
  <c r="AD1810" i="15"/>
  <c r="AD1811" i="15"/>
  <c r="AD1812" i="15"/>
  <c r="AD1813" i="15"/>
  <c r="AD1814" i="15"/>
  <c r="AD1815" i="15"/>
  <c r="AD1816" i="15"/>
  <c r="AD1817" i="15"/>
  <c r="AD1818" i="15"/>
  <c r="AD1819" i="15"/>
  <c r="AD1820" i="15"/>
  <c r="AD1821" i="15"/>
  <c r="AD1822" i="15"/>
  <c r="AD1823" i="15"/>
  <c r="AD1824" i="15"/>
  <c r="AD1825" i="15"/>
  <c r="AD1826" i="15"/>
  <c r="AD1827" i="15"/>
  <c r="AD1828" i="15"/>
  <c r="AD1829" i="15"/>
  <c r="AD1830" i="15"/>
  <c r="AD1831" i="15"/>
  <c r="AD1832" i="15"/>
  <c r="AD1833" i="15"/>
  <c r="AD1834" i="15"/>
  <c r="AD1835" i="15"/>
  <c r="AD1836" i="15"/>
  <c r="AD1837" i="15"/>
  <c r="AD1838" i="15"/>
  <c r="AD1839" i="15"/>
  <c r="AD1840" i="15"/>
  <c r="AD1841" i="15"/>
  <c r="AD1842" i="15"/>
  <c r="AD1843" i="15"/>
  <c r="AD1844" i="15"/>
  <c r="AD1845" i="15"/>
  <c r="AD1846" i="15"/>
  <c r="AD1847" i="15"/>
  <c r="AD1848" i="15"/>
  <c r="AD1849" i="15"/>
  <c r="AD1850" i="15"/>
  <c r="AD1851" i="15"/>
  <c r="AD1852" i="15"/>
  <c r="AD1853" i="15"/>
  <c r="AD1854" i="15"/>
  <c r="AD1855" i="15"/>
  <c r="AD1856" i="15"/>
  <c r="AD1857" i="15"/>
  <c r="AD1858" i="15"/>
  <c r="AD1859" i="15"/>
  <c r="AD1860" i="15"/>
  <c r="AD1861" i="15"/>
  <c r="AD1862" i="15"/>
  <c r="AD1863" i="15"/>
  <c r="AD1864" i="15"/>
  <c r="AD1865" i="15"/>
  <c r="AD1866" i="15"/>
  <c r="AD1867" i="15"/>
  <c r="AD1868" i="15"/>
  <c r="AD1869" i="15"/>
  <c r="AD1870" i="15"/>
  <c r="AD1871" i="15"/>
  <c r="AD1872" i="15"/>
  <c r="AD1873" i="15"/>
  <c r="AD1874" i="15"/>
  <c r="AD1875" i="15"/>
  <c r="AD1876" i="15"/>
  <c r="AD1877" i="15"/>
  <c r="AD1878" i="15"/>
  <c r="AD1879" i="15"/>
  <c r="AD1880" i="15"/>
  <c r="AD1881" i="15"/>
  <c r="AD1882" i="15"/>
  <c r="AD1883" i="15"/>
  <c r="AD1884" i="15"/>
  <c r="AD1885" i="15"/>
  <c r="AD1886" i="15"/>
  <c r="AD1887" i="15"/>
  <c r="AD1888" i="15"/>
  <c r="AD1889" i="15"/>
  <c r="AD1890" i="15"/>
  <c r="AD1891" i="15"/>
  <c r="AD1892" i="15"/>
  <c r="AD1893" i="15"/>
  <c r="AD1894" i="15"/>
  <c r="AD1895" i="15"/>
  <c r="AD1896" i="15"/>
  <c r="AD1897" i="15"/>
  <c r="AD1898" i="15"/>
  <c r="AD1899" i="15"/>
  <c r="AD1900" i="15"/>
  <c r="AD1901" i="15"/>
  <c r="AD1902" i="15"/>
  <c r="AD1903" i="15"/>
  <c r="AD1904" i="15"/>
  <c r="AD1905" i="15"/>
  <c r="AD1906" i="15"/>
  <c r="AD1907" i="15"/>
  <c r="AD1908" i="15"/>
  <c r="AD1909" i="15"/>
  <c r="AD1910" i="15"/>
  <c r="AD1911" i="15"/>
  <c r="AD1912" i="15"/>
  <c r="AD1913" i="15"/>
  <c r="AD1914" i="15"/>
  <c r="AD1915" i="15"/>
  <c r="AD1916" i="15"/>
  <c r="AD1917" i="15"/>
  <c r="AD1918" i="15"/>
  <c r="AD1919" i="15"/>
  <c r="AD1920" i="15"/>
  <c r="AD1921" i="15"/>
  <c r="AD1922" i="15"/>
  <c r="AD1923" i="15"/>
  <c r="AD1924" i="15"/>
  <c r="AD1925" i="15"/>
  <c r="AD1926" i="15"/>
  <c r="AD1927" i="15"/>
  <c r="AD1928" i="15"/>
  <c r="AD1929" i="15"/>
  <c r="AD1930" i="15"/>
  <c r="AD1931" i="15"/>
  <c r="AD1932" i="15"/>
  <c r="AD1933" i="15"/>
  <c r="AD1934" i="15"/>
  <c r="AD1935" i="15"/>
  <c r="AD1936" i="15"/>
  <c r="AD1937" i="15"/>
  <c r="AD1938" i="15"/>
  <c r="AD1939" i="15"/>
  <c r="AD1940" i="15"/>
  <c r="AD1941" i="15"/>
  <c r="AD1942" i="15"/>
  <c r="AD1943" i="15"/>
  <c r="AD1944" i="15"/>
  <c r="AD1945" i="15"/>
  <c r="AD1946" i="15"/>
  <c r="AD1947" i="15"/>
  <c r="AD1948" i="15"/>
  <c r="AD1949" i="15"/>
  <c r="AD1950" i="15"/>
  <c r="AD1951" i="15"/>
  <c r="AD1952" i="15"/>
  <c r="AD1953" i="15"/>
  <c r="AD1954" i="15"/>
  <c r="AD1955" i="15"/>
  <c r="AD1956" i="15"/>
  <c r="AD1957" i="15"/>
  <c r="AD1958" i="15"/>
  <c r="AD1959" i="15"/>
  <c r="AD1960" i="15"/>
  <c r="AD1961" i="15"/>
  <c r="AD1962" i="15"/>
  <c r="AD1963" i="15"/>
  <c r="AD1964" i="15"/>
  <c r="AD1965" i="15"/>
  <c r="AD1966" i="15"/>
  <c r="AD1967" i="15"/>
  <c r="AD1968" i="15"/>
  <c r="AD1969" i="15"/>
  <c r="AD1970" i="15"/>
  <c r="AD1971" i="15"/>
  <c r="AD1972" i="15"/>
  <c r="AD1973" i="15"/>
  <c r="AD1974" i="15"/>
  <c r="AD1975" i="15"/>
  <c r="AD1976" i="15"/>
  <c r="AD1977" i="15"/>
  <c r="AD1978" i="15"/>
  <c r="AD1979" i="15"/>
  <c r="AD1980" i="15"/>
  <c r="AD1981" i="15"/>
  <c r="AD1982" i="15"/>
  <c r="AD1983" i="15"/>
  <c r="AD1984" i="15"/>
  <c r="AD1985" i="15"/>
  <c r="AD1986" i="15"/>
  <c r="AD1987" i="15"/>
  <c r="AD1988" i="15"/>
  <c r="AD1989" i="15"/>
  <c r="AD1990" i="15"/>
  <c r="AD1991" i="15"/>
  <c r="AD1992" i="15"/>
  <c r="AD1993" i="15"/>
  <c r="AD1994" i="15"/>
  <c r="AD1995" i="15"/>
  <c r="AD1996" i="15"/>
  <c r="AD1997" i="15"/>
  <c r="AD1998" i="15"/>
  <c r="AD1999" i="15"/>
  <c r="AD2000" i="15"/>
  <c r="AD2001" i="15"/>
  <c r="AD2002" i="15"/>
  <c r="AD3" i="15"/>
  <c r="AE3" i="15" s="1"/>
  <c r="H47" i="15" l="1"/>
  <c r="AJ28" i="6"/>
  <c r="AJ29" i="6" s="1"/>
  <c r="AG14" i="6"/>
  <c r="AG22" i="6" s="1"/>
  <c r="AG13" i="6"/>
  <c r="C1" i="17"/>
  <c r="AB1" i="4"/>
  <c r="H1" i="4"/>
  <c r="H48" i="15" l="1"/>
  <c r="H49" i="15" s="1"/>
  <c r="AJ30" i="6"/>
  <c r="AG15" i="6"/>
  <c r="AG16" i="6" s="1"/>
  <c r="B1" i="11"/>
  <c r="V18" i="11"/>
  <c r="AH18" i="11" s="1"/>
  <c r="V17" i="11"/>
  <c r="AH17" i="11" s="1"/>
  <c r="V16" i="11"/>
  <c r="AH16" i="11" s="1"/>
  <c r="V15" i="11"/>
  <c r="AH15" i="11" s="1"/>
  <c r="V14" i="11"/>
  <c r="AH14" i="11" s="1"/>
  <c r="V13" i="11"/>
  <c r="AH13" i="11" s="1"/>
  <c r="V12" i="11"/>
  <c r="AH12" i="11" s="1"/>
  <c r="V11" i="11"/>
  <c r="AH11" i="11" s="1"/>
  <c r="V10" i="11"/>
  <c r="AH10" i="11" s="1"/>
  <c r="C4" i="2"/>
  <c r="C3" i="2"/>
  <c r="C2" i="17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AE301" i="15"/>
  <c r="AE302" i="15"/>
  <c r="AE303" i="15"/>
  <c r="AE304" i="15"/>
  <c r="AE305" i="15"/>
  <c r="AE306" i="15"/>
  <c r="AE307" i="15"/>
  <c r="AE308" i="15"/>
  <c r="AE309" i="15"/>
  <c r="AE310" i="15"/>
  <c r="AE311" i="15"/>
  <c r="AE312" i="15"/>
  <c r="AE313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357" i="15"/>
  <c r="AE358" i="15"/>
  <c r="AE359" i="15"/>
  <c r="AE360" i="15"/>
  <c r="AE361" i="15"/>
  <c r="AE362" i="15"/>
  <c r="AE363" i="15"/>
  <c r="AE364" i="15"/>
  <c r="AE365" i="15"/>
  <c r="AE366" i="15"/>
  <c r="AE367" i="15"/>
  <c r="AE368" i="15"/>
  <c r="AE369" i="15"/>
  <c r="AE370" i="15"/>
  <c r="AE371" i="15"/>
  <c r="AE372" i="15"/>
  <c r="AE373" i="15"/>
  <c r="AE374" i="15"/>
  <c r="AE375" i="15"/>
  <c r="AE376" i="15"/>
  <c r="AE377" i="15"/>
  <c r="AE378" i="15"/>
  <c r="AE379" i="15"/>
  <c r="AE380" i="15"/>
  <c r="AE381" i="15"/>
  <c r="AE382" i="15"/>
  <c r="AE383" i="15"/>
  <c r="AE384" i="15"/>
  <c r="AE385" i="15"/>
  <c r="AE386" i="15"/>
  <c r="AE387" i="15"/>
  <c r="AE388" i="15"/>
  <c r="AE389" i="15"/>
  <c r="AE390" i="15"/>
  <c r="AE391" i="15"/>
  <c r="AE392" i="15"/>
  <c r="AE393" i="15"/>
  <c r="AE394" i="15"/>
  <c r="AE395" i="15"/>
  <c r="AE396" i="15"/>
  <c r="AE397" i="15"/>
  <c r="AE398" i="15"/>
  <c r="AE399" i="15"/>
  <c r="AE400" i="15"/>
  <c r="AE401" i="15"/>
  <c r="AE402" i="15"/>
  <c r="AE403" i="15"/>
  <c r="AE404" i="15"/>
  <c r="AE405" i="15"/>
  <c r="AE406" i="15"/>
  <c r="AE407" i="15"/>
  <c r="AE408" i="15"/>
  <c r="AE409" i="15"/>
  <c r="AE410" i="15"/>
  <c r="AE411" i="15"/>
  <c r="AE412" i="15"/>
  <c r="AE413" i="15"/>
  <c r="AE414" i="15"/>
  <c r="AE415" i="15"/>
  <c r="AE416" i="15"/>
  <c r="AE417" i="15"/>
  <c r="AE418" i="15"/>
  <c r="AE419" i="15"/>
  <c r="AE420" i="15"/>
  <c r="AE421" i="15"/>
  <c r="AE422" i="15"/>
  <c r="AE423" i="15"/>
  <c r="AE424" i="15"/>
  <c r="AE425" i="15"/>
  <c r="AE426" i="15"/>
  <c r="AE427" i="15"/>
  <c r="AE428" i="15"/>
  <c r="AE429" i="15"/>
  <c r="AE430" i="15"/>
  <c r="AE431" i="15"/>
  <c r="AE432" i="15"/>
  <c r="AE433" i="15"/>
  <c r="AE434" i="15"/>
  <c r="AE435" i="15"/>
  <c r="AE436" i="15"/>
  <c r="AE437" i="15"/>
  <c r="AE438" i="15"/>
  <c r="AE439" i="15"/>
  <c r="AE440" i="15"/>
  <c r="AE441" i="15"/>
  <c r="AE442" i="15"/>
  <c r="AE443" i="15"/>
  <c r="AE444" i="15"/>
  <c r="AE445" i="15"/>
  <c r="AE446" i="15"/>
  <c r="AE447" i="15"/>
  <c r="AE448" i="15"/>
  <c r="AE449" i="15"/>
  <c r="AE450" i="15"/>
  <c r="AE451" i="15"/>
  <c r="AE452" i="15"/>
  <c r="AE453" i="15"/>
  <c r="AE454" i="15"/>
  <c r="AE455" i="15"/>
  <c r="AE456" i="15"/>
  <c r="AE457" i="15"/>
  <c r="AE458" i="15"/>
  <c r="AE459" i="15"/>
  <c r="AE460" i="15"/>
  <c r="AE461" i="15"/>
  <c r="AE462" i="15"/>
  <c r="AE463" i="15"/>
  <c r="AE464" i="15"/>
  <c r="AE465" i="15"/>
  <c r="AE466" i="15"/>
  <c r="AE467" i="15"/>
  <c r="AE468" i="15"/>
  <c r="AE469" i="15"/>
  <c r="AE470" i="15"/>
  <c r="AE471" i="15"/>
  <c r="AE472" i="15"/>
  <c r="AE473" i="15"/>
  <c r="AE474" i="15"/>
  <c r="AE475" i="15"/>
  <c r="AE476" i="15"/>
  <c r="AE477" i="15"/>
  <c r="AE478" i="15"/>
  <c r="AE479" i="15"/>
  <c r="AE480" i="15"/>
  <c r="AE481" i="15"/>
  <c r="AE482" i="15"/>
  <c r="AE483" i="15"/>
  <c r="AE484" i="15"/>
  <c r="AE485" i="15"/>
  <c r="AE486" i="15"/>
  <c r="AE487" i="15"/>
  <c r="AE488" i="15"/>
  <c r="AE489" i="15"/>
  <c r="AE490" i="15"/>
  <c r="AE491" i="15"/>
  <c r="AE492" i="15"/>
  <c r="AE493" i="15"/>
  <c r="AE494" i="15"/>
  <c r="AE495" i="15"/>
  <c r="AE496" i="15"/>
  <c r="AE497" i="15"/>
  <c r="AE498" i="15"/>
  <c r="AE499" i="15"/>
  <c r="AE500" i="15"/>
  <c r="AE501" i="15"/>
  <c r="AE502" i="15"/>
  <c r="AE503" i="15"/>
  <c r="AE504" i="15"/>
  <c r="AE505" i="15"/>
  <c r="AE506" i="15"/>
  <c r="AE507" i="15"/>
  <c r="AE508" i="15"/>
  <c r="AE509" i="15"/>
  <c r="AE510" i="15"/>
  <c r="AE511" i="15"/>
  <c r="AE512" i="15"/>
  <c r="AE513" i="15"/>
  <c r="AE514" i="15"/>
  <c r="AE515" i="15"/>
  <c r="AE516" i="15"/>
  <c r="AE517" i="15"/>
  <c r="AE518" i="15"/>
  <c r="AE519" i="15"/>
  <c r="AE520" i="15"/>
  <c r="AE521" i="15"/>
  <c r="AE522" i="15"/>
  <c r="AE523" i="15"/>
  <c r="AE524" i="15"/>
  <c r="AE525" i="15"/>
  <c r="AE526" i="15"/>
  <c r="AE527" i="15"/>
  <c r="AE528" i="15"/>
  <c r="AE529" i="15"/>
  <c r="AE530" i="15"/>
  <c r="AE531" i="15"/>
  <c r="AE532" i="15"/>
  <c r="AE533" i="15"/>
  <c r="AE534" i="15"/>
  <c r="AE535" i="15"/>
  <c r="AE536" i="15"/>
  <c r="AE537" i="15"/>
  <c r="AE538" i="15"/>
  <c r="AE539" i="15"/>
  <c r="AE540" i="15"/>
  <c r="AE541" i="15"/>
  <c r="AE542" i="15"/>
  <c r="AE543" i="15"/>
  <c r="AE544" i="15"/>
  <c r="AE545" i="15"/>
  <c r="AE546" i="15"/>
  <c r="AE547" i="15"/>
  <c r="AE548" i="15"/>
  <c r="AE549" i="15"/>
  <c r="AE550" i="15"/>
  <c r="AE551" i="15"/>
  <c r="AE552" i="15"/>
  <c r="AE553" i="15"/>
  <c r="AE554" i="15"/>
  <c r="AE555" i="15"/>
  <c r="AE556" i="15"/>
  <c r="AE557" i="15"/>
  <c r="AE558" i="15"/>
  <c r="AE559" i="15"/>
  <c r="AE560" i="15"/>
  <c r="AE561" i="15"/>
  <c r="AE562" i="15"/>
  <c r="AE563" i="15"/>
  <c r="AE564" i="15"/>
  <c r="AE565" i="15"/>
  <c r="AE566" i="15"/>
  <c r="AE567" i="15"/>
  <c r="AE568" i="15"/>
  <c r="AE569" i="15"/>
  <c r="AE570" i="15"/>
  <c r="AE571" i="15"/>
  <c r="AE572" i="15"/>
  <c r="AE573" i="15"/>
  <c r="AE574" i="15"/>
  <c r="AE575" i="15"/>
  <c r="AE576" i="15"/>
  <c r="AE577" i="15"/>
  <c r="AE578" i="15"/>
  <c r="AE579" i="15"/>
  <c r="AE580" i="15"/>
  <c r="AE581" i="15"/>
  <c r="AE582" i="15"/>
  <c r="AE583" i="15"/>
  <c r="AE584" i="15"/>
  <c r="AE585" i="15"/>
  <c r="AE586" i="15"/>
  <c r="AE587" i="15"/>
  <c r="AE588" i="15"/>
  <c r="AE589" i="15"/>
  <c r="AE590" i="15"/>
  <c r="AE591" i="15"/>
  <c r="AE592" i="15"/>
  <c r="AE593" i="15"/>
  <c r="AE594" i="15"/>
  <c r="AE595" i="15"/>
  <c r="AE596" i="15"/>
  <c r="AE597" i="15"/>
  <c r="AE598" i="15"/>
  <c r="AE599" i="15"/>
  <c r="AE600" i="15"/>
  <c r="AE601" i="15"/>
  <c r="AE602" i="15"/>
  <c r="AE603" i="15"/>
  <c r="AE604" i="15"/>
  <c r="AE605" i="15"/>
  <c r="AE606" i="15"/>
  <c r="AE607" i="15"/>
  <c r="AE608" i="15"/>
  <c r="AE609" i="15"/>
  <c r="AE610" i="15"/>
  <c r="AE611" i="15"/>
  <c r="AE612" i="15"/>
  <c r="AE613" i="15"/>
  <c r="AE614" i="15"/>
  <c r="AE615" i="15"/>
  <c r="AE616" i="15"/>
  <c r="AE617" i="15"/>
  <c r="AE618" i="15"/>
  <c r="AE619" i="15"/>
  <c r="AE620" i="15"/>
  <c r="AE621" i="15"/>
  <c r="AE622" i="15"/>
  <c r="AE623" i="15"/>
  <c r="AE624" i="15"/>
  <c r="AE625" i="15"/>
  <c r="AE626" i="15"/>
  <c r="AE627" i="15"/>
  <c r="AE628" i="15"/>
  <c r="AE629" i="15"/>
  <c r="AE630" i="15"/>
  <c r="AE631" i="15"/>
  <c r="AE632" i="15"/>
  <c r="AE633" i="15"/>
  <c r="AE634" i="15"/>
  <c r="AE635" i="15"/>
  <c r="AE636" i="15"/>
  <c r="AE637" i="15"/>
  <c r="AE638" i="15"/>
  <c r="AE639" i="15"/>
  <c r="AE640" i="15"/>
  <c r="AE641" i="15"/>
  <c r="AE642" i="15"/>
  <c r="AE643" i="15"/>
  <c r="AE644" i="15"/>
  <c r="AE645" i="15"/>
  <c r="AE646" i="15"/>
  <c r="AE647" i="15"/>
  <c r="AE648" i="15"/>
  <c r="AE649" i="15"/>
  <c r="AE650" i="15"/>
  <c r="AE651" i="15"/>
  <c r="AE652" i="15"/>
  <c r="AE653" i="15"/>
  <c r="AE654" i="15"/>
  <c r="AE655" i="15"/>
  <c r="AE656" i="15"/>
  <c r="AE657" i="15"/>
  <c r="AE658" i="15"/>
  <c r="AE659" i="15"/>
  <c r="AE660" i="15"/>
  <c r="AE661" i="15"/>
  <c r="AE662" i="15"/>
  <c r="AE663" i="15"/>
  <c r="AE664" i="15"/>
  <c r="AE665" i="15"/>
  <c r="AE666" i="15"/>
  <c r="AE667" i="15"/>
  <c r="AE668" i="15"/>
  <c r="AE669" i="15"/>
  <c r="AE670" i="15"/>
  <c r="AE671" i="15"/>
  <c r="AE672" i="15"/>
  <c r="AE673" i="15"/>
  <c r="AE674" i="15"/>
  <c r="AE675" i="15"/>
  <c r="AE676" i="15"/>
  <c r="AE677" i="15"/>
  <c r="AE678" i="15"/>
  <c r="AE679" i="15"/>
  <c r="AE680" i="15"/>
  <c r="AE681" i="15"/>
  <c r="AE682" i="15"/>
  <c r="AE683" i="15"/>
  <c r="AE684" i="15"/>
  <c r="AE685" i="15"/>
  <c r="AE686" i="15"/>
  <c r="AE687" i="15"/>
  <c r="AE688" i="15"/>
  <c r="AE689" i="15"/>
  <c r="AE690" i="15"/>
  <c r="AE691" i="15"/>
  <c r="AE692" i="15"/>
  <c r="AE693" i="15"/>
  <c r="AE694" i="15"/>
  <c r="AE695" i="15"/>
  <c r="AE696" i="15"/>
  <c r="AE697" i="15"/>
  <c r="AE698" i="15"/>
  <c r="AE699" i="15"/>
  <c r="AE700" i="15"/>
  <c r="AE701" i="15"/>
  <c r="AE702" i="15"/>
  <c r="AE703" i="15"/>
  <c r="AE704" i="15"/>
  <c r="AE705" i="15"/>
  <c r="AE706" i="15"/>
  <c r="AE707" i="15"/>
  <c r="AE708" i="15"/>
  <c r="AE709" i="15"/>
  <c r="AE710" i="15"/>
  <c r="AE711" i="15"/>
  <c r="AE712" i="15"/>
  <c r="AE713" i="15"/>
  <c r="AE714" i="15"/>
  <c r="AE715" i="15"/>
  <c r="AE716" i="15"/>
  <c r="AE717" i="15"/>
  <c r="AE718" i="15"/>
  <c r="AE719" i="15"/>
  <c r="AE720" i="15"/>
  <c r="AE721" i="15"/>
  <c r="AE722" i="15"/>
  <c r="AE723" i="15"/>
  <c r="AE724" i="15"/>
  <c r="AE725" i="15"/>
  <c r="AE726" i="15"/>
  <c r="AE727" i="15"/>
  <c r="AE728" i="15"/>
  <c r="AE729" i="15"/>
  <c r="AE730" i="15"/>
  <c r="AE731" i="15"/>
  <c r="AE732" i="15"/>
  <c r="AE733" i="15"/>
  <c r="AE734" i="15"/>
  <c r="AE735" i="15"/>
  <c r="AE736" i="15"/>
  <c r="AE737" i="15"/>
  <c r="AE738" i="15"/>
  <c r="AE739" i="15"/>
  <c r="AE740" i="15"/>
  <c r="AE741" i="15"/>
  <c r="AE742" i="15"/>
  <c r="AE743" i="15"/>
  <c r="AE744" i="15"/>
  <c r="AE745" i="15"/>
  <c r="AE746" i="15"/>
  <c r="AE747" i="15"/>
  <c r="AE748" i="15"/>
  <c r="AE749" i="15"/>
  <c r="AE750" i="15"/>
  <c r="AE751" i="15"/>
  <c r="AE752" i="15"/>
  <c r="AE753" i="15"/>
  <c r="AE754" i="15"/>
  <c r="AE755" i="15"/>
  <c r="AE756" i="15"/>
  <c r="AE757" i="15"/>
  <c r="AE758" i="15"/>
  <c r="AE759" i="15"/>
  <c r="AE760" i="15"/>
  <c r="AE761" i="15"/>
  <c r="AE762" i="15"/>
  <c r="AE763" i="15"/>
  <c r="AE764" i="15"/>
  <c r="AE765" i="15"/>
  <c r="AE766" i="15"/>
  <c r="AE767" i="15"/>
  <c r="AE768" i="15"/>
  <c r="AE769" i="15"/>
  <c r="AE770" i="15"/>
  <c r="AE771" i="15"/>
  <c r="AE772" i="15"/>
  <c r="AE773" i="15"/>
  <c r="AE774" i="15"/>
  <c r="AE775" i="15"/>
  <c r="AE776" i="15"/>
  <c r="AE777" i="15"/>
  <c r="AE778" i="15"/>
  <c r="AE779" i="15"/>
  <c r="AE780" i="15"/>
  <c r="AE781" i="15"/>
  <c r="AE782" i="15"/>
  <c r="AE783" i="15"/>
  <c r="AE784" i="15"/>
  <c r="AE785" i="15"/>
  <c r="AE786" i="15"/>
  <c r="AE787" i="15"/>
  <c r="AE788" i="15"/>
  <c r="AE789" i="15"/>
  <c r="AE790" i="15"/>
  <c r="AE791" i="15"/>
  <c r="AE792" i="15"/>
  <c r="AE793" i="15"/>
  <c r="AE794" i="15"/>
  <c r="AE795" i="15"/>
  <c r="AE796" i="15"/>
  <c r="AE797" i="15"/>
  <c r="AE798" i="15"/>
  <c r="AE799" i="15"/>
  <c r="AE800" i="15"/>
  <c r="AE801" i="15"/>
  <c r="AE802" i="15"/>
  <c r="AE803" i="15"/>
  <c r="AE804" i="15"/>
  <c r="AE805" i="15"/>
  <c r="AE806" i="15"/>
  <c r="AE807" i="15"/>
  <c r="AE808" i="15"/>
  <c r="AE809" i="15"/>
  <c r="AE810" i="15"/>
  <c r="AE811" i="15"/>
  <c r="AE812" i="15"/>
  <c r="AE813" i="15"/>
  <c r="AE814" i="15"/>
  <c r="AE815" i="15"/>
  <c r="AE816" i="15"/>
  <c r="AE817" i="15"/>
  <c r="AE818" i="15"/>
  <c r="AE819" i="15"/>
  <c r="AE820" i="15"/>
  <c r="AE821" i="15"/>
  <c r="AE822" i="15"/>
  <c r="AE823" i="15"/>
  <c r="AE824" i="15"/>
  <c r="AE825" i="15"/>
  <c r="AE826" i="15"/>
  <c r="AE827" i="15"/>
  <c r="AE828" i="15"/>
  <c r="AE829" i="15"/>
  <c r="AE830" i="15"/>
  <c r="AE831" i="15"/>
  <c r="AE832" i="15"/>
  <c r="AE833" i="15"/>
  <c r="AE834" i="15"/>
  <c r="AE835" i="15"/>
  <c r="AE836" i="15"/>
  <c r="AE837" i="15"/>
  <c r="AE838" i="15"/>
  <c r="AE839" i="15"/>
  <c r="AE840" i="15"/>
  <c r="AE841" i="15"/>
  <c r="AE842" i="15"/>
  <c r="AE843" i="15"/>
  <c r="AE844" i="15"/>
  <c r="AE845" i="15"/>
  <c r="AE846" i="15"/>
  <c r="AE847" i="15"/>
  <c r="AE848" i="15"/>
  <c r="AE849" i="15"/>
  <c r="AE850" i="15"/>
  <c r="AE851" i="15"/>
  <c r="AE852" i="15"/>
  <c r="AE853" i="15"/>
  <c r="AE854" i="15"/>
  <c r="AE855" i="15"/>
  <c r="AE856" i="15"/>
  <c r="AE857" i="15"/>
  <c r="AE858" i="15"/>
  <c r="AE859" i="15"/>
  <c r="AE860" i="15"/>
  <c r="AE861" i="15"/>
  <c r="AE862" i="15"/>
  <c r="AE863" i="15"/>
  <c r="AE864" i="15"/>
  <c r="AE865" i="15"/>
  <c r="AE866" i="15"/>
  <c r="AE867" i="15"/>
  <c r="AE868" i="15"/>
  <c r="AE869" i="15"/>
  <c r="AE870" i="15"/>
  <c r="AE871" i="15"/>
  <c r="AE872" i="15"/>
  <c r="AE873" i="15"/>
  <c r="AE874" i="15"/>
  <c r="AE875" i="15"/>
  <c r="AE876" i="15"/>
  <c r="AE877" i="15"/>
  <c r="AE878" i="15"/>
  <c r="AE879" i="15"/>
  <c r="AE880" i="15"/>
  <c r="AE881" i="15"/>
  <c r="AE882" i="15"/>
  <c r="AE883" i="15"/>
  <c r="AE884" i="15"/>
  <c r="AE885" i="15"/>
  <c r="AE886" i="15"/>
  <c r="AE887" i="15"/>
  <c r="AE888" i="15"/>
  <c r="AE889" i="15"/>
  <c r="AE890" i="15"/>
  <c r="AE891" i="15"/>
  <c r="AE892" i="15"/>
  <c r="AE893" i="15"/>
  <c r="AE894" i="15"/>
  <c r="AE895" i="15"/>
  <c r="AE896" i="15"/>
  <c r="AE897" i="15"/>
  <c r="AE898" i="15"/>
  <c r="AE899" i="15"/>
  <c r="AE900" i="15"/>
  <c r="AE901" i="15"/>
  <c r="AE902" i="15"/>
  <c r="AE903" i="15"/>
  <c r="AE904" i="15"/>
  <c r="AE905" i="15"/>
  <c r="AE906" i="15"/>
  <c r="AE907" i="15"/>
  <c r="AE908" i="15"/>
  <c r="AE909" i="15"/>
  <c r="AE910" i="15"/>
  <c r="AE911" i="15"/>
  <c r="AE912" i="15"/>
  <c r="AE913" i="15"/>
  <c r="AE914" i="15"/>
  <c r="AE915" i="15"/>
  <c r="AE916" i="15"/>
  <c r="AE917" i="15"/>
  <c r="AE918" i="15"/>
  <c r="AE919" i="15"/>
  <c r="AE920" i="15"/>
  <c r="AE921" i="15"/>
  <c r="AE922" i="15"/>
  <c r="AE923" i="15"/>
  <c r="AE924" i="15"/>
  <c r="AE925" i="15"/>
  <c r="AE926" i="15"/>
  <c r="AE927" i="15"/>
  <c r="AE928" i="15"/>
  <c r="AE929" i="15"/>
  <c r="AE930" i="15"/>
  <c r="AE931" i="15"/>
  <c r="AE932" i="15"/>
  <c r="AE933" i="15"/>
  <c r="AE934" i="15"/>
  <c r="AE935" i="15"/>
  <c r="AE936" i="15"/>
  <c r="AE937" i="15"/>
  <c r="AE938" i="15"/>
  <c r="AE939" i="15"/>
  <c r="AE940" i="15"/>
  <c r="AE941" i="15"/>
  <c r="AE942" i="15"/>
  <c r="AE943" i="15"/>
  <c r="AE944" i="15"/>
  <c r="AE945" i="15"/>
  <c r="AE946" i="15"/>
  <c r="AE947" i="15"/>
  <c r="AE948" i="15"/>
  <c r="AE949" i="15"/>
  <c r="AE950" i="15"/>
  <c r="AE951" i="15"/>
  <c r="AE952" i="15"/>
  <c r="AE953" i="15"/>
  <c r="AE954" i="15"/>
  <c r="AE955" i="15"/>
  <c r="AE956" i="15"/>
  <c r="AE957" i="15"/>
  <c r="AE958" i="15"/>
  <c r="AE959" i="15"/>
  <c r="AE960" i="15"/>
  <c r="AE961" i="15"/>
  <c r="AE962" i="15"/>
  <c r="AE963" i="15"/>
  <c r="AE964" i="15"/>
  <c r="AE965" i="15"/>
  <c r="AE966" i="15"/>
  <c r="AE967" i="15"/>
  <c r="AE968" i="15"/>
  <c r="AE969" i="15"/>
  <c r="AE970" i="15"/>
  <c r="AE971" i="15"/>
  <c r="AE972" i="15"/>
  <c r="AE973" i="15"/>
  <c r="AE974" i="15"/>
  <c r="AE975" i="15"/>
  <c r="AE976" i="15"/>
  <c r="AE977" i="15"/>
  <c r="AE978" i="15"/>
  <c r="AE979" i="15"/>
  <c r="AE980" i="15"/>
  <c r="AE981" i="15"/>
  <c r="AE982" i="15"/>
  <c r="AE983" i="15"/>
  <c r="AE984" i="15"/>
  <c r="AE985" i="15"/>
  <c r="AE986" i="15"/>
  <c r="AE987" i="15"/>
  <c r="AE988" i="15"/>
  <c r="AE989" i="15"/>
  <c r="AE990" i="15"/>
  <c r="AE991" i="15"/>
  <c r="AE992" i="15"/>
  <c r="AE993" i="15"/>
  <c r="AE994" i="15"/>
  <c r="AE995" i="15"/>
  <c r="AE996" i="15"/>
  <c r="AE997" i="15"/>
  <c r="AE998" i="15"/>
  <c r="AE999" i="15"/>
  <c r="AE1000" i="15"/>
  <c r="AE1001" i="15"/>
  <c r="AE1002" i="15"/>
  <c r="AE1003" i="15"/>
  <c r="AE1004" i="15"/>
  <c r="AE1005" i="15"/>
  <c r="AE1006" i="15"/>
  <c r="AE1007" i="15"/>
  <c r="AE1008" i="15"/>
  <c r="AE1009" i="15"/>
  <c r="AE1010" i="15"/>
  <c r="AE1011" i="15"/>
  <c r="AE1012" i="15"/>
  <c r="AE1013" i="15"/>
  <c r="AE1014" i="15"/>
  <c r="AE1015" i="15"/>
  <c r="AE1016" i="15"/>
  <c r="AE1017" i="15"/>
  <c r="AE1018" i="15"/>
  <c r="AE1019" i="15"/>
  <c r="AE1020" i="15"/>
  <c r="AE1021" i="15"/>
  <c r="AE1022" i="15"/>
  <c r="AE1023" i="15"/>
  <c r="AE1024" i="15"/>
  <c r="AE1025" i="15"/>
  <c r="AE1026" i="15"/>
  <c r="AE1027" i="15"/>
  <c r="AE1028" i="15"/>
  <c r="AE1029" i="15"/>
  <c r="AE1030" i="15"/>
  <c r="AE1031" i="15"/>
  <c r="AE1032" i="15"/>
  <c r="AE1033" i="15"/>
  <c r="AE1034" i="15"/>
  <c r="AE1035" i="15"/>
  <c r="AE1036" i="15"/>
  <c r="AE1037" i="15"/>
  <c r="AE1038" i="15"/>
  <c r="AE1039" i="15"/>
  <c r="AE1040" i="15"/>
  <c r="AE1041" i="15"/>
  <c r="AE1042" i="15"/>
  <c r="AE1043" i="15"/>
  <c r="AE1044" i="15"/>
  <c r="AE1045" i="15"/>
  <c r="AE1046" i="15"/>
  <c r="AE1047" i="15"/>
  <c r="AE1048" i="15"/>
  <c r="AE1049" i="15"/>
  <c r="AE1050" i="15"/>
  <c r="AE1051" i="15"/>
  <c r="AE1052" i="15"/>
  <c r="AE1053" i="15"/>
  <c r="AE1054" i="15"/>
  <c r="AE1055" i="15"/>
  <c r="AE1056" i="15"/>
  <c r="AE1057" i="15"/>
  <c r="AE1058" i="15"/>
  <c r="AE1059" i="15"/>
  <c r="AE1060" i="15"/>
  <c r="AE1061" i="15"/>
  <c r="AE1062" i="15"/>
  <c r="AE1063" i="15"/>
  <c r="AE1064" i="15"/>
  <c r="AE1065" i="15"/>
  <c r="AE1066" i="15"/>
  <c r="AE1067" i="15"/>
  <c r="AE1068" i="15"/>
  <c r="AE1069" i="15"/>
  <c r="AE1070" i="15"/>
  <c r="AE1071" i="15"/>
  <c r="AE1072" i="15"/>
  <c r="AE1073" i="15"/>
  <c r="AE1074" i="15"/>
  <c r="AE1075" i="15"/>
  <c r="AE1076" i="15"/>
  <c r="AE1077" i="15"/>
  <c r="AE1078" i="15"/>
  <c r="AE1079" i="15"/>
  <c r="AE1080" i="15"/>
  <c r="AE1081" i="15"/>
  <c r="AE1082" i="15"/>
  <c r="AE1083" i="15"/>
  <c r="AE1084" i="15"/>
  <c r="AE1085" i="15"/>
  <c r="AE1086" i="15"/>
  <c r="AE1087" i="15"/>
  <c r="AE1088" i="15"/>
  <c r="AE1089" i="15"/>
  <c r="AE1090" i="15"/>
  <c r="AE1091" i="15"/>
  <c r="AE1092" i="15"/>
  <c r="AE1093" i="15"/>
  <c r="AE1094" i="15"/>
  <c r="AE1095" i="15"/>
  <c r="AE1096" i="15"/>
  <c r="AE1097" i="15"/>
  <c r="AE1098" i="15"/>
  <c r="AE1099" i="15"/>
  <c r="AE1100" i="15"/>
  <c r="AE1101" i="15"/>
  <c r="AE1102" i="15"/>
  <c r="AE1103" i="15"/>
  <c r="AE1104" i="15"/>
  <c r="AE1105" i="15"/>
  <c r="AE1106" i="15"/>
  <c r="AE1107" i="15"/>
  <c r="AE1108" i="15"/>
  <c r="AE1109" i="15"/>
  <c r="AE1110" i="15"/>
  <c r="AE1111" i="15"/>
  <c r="AE1112" i="15"/>
  <c r="AE1113" i="15"/>
  <c r="AE1114" i="15"/>
  <c r="AE1115" i="15"/>
  <c r="AE1116" i="15"/>
  <c r="AE1117" i="15"/>
  <c r="AE1118" i="15"/>
  <c r="AE1119" i="15"/>
  <c r="AE1120" i="15"/>
  <c r="AE1121" i="15"/>
  <c r="AE1122" i="15"/>
  <c r="AE1123" i="15"/>
  <c r="AE1124" i="15"/>
  <c r="AE1125" i="15"/>
  <c r="AE1126" i="15"/>
  <c r="AE1127" i="15"/>
  <c r="AE1128" i="15"/>
  <c r="AE1129" i="15"/>
  <c r="AE1130" i="15"/>
  <c r="AE1131" i="15"/>
  <c r="AE1132" i="15"/>
  <c r="AE1133" i="15"/>
  <c r="AE1134" i="15"/>
  <c r="AE1135" i="15"/>
  <c r="AE1136" i="15"/>
  <c r="AE1137" i="15"/>
  <c r="AE1138" i="15"/>
  <c r="AE1139" i="15"/>
  <c r="AE1140" i="15"/>
  <c r="AE1141" i="15"/>
  <c r="AE1142" i="15"/>
  <c r="AE1143" i="15"/>
  <c r="AE1144" i="15"/>
  <c r="AE1145" i="15"/>
  <c r="AE1146" i="15"/>
  <c r="AE1147" i="15"/>
  <c r="AE1148" i="15"/>
  <c r="AE1149" i="15"/>
  <c r="AE1150" i="15"/>
  <c r="AE1151" i="15"/>
  <c r="AE1152" i="15"/>
  <c r="AE1153" i="15"/>
  <c r="AE1154" i="15"/>
  <c r="AE1155" i="15"/>
  <c r="AE1156" i="15"/>
  <c r="AE1157" i="15"/>
  <c r="AE1158" i="15"/>
  <c r="AE1159" i="15"/>
  <c r="AE1160" i="15"/>
  <c r="AE1161" i="15"/>
  <c r="AE1162" i="15"/>
  <c r="AE1163" i="15"/>
  <c r="AE1164" i="15"/>
  <c r="AE1165" i="15"/>
  <c r="AE1166" i="15"/>
  <c r="AE1167" i="15"/>
  <c r="AE1168" i="15"/>
  <c r="AE1169" i="15"/>
  <c r="AE1170" i="15"/>
  <c r="AE1171" i="15"/>
  <c r="AE1172" i="15"/>
  <c r="AE1173" i="15"/>
  <c r="AE1174" i="15"/>
  <c r="AE1175" i="15"/>
  <c r="AE1176" i="15"/>
  <c r="AE1177" i="15"/>
  <c r="AE1178" i="15"/>
  <c r="AE1179" i="15"/>
  <c r="AE1180" i="15"/>
  <c r="AE1181" i="15"/>
  <c r="AE1182" i="15"/>
  <c r="AE1183" i="15"/>
  <c r="AE1184" i="15"/>
  <c r="AE1185" i="15"/>
  <c r="AE1186" i="15"/>
  <c r="AE1187" i="15"/>
  <c r="AE1188" i="15"/>
  <c r="AE1189" i="15"/>
  <c r="AE1190" i="15"/>
  <c r="AE1191" i="15"/>
  <c r="AE1192" i="15"/>
  <c r="AE1193" i="15"/>
  <c r="AE1194" i="15"/>
  <c r="AE1195" i="15"/>
  <c r="AE1196" i="15"/>
  <c r="AE1197" i="15"/>
  <c r="AE1198" i="15"/>
  <c r="AE1199" i="15"/>
  <c r="AE1200" i="15"/>
  <c r="AE1201" i="15"/>
  <c r="AE1202" i="15"/>
  <c r="AE1203" i="15"/>
  <c r="AE1204" i="15"/>
  <c r="AE1205" i="15"/>
  <c r="AE1206" i="15"/>
  <c r="AE1207" i="15"/>
  <c r="AE1208" i="15"/>
  <c r="AE1209" i="15"/>
  <c r="AE1210" i="15"/>
  <c r="AE1211" i="15"/>
  <c r="AE1212" i="15"/>
  <c r="AE1213" i="15"/>
  <c r="AE1214" i="15"/>
  <c r="AE1215" i="15"/>
  <c r="AE1216" i="15"/>
  <c r="AE1217" i="15"/>
  <c r="AE1218" i="15"/>
  <c r="AE1219" i="15"/>
  <c r="AE1220" i="15"/>
  <c r="AE1221" i="15"/>
  <c r="AE1222" i="15"/>
  <c r="AE1223" i="15"/>
  <c r="AE1224" i="15"/>
  <c r="AE1225" i="15"/>
  <c r="AE1226" i="15"/>
  <c r="AE1227" i="15"/>
  <c r="AE1228" i="15"/>
  <c r="AE1229" i="15"/>
  <c r="AE1230" i="15"/>
  <c r="AE1231" i="15"/>
  <c r="AE1232" i="15"/>
  <c r="AE1233" i="15"/>
  <c r="AE1234" i="15"/>
  <c r="AE1235" i="15"/>
  <c r="AE1236" i="15"/>
  <c r="AE1237" i="15"/>
  <c r="AE1238" i="15"/>
  <c r="AE1239" i="15"/>
  <c r="AE1240" i="15"/>
  <c r="AE1241" i="15"/>
  <c r="AE1242" i="15"/>
  <c r="AE1243" i="15"/>
  <c r="AE1244" i="15"/>
  <c r="AE1245" i="15"/>
  <c r="AE1246" i="15"/>
  <c r="AE1247" i="15"/>
  <c r="AE1248" i="15"/>
  <c r="AE1249" i="15"/>
  <c r="AE1250" i="15"/>
  <c r="AE1251" i="15"/>
  <c r="AE1252" i="15"/>
  <c r="AE1253" i="15"/>
  <c r="AE1254" i="15"/>
  <c r="AE1255" i="15"/>
  <c r="AE1256" i="15"/>
  <c r="AE1257" i="15"/>
  <c r="AE1258" i="15"/>
  <c r="AE1259" i="15"/>
  <c r="AE1260" i="15"/>
  <c r="AE1261" i="15"/>
  <c r="AE1262" i="15"/>
  <c r="AE1263" i="15"/>
  <c r="AE1264" i="15"/>
  <c r="AE1265" i="15"/>
  <c r="AE1266" i="15"/>
  <c r="AE1267" i="15"/>
  <c r="AE1268" i="15"/>
  <c r="AE1269" i="15"/>
  <c r="AE1270" i="15"/>
  <c r="AE1271" i="15"/>
  <c r="AE1272" i="15"/>
  <c r="AE1273" i="15"/>
  <c r="AE1274" i="15"/>
  <c r="AE1275" i="15"/>
  <c r="AE1276" i="15"/>
  <c r="AE1277" i="15"/>
  <c r="AE1278" i="15"/>
  <c r="AE1279" i="15"/>
  <c r="AE1280" i="15"/>
  <c r="AE1281" i="15"/>
  <c r="AE1282" i="15"/>
  <c r="AE1283" i="15"/>
  <c r="AE1284" i="15"/>
  <c r="AE1285" i="15"/>
  <c r="AE1286" i="15"/>
  <c r="AE1287" i="15"/>
  <c r="AE1288" i="15"/>
  <c r="AE1289" i="15"/>
  <c r="AE1290" i="15"/>
  <c r="AE1291" i="15"/>
  <c r="AE1292" i="15"/>
  <c r="AE1293" i="15"/>
  <c r="AE1294" i="15"/>
  <c r="AE1295" i="15"/>
  <c r="AE1296" i="15"/>
  <c r="AE1297" i="15"/>
  <c r="AE1298" i="15"/>
  <c r="AE1299" i="15"/>
  <c r="AE1300" i="15"/>
  <c r="AE1301" i="15"/>
  <c r="AE1302" i="15"/>
  <c r="AE1303" i="15"/>
  <c r="AE1304" i="15"/>
  <c r="AE1305" i="15"/>
  <c r="AE1306" i="15"/>
  <c r="AE1307" i="15"/>
  <c r="AE1308" i="15"/>
  <c r="AE1309" i="15"/>
  <c r="AE1310" i="15"/>
  <c r="AE1311" i="15"/>
  <c r="AE1312" i="15"/>
  <c r="AE1313" i="15"/>
  <c r="AE1314" i="15"/>
  <c r="AE1315" i="15"/>
  <c r="AE1316" i="15"/>
  <c r="AE1317" i="15"/>
  <c r="AE1318" i="15"/>
  <c r="AE1319" i="15"/>
  <c r="AE1320" i="15"/>
  <c r="AE1321" i="15"/>
  <c r="AE1322" i="15"/>
  <c r="AE1323" i="15"/>
  <c r="AE1324" i="15"/>
  <c r="AE1325" i="15"/>
  <c r="AE1326" i="15"/>
  <c r="AE1327" i="15"/>
  <c r="AE1328" i="15"/>
  <c r="AE1329" i="15"/>
  <c r="AE1330" i="15"/>
  <c r="AE1331" i="15"/>
  <c r="AE1332" i="15"/>
  <c r="AE1333" i="15"/>
  <c r="AE1334" i="15"/>
  <c r="AE1335" i="15"/>
  <c r="AE1336" i="15"/>
  <c r="AE1337" i="15"/>
  <c r="AE1338" i="15"/>
  <c r="AE1339" i="15"/>
  <c r="AE1340" i="15"/>
  <c r="AE1341" i="15"/>
  <c r="AE1342" i="15"/>
  <c r="AE1343" i="15"/>
  <c r="AE1344" i="15"/>
  <c r="AE1345" i="15"/>
  <c r="AE1346" i="15"/>
  <c r="AE1347" i="15"/>
  <c r="AE1348" i="15"/>
  <c r="AE1349" i="15"/>
  <c r="AE1350" i="15"/>
  <c r="AE1351" i="15"/>
  <c r="AE1352" i="15"/>
  <c r="AE1353" i="15"/>
  <c r="AE1354" i="15"/>
  <c r="AE1355" i="15"/>
  <c r="AE1356" i="15"/>
  <c r="AE1357" i="15"/>
  <c r="AE1358" i="15"/>
  <c r="AE1359" i="15"/>
  <c r="AE1360" i="15"/>
  <c r="AE1361" i="15"/>
  <c r="AE1362" i="15"/>
  <c r="AE1363" i="15"/>
  <c r="AE1364" i="15"/>
  <c r="AE1365" i="15"/>
  <c r="AE1366" i="15"/>
  <c r="AE1367" i="15"/>
  <c r="AE1368" i="15"/>
  <c r="AE1369" i="15"/>
  <c r="AE1370" i="15"/>
  <c r="AE1371" i="15"/>
  <c r="AE1372" i="15"/>
  <c r="AE1373" i="15"/>
  <c r="AE1374" i="15"/>
  <c r="AE1375" i="15"/>
  <c r="AE1376" i="15"/>
  <c r="AE1377" i="15"/>
  <c r="AE1378" i="15"/>
  <c r="AE1379" i="15"/>
  <c r="AE1380" i="15"/>
  <c r="AE1381" i="15"/>
  <c r="AE1382" i="15"/>
  <c r="AE1383" i="15"/>
  <c r="AE1384" i="15"/>
  <c r="AE1385" i="15"/>
  <c r="AE1386" i="15"/>
  <c r="AE1387" i="15"/>
  <c r="AE1388" i="15"/>
  <c r="AE1389" i="15"/>
  <c r="AE1390" i="15"/>
  <c r="AE1391" i="15"/>
  <c r="AE1392" i="15"/>
  <c r="AE1393" i="15"/>
  <c r="AE1394" i="15"/>
  <c r="AE1395" i="15"/>
  <c r="AE1396" i="15"/>
  <c r="AE1397" i="15"/>
  <c r="AE1398" i="15"/>
  <c r="AE1399" i="15"/>
  <c r="AE1400" i="15"/>
  <c r="AE1401" i="15"/>
  <c r="AE1402" i="15"/>
  <c r="AE1403" i="15"/>
  <c r="AE1404" i="15"/>
  <c r="AE1405" i="15"/>
  <c r="AE1406" i="15"/>
  <c r="AE1407" i="15"/>
  <c r="AE1408" i="15"/>
  <c r="AE1409" i="15"/>
  <c r="AE1410" i="15"/>
  <c r="AE1411" i="15"/>
  <c r="AE1412" i="15"/>
  <c r="AE1413" i="15"/>
  <c r="AE1414" i="15"/>
  <c r="AE1415" i="15"/>
  <c r="AE1416" i="15"/>
  <c r="AE1417" i="15"/>
  <c r="AE1418" i="15"/>
  <c r="AE1419" i="15"/>
  <c r="AE1420" i="15"/>
  <c r="AE1421" i="15"/>
  <c r="AE1422" i="15"/>
  <c r="AE1423" i="15"/>
  <c r="AE1424" i="15"/>
  <c r="AE1425" i="15"/>
  <c r="AE1426" i="15"/>
  <c r="AE1427" i="15"/>
  <c r="AE1428" i="15"/>
  <c r="AE1429" i="15"/>
  <c r="AE1430" i="15"/>
  <c r="AE1431" i="15"/>
  <c r="AE1432" i="15"/>
  <c r="AE1433" i="15"/>
  <c r="AE1434" i="15"/>
  <c r="AE1435" i="15"/>
  <c r="AE1436" i="15"/>
  <c r="AE1437" i="15"/>
  <c r="AE1438" i="15"/>
  <c r="AE1439" i="15"/>
  <c r="AE1440" i="15"/>
  <c r="AE1441" i="15"/>
  <c r="AE1442" i="15"/>
  <c r="AE1443" i="15"/>
  <c r="AE1444" i="15"/>
  <c r="AE1445" i="15"/>
  <c r="AE1446" i="15"/>
  <c r="AE1447" i="15"/>
  <c r="AE1448" i="15"/>
  <c r="AE1449" i="15"/>
  <c r="AE1450" i="15"/>
  <c r="AE1451" i="15"/>
  <c r="AE1452" i="15"/>
  <c r="AE1453" i="15"/>
  <c r="AE1454" i="15"/>
  <c r="AE1455" i="15"/>
  <c r="AE1456" i="15"/>
  <c r="AE1457" i="15"/>
  <c r="AE1458" i="15"/>
  <c r="AE1459" i="15"/>
  <c r="AE1460" i="15"/>
  <c r="AE1461" i="15"/>
  <c r="AE1462" i="15"/>
  <c r="AE1463" i="15"/>
  <c r="AE1464" i="15"/>
  <c r="AE1465" i="15"/>
  <c r="AE1466" i="15"/>
  <c r="AE1467" i="15"/>
  <c r="AE1468" i="15"/>
  <c r="AE1469" i="15"/>
  <c r="AE1470" i="15"/>
  <c r="AE1471" i="15"/>
  <c r="AE1472" i="15"/>
  <c r="AE1473" i="15"/>
  <c r="AE1474" i="15"/>
  <c r="AE1475" i="15"/>
  <c r="AE1476" i="15"/>
  <c r="AE1477" i="15"/>
  <c r="AE1478" i="15"/>
  <c r="AE1479" i="15"/>
  <c r="AE1480" i="15"/>
  <c r="AE1481" i="15"/>
  <c r="AE1482" i="15"/>
  <c r="AE1483" i="15"/>
  <c r="AE1484" i="15"/>
  <c r="AE1485" i="15"/>
  <c r="AE1486" i="15"/>
  <c r="AE1487" i="15"/>
  <c r="AE1488" i="15"/>
  <c r="AE1489" i="15"/>
  <c r="AE1490" i="15"/>
  <c r="AE1491" i="15"/>
  <c r="AE1492" i="15"/>
  <c r="AE1493" i="15"/>
  <c r="AE1494" i="15"/>
  <c r="AE1495" i="15"/>
  <c r="AE1496" i="15"/>
  <c r="AE1497" i="15"/>
  <c r="AE1498" i="15"/>
  <c r="AE1499" i="15"/>
  <c r="AE1500" i="15"/>
  <c r="AE1501" i="15"/>
  <c r="AE1502" i="15"/>
  <c r="AE1503" i="15"/>
  <c r="AE1504" i="15"/>
  <c r="AE1505" i="15"/>
  <c r="AE1506" i="15"/>
  <c r="AE1507" i="15"/>
  <c r="AE1508" i="15"/>
  <c r="AE1509" i="15"/>
  <c r="AE1510" i="15"/>
  <c r="AE1511" i="15"/>
  <c r="AE1512" i="15"/>
  <c r="AE1513" i="15"/>
  <c r="AE1514" i="15"/>
  <c r="AE1515" i="15"/>
  <c r="AE1516" i="15"/>
  <c r="AE1517" i="15"/>
  <c r="AE1518" i="15"/>
  <c r="AE1519" i="15"/>
  <c r="AE1520" i="15"/>
  <c r="AE1521" i="15"/>
  <c r="AE1522" i="15"/>
  <c r="AE1523" i="15"/>
  <c r="AE1524" i="15"/>
  <c r="AE1525" i="15"/>
  <c r="AE1526" i="15"/>
  <c r="AE1527" i="15"/>
  <c r="AE1528" i="15"/>
  <c r="AE1529" i="15"/>
  <c r="AE1530" i="15"/>
  <c r="AE1531" i="15"/>
  <c r="AE1532" i="15"/>
  <c r="AE1533" i="15"/>
  <c r="AE1534" i="15"/>
  <c r="AE1535" i="15"/>
  <c r="AE1536" i="15"/>
  <c r="AE1537" i="15"/>
  <c r="AE1538" i="15"/>
  <c r="AE1539" i="15"/>
  <c r="AE1540" i="15"/>
  <c r="AE1541" i="15"/>
  <c r="AE1542" i="15"/>
  <c r="AE1543" i="15"/>
  <c r="AE1544" i="15"/>
  <c r="AE1545" i="15"/>
  <c r="AE1546" i="15"/>
  <c r="AE1547" i="15"/>
  <c r="AE1548" i="15"/>
  <c r="AE1549" i="15"/>
  <c r="AE1550" i="15"/>
  <c r="AE1551" i="15"/>
  <c r="AE1552" i="15"/>
  <c r="AE1553" i="15"/>
  <c r="AE1554" i="15"/>
  <c r="AE1555" i="15"/>
  <c r="AE1556" i="15"/>
  <c r="AE1557" i="15"/>
  <c r="AE1558" i="15"/>
  <c r="AE1559" i="15"/>
  <c r="AE1560" i="15"/>
  <c r="AE1561" i="15"/>
  <c r="AE1562" i="15"/>
  <c r="AE1563" i="15"/>
  <c r="AE1564" i="15"/>
  <c r="AE1565" i="15"/>
  <c r="AE1566" i="15"/>
  <c r="AE1567" i="15"/>
  <c r="AE1568" i="15"/>
  <c r="AE1569" i="15"/>
  <c r="AE1570" i="15"/>
  <c r="AE1571" i="15"/>
  <c r="AE1572" i="15"/>
  <c r="AE1573" i="15"/>
  <c r="AE1574" i="15"/>
  <c r="AE1575" i="15"/>
  <c r="AE1576" i="15"/>
  <c r="AE1577" i="15"/>
  <c r="AE1578" i="15"/>
  <c r="AE1579" i="15"/>
  <c r="AE1580" i="15"/>
  <c r="AE1581" i="15"/>
  <c r="AE1582" i="15"/>
  <c r="AE1583" i="15"/>
  <c r="AE1584" i="15"/>
  <c r="AE1585" i="15"/>
  <c r="AE1586" i="15"/>
  <c r="AE1587" i="15"/>
  <c r="AE1588" i="15"/>
  <c r="AE1589" i="15"/>
  <c r="AE1590" i="15"/>
  <c r="AE1591" i="15"/>
  <c r="AE1592" i="15"/>
  <c r="AE1593" i="15"/>
  <c r="AE1594" i="15"/>
  <c r="AE1595" i="15"/>
  <c r="AE1596" i="15"/>
  <c r="AE1597" i="15"/>
  <c r="AE1598" i="15"/>
  <c r="AE1599" i="15"/>
  <c r="AE1600" i="15"/>
  <c r="AE1601" i="15"/>
  <c r="AE1602" i="15"/>
  <c r="AE1603" i="15"/>
  <c r="AE1604" i="15"/>
  <c r="AE1605" i="15"/>
  <c r="AE1606" i="15"/>
  <c r="AE1607" i="15"/>
  <c r="AE1608" i="15"/>
  <c r="AE1609" i="15"/>
  <c r="AE1610" i="15"/>
  <c r="AE1611" i="15"/>
  <c r="AE1612" i="15"/>
  <c r="AE1613" i="15"/>
  <c r="AE1614" i="15"/>
  <c r="AE1615" i="15"/>
  <c r="AE1616" i="15"/>
  <c r="AE1617" i="15"/>
  <c r="AE1618" i="15"/>
  <c r="AE1619" i="15"/>
  <c r="AE1620" i="15"/>
  <c r="AE1621" i="15"/>
  <c r="AE1622" i="15"/>
  <c r="AE1623" i="15"/>
  <c r="AE1624" i="15"/>
  <c r="AE1625" i="15"/>
  <c r="AE1626" i="15"/>
  <c r="AE1627" i="15"/>
  <c r="AE1628" i="15"/>
  <c r="AE1629" i="15"/>
  <c r="AE1630" i="15"/>
  <c r="AE1631" i="15"/>
  <c r="AE1632" i="15"/>
  <c r="AE1633" i="15"/>
  <c r="AE1634" i="15"/>
  <c r="AE1635" i="15"/>
  <c r="AE1636" i="15"/>
  <c r="AE1637" i="15"/>
  <c r="AE1638" i="15"/>
  <c r="AE1639" i="15"/>
  <c r="AE1640" i="15"/>
  <c r="AE1641" i="15"/>
  <c r="AE1642" i="15"/>
  <c r="AE1643" i="15"/>
  <c r="AE1644" i="15"/>
  <c r="AE1645" i="15"/>
  <c r="AE1646" i="15"/>
  <c r="AE1647" i="15"/>
  <c r="AE1648" i="15"/>
  <c r="AE1649" i="15"/>
  <c r="AE1650" i="15"/>
  <c r="AE1651" i="15"/>
  <c r="AE1652" i="15"/>
  <c r="AE1653" i="15"/>
  <c r="AE1654" i="15"/>
  <c r="AE1655" i="15"/>
  <c r="AE1656" i="15"/>
  <c r="AE1657" i="15"/>
  <c r="AE1658" i="15"/>
  <c r="AE1659" i="15"/>
  <c r="AE1660" i="15"/>
  <c r="AE1661" i="15"/>
  <c r="AE1662" i="15"/>
  <c r="AE1663" i="15"/>
  <c r="AE1664" i="15"/>
  <c r="AE1665" i="15"/>
  <c r="AE1666" i="15"/>
  <c r="AE1667" i="15"/>
  <c r="AE1668" i="15"/>
  <c r="AE1669" i="15"/>
  <c r="AE1670" i="15"/>
  <c r="AE1671" i="15"/>
  <c r="AE1672" i="15"/>
  <c r="AE1673" i="15"/>
  <c r="AE1674" i="15"/>
  <c r="AE1675" i="15"/>
  <c r="AE1676" i="15"/>
  <c r="AE1677" i="15"/>
  <c r="AE1678" i="15"/>
  <c r="AE1679" i="15"/>
  <c r="AE1680" i="15"/>
  <c r="AE1681" i="15"/>
  <c r="AE1682" i="15"/>
  <c r="AE1683" i="15"/>
  <c r="AE1684" i="15"/>
  <c r="AE1685" i="15"/>
  <c r="AE1686" i="15"/>
  <c r="AE1687" i="15"/>
  <c r="AE1688" i="15"/>
  <c r="AE1689" i="15"/>
  <c r="AE1690" i="15"/>
  <c r="AE1691" i="15"/>
  <c r="AE1692" i="15"/>
  <c r="AE1693" i="15"/>
  <c r="AE1694" i="15"/>
  <c r="AE1695" i="15"/>
  <c r="AE1696" i="15"/>
  <c r="AE1697" i="15"/>
  <c r="AE1698" i="15"/>
  <c r="AE1699" i="15"/>
  <c r="AE1700" i="15"/>
  <c r="AE1701" i="15"/>
  <c r="AE1702" i="15"/>
  <c r="AE1703" i="15"/>
  <c r="AE1704" i="15"/>
  <c r="AE1705" i="15"/>
  <c r="AE1706" i="15"/>
  <c r="AE1707" i="15"/>
  <c r="AE1708" i="15"/>
  <c r="AE1709" i="15"/>
  <c r="AE1710" i="15"/>
  <c r="AE1711" i="15"/>
  <c r="AE1712" i="15"/>
  <c r="AE1713" i="15"/>
  <c r="AE1714" i="15"/>
  <c r="AE1715" i="15"/>
  <c r="AE1716" i="15"/>
  <c r="AE1717" i="15"/>
  <c r="AE1718" i="15"/>
  <c r="AE1719" i="15"/>
  <c r="AE1720" i="15"/>
  <c r="AE1721" i="15"/>
  <c r="AE1722" i="15"/>
  <c r="AE1723" i="15"/>
  <c r="AE1724" i="15"/>
  <c r="AE1725" i="15"/>
  <c r="AE1726" i="15"/>
  <c r="AE1727" i="15"/>
  <c r="AE1728" i="15"/>
  <c r="AE1729" i="15"/>
  <c r="AE1730" i="15"/>
  <c r="AE1731" i="15"/>
  <c r="AE1732" i="15"/>
  <c r="AE1733" i="15"/>
  <c r="AE1734" i="15"/>
  <c r="AE1735" i="15"/>
  <c r="AE1736" i="15"/>
  <c r="AE1737" i="15"/>
  <c r="AE1738" i="15"/>
  <c r="AE1739" i="15"/>
  <c r="AE1740" i="15"/>
  <c r="AE1741" i="15"/>
  <c r="AE1742" i="15"/>
  <c r="AE1743" i="15"/>
  <c r="AE1744" i="15"/>
  <c r="AE1745" i="15"/>
  <c r="AE1746" i="15"/>
  <c r="AE1747" i="15"/>
  <c r="AE1748" i="15"/>
  <c r="AE1749" i="15"/>
  <c r="AE1750" i="15"/>
  <c r="AE1751" i="15"/>
  <c r="AE1752" i="15"/>
  <c r="AE1753" i="15"/>
  <c r="AE1754" i="15"/>
  <c r="AE1755" i="15"/>
  <c r="AE1756" i="15"/>
  <c r="AE1757" i="15"/>
  <c r="AE1758" i="15"/>
  <c r="AE1759" i="15"/>
  <c r="AE1760" i="15"/>
  <c r="AE1761" i="15"/>
  <c r="AE1762" i="15"/>
  <c r="AE1763" i="15"/>
  <c r="AE1764" i="15"/>
  <c r="AE1765" i="15"/>
  <c r="AE1766" i="15"/>
  <c r="AE1767" i="15"/>
  <c r="AE1768" i="15"/>
  <c r="AE1769" i="15"/>
  <c r="AE1770" i="15"/>
  <c r="AE1771" i="15"/>
  <c r="AE1772" i="15"/>
  <c r="AE1773" i="15"/>
  <c r="AE1774" i="15"/>
  <c r="AE1775" i="15"/>
  <c r="AE1776" i="15"/>
  <c r="AE1777" i="15"/>
  <c r="AE1778" i="15"/>
  <c r="AE1779" i="15"/>
  <c r="AE1780" i="15"/>
  <c r="AE1781" i="15"/>
  <c r="AE1782" i="15"/>
  <c r="AE1783" i="15"/>
  <c r="AE1784" i="15"/>
  <c r="AE1785" i="15"/>
  <c r="AE1786" i="15"/>
  <c r="AE1787" i="15"/>
  <c r="AE1788" i="15"/>
  <c r="AE1789" i="15"/>
  <c r="AE1790" i="15"/>
  <c r="AE1791" i="15"/>
  <c r="AE1792" i="15"/>
  <c r="AE1793" i="15"/>
  <c r="AE1794" i="15"/>
  <c r="AE1795" i="15"/>
  <c r="AE1796" i="15"/>
  <c r="AE1797" i="15"/>
  <c r="AE1798" i="15"/>
  <c r="AE1799" i="15"/>
  <c r="AE1800" i="15"/>
  <c r="AE1801" i="15"/>
  <c r="AE1802" i="15"/>
  <c r="AE1803" i="15"/>
  <c r="AE1804" i="15"/>
  <c r="AE1805" i="15"/>
  <c r="AE1806" i="15"/>
  <c r="AE1807" i="15"/>
  <c r="AE1808" i="15"/>
  <c r="AE1809" i="15"/>
  <c r="AE1810" i="15"/>
  <c r="AE1811" i="15"/>
  <c r="AE1812" i="15"/>
  <c r="AE1813" i="15"/>
  <c r="AE1814" i="15"/>
  <c r="AE1815" i="15"/>
  <c r="AE1816" i="15"/>
  <c r="AE1817" i="15"/>
  <c r="AE1818" i="15"/>
  <c r="AE1819" i="15"/>
  <c r="AE1820" i="15"/>
  <c r="AE1821" i="15"/>
  <c r="AE1822" i="15"/>
  <c r="AE1823" i="15"/>
  <c r="AE1824" i="15"/>
  <c r="AE1825" i="15"/>
  <c r="AE1826" i="15"/>
  <c r="AE1827" i="15"/>
  <c r="AE1828" i="15"/>
  <c r="AE1829" i="15"/>
  <c r="AE1830" i="15"/>
  <c r="AE1831" i="15"/>
  <c r="AE1832" i="15"/>
  <c r="AE1833" i="15"/>
  <c r="AE1834" i="15"/>
  <c r="AE1835" i="15"/>
  <c r="AE1836" i="15"/>
  <c r="AE1837" i="15"/>
  <c r="AE1838" i="15"/>
  <c r="AE1839" i="15"/>
  <c r="AE1840" i="15"/>
  <c r="AE1841" i="15"/>
  <c r="AE1842" i="15"/>
  <c r="AE1843" i="15"/>
  <c r="AE1844" i="15"/>
  <c r="AE1845" i="15"/>
  <c r="AE1846" i="15"/>
  <c r="AE1847" i="15"/>
  <c r="AE1848" i="15"/>
  <c r="AE1849" i="15"/>
  <c r="AE1850" i="15"/>
  <c r="AE1851" i="15"/>
  <c r="AE1852" i="15"/>
  <c r="AE1853" i="15"/>
  <c r="AE1854" i="15"/>
  <c r="AE1855" i="15"/>
  <c r="AE1856" i="15"/>
  <c r="AE1857" i="15"/>
  <c r="AE1858" i="15"/>
  <c r="AE1859" i="15"/>
  <c r="AE1860" i="15"/>
  <c r="AE1861" i="15"/>
  <c r="AE1862" i="15"/>
  <c r="AE1863" i="15"/>
  <c r="AE1864" i="15"/>
  <c r="AE1865" i="15"/>
  <c r="AE1866" i="15"/>
  <c r="AE1867" i="15"/>
  <c r="AE1868" i="15"/>
  <c r="AE1869" i="15"/>
  <c r="AE1870" i="15"/>
  <c r="AE1871" i="15"/>
  <c r="AE1872" i="15"/>
  <c r="AE1873" i="15"/>
  <c r="AE1874" i="15"/>
  <c r="AE1875" i="15"/>
  <c r="AE1876" i="15"/>
  <c r="AE1877" i="15"/>
  <c r="AE1878" i="15"/>
  <c r="AE1879" i="15"/>
  <c r="AE1880" i="15"/>
  <c r="AE1881" i="15"/>
  <c r="AE1882" i="15"/>
  <c r="AE1883" i="15"/>
  <c r="AE1884" i="15"/>
  <c r="AE1885" i="15"/>
  <c r="AE1886" i="15"/>
  <c r="AE1887" i="15"/>
  <c r="AE1888" i="15"/>
  <c r="AE1889" i="15"/>
  <c r="AE1890" i="15"/>
  <c r="AE1891" i="15"/>
  <c r="AE1892" i="15"/>
  <c r="AE1893" i="15"/>
  <c r="AE1894" i="15"/>
  <c r="AE1895" i="15"/>
  <c r="AE1896" i="15"/>
  <c r="AE1897" i="15"/>
  <c r="AE1898" i="15"/>
  <c r="AE1899" i="15"/>
  <c r="AE1900" i="15"/>
  <c r="AE1901" i="15"/>
  <c r="AE1902" i="15"/>
  <c r="AE1903" i="15"/>
  <c r="AE1904" i="15"/>
  <c r="AE1905" i="15"/>
  <c r="AE1906" i="15"/>
  <c r="AE1907" i="15"/>
  <c r="AE1908" i="15"/>
  <c r="AE1909" i="15"/>
  <c r="AE1910" i="15"/>
  <c r="AE1911" i="15"/>
  <c r="AE1912" i="15"/>
  <c r="AE1913" i="15"/>
  <c r="AE1914" i="15"/>
  <c r="AE1915" i="15"/>
  <c r="AE1916" i="15"/>
  <c r="AE1917" i="15"/>
  <c r="AE1918" i="15"/>
  <c r="AE1919" i="15"/>
  <c r="AE1920" i="15"/>
  <c r="AE1921" i="15"/>
  <c r="AE1922" i="15"/>
  <c r="AE1923" i="15"/>
  <c r="AE1924" i="15"/>
  <c r="AE1925" i="15"/>
  <c r="AE1926" i="15"/>
  <c r="AE1927" i="15"/>
  <c r="AE1928" i="15"/>
  <c r="AE1929" i="15"/>
  <c r="AE1930" i="15"/>
  <c r="AE1931" i="15"/>
  <c r="AE1932" i="15"/>
  <c r="AE1933" i="15"/>
  <c r="AE1934" i="15"/>
  <c r="AE1935" i="15"/>
  <c r="AE1936" i="15"/>
  <c r="AE1937" i="15"/>
  <c r="AE1938" i="15"/>
  <c r="AE1939" i="15"/>
  <c r="AE1940" i="15"/>
  <c r="AE1941" i="15"/>
  <c r="AE1942" i="15"/>
  <c r="AE1943" i="15"/>
  <c r="AE1944" i="15"/>
  <c r="AE1945" i="15"/>
  <c r="AE1946" i="15"/>
  <c r="AE1947" i="15"/>
  <c r="AE1948" i="15"/>
  <c r="AE1949" i="15"/>
  <c r="AE1950" i="15"/>
  <c r="AE1951" i="15"/>
  <c r="AE1952" i="15"/>
  <c r="AE1953" i="15"/>
  <c r="AE1954" i="15"/>
  <c r="AE1955" i="15"/>
  <c r="AE1956" i="15"/>
  <c r="AE1957" i="15"/>
  <c r="AE1958" i="15"/>
  <c r="AE1959" i="15"/>
  <c r="AE1960" i="15"/>
  <c r="AE1961" i="15"/>
  <c r="AE1962" i="15"/>
  <c r="AE1963" i="15"/>
  <c r="AE1964" i="15"/>
  <c r="AE1965" i="15"/>
  <c r="AE1966" i="15"/>
  <c r="AE1967" i="15"/>
  <c r="AE1968" i="15"/>
  <c r="AE1969" i="15"/>
  <c r="AE1970" i="15"/>
  <c r="AE1971" i="15"/>
  <c r="AE1972" i="15"/>
  <c r="AE1973" i="15"/>
  <c r="AE1974" i="15"/>
  <c r="AE1975" i="15"/>
  <c r="AE1976" i="15"/>
  <c r="AE1977" i="15"/>
  <c r="AE1978" i="15"/>
  <c r="AE1979" i="15"/>
  <c r="AE1980" i="15"/>
  <c r="AE1981" i="15"/>
  <c r="AE1982" i="15"/>
  <c r="AE1983" i="15"/>
  <c r="AE1984" i="15"/>
  <c r="AE1985" i="15"/>
  <c r="AE1986" i="15"/>
  <c r="AE1987" i="15"/>
  <c r="AE1988" i="15"/>
  <c r="AE1989" i="15"/>
  <c r="AE1990" i="15"/>
  <c r="AE1991" i="15"/>
  <c r="AE1992" i="15"/>
  <c r="AE1993" i="15"/>
  <c r="AE1994" i="15"/>
  <c r="AE1995" i="15"/>
  <c r="AE1996" i="15"/>
  <c r="AE1997" i="15"/>
  <c r="AE1998" i="15"/>
  <c r="AE1999" i="15"/>
  <c r="AE2000" i="15"/>
  <c r="AE2001" i="15"/>
  <c r="AE2002" i="15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A4" i="15"/>
  <c r="Z4" i="15"/>
  <c r="AA5" i="15"/>
  <c r="Z5" i="15"/>
  <c r="AA6" i="15"/>
  <c r="Z6" i="15"/>
  <c r="AA7" i="15"/>
  <c r="Z7" i="15"/>
  <c r="AA8" i="15"/>
  <c r="Z8" i="15"/>
  <c r="AA9" i="15"/>
  <c r="Z9" i="15"/>
  <c r="AA10" i="15"/>
  <c r="Z10" i="15"/>
  <c r="AA11" i="15"/>
  <c r="Z11" i="15"/>
  <c r="AA12" i="15"/>
  <c r="Z12" i="15"/>
  <c r="AA13" i="15"/>
  <c r="Z13" i="15"/>
  <c r="AA14" i="15"/>
  <c r="Z14" i="15"/>
  <c r="AA15" i="15"/>
  <c r="Z15" i="15"/>
  <c r="AA16" i="15"/>
  <c r="Z16" i="15"/>
  <c r="AA17" i="15"/>
  <c r="Z17" i="15"/>
  <c r="AA18" i="15"/>
  <c r="Z18" i="15"/>
  <c r="AA19" i="15"/>
  <c r="Z19" i="15"/>
  <c r="AA20" i="15"/>
  <c r="Z20" i="15"/>
  <c r="AA21" i="15"/>
  <c r="Z21" i="15"/>
  <c r="AA22" i="15"/>
  <c r="Z22" i="15"/>
  <c r="AA23" i="15"/>
  <c r="Z23" i="15"/>
  <c r="AA24" i="15"/>
  <c r="Z24" i="15"/>
  <c r="AA25" i="15"/>
  <c r="Z25" i="15"/>
  <c r="AA26" i="15"/>
  <c r="Z26" i="15"/>
  <c r="AA27" i="15"/>
  <c r="Z27" i="15"/>
  <c r="AA28" i="15"/>
  <c r="Z28" i="15"/>
  <c r="AA29" i="15"/>
  <c r="Z29" i="15"/>
  <c r="AA30" i="15"/>
  <c r="Z30" i="15"/>
  <c r="AA31" i="15"/>
  <c r="Z31" i="15"/>
  <c r="AA32" i="15"/>
  <c r="Z32" i="15"/>
  <c r="AA33" i="15"/>
  <c r="Z33" i="15"/>
  <c r="AA34" i="15"/>
  <c r="Z34" i="15"/>
  <c r="AA35" i="15"/>
  <c r="Z35" i="15"/>
  <c r="AA36" i="15"/>
  <c r="Z36" i="15"/>
  <c r="AA37" i="15"/>
  <c r="Z37" i="15"/>
  <c r="AA38" i="15"/>
  <c r="Z38" i="15"/>
  <c r="AA39" i="15"/>
  <c r="Z39" i="15"/>
  <c r="AA40" i="15"/>
  <c r="Z40" i="15"/>
  <c r="AA41" i="15"/>
  <c r="Z41" i="15"/>
  <c r="AA42" i="15"/>
  <c r="Z42" i="15"/>
  <c r="AA43" i="15"/>
  <c r="Z43" i="15"/>
  <c r="AA44" i="15"/>
  <c r="Z44" i="15"/>
  <c r="AA45" i="15"/>
  <c r="Z45" i="15"/>
  <c r="AA46" i="15"/>
  <c r="Z46" i="15"/>
  <c r="AA47" i="15"/>
  <c r="Z47" i="15"/>
  <c r="AA48" i="15"/>
  <c r="Z48" i="15"/>
  <c r="AA49" i="15"/>
  <c r="Z49" i="15"/>
  <c r="AA50" i="15"/>
  <c r="Z50" i="15"/>
  <c r="AA51" i="15"/>
  <c r="Z51" i="15"/>
  <c r="AA52" i="15"/>
  <c r="Z52" i="15"/>
  <c r="AA53" i="15"/>
  <c r="Z53" i="15"/>
  <c r="AA54" i="15"/>
  <c r="Z54" i="15"/>
  <c r="AA55" i="15"/>
  <c r="Z55" i="15"/>
  <c r="AA56" i="15"/>
  <c r="Z56" i="15"/>
  <c r="AA57" i="15"/>
  <c r="Z57" i="15"/>
  <c r="AA58" i="15"/>
  <c r="Z58" i="15"/>
  <c r="AA59" i="15"/>
  <c r="Z59" i="15"/>
  <c r="AA60" i="15"/>
  <c r="Z60" i="15"/>
  <c r="AA61" i="15"/>
  <c r="Z61" i="15"/>
  <c r="AA62" i="15"/>
  <c r="Z62" i="15"/>
  <c r="AA63" i="15"/>
  <c r="Z63" i="15"/>
  <c r="AA64" i="15"/>
  <c r="Z64" i="15"/>
  <c r="AA65" i="15"/>
  <c r="Z65" i="15"/>
  <c r="AA66" i="15"/>
  <c r="Z66" i="15"/>
  <c r="AA67" i="15"/>
  <c r="Z67" i="15"/>
  <c r="AA68" i="15"/>
  <c r="Z68" i="15"/>
  <c r="AA69" i="15"/>
  <c r="Z69" i="15"/>
  <c r="AA70" i="15"/>
  <c r="Z70" i="15"/>
  <c r="AA71" i="15"/>
  <c r="Z71" i="15"/>
  <c r="AA72" i="15"/>
  <c r="Z72" i="15"/>
  <c r="AA73" i="15"/>
  <c r="Z73" i="15"/>
  <c r="AA74" i="15"/>
  <c r="Z74" i="15"/>
  <c r="AA75" i="15"/>
  <c r="Z75" i="15"/>
  <c r="AA76" i="15"/>
  <c r="Z76" i="15"/>
  <c r="AA77" i="15"/>
  <c r="Z77" i="15"/>
  <c r="AA78" i="15"/>
  <c r="Z78" i="15"/>
  <c r="AA79" i="15"/>
  <c r="Z79" i="15"/>
  <c r="AA80" i="15"/>
  <c r="Z80" i="15"/>
  <c r="AA81" i="15"/>
  <c r="Z81" i="15"/>
  <c r="AA82" i="15"/>
  <c r="Z82" i="15"/>
  <c r="AA83" i="15"/>
  <c r="Z83" i="15"/>
  <c r="AA84" i="15"/>
  <c r="Z84" i="15"/>
  <c r="AA85" i="15"/>
  <c r="Z85" i="15"/>
  <c r="AA86" i="15"/>
  <c r="Z86" i="15"/>
  <c r="AA87" i="15"/>
  <c r="Z87" i="15"/>
  <c r="AA88" i="15"/>
  <c r="Z88" i="15"/>
  <c r="AA89" i="15"/>
  <c r="Z89" i="15"/>
  <c r="AA90" i="15"/>
  <c r="Z90" i="15"/>
  <c r="AA91" i="15"/>
  <c r="Z91" i="15"/>
  <c r="AA92" i="15"/>
  <c r="Z92" i="15"/>
  <c r="AA93" i="15"/>
  <c r="Z93" i="15"/>
  <c r="AA94" i="15"/>
  <c r="Z94" i="15"/>
  <c r="AA95" i="15"/>
  <c r="Z95" i="15"/>
  <c r="AA96" i="15"/>
  <c r="Z96" i="15"/>
  <c r="AA97" i="15"/>
  <c r="Z97" i="15"/>
  <c r="AA98" i="15"/>
  <c r="Z98" i="15"/>
  <c r="AA99" i="15"/>
  <c r="Z99" i="15"/>
  <c r="AA100" i="15"/>
  <c r="Z100" i="15"/>
  <c r="AA101" i="15"/>
  <c r="Z101" i="15"/>
  <c r="AA102" i="15"/>
  <c r="Z102" i="15"/>
  <c r="AA103" i="15"/>
  <c r="Z103" i="15"/>
  <c r="AA104" i="15"/>
  <c r="Z104" i="15"/>
  <c r="AA105" i="15"/>
  <c r="Z105" i="15"/>
  <c r="AA106" i="15"/>
  <c r="Z106" i="15"/>
  <c r="AA107" i="15"/>
  <c r="Z107" i="15"/>
  <c r="AA108" i="15"/>
  <c r="Z108" i="15"/>
  <c r="AA109" i="15"/>
  <c r="Z109" i="15"/>
  <c r="AA110" i="15"/>
  <c r="Z110" i="15"/>
  <c r="AA111" i="15"/>
  <c r="Z111" i="15"/>
  <c r="AA112" i="15"/>
  <c r="Z112" i="15"/>
  <c r="AA113" i="15"/>
  <c r="Z113" i="15"/>
  <c r="AA114" i="15"/>
  <c r="Z114" i="15"/>
  <c r="AA115" i="15"/>
  <c r="Z115" i="15"/>
  <c r="AA116" i="15"/>
  <c r="Z116" i="15"/>
  <c r="AA117" i="15"/>
  <c r="Z117" i="15"/>
  <c r="AA118" i="15"/>
  <c r="Z118" i="15"/>
  <c r="AA119" i="15"/>
  <c r="Z119" i="15"/>
  <c r="AA120" i="15"/>
  <c r="Z120" i="15"/>
  <c r="AA121" i="15"/>
  <c r="Z121" i="15"/>
  <c r="AA122" i="15"/>
  <c r="Z122" i="15"/>
  <c r="AA123" i="15"/>
  <c r="Z123" i="15"/>
  <c r="AA124" i="15"/>
  <c r="Z124" i="15"/>
  <c r="AA125" i="15"/>
  <c r="Z125" i="15"/>
  <c r="AA126" i="15"/>
  <c r="Z126" i="15"/>
  <c r="AA127" i="15"/>
  <c r="Z127" i="15"/>
  <c r="AA128" i="15"/>
  <c r="Z128" i="15"/>
  <c r="AA129" i="15"/>
  <c r="Z129" i="15"/>
  <c r="AA130" i="15"/>
  <c r="Z130" i="15"/>
  <c r="AA131" i="15"/>
  <c r="Z131" i="15"/>
  <c r="AA132" i="15"/>
  <c r="Z132" i="15"/>
  <c r="AA133" i="15"/>
  <c r="Z133" i="15"/>
  <c r="AA134" i="15"/>
  <c r="Z134" i="15"/>
  <c r="AA135" i="15"/>
  <c r="Z135" i="15"/>
  <c r="AA136" i="15"/>
  <c r="Z136" i="15"/>
  <c r="AA137" i="15"/>
  <c r="Z137" i="15"/>
  <c r="AA138" i="15"/>
  <c r="Z138" i="15"/>
  <c r="AA139" i="15"/>
  <c r="Z139" i="15"/>
  <c r="AA140" i="15"/>
  <c r="Z140" i="15"/>
  <c r="AA141" i="15"/>
  <c r="Z141" i="15"/>
  <c r="AA142" i="15"/>
  <c r="Z142" i="15"/>
  <c r="AA143" i="15"/>
  <c r="Z143" i="15"/>
  <c r="AA144" i="15"/>
  <c r="Z144" i="15"/>
  <c r="AA145" i="15"/>
  <c r="Z145" i="15"/>
  <c r="AA146" i="15"/>
  <c r="Z146" i="15"/>
  <c r="AA147" i="15"/>
  <c r="Z147" i="15"/>
  <c r="AA148" i="15"/>
  <c r="Z148" i="15"/>
  <c r="AA149" i="15"/>
  <c r="Z149" i="15"/>
  <c r="AA150" i="15"/>
  <c r="Z150" i="15"/>
  <c r="AA151" i="15"/>
  <c r="Z151" i="15"/>
  <c r="AA152" i="15"/>
  <c r="Z152" i="15"/>
  <c r="AA153" i="15"/>
  <c r="Z153" i="15"/>
  <c r="AA154" i="15"/>
  <c r="Z154" i="15"/>
  <c r="AA155" i="15"/>
  <c r="Z155" i="15"/>
  <c r="AA156" i="15"/>
  <c r="Z156" i="15"/>
  <c r="AA157" i="15"/>
  <c r="Z157" i="15"/>
  <c r="AA158" i="15"/>
  <c r="Z158" i="15"/>
  <c r="AA159" i="15"/>
  <c r="Z159" i="15"/>
  <c r="AA160" i="15"/>
  <c r="Z160" i="15"/>
  <c r="AA161" i="15"/>
  <c r="Z161" i="15"/>
  <c r="AA162" i="15"/>
  <c r="Z162" i="15"/>
  <c r="AA163" i="15"/>
  <c r="Z163" i="15"/>
  <c r="AA164" i="15"/>
  <c r="Z164" i="15"/>
  <c r="AA165" i="15"/>
  <c r="Z165" i="15"/>
  <c r="AA166" i="15"/>
  <c r="Z166" i="15"/>
  <c r="AA167" i="15"/>
  <c r="Z167" i="15"/>
  <c r="AA168" i="15"/>
  <c r="Z168" i="15"/>
  <c r="AA169" i="15"/>
  <c r="Z169" i="15"/>
  <c r="AA170" i="15"/>
  <c r="Z170" i="15"/>
  <c r="AA171" i="15"/>
  <c r="Z171" i="15"/>
  <c r="AA172" i="15"/>
  <c r="Z172" i="15"/>
  <c r="AA173" i="15"/>
  <c r="Z173" i="15"/>
  <c r="AA174" i="15"/>
  <c r="Z174" i="15"/>
  <c r="AA175" i="15"/>
  <c r="Z175" i="15"/>
  <c r="AA176" i="15"/>
  <c r="Z176" i="15"/>
  <c r="AA177" i="15"/>
  <c r="Z177" i="15"/>
  <c r="AA178" i="15"/>
  <c r="Z178" i="15"/>
  <c r="AA179" i="15"/>
  <c r="Z179" i="15"/>
  <c r="AA180" i="15"/>
  <c r="Z180" i="15"/>
  <c r="AA181" i="15"/>
  <c r="Z181" i="15"/>
  <c r="AA182" i="15"/>
  <c r="Z182" i="15"/>
  <c r="AA183" i="15"/>
  <c r="Z183" i="15"/>
  <c r="AA184" i="15"/>
  <c r="Z184" i="15"/>
  <c r="AA185" i="15"/>
  <c r="Z185" i="15"/>
  <c r="AA186" i="15"/>
  <c r="Z186" i="15"/>
  <c r="AA187" i="15"/>
  <c r="Z187" i="15"/>
  <c r="AA188" i="15"/>
  <c r="Z188" i="15"/>
  <c r="AA189" i="15"/>
  <c r="Z189" i="15"/>
  <c r="AA190" i="15"/>
  <c r="Z190" i="15"/>
  <c r="AA191" i="15"/>
  <c r="Z191" i="15"/>
  <c r="AA192" i="15"/>
  <c r="Z192" i="15"/>
  <c r="AA193" i="15"/>
  <c r="Z193" i="15"/>
  <c r="AA194" i="15"/>
  <c r="Z194" i="15"/>
  <c r="AA195" i="15"/>
  <c r="Z195" i="15"/>
  <c r="AA196" i="15"/>
  <c r="Z196" i="15"/>
  <c r="AA197" i="15"/>
  <c r="Z197" i="15"/>
  <c r="AA198" i="15"/>
  <c r="Z198" i="15"/>
  <c r="AA199" i="15"/>
  <c r="Z199" i="15"/>
  <c r="AA200" i="15"/>
  <c r="Z200" i="15"/>
  <c r="AA201" i="15"/>
  <c r="Z201" i="15"/>
  <c r="AA202" i="15"/>
  <c r="Z202" i="15"/>
  <c r="AA203" i="15"/>
  <c r="Z203" i="15"/>
  <c r="AA204" i="15"/>
  <c r="Z204" i="15"/>
  <c r="AA205" i="15"/>
  <c r="Z205" i="15"/>
  <c r="AA206" i="15"/>
  <c r="Z206" i="15"/>
  <c r="AA207" i="15"/>
  <c r="Z207" i="15"/>
  <c r="AA208" i="15"/>
  <c r="Z208" i="15"/>
  <c r="AA209" i="15"/>
  <c r="Z209" i="15"/>
  <c r="AA210" i="15"/>
  <c r="Z210" i="15"/>
  <c r="AA211" i="15"/>
  <c r="Z211" i="15"/>
  <c r="AA212" i="15"/>
  <c r="Z212" i="15"/>
  <c r="AA213" i="15"/>
  <c r="Z213" i="15"/>
  <c r="AA214" i="15"/>
  <c r="Z214" i="15"/>
  <c r="AA215" i="15"/>
  <c r="Z215" i="15"/>
  <c r="AA216" i="15"/>
  <c r="Z216" i="15"/>
  <c r="AA217" i="15"/>
  <c r="Z217" i="15"/>
  <c r="AA218" i="15"/>
  <c r="Z218" i="15"/>
  <c r="AA219" i="15"/>
  <c r="Z219" i="15"/>
  <c r="AA220" i="15"/>
  <c r="Z220" i="15"/>
  <c r="AA221" i="15"/>
  <c r="Z221" i="15"/>
  <c r="AA222" i="15"/>
  <c r="Z222" i="15"/>
  <c r="AA223" i="15"/>
  <c r="Z223" i="15"/>
  <c r="AA224" i="15"/>
  <c r="Z224" i="15"/>
  <c r="AA225" i="15"/>
  <c r="Z225" i="15"/>
  <c r="AA226" i="15"/>
  <c r="Z226" i="15"/>
  <c r="AA227" i="15"/>
  <c r="Z227" i="15"/>
  <c r="AA228" i="15"/>
  <c r="Z228" i="15"/>
  <c r="AA229" i="15"/>
  <c r="Z229" i="15"/>
  <c r="AA230" i="15"/>
  <c r="Z230" i="15"/>
  <c r="AA231" i="15"/>
  <c r="Z231" i="15"/>
  <c r="AA232" i="15"/>
  <c r="Z232" i="15"/>
  <c r="AA233" i="15"/>
  <c r="Z233" i="15"/>
  <c r="AA234" i="15"/>
  <c r="Z234" i="15"/>
  <c r="AA235" i="15"/>
  <c r="Z235" i="15"/>
  <c r="AA236" i="15"/>
  <c r="Z236" i="15"/>
  <c r="AA237" i="15"/>
  <c r="Z237" i="15"/>
  <c r="AA238" i="15"/>
  <c r="Z238" i="15"/>
  <c r="AA239" i="15"/>
  <c r="Z239" i="15"/>
  <c r="AA240" i="15"/>
  <c r="Z240" i="15"/>
  <c r="AA241" i="15"/>
  <c r="Z241" i="15"/>
  <c r="AA242" i="15"/>
  <c r="Z242" i="15"/>
  <c r="AA243" i="15"/>
  <c r="Z243" i="15"/>
  <c r="AA244" i="15"/>
  <c r="Z244" i="15"/>
  <c r="AA245" i="15"/>
  <c r="Z245" i="15"/>
  <c r="AA246" i="15"/>
  <c r="Z246" i="15"/>
  <c r="AA247" i="15"/>
  <c r="Z247" i="15"/>
  <c r="AA248" i="15"/>
  <c r="Z248" i="15"/>
  <c r="AA249" i="15"/>
  <c r="Z249" i="15"/>
  <c r="AA250" i="15"/>
  <c r="Z250" i="15"/>
  <c r="AA251" i="15"/>
  <c r="Z251" i="15"/>
  <c r="AA252" i="15"/>
  <c r="Z252" i="15"/>
  <c r="AA253" i="15"/>
  <c r="Z253" i="15"/>
  <c r="AA254" i="15"/>
  <c r="Z254" i="15"/>
  <c r="AA255" i="15"/>
  <c r="Z255" i="15"/>
  <c r="AA256" i="15"/>
  <c r="Z256" i="15"/>
  <c r="AA257" i="15"/>
  <c r="Z257" i="15"/>
  <c r="AA258" i="15"/>
  <c r="Z258" i="15"/>
  <c r="AA259" i="15"/>
  <c r="Z259" i="15"/>
  <c r="AA260" i="15"/>
  <c r="Z260" i="15"/>
  <c r="AA261" i="15"/>
  <c r="Z261" i="15"/>
  <c r="AA262" i="15"/>
  <c r="Z262" i="15"/>
  <c r="AA263" i="15"/>
  <c r="Z263" i="15"/>
  <c r="AA264" i="15"/>
  <c r="Z264" i="15"/>
  <c r="AA265" i="15"/>
  <c r="Z265" i="15"/>
  <c r="AA266" i="15"/>
  <c r="Z266" i="15"/>
  <c r="AA267" i="15"/>
  <c r="Z267" i="15"/>
  <c r="AA268" i="15"/>
  <c r="Z268" i="15"/>
  <c r="AA269" i="15"/>
  <c r="Z269" i="15"/>
  <c r="AA270" i="15"/>
  <c r="Z270" i="15"/>
  <c r="AA271" i="15"/>
  <c r="Z271" i="15"/>
  <c r="AA272" i="15"/>
  <c r="Z272" i="15"/>
  <c r="AA273" i="15"/>
  <c r="Z273" i="15"/>
  <c r="AA274" i="15"/>
  <c r="Z274" i="15"/>
  <c r="AA275" i="15"/>
  <c r="Z275" i="15"/>
  <c r="AA276" i="15"/>
  <c r="Z276" i="15"/>
  <c r="AA277" i="15"/>
  <c r="Z277" i="15"/>
  <c r="AA278" i="15"/>
  <c r="Z278" i="15"/>
  <c r="AA279" i="15"/>
  <c r="Z279" i="15"/>
  <c r="AA280" i="15"/>
  <c r="Z280" i="15"/>
  <c r="AA281" i="15"/>
  <c r="Z281" i="15"/>
  <c r="AA282" i="15"/>
  <c r="Z282" i="15"/>
  <c r="AA283" i="15"/>
  <c r="Z283" i="15"/>
  <c r="AA284" i="15"/>
  <c r="Z284" i="15"/>
  <c r="AA285" i="15"/>
  <c r="Z285" i="15"/>
  <c r="AA286" i="15"/>
  <c r="Z286" i="15"/>
  <c r="AA287" i="15"/>
  <c r="Z287" i="15"/>
  <c r="AA288" i="15"/>
  <c r="Z288" i="15"/>
  <c r="AA289" i="15"/>
  <c r="Z289" i="15"/>
  <c r="AA290" i="15"/>
  <c r="Z290" i="15"/>
  <c r="AA291" i="15"/>
  <c r="Z291" i="15"/>
  <c r="AA292" i="15"/>
  <c r="Z292" i="15"/>
  <c r="AA293" i="15"/>
  <c r="Z293" i="15"/>
  <c r="AA294" i="15"/>
  <c r="Z294" i="15"/>
  <c r="AA295" i="15"/>
  <c r="Z295" i="15"/>
  <c r="AA296" i="15"/>
  <c r="Z296" i="15"/>
  <c r="AA297" i="15"/>
  <c r="Z297" i="15"/>
  <c r="AA298" i="15"/>
  <c r="Z298" i="15"/>
  <c r="AA299" i="15"/>
  <c r="Z299" i="15"/>
  <c r="AA300" i="15"/>
  <c r="Z300" i="15"/>
  <c r="AA301" i="15"/>
  <c r="Z301" i="15"/>
  <c r="AA302" i="15"/>
  <c r="Z302" i="15"/>
  <c r="AA303" i="15"/>
  <c r="Z303" i="15"/>
  <c r="AA304" i="15"/>
  <c r="Z304" i="15"/>
  <c r="AA305" i="15"/>
  <c r="Z305" i="15"/>
  <c r="AA306" i="15"/>
  <c r="Z306" i="15"/>
  <c r="AA307" i="15"/>
  <c r="Z307" i="15"/>
  <c r="AA308" i="15"/>
  <c r="Z308" i="15"/>
  <c r="AA309" i="15"/>
  <c r="Z309" i="15"/>
  <c r="AA310" i="15"/>
  <c r="Z310" i="15"/>
  <c r="AA311" i="15"/>
  <c r="Z311" i="15"/>
  <c r="AA312" i="15"/>
  <c r="Z312" i="15"/>
  <c r="AA313" i="15"/>
  <c r="Z313" i="15"/>
  <c r="AA314" i="15"/>
  <c r="Z314" i="15"/>
  <c r="AA315" i="15"/>
  <c r="Z315" i="15"/>
  <c r="AA316" i="15"/>
  <c r="Z316" i="15"/>
  <c r="AA317" i="15"/>
  <c r="Z317" i="15"/>
  <c r="AA318" i="15"/>
  <c r="Z318" i="15"/>
  <c r="AA319" i="15"/>
  <c r="Z319" i="15"/>
  <c r="AA320" i="15"/>
  <c r="Z320" i="15"/>
  <c r="AA321" i="15"/>
  <c r="Z321" i="15"/>
  <c r="AA322" i="15"/>
  <c r="Z322" i="15"/>
  <c r="AA323" i="15"/>
  <c r="Z323" i="15"/>
  <c r="AA324" i="15"/>
  <c r="Z324" i="15"/>
  <c r="AA325" i="15"/>
  <c r="Z325" i="15"/>
  <c r="AA326" i="15"/>
  <c r="Z326" i="15"/>
  <c r="AA327" i="15"/>
  <c r="Z327" i="15"/>
  <c r="AA328" i="15"/>
  <c r="Z328" i="15"/>
  <c r="AA329" i="15"/>
  <c r="Z329" i="15"/>
  <c r="AA330" i="15"/>
  <c r="Z330" i="15"/>
  <c r="AA331" i="15"/>
  <c r="Z331" i="15"/>
  <c r="AA332" i="15"/>
  <c r="Z332" i="15"/>
  <c r="AA333" i="15"/>
  <c r="Z333" i="15"/>
  <c r="AA334" i="15"/>
  <c r="Z334" i="15"/>
  <c r="AA335" i="15"/>
  <c r="Z335" i="15"/>
  <c r="AA336" i="15"/>
  <c r="Z336" i="15"/>
  <c r="AA337" i="15"/>
  <c r="Z337" i="15"/>
  <c r="AA338" i="15"/>
  <c r="Z338" i="15"/>
  <c r="AA339" i="15"/>
  <c r="Z339" i="15"/>
  <c r="AA340" i="15"/>
  <c r="Z340" i="15"/>
  <c r="AA341" i="15"/>
  <c r="Z341" i="15"/>
  <c r="AA342" i="15"/>
  <c r="Z342" i="15"/>
  <c r="AA343" i="15"/>
  <c r="Z343" i="15"/>
  <c r="AA344" i="15"/>
  <c r="Z344" i="15"/>
  <c r="AA345" i="15"/>
  <c r="Z345" i="15"/>
  <c r="AA346" i="15"/>
  <c r="Z346" i="15"/>
  <c r="AA347" i="15"/>
  <c r="Z347" i="15"/>
  <c r="AA348" i="15"/>
  <c r="Z348" i="15"/>
  <c r="AA349" i="15"/>
  <c r="Z349" i="15"/>
  <c r="AA350" i="15"/>
  <c r="Z350" i="15"/>
  <c r="AA351" i="15"/>
  <c r="Z351" i="15"/>
  <c r="AA352" i="15"/>
  <c r="Z352" i="15"/>
  <c r="AA353" i="15"/>
  <c r="Z353" i="15"/>
  <c r="AA354" i="15"/>
  <c r="Z354" i="15"/>
  <c r="AA355" i="15"/>
  <c r="Z355" i="15"/>
  <c r="AA356" i="15"/>
  <c r="Z356" i="15"/>
  <c r="AA357" i="15"/>
  <c r="Z357" i="15"/>
  <c r="AA358" i="15"/>
  <c r="Z358" i="15"/>
  <c r="AA359" i="15"/>
  <c r="Z359" i="15"/>
  <c r="AA360" i="15"/>
  <c r="Z360" i="15"/>
  <c r="AA361" i="15"/>
  <c r="Z361" i="15"/>
  <c r="AA362" i="15"/>
  <c r="Z362" i="15"/>
  <c r="AA363" i="15"/>
  <c r="Z363" i="15"/>
  <c r="AA364" i="15"/>
  <c r="Z364" i="15"/>
  <c r="AA365" i="15"/>
  <c r="Z365" i="15"/>
  <c r="AA366" i="15"/>
  <c r="Z366" i="15"/>
  <c r="AA367" i="15"/>
  <c r="Z367" i="15"/>
  <c r="AA368" i="15"/>
  <c r="Z368" i="15"/>
  <c r="AA369" i="15"/>
  <c r="Z369" i="15"/>
  <c r="AA370" i="15"/>
  <c r="Z370" i="15"/>
  <c r="AA371" i="15"/>
  <c r="Z371" i="15"/>
  <c r="AA372" i="15"/>
  <c r="Z372" i="15"/>
  <c r="AA373" i="15"/>
  <c r="Z373" i="15"/>
  <c r="AA374" i="15"/>
  <c r="Z374" i="15"/>
  <c r="AA375" i="15"/>
  <c r="Z375" i="15"/>
  <c r="AA376" i="15"/>
  <c r="Z376" i="15"/>
  <c r="AA377" i="15"/>
  <c r="Z377" i="15"/>
  <c r="AA378" i="15"/>
  <c r="Z378" i="15"/>
  <c r="AA379" i="15"/>
  <c r="Z379" i="15"/>
  <c r="AA380" i="15"/>
  <c r="Z380" i="15"/>
  <c r="AA381" i="15"/>
  <c r="Z381" i="15"/>
  <c r="AA382" i="15"/>
  <c r="Z382" i="15"/>
  <c r="AA383" i="15"/>
  <c r="Z383" i="15"/>
  <c r="AA384" i="15"/>
  <c r="Z384" i="15"/>
  <c r="AA385" i="15"/>
  <c r="Z385" i="15"/>
  <c r="AA386" i="15"/>
  <c r="Z386" i="15"/>
  <c r="AA387" i="15"/>
  <c r="Z387" i="15"/>
  <c r="AA388" i="15"/>
  <c r="Z388" i="15"/>
  <c r="AA389" i="15"/>
  <c r="Z389" i="15"/>
  <c r="AA390" i="15"/>
  <c r="Z390" i="15"/>
  <c r="AA391" i="15"/>
  <c r="Z391" i="15"/>
  <c r="AA392" i="15"/>
  <c r="Z392" i="15"/>
  <c r="AA393" i="15"/>
  <c r="Z393" i="15"/>
  <c r="AA394" i="15"/>
  <c r="Z394" i="15"/>
  <c r="AA395" i="15"/>
  <c r="Z395" i="15"/>
  <c r="AA396" i="15"/>
  <c r="Z396" i="15"/>
  <c r="AA397" i="15"/>
  <c r="Z397" i="15"/>
  <c r="AA398" i="15"/>
  <c r="Z398" i="15"/>
  <c r="AA399" i="15"/>
  <c r="Z399" i="15"/>
  <c r="AA400" i="15"/>
  <c r="Z400" i="15"/>
  <c r="AA401" i="15"/>
  <c r="Z401" i="15"/>
  <c r="AA402" i="15"/>
  <c r="Z402" i="15"/>
  <c r="AA403" i="15"/>
  <c r="Z403" i="15"/>
  <c r="AA404" i="15"/>
  <c r="Z404" i="15"/>
  <c r="AA405" i="15"/>
  <c r="Z405" i="15"/>
  <c r="AA406" i="15"/>
  <c r="Z406" i="15"/>
  <c r="AA407" i="15"/>
  <c r="Z407" i="15"/>
  <c r="AA408" i="15"/>
  <c r="Z408" i="15"/>
  <c r="AA409" i="15"/>
  <c r="Z409" i="15"/>
  <c r="AA410" i="15"/>
  <c r="Z410" i="15"/>
  <c r="AA411" i="15"/>
  <c r="Z411" i="15"/>
  <c r="AA412" i="15"/>
  <c r="Z412" i="15"/>
  <c r="AA413" i="15"/>
  <c r="Z413" i="15"/>
  <c r="AA414" i="15"/>
  <c r="Z414" i="15"/>
  <c r="AA415" i="15"/>
  <c r="Z415" i="15"/>
  <c r="AA416" i="15"/>
  <c r="Z416" i="15"/>
  <c r="AA417" i="15"/>
  <c r="Z417" i="15"/>
  <c r="AA418" i="15"/>
  <c r="Z418" i="15"/>
  <c r="AA419" i="15"/>
  <c r="Z419" i="15"/>
  <c r="AA420" i="15"/>
  <c r="Z420" i="15"/>
  <c r="AA421" i="15"/>
  <c r="Z421" i="15"/>
  <c r="AA422" i="15"/>
  <c r="Z422" i="15"/>
  <c r="AA423" i="15"/>
  <c r="Z423" i="15"/>
  <c r="AA424" i="15"/>
  <c r="Z424" i="15"/>
  <c r="AA425" i="15"/>
  <c r="Z425" i="15"/>
  <c r="AA426" i="15"/>
  <c r="Z426" i="15"/>
  <c r="AA427" i="15"/>
  <c r="Z427" i="15"/>
  <c r="AA428" i="15"/>
  <c r="Z428" i="15"/>
  <c r="AA429" i="15"/>
  <c r="Z429" i="15"/>
  <c r="AA430" i="15"/>
  <c r="Z430" i="15"/>
  <c r="AA431" i="15"/>
  <c r="Z431" i="15"/>
  <c r="AA432" i="15"/>
  <c r="Z432" i="15"/>
  <c r="AA433" i="15"/>
  <c r="Z433" i="15"/>
  <c r="AA434" i="15"/>
  <c r="Z434" i="15"/>
  <c r="AA435" i="15"/>
  <c r="Z435" i="15"/>
  <c r="AA436" i="15"/>
  <c r="Z436" i="15"/>
  <c r="AA437" i="15"/>
  <c r="Z437" i="15"/>
  <c r="AA438" i="15"/>
  <c r="Z438" i="15"/>
  <c r="AA439" i="15"/>
  <c r="Z439" i="15"/>
  <c r="AA440" i="15"/>
  <c r="Z440" i="15"/>
  <c r="AA441" i="15"/>
  <c r="Z441" i="15"/>
  <c r="AA442" i="15"/>
  <c r="Z442" i="15"/>
  <c r="AA443" i="15"/>
  <c r="Z443" i="15"/>
  <c r="AA444" i="15"/>
  <c r="Z444" i="15"/>
  <c r="AA445" i="15"/>
  <c r="Z445" i="15"/>
  <c r="AA446" i="15"/>
  <c r="Z446" i="15"/>
  <c r="AA447" i="15"/>
  <c r="Z447" i="15"/>
  <c r="AA448" i="15"/>
  <c r="Z448" i="15"/>
  <c r="AA449" i="15"/>
  <c r="Z449" i="15"/>
  <c r="AA450" i="15"/>
  <c r="Z450" i="15"/>
  <c r="AA451" i="15"/>
  <c r="Z451" i="15"/>
  <c r="AA452" i="15"/>
  <c r="Z452" i="15"/>
  <c r="AA453" i="15"/>
  <c r="Z453" i="15"/>
  <c r="AA454" i="15"/>
  <c r="Z454" i="15"/>
  <c r="AA455" i="15"/>
  <c r="Z455" i="15"/>
  <c r="AA456" i="15"/>
  <c r="Z456" i="15"/>
  <c r="AA457" i="15"/>
  <c r="Z457" i="15"/>
  <c r="AA458" i="15"/>
  <c r="Z458" i="15"/>
  <c r="AA459" i="15"/>
  <c r="Z459" i="15"/>
  <c r="AA460" i="15"/>
  <c r="Z460" i="15"/>
  <c r="AA461" i="15"/>
  <c r="Z461" i="15"/>
  <c r="AA462" i="15"/>
  <c r="Z462" i="15"/>
  <c r="AA463" i="15"/>
  <c r="Z463" i="15"/>
  <c r="AA464" i="15"/>
  <c r="Z464" i="15"/>
  <c r="AA465" i="15"/>
  <c r="Z465" i="15"/>
  <c r="AA466" i="15"/>
  <c r="Z466" i="15"/>
  <c r="AA467" i="15"/>
  <c r="Z467" i="15"/>
  <c r="AA468" i="15"/>
  <c r="Z468" i="15"/>
  <c r="AA469" i="15"/>
  <c r="Z469" i="15"/>
  <c r="AA470" i="15"/>
  <c r="Z470" i="15"/>
  <c r="AA471" i="15"/>
  <c r="Z471" i="15"/>
  <c r="AA472" i="15"/>
  <c r="Z472" i="15"/>
  <c r="AA473" i="15"/>
  <c r="Z473" i="15"/>
  <c r="AA474" i="15"/>
  <c r="Z474" i="15"/>
  <c r="AA475" i="15"/>
  <c r="Z475" i="15"/>
  <c r="AA476" i="15"/>
  <c r="Z476" i="15"/>
  <c r="AA477" i="15"/>
  <c r="Z477" i="15"/>
  <c r="AA478" i="15"/>
  <c r="Z478" i="15"/>
  <c r="AA479" i="15"/>
  <c r="Z479" i="15"/>
  <c r="AA480" i="15"/>
  <c r="Z480" i="15"/>
  <c r="AA481" i="15"/>
  <c r="Z481" i="15"/>
  <c r="AA482" i="15"/>
  <c r="Z482" i="15"/>
  <c r="AA483" i="15"/>
  <c r="Z483" i="15"/>
  <c r="AA484" i="15"/>
  <c r="Z484" i="15"/>
  <c r="AA485" i="15"/>
  <c r="Z485" i="15"/>
  <c r="AA486" i="15"/>
  <c r="Z486" i="15"/>
  <c r="AA487" i="15"/>
  <c r="Z487" i="15"/>
  <c r="AA488" i="15"/>
  <c r="Z488" i="15"/>
  <c r="AA489" i="15"/>
  <c r="Z489" i="15"/>
  <c r="AA490" i="15"/>
  <c r="Z490" i="15"/>
  <c r="AA491" i="15"/>
  <c r="Z491" i="15"/>
  <c r="AA492" i="15"/>
  <c r="Z492" i="15"/>
  <c r="AA493" i="15"/>
  <c r="Z493" i="15"/>
  <c r="AA494" i="15"/>
  <c r="Z494" i="15"/>
  <c r="AA495" i="15"/>
  <c r="Z495" i="15"/>
  <c r="AA496" i="15"/>
  <c r="Z496" i="15"/>
  <c r="AA497" i="15"/>
  <c r="Z497" i="15"/>
  <c r="AA498" i="15"/>
  <c r="Z498" i="15"/>
  <c r="AA499" i="15"/>
  <c r="Z499" i="15"/>
  <c r="AA500" i="15"/>
  <c r="Z500" i="15"/>
  <c r="AA501" i="15"/>
  <c r="Z501" i="15"/>
  <c r="AA502" i="15"/>
  <c r="Z502" i="15"/>
  <c r="AA503" i="15"/>
  <c r="Z503" i="15"/>
  <c r="AA504" i="15"/>
  <c r="Z504" i="15"/>
  <c r="AA505" i="15"/>
  <c r="Z505" i="15"/>
  <c r="AA506" i="15"/>
  <c r="Z506" i="15"/>
  <c r="AA507" i="15"/>
  <c r="Z507" i="15"/>
  <c r="AA508" i="15"/>
  <c r="Z508" i="15"/>
  <c r="AA509" i="15"/>
  <c r="Z509" i="15"/>
  <c r="AA510" i="15"/>
  <c r="Z510" i="15"/>
  <c r="AA511" i="15"/>
  <c r="Z511" i="15"/>
  <c r="AA512" i="15"/>
  <c r="Z512" i="15"/>
  <c r="AA513" i="15"/>
  <c r="Z513" i="15"/>
  <c r="AA514" i="15"/>
  <c r="Z514" i="15"/>
  <c r="AA515" i="15"/>
  <c r="Z515" i="15"/>
  <c r="AA516" i="15"/>
  <c r="Z516" i="15"/>
  <c r="AA517" i="15"/>
  <c r="Z517" i="15"/>
  <c r="AA518" i="15"/>
  <c r="Z518" i="15"/>
  <c r="AA519" i="15"/>
  <c r="Z519" i="15"/>
  <c r="AA520" i="15"/>
  <c r="Z520" i="15"/>
  <c r="AA521" i="15"/>
  <c r="Z521" i="15"/>
  <c r="AA522" i="15"/>
  <c r="Z522" i="15"/>
  <c r="AA523" i="15"/>
  <c r="Z523" i="15"/>
  <c r="AA524" i="15"/>
  <c r="Z524" i="15"/>
  <c r="AA525" i="15"/>
  <c r="Z525" i="15"/>
  <c r="AA526" i="15"/>
  <c r="Z526" i="15"/>
  <c r="AA527" i="15"/>
  <c r="Z527" i="15"/>
  <c r="AA528" i="15"/>
  <c r="Z528" i="15"/>
  <c r="AA529" i="15"/>
  <c r="Z529" i="15"/>
  <c r="AA530" i="15"/>
  <c r="Z530" i="15"/>
  <c r="AA531" i="15"/>
  <c r="Z531" i="15"/>
  <c r="AA532" i="15"/>
  <c r="Z532" i="15"/>
  <c r="AA533" i="15"/>
  <c r="Z533" i="15"/>
  <c r="AA534" i="15"/>
  <c r="Z534" i="15"/>
  <c r="AA535" i="15"/>
  <c r="Z535" i="15"/>
  <c r="AA536" i="15"/>
  <c r="Z536" i="15"/>
  <c r="AA537" i="15"/>
  <c r="Z537" i="15"/>
  <c r="AA538" i="15"/>
  <c r="Z538" i="15"/>
  <c r="AA539" i="15"/>
  <c r="Z539" i="15"/>
  <c r="AA540" i="15"/>
  <c r="Z540" i="15"/>
  <c r="AA541" i="15"/>
  <c r="Z541" i="15"/>
  <c r="AA542" i="15"/>
  <c r="Z542" i="15"/>
  <c r="AA543" i="15"/>
  <c r="Z543" i="15"/>
  <c r="AA544" i="15"/>
  <c r="Z544" i="15"/>
  <c r="AA545" i="15"/>
  <c r="Z545" i="15"/>
  <c r="AA546" i="15"/>
  <c r="Z546" i="15"/>
  <c r="AA547" i="15"/>
  <c r="Z547" i="15"/>
  <c r="AA548" i="15"/>
  <c r="Z548" i="15"/>
  <c r="AA549" i="15"/>
  <c r="Z549" i="15"/>
  <c r="AA550" i="15"/>
  <c r="Z550" i="15"/>
  <c r="AA551" i="15"/>
  <c r="Z551" i="15"/>
  <c r="AA552" i="15"/>
  <c r="Z552" i="15"/>
  <c r="AA553" i="15"/>
  <c r="Z553" i="15"/>
  <c r="AA554" i="15"/>
  <c r="Z554" i="15"/>
  <c r="AA555" i="15"/>
  <c r="Z555" i="15"/>
  <c r="AA556" i="15"/>
  <c r="Z556" i="15"/>
  <c r="AA557" i="15"/>
  <c r="Z557" i="15"/>
  <c r="AA558" i="15"/>
  <c r="Z558" i="15"/>
  <c r="AA559" i="15"/>
  <c r="Z559" i="15"/>
  <c r="AA560" i="15"/>
  <c r="Z560" i="15"/>
  <c r="AA561" i="15"/>
  <c r="Z561" i="15"/>
  <c r="AA562" i="15"/>
  <c r="Z562" i="15"/>
  <c r="AA563" i="15"/>
  <c r="Z563" i="15"/>
  <c r="AA564" i="15"/>
  <c r="Z564" i="15"/>
  <c r="AA565" i="15"/>
  <c r="Z565" i="15"/>
  <c r="AA566" i="15"/>
  <c r="Z566" i="15"/>
  <c r="AA567" i="15"/>
  <c r="Z567" i="15"/>
  <c r="AA568" i="15"/>
  <c r="Z568" i="15"/>
  <c r="AA569" i="15"/>
  <c r="Z569" i="15"/>
  <c r="AA570" i="15"/>
  <c r="Z570" i="15"/>
  <c r="AA571" i="15"/>
  <c r="Z571" i="15"/>
  <c r="AA572" i="15"/>
  <c r="Z572" i="15"/>
  <c r="AA573" i="15"/>
  <c r="Z573" i="15"/>
  <c r="AA574" i="15"/>
  <c r="Z574" i="15"/>
  <c r="AA575" i="15"/>
  <c r="Z575" i="15"/>
  <c r="AA576" i="15"/>
  <c r="Z576" i="15"/>
  <c r="AA577" i="15"/>
  <c r="Z577" i="15"/>
  <c r="AA578" i="15"/>
  <c r="Z578" i="15"/>
  <c r="AA579" i="15"/>
  <c r="Z579" i="15"/>
  <c r="AA580" i="15"/>
  <c r="Z580" i="15"/>
  <c r="AA581" i="15"/>
  <c r="Z581" i="15"/>
  <c r="AA582" i="15"/>
  <c r="Z582" i="15"/>
  <c r="AA583" i="15"/>
  <c r="Z583" i="15"/>
  <c r="AA584" i="15"/>
  <c r="Z584" i="15"/>
  <c r="AA585" i="15"/>
  <c r="Z585" i="15"/>
  <c r="AA586" i="15"/>
  <c r="Z586" i="15"/>
  <c r="AA587" i="15"/>
  <c r="Z587" i="15"/>
  <c r="AA588" i="15"/>
  <c r="Z588" i="15"/>
  <c r="AA589" i="15"/>
  <c r="Z589" i="15"/>
  <c r="AA590" i="15"/>
  <c r="Z590" i="15"/>
  <c r="AA591" i="15"/>
  <c r="Z591" i="15"/>
  <c r="AA592" i="15"/>
  <c r="Z592" i="15"/>
  <c r="AA593" i="15"/>
  <c r="Z593" i="15"/>
  <c r="AA594" i="15"/>
  <c r="Z594" i="15"/>
  <c r="AA595" i="15"/>
  <c r="Z595" i="15"/>
  <c r="AA596" i="15"/>
  <c r="Z596" i="15"/>
  <c r="AA597" i="15"/>
  <c r="Z597" i="15"/>
  <c r="AA598" i="15"/>
  <c r="Z598" i="15"/>
  <c r="AA599" i="15"/>
  <c r="Z599" i="15"/>
  <c r="AA600" i="15"/>
  <c r="Z600" i="15"/>
  <c r="AA601" i="15"/>
  <c r="Z601" i="15"/>
  <c r="AA602" i="15"/>
  <c r="Z602" i="15"/>
  <c r="AA603" i="15"/>
  <c r="Z603" i="15"/>
  <c r="AA604" i="15"/>
  <c r="Z604" i="15"/>
  <c r="AA605" i="15"/>
  <c r="Z605" i="15"/>
  <c r="AA606" i="15"/>
  <c r="Z606" i="15"/>
  <c r="AA607" i="15"/>
  <c r="Z607" i="15"/>
  <c r="AA608" i="15"/>
  <c r="Z608" i="15"/>
  <c r="AA609" i="15"/>
  <c r="Z609" i="15"/>
  <c r="AA610" i="15"/>
  <c r="Z610" i="15"/>
  <c r="AA611" i="15"/>
  <c r="Z611" i="15"/>
  <c r="AA612" i="15"/>
  <c r="Z612" i="15"/>
  <c r="AA613" i="15"/>
  <c r="Z613" i="15"/>
  <c r="AA614" i="15"/>
  <c r="Z614" i="15"/>
  <c r="AA615" i="15"/>
  <c r="Z615" i="15"/>
  <c r="AA616" i="15"/>
  <c r="Z616" i="15"/>
  <c r="AA617" i="15"/>
  <c r="Z617" i="15"/>
  <c r="AA618" i="15"/>
  <c r="Z618" i="15"/>
  <c r="AA619" i="15"/>
  <c r="Z619" i="15"/>
  <c r="AA620" i="15"/>
  <c r="Z620" i="15"/>
  <c r="AA621" i="15"/>
  <c r="Z621" i="15"/>
  <c r="AA622" i="15"/>
  <c r="Z622" i="15"/>
  <c r="AA623" i="15"/>
  <c r="Z623" i="15"/>
  <c r="AA624" i="15"/>
  <c r="Z624" i="15"/>
  <c r="AA625" i="15"/>
  <c r="Z625" i="15"/>
  <c r="AA626" i="15"/>
  <c r="Z626" i="15"/>
  <c r="AA627" i="15"/>
  <c r="Z627" i="15"/>
  <c r="AA628" i="15"/>
  <c r="Z628" i="15"/>
  <c r="AA629" i="15"/>
  <c r="Z629" i="15"/>
  <c r="AA630" i="15"/>
  <c r="Z630" i="15"/>
  <c r="AA631" i="15"/>
  <c r="Z631" i="15"/>
  <c r="AA632" i="15"/>
  <c r="Z632" i="15"/>
  <c r="AA633" i="15"/>
  <c r="Z633" i="15"/>
  <c r="AA634" i="15"/>
  <c r="Z634" i="15"/>
  <c r="AA635" i="15"/>
  <c r="Z635" i="15"/>
  <c r="AA636" i="15"/>
  <c r="Z636" i="15"/>
  <c r="AA637" i="15"/>
  <c r="Z637" i="15"/>
  <c r="AA638" i="15"/>
  <c r="Z638" i="15"/>
  <c r="AA639" i="15"/>
  <c r="Z639" i="15"/>
  <c r="AA640" i="15"/>
  <c r="Z640" i="15"/>
  <c r="AA641" i="15"/>
  <c r="Z641" i="15"/>
  <c r="AA642" i="15"/>
  <c r="Z642" i="15"/>
  <c r="AA643" i="15"/>
  <c r="Z643" i="15"/>
  <c r="AA644" i="15"/>
  <c r="Z644" i="15"/>
  <c r="AA645" i="15"/>
  <c r="Z645" i="15"/>
  <c r="AA646" i="15"/>
  <c r="Z646" i="15"/>
  <c r="AA647" i="15"/>
  <c r="Z647" i="15"/>
  <c r="AA648" i="15"/>
  <c r="Z648" i="15"/>
  <c r="AA649" i="15"/>
  <c r="Z649" i="15"/>
  <c r="AA650" i="15"/>
  <c r="Z650" i="15"/>
  <c r="AA651" i="15"/>
  <c r="Z651" i="15"/>
  <c r="AA652" i="15"/>
  <c r="Z652" i="15"/>
  <c r="AA653" i="15"/>
  <c r="Z653" i="15"/>
  <c r="AA654" i="15"/>
  <c r="Z654" i="15"/>
  <c r="AA655" i="15"/>
  <c r="Z655" i="15"/>
  <c r="AA656" i="15"/>
  <c r="Z656" i="15"/>
  <c r="AA657" i="15"/>
  <c r="Z657" i="15"/>
  <c r="AA658" i="15"/>
  <c r="Z658" i="15"/>
  <c r="AA659" i="15"/>
  <c r="Z659" i="15"/>
  <c r="AA660" i="15"/>
  <c r="Z660" i="15"/>
  <c r="AA661" i="15"/>
  <c r="Z661" i="15"/>
  <c r="AA662" i="15"/>
  <c r="Z662" i="15"/>
  <c r="AA663" i="15"/>
  <c r="Z663" i="15"/>
  <c r="AA664" i="15"/>
  <c r="Z664" i="15"/>
  <c r="AA665" i="15"/>
  <c r="Z665" i="15"/>
  <c r="AA666" i="15"/>
  <c r="Z666" i="15"/>
  <c r="AA667" i="15"/>
  <c r="Z667" i="15"/>
  <c r="AA668" i="15"/>
  <c r="Z668" i="15"/>
  <c r="AA669" i="15"/>
  <c r="Z669" i="15"/>
  <c r="AA670" i="15"/>
  <c r="Z670" i="15"/>
  <c r="AA671" i="15"/>
  <c r="Z671" i="15"/>
  <c r="AA672" i="15"/>
  <c r="Z672" i="15"/>
  <c r="AA673" i="15"/>
  <c r="Z673" i="15"/>
  <c r="AA674" i="15"/>
  <c r="Z674" i="15"/>
  <c r="AA675" i="15"/>
  <c r="Z675" i="15"/>
  <c r="AA676" i="15"/>
  <c r="Z676" i="15"/>
  <c r="AA677" i="15"/>
  <c r="Z677" i="15"/>
  <c r="AA678" i="15"/>
  <c r="Z678" i="15"/>
  <c r="AA679" i="15"/>
  <c r="Z679" i="15"/>
  <c r="AA680" i="15"/>
  <c r="Z680" i="15"/>
  <c r="AA681" i="15"/>
  <c r="Z681" i="15"/>
  <c r="AA682" i="15"/>
  <c r="Z682" i="15"/>
  <c r="AA683" i="15"/>
  <c r="Z683" i="15"/>
  <c r="AA684" i="15"/>
  <c r="Z684" i="15"/>
  <c r="AA685" i="15"/>
  <c r="Z685" i="15"/>
  <c r="AA686" i="15"/>
  <c r="Z686" i="15"/>
  <c r="AA687" i="15"/>
  <c r="Z687" i="15"/>
  <c r="AA688" i="15"/>
  <c r="Z688" i="15"/>
  <c r="AA689" i="15"/>
  <c r="Z689" i="15"/>
  <c r="AA690" i="15"/>
  <c r="Z690" i="15"/>
  <c r="AA691" i="15"/>
  <c r="Z691" i="15"/>
  <c r="AA692" i="15"/>
  <c r="Z692" i="15"/>
  <c r="AA693" i="15"/>
  <c r="Z693" i="15"/>
  <c r="AA694" i="15"/>
  <c r="Z694" i="15"/>
  <c r="AA695" i="15"/>
  <c r="Z695" i="15"/>
  <c r="AA696" i="15"/>
  <c r="Z696" i="15"/>
  <c r="AA697" i="15"/>
  <c r="Z697" i="15"/>
  <c r="AA698" i="15"/>
  <c r="Z698" i="15"/>
  <c r="AA699" i="15"/>
  <c r="Z699" i="15"/>
  <c r="AA700" i="15"/>
  <c r="Z700" i="15"/>
  <c r="AA701" i="15"/>
  <c r="Z701" i="15"/>
  <c r="AA702" i="15"/>
  <c r="Z702" i="15"/>
  <c r="AA703" i="15"/>
  <c r="Z703" i="15"/>
  <c r="AA704" i="15"/>
  <c r="Z704" i="15"/>
  <c r="AA705" i="15"/>
  <c r="Z705" i="15"/>
  <c r="AA706" i="15"/>
  <c r="Z706" i="15"/>
  <c r="AA707" i="15"/>
  <c r="Z707" i="15"/>
  <c r="AA708" i="15"/>
  <c r="Z708" i="15"/>
  <c r="AA709" i="15"/>
  <c r="Z709" i="15"/>
  <c r="AA710" i="15"/>
  <c r="Z710" i="15"/>
  <c r="AA711" i="15"/>
  <c r="Z711" i="15"/>
  <c r="AA712" i="15"/>
  <c r="Z712" i="15"/>
  <c r="AA713" i="15"/>
  <c r="Z713" i="15"/>
  <c r="AA714" i="15"/>
  <c r="Z714" i="15"/>
  <c r="AA715" i="15"/>
  <c r="Z715" i="15"/>
  <c r="AA716" i="15"/>
  <c r="Z716" i="15"/>
  <c r="AA717" i="15"/>
  <c r="Z717" i="15"/>
  <c r="AA718" i="15"/>
  <c r="Z718" i="15"/>
  <c r="AA719" i="15"/>
  <c r="Z719" i="15"/>
  <c r="AA720" i="15"/>
  <c r="Z720" i="15"/>
  <c r="AA721" i="15"/>
  <c r="Z721" i="15"/>
  <c r="AA722" i="15"/>
  <c r="Z722" i="15"/>
  <c r="AA723" i="15"/>
  <c r="Z723" i="15"/>
  <c r="AA724" i="15"/>
  <c r="Z724" i="15"/>
  <c r="AA725" i="15"/>
  <c r="Z725" i="15"/>
  <c r="AA726" i="15"/>
  <c r="Z726" i="15"/>
  <c r="AA727" i="15"/>
  <c r="Z727" i="15"/>
  <c r="AA728" i="15"/>
  <c r="Z728" i="15"/>
  <c r="AA729" i="15"/>
  <c r="Z729" i="15"/>
  <c r="AA730" i="15"/>
  <c r="Z730" i="15"/>
  <c r="AA731" i="15"/>
  <c r="Z731" i="15"/>
  <c r="AA732" i="15"/>
  <c r="Z732" i="15"/>
  <c r="AA733" i="15"/>
  <c r="Z733" i="15"/>
  <c r="AA734" i="15"/>
  <c r="Z734" i="15"/>
  <c r="AA735" i="15"/>
  <c r="Z735" i="15"/>
  <c r="AA736" i="15"/>
  <c r="Z736" i="15"/>
  <c r="AA737" i="15"/>
  <c r="Z737" i="15"/>
  <c r="AA738" i="15"/>
  <c r="Z738" i="15"/>
  <c r="AA739" i="15"/>
  <c r="Z739" i="15"/>
  <c r="AA740" i="15"/>
  <c r="Z740" i="15"/>
  <c r="AA741" i="15"/>
  <c r="Z741" i="15"/>
  <c r="AA742" i="15"/>
  <c r="Z742" i="15"/>
  <c r="AA743" i="15"/>
  <c r="Z743" i="15"/>
  <c r="AA744" i="15"/>
  <c r="Z744" i="15"/>
  <c r="AA745" i="15"/>
  <c r="Z745" i="15"/>
  <c r="AA746" i="15"/>
  <c r="Z746" i="15"/>
  <c r="AA747" i="15"/>
  <c r="Z747" i="15"/>
  <c r="AA748" i="15"/>
  <c r="Z748" i="15"/>
  <c r="AA749" i="15"/>
  <c r="Z749" i="15"/>
  <c r="AA750" i="15"/>
  <c r="Z750" i="15"/>
  <c r="AA751" i="15"/>
  <c r="Z751" i="15"/>
  <c r="AA752" i="15"/>
  <c r="Z752" i="15"/>
  <c r="AA753" i="15"/>
  <c r="Z753" i="15"/>
  <c r="AA754" i="15"/>
  <c r="Z754" i="15"/>
  <c r="AA755" i="15"/>
  <c r="Z755" i="15"/>
  <c r="AA756" i="15"/>
  <c r="Z756" i="15"/>
  <c r="AA757" i="15"/>
  <c r="Z757" i="15"/>
  <c r="AA758" i="15"/>
  <c r="Z758" i="15"/>
  <c r="AA759" i="15"/>
  <c r="Z759" i="15"/>
  <c r="AA760" i="15"/>
  <c r="Z760" i="15"/>
  <c r="AA761" i="15"/>
  <c r="Z761" i="15"/>
  <c r="AA762" i="15"/>
  <c r="Z762" i="15"/>
  <c r="AA763" i="15"/>
  <c r="Z763" i="15"/>
  <c r="AA764" i="15"/>
  <c r="Z764" i="15"/>
  <c r="AA765" i="15"/>
  <c r="Z765" i="15"/>
  <c r="AA766" i="15"/>
  <c r="Z766" i="15"/>
  <c r="AA767" i="15"/>
  <c r="Z767" i="15"/>
  <c r="AA768" i="15"/>
  <c r="Z768" i="15"/>
  <c r="AA769" i="15"/>
  <c r="Z769" i="15"/>
  <c r="AA770" i="15"/>
  <c r="Z770" i="15"/>
  <c r="AA771" i="15"/>
  <c r="Z771" i="15"/>
  <c r="AA772" i="15"/>
  <c r="Z772" i="15"/>
  <c r="AA773" i="15"/>
  <c r="Z773" i="15"/>
  <c r="AA774" i="15"/>
  <c r="Z774" i="15"/>
  <c r="AA775" i="15"/>
  <c r="Z775" i="15"/>
  <c r="AA776" i="15"/>
  <c r="Z776" i="15"/>
  <c r="AA777" i="15"/>
  <c r="Z777" i="15"/>
  <c r="AA778" i="15"/>
  <c r="Z778" i="15"/>
  <c r="AA779" i="15"/>
  <c r="Z779" i="15"/>
  <c r="AA780" i="15"/>
  <c r="Z780" i="15"/>
  <c r="AA781" i="15"/>
  <c r="Z781" i="15"/>
  <c r="AA782" i="15"/>
  <c r="Z782" i="15"/>
  <c r="AA783" i="15"/>
  <c r="Z783" i="15"/>
  <c r="AA784" i="15"/>
  <c r="Z784" i="15"/>
  <c r="AA785" i="15"/>
  <c r="Z785" i="15"/>
  <c r="AA786" i="15"/>
  <c r="Z786" i="15"/>
  <c r="AA787" i="15"/>
  <c r="Z787" i="15"/>
  <c r="AA788" i="15"/>
  <c r="Z788" i="15"/>
  <c r="AA789" i="15"/>
  <c r="Z789" i="15"/>
  <c r="AA790" i="15"/>
  <c r="Z790" i="15"/>
  <c r="AA791" i="15"/>
  <c r="Z791" i="15"/>
  <c r="AA792" i="15"/>
  <c r="Z792" i="15"/>
  <c r="AA793" i="15"/>
  <c r="Z793" i="15"/>
  <c r="AA794" i="15"/>
  <c r="Z794" i="15"/>
  <c r="AA795" i="15"/>
  <c r="Z795" i="15"/>
  <c r="AA796" i="15"/>
  <c r="Z796" i="15"/>
  <c r="AA797" i="15"/>
  <c r="Z797" i="15"/>
  <c r="AA798" i="15"/>
  <c r="Z798" i="15"/>
  <c r="AA799" i="15"/>
  <c r="Z799" i="15"/>
  <c r="AA800" i="15"/>
  <c r="Z800" i="15"/>
  <c r="AA801" i="15"/>
  <c r="Z801" i="15"/>
  <c r="AA802" i="15"/>
  <c r="Z802" i="15"/>
  <c r="AA803" i="15"/>
  <c r="Z803" i="15"/>
  <c r="AA804" i="15"/>
  <c r="Z804" i="15"/>
  <c r="AA805" i="15"/>
  <c r="Z805" i="15"/>
  <c r="AA806" i="15"/>
  <c r="Z806" i="15"/>
  <c r="AA807" i="15"/>
  <c r="Z807" i="15"/>
  <c r="AA808" i="15"/>
  <c r="Z808" i="15"/>
  <c r="AA809" i="15"/>
  <c r="Z809" i="15"/>
  <c r="AA810" i="15"/>
  <c r="Z810" i="15"/>
  <c r="AA811" i="15"/>
  <c r="Z811" i="15"/>
  <c r="AA812" i="15"/>
  <c r="Z812" i="15"/>
  <c r="AA813" i="15"/>
  <c r="Z813" i="15"/>
  <c r="AA814" i="15"/>
  <c r="Z814" i="15"/>
  <c r="AA815" i="15"/>
  <c r="Z815" i="15"/>
  <c r="AA816" i="15"/>
  <c r="Z816" i="15"/>
  <c r="AA817" i="15"/>
  <c r="Z817" i="15"/>
  <c r="AA818" i="15"/>
  <c r="Z818" i="15"/>
  <c r="AA819" i="15"/>
  <c r="Z819" i="15"/>
  <c r="AA820" i="15"/>
  <c r="Z820" i="15"/>
  <c r="AA821" i="15"/>
  <c r="Z821" i="15"/>
  <c r="AA822" i="15"/>
  <c r="Z822" i="15"/>
  <c r="AA823" i="15"/>
  <c r="Z823" i="15"/>
  <c r="AA824" i="15"/>
  <c r="Z824" i="15"/>
  <c r="AA825" i="15"/>
  <c r="Z825" i="15"/>
  <c r="AA826" i="15"/>
  <c r="Z826" i="15"/>
  <c r="AA827" i="15"/>
  <c r="Z827" i="15"/>
  <c r="AA828" i="15"/>
  <c r="Z828" i="15"/>
  <c r="AA829" i="15"/>
  <c r="Z829" i="15"/>
  <c r="AA830" i="15"/>
  <c r="Z830" i="15"/>
  <c r="AA831" i="15"/>
  <c r="Z831" i="15"/>
  <c r="AA832" i="15"/>
  <c r="Z832" i="15"/>
  <c r="AA833" i="15"/>
  <c r="Z833" i="15"/>
  <c r="AA834" i="15"/>
  <c r="Z834" i="15"/>
  <c r="AA835" i="15"/>
  <c r="Z835" i="15"/>
  <c r="AA836" i="15"/>
  <c r="Z836" i="15"/>
  <c r="AA837" i="15"/>
  <c r="Z837" i="15"/>
  <c r="AA838" i="15"/>
  <c r="Z838" i="15"/>
  <c r="AA839" i="15"/>
  <c r="Z839" i="15"/>
  <c r="AA840" i="15"/>
  <c r="Z840" i="15"/>
  <c r="AA841" i="15"/>
  <c r="Z841" i="15"/>
  <c r="AA842" i="15"/>
  <c r="Z842" i="15"/>
  <c r="AA843" i="15"/>
  <c r="Z843" i="15"/>
  <c r="AA844" i="15"/>
  <c r="Z844" i="15"/>
  <c r="AA845" i="15"/>
  <c r="Z845" i="15"/>
  <c r="AA846" i="15"/>
  <c r="Z846" i="15"/>
  <c r="AA847" i="15"/>
  <c r="Z847" i="15"/>
  <c r="AA848" i="15"/>
  <c r="Z848" i="15"/>
  <c r="AA849" i="15"/>
  <c r="Z849" i="15"/>
  <c r="AA850" i="15"/>
  <c r="Z850" i="15"/>
  <c r="AA851" i="15"/>
  <c r="Z851" i="15"/>
  <c r="AA852" i="15"/>
  <c r="Z852" i="15"/>
  <c r="AA853" i="15"/>
  <c r="Z853" i="15"/>
  <c r="AA854" i="15"/>
  <c r="Z854" i="15"/>
  <c r="AA855" i="15"/>
  <c r="Z855" i="15"/>
  <c r="AA856" i="15"/>
  <c r="Z856" i="15"/>
  <c r="AA857" i="15"/>
  <c r="Z857" i="15"/>
  <c r="AA858" i="15"/>
  <c r="Z858" i="15"/>
  <c r="AA859" i="15"/>
  <c r="Z859" i="15"/>
  <c r="AA860" i="15"/>
  <c r="Z860" i="15"/>
  <c r="AA861" i="15"/>
  <c r="Z861" i="15"/>
  <c r="AA862" i="15"/>
  <c r="Z862" i="15"/>
  <c r="AA863" i="15"/>
  <c r="Z863" i="15"/>
  <c r="AA864" i="15"/>
  <c r="Z864" i="15"/>
  <c r="AA865" i="15"/>
  <c r="Z865" i="15"/>
  <c r="AA866" i="15"/>
  <c r="Z866" i="15"/>
  <c r="AA867" i="15"/>
  <c r="Z867" i="15"/>
  <c r="AA868" i="15"/>
  <c r="Z868" i="15"/>
  <c r="AA869" i="15"/>
  <c r="Z869" i="15"/>
  <c r="AA870" i="15"/>
  <c r="Z870" i="15"/>
  <c r="AA871" i="15"/>
  <c r="Z871" i="15"/>
  <c r="AA872" i="15"/>
  <c r="Z872" i="15"/>
  <c r="AA873" i="15"/>
  <c r="Z873" i="15"/>
  <c r="AA874" i="15"/>
  <c r="Z874" i="15"/>
  <c r="AA875" i="15"/>
  <c r="Z875" i="15"/>
  <c r="AA876" i="15"/>
  <c r="Z876" i="15"/>
  <c r="AA877" i="15"/>
  <c r="Z877" i="15"/>
  <c r="AA878" i="15"/>
  <c r="Z878" i="15"/>
  <c r="AA879" i="15"/>
  <c r="Z879" i="15"/>
  <c r="AA880" i="15"/>
  <c r="Z880" i="15"/>
  <c r="AA881" i="15"/>
  <c r="Z881" i="15"/>
  <c r="AA882" i="15"/>
  <c r="Z882" i="15"/>
  <c r="AA883" i="15"/>
  <c r="Z883" i="15"/>
  <c r="AA884" i="15"/>
  <c r="Z884" i="15"/>
  <c r="AA885" i="15"/>
  <c r="Z885" i="15"/>
  <c r="AA886" i="15"/>
  <c r="Z886" i="15"/>
  <c r="AA887" i="15"/>
  <c r="Z887" i="15"/>
  <c r="AA888" i="15"/>
  <c r="Z888" i="15"/>
  <c r="AA889" i="15"/>
  <c r="Z889" i="15"/>
  <c r="AA890" i="15"/>
  <c r="Z890" i="15"/>
  <c r="AA891" i="15"/>
  <c r="Z891" i="15"/>
  <c r="AA892" i="15"/>
  <c r="Z892" i="15"/>
  <c r="AA893" i="15"/>
  <c r="Z893" i="15"/>
  <c r="AA894" i="15"/>
  <c r="Z894" i="15"/>
  <c r="AA895" i="15"/>
  <c r="Z895" i="15"/>
  <c r="AA896" i="15"/>
  <c r="Z896" i="15"/>
  <c r="AA897" i="15"/>
  <c r="Z897" i="15"/>
  <c r="AA898" i="15"/>
  <c r="Z898" i="15"/>
  <c r="AA899" i="15"/>
  <c r="Z899" i="15"/>
  <c r="AA900" i="15"/>
  <c r="Z900" i="15"/>
  <c r="AA901" i="15"/>
  <c r="Z901" i="15"/>
  <c r="AA902" i="15"/>
  <c r="Z902" i="15"/>
  <c r="AA903" i="15"/>
  <c r="Z903" i="15"/>
  <c r="AA904" i="15"/>
  <c r="Z904" i="15"/>
  <c r="AA905" i="15"/>
  <c r="Z905" i="15"/>
  <c r="AA906" i="15"/>
  <c r="Z906" i="15"/>
  <c r="AA907" i="15"/>
  <c r="Z907" i="15"/>
  <c r="AA908" i="15"/>
  <c r="Z908" i="15"/>
  <c r="AA909" i="15"/>
  <c r="Z909" i="15"/>
  <c r="AA910" i="15"/>
  <c r="Z910" i="15"/>
  <c r="AA911" i="15"/>
  <c r="Z911" i="15"/>
  <c r="AA912" i="15"/>
  <c r="Z912" i="15"/>
  <c r="AA913" i="15"/>
  <c r="Z913" i="15"/>
  <c r="AA914" i="15"/>
  <c r="Z914" i="15"/>
  <c r="AA915" i="15"/>
  <c r="Z915" i="15"/>
  <c r="AA916" i="15"/>
  <c r="Z916" i="15"/>
  <c r="AA917" i="15"/>
  <c r="Z917" i="15"/>
  <c r="AA918" i="15"/>
  <c r="Z918" i="15"/>
  <c r="AA919" i="15"/>
  <c r="Z919" i="15"/>
  <c r="AA920" i="15"/>
  <c r="Z920" i="15"/>
  <c r="AA921" i="15"/>
  <c r="Z921" i="15"/>
  <c r="AA922" i="15"/>
  <c r="Z922" i="15"/>
  <c r="AA923" i="15"/>
  <c r="Z923" i="15"/>
  <c r="AA924" i="15"/>
  <c r="Z924" i="15"/>
  <c r="AA925" i="15"/>
  <c r="Z925" i="15"/>
  <c r="AA926" i="15"/>
  <c r="Z926" i="15"/>
  <c r="AA927" i="15"/>
  <c r="Z927" i="15"/>
  <c r="AA928" i="15"/>
  <c r="Z928" i="15"/>
  <c r="AA929" i="15"/>
  <c r="Z929" i="15"/>
  <c r="AA930" i="15"/>
  <c r="Z930" i="15"/>
  <c r="AA931" i="15"/>
  <c r="Z931" i="15"/>
  <c r="AA932" i="15"/>
  <c r="Z932" i="15"/>
  <c r="AA933" i="15"/>
  <c r="Z933" i="15"/>
  <c r="AA934" i="15"/>
  <c r="Z934" i="15"/>
  <c r="AA935" i="15"/>
  <c r="Z935" i="15"/>
  <c r="AA936" i="15"/>
  <c r="Z936" i="15"/>
  <c r="AA937" i="15"/>
  <c r="Z937" i="15"/>
  <c r="AA938" i="15"/>
  <c r="Z938" i="15"/>
  <c r="AA939" i="15"/>
  <c r="Z939" i="15"/>
  <c r="AA940" i="15"/>
  <c r="Z940" i="15"/>
  <c r="AA941" i="15"/>
  <c r="Z941" i="15"/>
  <c r="AA942" i="15"/>
  <c r="Z942" i="15"/>
  <c r="AA943" i="15"/>
  <c r="Z943" i="15"/>
  <c r="AA944" i="15"/>
  <c r="Z944" i="15"/>
  <c r="AA945" i="15"/>
  <c r="Z945" i="15"/>
  <c r="AA946" i="15"/>
  <c r="Z946" i="15"/>
  <c r="AA947" i="15"/>
  <c r="Z947" i="15"/>
  <c r="AA948" i="15"/>
  <c r="Z948" i="15"/>
  <c r="AA949" i="15"/>
  <c r="Z949" i="15"/>
  <c r="AA950" i="15"/>
  <c r="Z950" i="15"/>
  <c r="AA951" i="15"/>
  <c r="Z951" i="15"/>
  <c r="AA952" i="15"/>
  <c r="Z952" i="15"/>
  <c r="AA953" i="15"/>
  <c r="Z953" i="15"/>
  <c r="AA954" i="15"/>
  <c r="Z954" i="15"/>
  <c r="AA955" i="15"/>
  <c r="Z955" i="15"/>
  <c r="AA956" i="15"/>
  <c r="Z956" i="15"/>
  <c r="AA957" i="15"/>
  <c r="Z957" i="15"/>
  <c r="AA958" i="15"/>
  <c r="Z958" i="15"/>
  <c r="AA959" i="15"/>
  <c r="Z959" i="15"/>
  <c r="AA960" i="15"/>
  <c r="Z960" i="15"/>
  <c r="AA961" i="15"/>
  <c r="Z961" i="15"/>
  <c r="AA962" i="15"/>
  <c r="Z962" i="15"/>
  <c r="AA963" i="15"/>
  <c r="Z963" i="15"/>
  <c r="AA964" i="15"/>
  <c r="Z964" i="15"/>
  <c r="AA965" i="15"/>
  <c r="Z965" i="15"/>
  <c r="AA966" i="15"/>
  <c r="Z966" i="15"/>
  <c r="AA967" i="15"/>
  <c r="Z967" i="15"/>
  <c r="AA968" i="15"/>
  <c r="Z968" i="15"/>
  <c r="AA969" i="15"/>
  <c r="Z969" i="15"/>
  <c r="AA970" i="15"/>
  <c r="Z970" i="15"/>
  <c r="AA971" i="15"/>
  <c r="Z971" i="15"/>
  <c r="AA972" i="15"/>
  <c r="Z972" i="15"/>
  <c r="AA973" i="15"/>
  <c r="Z973" i="15"/>
  <c r="AA974" i="15"/>
  <c r="Z974" i="15"/>
  <c r="AA975" i="15"/>
  <c r="Z975" i="15"/>
  <c r="AA976" i="15"/>
  <c r="Z976" i="15"/>
  <c r="AA977" i="15"/>
  <c r="Z977" i="15"/>
  <c r="AA978" i="15"/>
  <c r="Z978" i="15"/>
  <c r="AA979" i="15"/>
  <c r="Z979" i="15"/>
  <c r="AA980" i="15"/>
  <c r="Z980" i="15"/>
  <c r="AA981" i="15"/>
  <c r="Z981" i="15"/>
  <c r="AA982" i="15"/>
  <c r="Z982" i="15"/>
  <c r="AA983" i="15"/>
  <c r="Z983" i="15"/>
  <c r="AA984" i="15"/>
  <c r="Z984" i="15"/>
  <c r="AA985" i="15"/>
  <c r="Z985" i="15"/>
  <c r="AA986" i="15"/>
  <c r="Z986" i="15"/>
  <c r="AA987" i="15"/>
  <c r="Z987" i="15"/>
  <c r="AA988" i="15"/>
  <c r="Z988" i="15"/>
  <c r="AA989" i="15"/>
  <c r="Z989" i="15"/>
  <c r="AA990" i="15"/>
  <c r="Z990" i="15"/>
  <c r="AA991" i="15"/>
  <c r="Z991" i="15"/>
  <c r="AA992" i="15"/>
  <c r="Z992" i="15"/>
  <c r="AA993" i="15"/>
  <c r="Z993" i="15"/>
  <c r="AA994" i="15"/>
  <c r="Z994" i="15"/>
  <c r="AA995" i="15"/>
  <c r="Z995" i="15"/>
  <c r="AA996" i="15"/>
  <c r="Z996" i="15"/>
  <c r="AA997" i="15"/>
  <c r="Z997" i="15"/>
  <c r="AA998" i="15"/>
  <c r="Z998" i="15"/>
  <c r="AA999" i="15"/>
  <c r="Z999" i="15"/>
  <c r="AA1000" i="15"/>
  <c r="Z1000" i="15"/>
  <c r="AA1001" i="15"/>
  <c r="Z1001" i="15"/>
  <c r="AA1002" i="15"/>
  <c r="Z1002" i="15"/>
  <c r="AA1003" i="15"/>
  <c r="Z1003" i="15"/>
  <c r="AA1004" i="15"/>
  <c r="Z1004" i="15"/>
  <c r="AA1005" i="15"/>
  <c r="Z1005" i="15"/>
  <c r="AA1006" i="15"/>
  <c r="Z1006" i="15"/>
  <c r="AA1007" i="15"/>
  <c r="Z1007" i="15"/>
  <c r="AA1008" i="15"/>
  <c r="Z1008" i="15"/>
  <c r="AA1009" i="15"/>
  <c r="Z1009" i="15"/>
  <c r="AA1010" i="15"/>
  <c r="Z1010" i="15"/>
  <c r="AA1011" i="15"/>
  <c r="Z1011" i="15"/>
  <c r="AA1012" i="15"/>
  <c r="Z1012" i="15"/>
  <c r="AA1013" i="15"/>
  <c r="Z1013" i="15"/>
  <c r="AA1014" i="15"/>
  <c r="Z1014" i="15"/>
  <c r="AA1015" i="15"/>
  <c r="Z1015" i="15"/>
  <c r="AA1016" i="15"/>
  <c r="Z1016" i="15"/>
  <c r="AA1017" i="15"/>
  <c r="Z1017" i="15"/>
  <c r="AA1018" i="15"/>
  <c r="Z1018" i="15"/>
  <c r="AA1019" i="15"/>
  <c r="Z1019" i="15"/>
  <c r="AA1020" i="15"/>
  <c r="Z1020" i="15"/>
  <c r="AA1021" i="15"/>
  <c r="Z1021" i="15"/>
  <c r="AA1022" i="15"/>
  <c r="Z1022" i="15"/>
  <c r="AA1023" i="15"/>
  <c r="Z1023" i="15"/>
  <c r="AA1024" i="15"/>
  <c r="Z1024" i="15"/>
  <c r="AA1025" i="15"/>
  <c r="Z1025" i="15"/>
  <c r="AA1026" i="15"/>
  <c r="Z1026" i="15"/>
  <c r="AA1027" i="15"/>
  <c r="Z1027" i="15"/>
  <c r="AA1028" i="15"/>
  <c r="Z1028" i="15"/>
  <c r="AA1029" i="15"/>
  <c r="Z1029" i="15"/>
  <c r="AA1030" i="15"/>
  <c r="Z1030" i="15"/>
  <c r="AA1031" i="15"/>
  <c r="Z1031" i="15"/>
  <c r="AA1032" i="15"/>
  <c r="Z1032" i="15"/>
  <c r="AA1033" i="15"/>
  <c r="Z1033" i="15"/>
  <c r="AA1034" i="15"/>
  <c r="Z1034" i="15"/>
  <c r="AA1035" i="15"/>
  <c r="Z1035" i="15"/>
  <c r="AA1036" i="15"/>
  <c r="Z1036" i="15"/>
  <c r="AA1037" i="15"/>
  <c r="Z1037" i="15"/>
  <c r="AA1038" i="15"/>
  <c r="Z1038" i="15"/>
  <c r="AA1039" i="15"/>
  <c r="Z1039" i="15"/>
  <c r="AA1040" i="15"/>
  <c r="Z1040" i="15"/>
  <c r="AA1041" i="15"/>
  <c r="Z1041" i="15"/>
  <c r="AA1042" i="15"/>
  <c r="Z1042" i="15"/>
  <c r="AA1043" i="15"/>
  <c r="Z1043" i="15"/>
  <c r="AA1044" i="15"/>
  <c r="Z1044" i="15"/>
  <c r="AA1045" i="15"/>
  <c r="Z1045" i="15"/>
  <c r="AA1046" i="15"/>
  <c r="Z1046" i="15"/>
  <c r="AA1047" i="15"/>
  <c r="Z1047" i="15"/>
  <c r="AA1048" i="15"/>
  <c r="Z1048" i="15"/>
  <c r="AA1049" i="15"/>
  <c r="Z1049" i="15"/>
  <c r="AA1050" i="15"/>
  <c r="Z1050" i="15"/>
  <c r="AA1051" i="15"/>
  <c r="Z1051" i="15"/>
  <c r="AA1052" i="15"/>
  <c r="Z1052" i="15"/>
  <c r="AA1053" i="15"/>
  <c r="Z1053" i="15"/>
  <c r="AA1054" i="15"/>
  <c r="Z1054" i="15"/>
  <c r="AA1055" i="15"/>
  <c r="Z1055" i="15"/>
  <c r="AA1056" i="15"/>
  <c r="Z1056" i="15"/>
  <c r="AA1057" i="15"/>
  <c r="Z1057" i="15"/>
  <c r="AA1058" i="15"/>
  <c r="Z1058" i="15"/>
  <c r="AA1059" i="15"/>
  <c r="Z1059" i="15"/>
  <c r="AA1060" i="15"/>
  <c r="Z1060" i="15"/>
  <c r="AA1061" i="15"/>
  <c r="Z1061" i="15"/>
  <c r="AA1062" i="15"/>
  <c r="Z1062" i="15"/>
  <c r="AA1063" i="15"/>
  <c r="Z1063" i="15"/>
  <c r="AA1064" i="15"/>
  <c r="Z1064" i="15"/>
  <c r="AA1065" i="15"/>
  <c r="Z1065" i="15"/>
  <c r="AA1066" i="15"/>
  <c r="Z1066" i="15"/>
  <c r="AA1067" i="15"/>
  <c r="Z1067" i="15"/>
  <c r="AA1068" i="15"/>
  <c r="Z1068" i="15"/>
  <c r="AA1069" i="15"/>
  <c r="Z1069" i="15"/>
  <c r="AA1070" i="15"/>
  <c r="Z1070" i="15"/>
  <c r="AA1071" i="15"/>
  <c r="Z1071" i="15"/>
  <c r="AA1072" i="15"/>
  <c r="Z1072" i="15"/>
  <c r="AA1073" i="15"/>
  <c r="Z1073" i="15"/>
  <c r="AA1074" i="15"/>
  <c r="Z1074" i="15"/>
  <c r="AA1075" i="15"/>
  <c r="Z1075" i="15"/>
  <c r="AA1076" i="15"/>
  <c r="Z1076" i="15"/>
  <c r="AA1077" i="15"/>
  <c r="Z1077" i="15"/>
  <c r="AA1078" i="15"/>
  <c r="Z1078" i="15"/>
  <c r="AA1079" i="15"/>
  <c r="Z1079" i="15"/>
  <c r="AA1080" i="15"/>
  <c r="Z1080" i="15"/>
  <c r="AA1081" i="15"/>
  <c r="Z1081" i="15"/>
  <c r="AA1082" i="15"/>
  <c r="Z1082" i="15"/>
  <c r="AA1083" i="15"/>
  <c r="Z1083" i="15"/>
  <c r="AA1084" i="15"/>
  <c r="Z1084" i="15"/>
  <c r="AA1085" i="15"/>
  <c r="Z1085" i="15"/>
  <c r="AA1086" i="15"/>
  <c r="Z1086" i="15"/>
  <c r="AA1087" i="15"/>
  <c r="Z1087" i="15"/>
  <c r="AA1088" i="15"/>
  <c r="Z1088" i="15"/>
  <c r="AA1089" i="15"/>
  <c r="Z1089" i="15"/>
  <c r="AA1090" i="15"/>
  <c r="Z1090" i="15"/>
  <c r="AA1091" i="15"/>
  <c r="Z1091" i="15"/>
  <c r="AA1092" i="15"/>
  <c r="Z1092" i="15"/>
  <c r="AA1093" i="15"/>
  <c r="Z1093" i="15"/>
  <c r="AA1094" i="15"/>
  <c r="Z1094" i="15"/>
  <c r="AA1095" i="15"/>
  <c r="Z1095" i="15"/>
  <c r="AA1096" i="15"/>
  <c r="Z1096" i="15"/>
  <c r="AA1097" i="15"/>
  <c r="Z1097" i="15"/>
  <c r="AA1098" i="15"/>
  <c r="Z1098" i="15"/>
  <c r="AA1099" i="15"/>
  <c r="Z1099" i="15"/>
  <c r="AA1100" i="15"/>
  <c r="Z1100" i="15"/>
  <c r="AA1101" i="15"/>
  <c r="Z1101" i="15"/>
  <c r="AA1102" i="15"/>
  <c r="Z1102" i="15"/>
  <c r="AA1103" i="15"/>
  <c r="Z1103" i="15"/>
  <c r="AA1104" i="15"/>
  <c r="Z1104" i="15"/>
  <c r="AA1105" i="15"/>
  <c r="Z1105" i="15"/>
  <c r="AA1106" i="15"/>
  <c r="Z1106" i="15"/>
  <c r="AA1107" i="15"/>
  <c r="Z1107" i="15"/>
  <c r="AA1108" i="15"/>
  <c r="Z1108" i="15"/>
  <c r="AA1109" i="15"/>
  <c r="Z1109" i="15"/>
  <c r="AA1110" i="15"/>
  <c r="Z1110" i="15"/>
  <c r="AA1111" i="15"/>
  <c r="Z1111" i="15"/>
  <c r="AA1112" i="15"/>
  <c r="Z1112" i="15"/>
  <c r="AA1113" i="15"/>
  <c r="Z1113" i="15"/>
  <c r="AA1114" i="15"/>
  <c r="Z1114" i="15"/>
  <c r="AA1115" i="15"/>
  <c r="Z1115" i="15"/>
  <c r="AA1116" i="15"/>
  <c r="Z1116" i="15"/>
  <c r="AA1117" i="15"/>
  <c r="Z1117" i="15"/>
  <c r="AA1118" i="15"/>
  <c r="Z1118" i="15"/>
  <c r="AA1119" i="15"/>
  <c r="Z1119" i="15"/>
  <c r="AA1120" i="15"/>
  <c r="Z1120" i="15"/>
  <c r="AA1121" i="15"/>
  <c r="Z1121" i="15"/>
  <c r="AA1122" i="15"/>
  <c r="Z1122" i="15"/>
  <c r="AA1123" i="15"/>
  <c r="Z1123" i="15"/>
  <c r="AA1124" i="15"/>
  <c r="Z1124" i="15"/>
  <c r="AA1125" i="15"/>
  <c r="Z1125" i="15"/>
  <c r="AA1126" i="15"/>
  <c r="Z1126" i="15"/>
  <c r="AA1127" i="15"/>
  <c r="Z1127" i="15"/>
  <c r="AA1128" i="15"/>
  <c r="Z1128" i="15"/>
  <c r="AA1129" i="15"/>
  <c r="Z1129" i="15"/>
  <c r="AA1130" i="15"/>
  <c r="Z1130" i="15"/>
  <c r="AA1131" i="15"/>
  <c r="Z1131" i="15"/>
  <c r="AA1132" i="15"/>
  <c r="Z1132" i="15"/>
  <c r="AA1133" i="15"/>
  <c r="Z1133" i="15"/>
  <c r="AA1134" i="15"/>
  <c r="Z1134" i="15"/>
  <c r="AA1135" i="15"/>
  <c r="Z1135" i="15"/>
  <c r="AA1136" i="15"/>
  <c r="Z1136" i="15"/>
  <c r="AA1137" i="15"/>
  <c r="Z1137" i="15"/>
  <c r="AA1138" i="15"/>
  <c r="Z1138" i="15"/>
  <c r="AA1139" i="15"/>
  <c r="Z1139" i="15"/>
  <c r="AA1140" i="15"/>
  <c r="Z1140" i="15"/>
  <c r="AA1141" i="15"/>
  <c r="Z1141" i="15"/>
  <c r="AA1142" i="15"/>
  <c r="Z1142" i="15"/>
  <c r="AA1143" i="15"/>
  <c r="Z1143" i="15"/>
  <c r="AA1144" i="15"/>
  <c r="Z1144" i="15"/>
  <c r="AA1145" i="15"/>
  <c r="Z1145" i="15"/>
  <c r="AA1146" i="15"/>
  <c r="Z1146" i="15"/>
  <c r="AA1147" i="15"/>
  <c r="Z1147" i="15"/>
  <c r="AA1148" i="15"/>
  <c r="Z1148" i="15"/>
  <c r="AA1149" i="15"/>
  <c r="Z1149" i="15"/>
  <c r="AA1150" i="15"/>
  <c r="Z1150" i="15"/>
  <c r="AA1151" i="15"/>
  <c r="Z1151" i="15"/>
  <c r="AA1152" i="15"/>
  <c r="Z1152" i="15"/>
  <c r="AA1153" i="15"/>
  <c r="Z1153" i="15"/>
  <c r="AA1154" i="15"/>
  <c r="Z1154" i="15"/>
  <c r="AA1155" i="15"/>
  <c r="Z1155" i="15"/>
  <c r="AA1156" i="15"/>
  <c r="Z1156" i="15"/>
  <c r="AA1157" i="15"/>
  <c r="Z1157" i="15"/>
  <c r="AA1158" i="15"/>
  <c r="Z1158" i="15"/>
  <c r="AA1159" i="15"/>
  <c r="Z1159" i="15"/>
  <c r="AA1160" i="15"/>
  <c r="Z1160" i="15"/>
  <c r="AA1161" i="15"/>
  <c r="Z1161" i="15"/>
  <c r="AA1162" i="15"/>
  <c r="Z1162" i="15"/>
  <c r="AA1163" i="15"/>
  <c r="Z1163" i="15"/>
  <c r="AA1164" i="15"/>
  <c r="Z1164" i="15"/>
  <c r="AA1165" i="15"/>
  <c r="Z1165" i="15"/>
  <c r="AA1166" i="15"/>
  <c r="Z1166" i="15"/>
  <c r="AA1167" i="15"/>
  <c r="Z1167" i="15"/>
  <c r="AA1168" i="15"/>
  <c r="Z1168" i="15"/>
  <c r="AA1169" i="15"/>
  <c r="Z1169" i="15"/>
  <c r="AA1170" i="15"/>
  <c r="Z1170" i="15"/>
  <c r="AA1171" i="15"/>
  <c r="Z1171" i="15"/>
  <c r="AA1172" i="15"/>
  <c r="Z1172" i="15"/>
  <c r="AA1173" i="15"/>
  <c r="Z1173" i="15"/>
  <c r="AA1174" i="15"/>
  <c r="Z1174" i="15"/>
  <c r="AA1175" i="15"/>
  <c r="Z1175" i="15"/>
  <c r="AA1176" i="15"/>
  <c r="Z1176" i="15"/>
  <c r="AA1177" i="15"/>
  <c r="Z1177" i="15"/>
  <c r="AA1178" i="15"/>
  <c r="Z1178" i="15"/>
  <c r="AA1179" i="15"/>
  <c r="Z1179" i="15"/>
  <c r="AA1180" i="15"/>
  <c r="Z1180" i="15"/>
  <c r="AA1181" i="15"/>
  <c r="Z1181" i="15"/>
  <c r="AA1182" i="15"/>
  <c r="Z1182" i="15"/>
  <c r="AA1183" i="15"/>
  <c r="Z1183" i="15"/>
  <c r="AA1184" i="15"/>
  <c r="Z1184" i="15"/>
  <c r="AA1185" i="15"/>
  <c r="Z1185" i="15"/>
  <c r="AA1186" i="15"/>
  <c r="Z1186" i="15"/>
  <c r="AA1187" i="15"/>
  <c r="Z1187" i="15"/>
  <c r="AA1188" i="15"/>
  <c r="Z1188" i="15"/>
  <c r="AA1189" i="15"/>
  <c r="Z1189" i="15"/>
  <c r="AA1190" i="15"/>
  <c r="Z1190" i="15"/>
  <c r="AA1191" i="15"/>
  <c r="Z1191" i="15"/>
  <c r="AA1192" i="15"/>
  <c r="Z1192" i="15"/>
  <c r="AA1193" i="15"/>
  <c r="Z1193" i="15"/>
  <c r="AA1194" i="15"/>
  <c r="Z1194" i="15"/>
  <c r="AA1195" i="15"/>
  <c r="Z1195" i="15"/>
  <c r="AA1196" i="15"/>
  <c r="Z1196" i="15"/>
  <c r="AA1197" i="15"/>
  <c r="Z1197" i="15"/>
  <c r="AA1198" i="15"/>
  <c r="Z1198" i="15"/>
  <c r="AA1199" i="15"/>
  <c r="Z1199" i="15"/>
  <c r="AA1200" i="15"/>
  <c r="Z1200" i="15"/>
  <c r="AA1201" i="15"/>
  <c r="Z1201" i="15"/>
  <c r="AA1202" i="15"/>
  <c r="Z1202" i="15"/>
  <c r="AA1203" i="15"/>
  <c r="Z1203" i="15"/>
  <c r="AA1204" i="15"/>
  <c r="Z1204" i="15"/>
  <c r="AA1205" i="15"/>
  <c r="Z1205" i="15"/>
  <c r="AA1206" i="15"/>
  <c r="Z1206" i="15"/>
  <c r="AA1207" i="15"/>
  <c r="Z1207" i="15"/>
  <c r="AA1208" i="15"/>
  <c r="Z1208" i="15"/>
  <c r="AA1209" i="15"/>
  <c r="Z1209" i="15"/>
  <c r="AA1210" i="15"/>
  <c r="Z1210" i="15"/>
  <c r="AA1211" i="15"/>
  <c r="Z1211" i="15"/>
  <c r="AA1212" i="15"/>
  <c r="Z1212" i="15"/>
  <c r="AA1213" i="15"/>
  <c r="Z1213" i="15"/>
  <c r="AA1214" i="15"/>
  <c r="Z1214" i="15"/>
  <c r="AA1215" i="15"/>
  <c r="Z1215" i="15"/>
  <c r="AA1216" i="15"/>
  <c r="Z1216" i="15"/>
  <c r="AA1217" i="15"/>
  <c r="Z1217" i="15"/>
  <c r="AA1218" i="15"/>
  <c r="Z1218" i="15"/>
  <c r="AA1219" i="15"/>
  <c r="Z1219" i="15"/>
  <c r="AA1220" i="15"/>
  <c r="Z1220" i="15"/>
  <c r="AA1221" i="15"/>
  <c r="Z1221" i="15"/>
  <c r="AA1222" i="15"/>
  <c r="Z1222" i="15"/>
  <c r="AA1223" i="15"/>
  <c r="Z1223" i="15"/>
  <c r="AA1224" i="15"/>
  <c r="Z1224" i="15"/>
  <c r="AA1225" i="15"/>
  <c r="Z1225" i="15"/>
  <c r="AA1226" i="15"/>
  <c r="Z1226" i="15"/>
  <c r="AA1227" i="15"/>
  <c r="Z1227" i="15"/>
  <c r="AA1228" i="15"/>
  <c r="Z1228" i="15"/>
  <c r="AA1229" i="15"/>
  <c r="Z1229" i="15"/>
  <c r="AA1230" i="15"/>
  <c r="Z1230" i="15"/>
  <c r="AA1231" i="15"/>
  <c r="Z1231" i="15"/>
  <c r="AA1232" i="15"/>
  <c r="Z1232" i="15"/>
  <c r="AA1233" i="15"/>
  <c r="Z1233" i="15"/>
  <c r="AA1234" i="15"/>
  <c r="Z1234" i="15"/>
  <c r="AA1235" i="15"/>
  <c r="Z1235" i="15"/>
  <c r="AA1236" i="15"/>
  <c r="Z1236" i="15"/>
  <c r="AA1237" i="15"/>
  <c r="Z1237" i="15"/>
  <c r="AA1238" i="15"/>
  <c r="Z1238" i="15"/>
  <c r="AA1239" i="15"/>
  <c r="Z1239" i="15"/>
  <c r="AA1240" i="15"/>
  <c r="Z1240" i="15"/>
  <c r="AA1241" i="15"/>
  <c r="Z1241" i="15"/>
  <c r="AA1242" i="15"/>
  <c r="Z1242" i="15"/>
  <c r="AA1243" i="15"/>
  <c r="Z1243" i="15"/>
  <c r="AA1244" i="15"/>
  <c r="Z1244" i="15"/>
  <c r="AA1245" i="15"/>
  <c r="Z1245" i="15"/>
  <c r="AA1246" i="15"/>
  <c r="Z1246" i="15"/>
  <c r="AA1247" i="15"/>
  <c r="Z1247" i="15"/>
  <c r="AA1248" i="15"/>
  <c r="Z1248" i="15"/>
  <c r="AA1249" i="15"/>
  <c r="Z1249" i="15"/>
  <c r="AA1250" i="15"/>
  <c r="Z1250" i="15"/>
  <c r="AA1251" i="15"/>
  <c r="Z1251" i="15"/>
  <c r="AA1252" i="15"/>
  <c r="Z1252" i="15"/>
  <c r="AA1253" i="15"/>
  <c r="Z1253" i="15"/>
  <c r="AA1254" i="15"/>
  <c r="Z1254" i="15"/>
  <c r="AA1255" i="15"/>
  <c r="Z1255" i="15"/>
  <c r="AA1256" i="15"/>
  <c r="Z1256" i="15"/>
  <c r="AA1257" i="15"/>
  <c r="Z1257" i="15"/>
  <c r="AA1258" i="15"/>
  <c r="Z1258" i="15"/>
  <c r="AA1259" i="15"/>
  <c r="Z1259" i="15"/>
  <c r="AA1260" i="15"/>
  <c r="Z1260" i="15"/>
  <c r="AA1261" i="15"/>
  <c r="Z1261" i="15"/>
  <c r="AA1262" i="15"/>
  <c r="Z1262" i="15"/>
  <c r="AA1263" i="15"/>
  <c r="Z1263" i="15"/>
  <c r="AA1264" i="15"/>
  <c r="Z1264" i="15"/>
  <c r="AA1265" i="15"/>
  <c r="Z1265" i="15"/>
  <c r="AA1266" i="15"/>
  <c r="Z1266" i="15"/>
  <c r="AA1267" i="15"/>
  <c r="Z1267" i="15"/>
  <c r="AA1268" i="15"/>
  <c r="Z1268" i="15"/>
  <c r="AA1269" i="15"/>
  <c r="Z1269" i="15"/>
  <c r="AA1270" i="15"/>
  <c r="Z1270" i="15"/>
  <c r="AA1271" i="15"/>
  <c r="Z1271" i="15"/>
  <c r="AA1272" i="15"/>
  <c r="Z1272" i="15"/>
  <c r="AA1273" i="15"/>
  <c r="Z1273" i="15"/>
  <c r="AA1274" i="15"/>
  <c r="Z1274" i="15"/>
  <c r="AA1275" i="15"/>
  <c r="Z1275" i="15"/>
  <c r="AA1276" i="15"/>
  <c r="Z1276" i="15"/>
  <c r="AA1277" i="15"/>
  <c r="Z1277" i="15"/>
  <c r="AA1278" i="15"/>
  <c r="Z1278" i="15"/>
  <c r="AA1279" i="15"/>
  <c r="Z1279" i="15"/>
  <c r="AA1280" i="15"/>
  <c r="Z1280" i="15"/>
  <c r="AA1281" i="15"/>
  <c r="Z1281" i="15"/>
  <c r="AA1282" i="15"/>
  <c r="Z1282" i="15"/>
  <c r="AA1283" i="15"/>
  <c r="Z1283" i="15"/>
  <c r="AA1284" i="15"/>
  <c r="Z1284" i="15"/>
  <c r="AA1285" i="15"/>
  <c r="Z1285" i="15"/>
  <c r="AA1286" i="15"/>
  <c r="Z1286" i="15"/>
  <c r="AA1287" i="15"/>
  <c r="Z1287" i="15"/>
  <c r="AA1288" i="15"/>
  <c r="Z1288" i="15"/>
  <c r="AA1289" i="15"/>
  <c r="Z1289" i="15"/>
  <c r="AA1290" i="15"/>
  <c r="Z1290" i="15"/>
  <c r="AA1291" i="15"/>
  <c r="Z1291" i="15"/>
  <c r="AA1292" i="15"/>
  <c r="Z1292" i="15"/>
  <c r="AA1293" i="15"/>
  <c r="Z1293" i="15"/>
  <c r="AA1294" i="15"/>
  <c r="Z1294" i="15"/>
  <c r="AA1295" i="15"/>
  <c r="Z1295" i="15"/>
  <c r="AA1296" i="15"/>
  <c r="Z1296" i="15"/>
  <c r="AA1297" i="15"/>
  <c r="Z1297" i="15"/>
  <c r="AA1298" i="15"/>
  <c r="Z1298" i="15"/>
  <c r="AA1299" i="15"/>
  <c r="Z1299" i="15"/>
  <c r="AA1300" i="15"/>
  <c r="Z1300" i="15"/>
  <c r="AA1301" i="15"/>
  <c r="Z1301" i="15"/>
  <c r="AA1302" i="15"/>
  <c r="Z1302" i="15"/>
  <c r="AA1303" i="15"/>
  <c r="Z1303" i="15"/>
  <c r="AA1304" i="15"/>
  <c r="Z1304" i="15"/>
  <c r="AA1305" i="15"/>
  <c r="Z1305" i="15"/>
  <c r="AA1306" i="15"/>
  <c r="Z1306" i="15"/>
  <c r="AA1307" i="15"/>
  <c r="Z1307" i="15"/>
  <c r="AA1308" i="15"/>
  <c r="Z1308" i="15"/>
  <c r="AA1309" i="15"/>
  <c r="Z1309" i="15"/>
  <c r="AA1310" i="15"/>
  <c r="Z1310" i="15"/>
  <c r="AA1311" i="15"/>
  <c r="Z1311" i="15"/>
  <c r="AA1312" i="15"/>
  <c r="Z1312" i="15"/>
  <c r="AA1313" i="15"/>
  <c r="Z1313" i="15"/>
  <c r="AA1314" i="15"/>
  <c r="Z1314" i="15"/>
  <c r="AA1315" i="15"/>
  <c r="Z1315" i="15"/>
  <c r="AA1316" i="15"/>
  <c r="Z1316" i="15"/>
  <c r="AA1317" i="15"/>
  <c r="Z1317" i="15"/>
  <c r="AA1318" i="15"/>
  <c r="Z1318" i="15"/>
  <c r="AA1319" i="15"/>
  <c r="Z1319" i="15"/>
  <c r="AA1320" i="15"/>
  <c r="Z1320" i="15"/>
  <c r="AA1321" i="15"/>
  <c r="Z1321" i="15"/>
  <c r="AA1322" i="15"/>
  <c r="Z1322" i="15"/>
  <c r="AA1323" i="15"/>
  <c r="Z1323" i="15"/>
  <c r="AA1324" i="15"/>
  <c r="Z1324" i="15"/>
  <c r="AA1325" i="15"/>
  <c r="Z1325" i="15"/>
  <c r="AA1326" i="15"/>
  <c r="Z1326" i="15"/>
  <c r="AA1327" i="15"/>
  <c r="Z1327" i="15"/>
  <c r="AA1328" i="15"/>
  <c r="Z1328" i="15"/>
  <c r="AA1329" i="15"/>
  <c r="Z1329" i="15"/>
  <c r="AA1330" i="15"/>
  <c r="Z1330" i="15"/>
  <c r="AA1331" i="15"/>
  <c r="Z1331" i="15"/>
  <c r="AA1332" i="15"/>
  <c r="Z1332" i="15"/>
  <c r="AA1333" i="15"/>
  <c r="Z1333" i="15"/>
  <c r="AA1334" i="15"/>
  <c r="Z1334" i="15"/>
  <c r="AA1335" i="15"/>
  <c r="Z1335" i="15"/>
  <c r="AA1336" i="15"/>
  <c r="Z1336" i="15"/>
  <c r="AA1337" i="15"/>
  <c r="Z1337" i="15"/>
  <c r="AA1338" i="15"/>
  <c r="Z1338" i="15"/>
  <c r="AA1339" i="15"/>
  <c r="Z1339" i="15"/>
  <c r="AA1340" i="15"/>
  <c r="Z1340" i="15"/>
  <c r="AA1341" i="15"/>
  <c r="Z1341" i="15"/>
  <c r="AA1342" i="15"/>
  <c r="Z1342" i="15"/>
  <c r="AA1343" i="15"/>
  <c r="Z1343" i="15"/>
  <c r="AA1344" i="15"/>
  <c r="Z1344" i="15"/>
  <c r="AA1345" i="15"/>
  <c r="Z1345" i="15"/>
  <c r="AA1346" i="15"/>
  <c r="Z1346" i="15"/>
  <c r="AA1347" i="15"/>
  <c r="Z1347" i="15"/>
  <c r="AA1348" i="15"/>
  <c r="Z1348" i="15"/>
  <c r="AA1349" i="15"/>
  <c r="Z1349" i="15"/>
  <c r="AA1350" i="15"/>
  <c r="Z1350" i="15"/>
  <c r="AA1351" i="15"/>
  <c r="Z1351" i="15"/>
  <c r="AA1352" i="15"/>
  <c r="Z1352" i="15"/>
  <c r="AA1353" i="15"/>
  <c r="Z1353" i="15"/>
  <c r="AA1354" i="15"/>
  <c r="Z1354" i="15"/>
  <c r="AA1355" i="15"/>
  <c r="Z1355" i="15"/>
  <c r="AA1356" i="15"/>
  <c r="Z1356" i="15"/>
  <c r="AA1357" i="15"/>
  <c r="Z1357" i="15"/>
  <c r="AA1358" i="15"/>
  <c r="Z1358" i="15"/>
  <c r="AA1359" i="15"/>
  <c r="Z1359" i="15"/>
  <c r="AA1360" i="15"/>
  <c r="Z1360" i="15"/>
  <c r="AA1361" i="15"/>
  <c r="Z1361" i="15"/>
  <c r="AA1362" i="15"/>
  <c r="Z1362" i="15"/>
  <c r="AA1363" i="15"/>
  <c r="Z1363" i="15"/>
  <c r="AA1364" i="15"/>
  <c r="Z1364" i="15"/>
  <c r="AA1365" i="15"/>
  <c r="Z1365" i="15"/>
  <c r="AA1366" i="15"/>
  <c r="Z1366" i="15"/>
  <c r="AA1367" i="15"/>
  <c r="Z1367" i="15"/>
  <c r="AA1368" i="15"/>
  <c r="Z1368" i="15"/>
  <c r="AA1369" i="15"/>
  <c r="Z1369" i="15"/>
  <c r="AA1370" i="15"/>
  <c r="Z1370" i="15"/>
  <c r="AA1371" i="15"/>
  <c r="Z1371" i="15"/>
  <c r="AA1372" i="15"/>
  <c r="Z1372" i="15"/>
  <c r="AA1373" i="15"/>
  <c r="Z1373" i="15"/>
  <c r="AA1374" i="15"/>
  <c r="Z1374" i="15"/>
  <c r="AA1375" i="15"/>
  <c r="Z1375" i="15"/>
  <c r="AA1376" i="15"/>
  <c r="Z1376" i="15"/>
  <c r="AA1377" i="15"/>
  <c r="Z1377" i="15"/>
  <c r="AA1378" i="15"/>
  <c r="Z1378" i="15"/>
  <c r="AA1379" i="15"/>
  <c r="Z1379" i="15"/>
  <c r="AA1380" i="15"/>
  <c r="Z1380" i="15"/>
  <c r="AA1381" i="15"/>
  <c r="Z1381" i="15"/>
  <c r="AA1382" i="15"/>
  <c r="Z1382" i="15"/>
  <c r="AA1383" i="15"/>
  <c r="Z1383" i="15"/>
  <c r="AA1384" i="15"/>
  <c r="Z1384" i="15"/>
  <c r="AA1385" i="15"/>
  <c r="Z1385" i="15"/>
  <c r="AA1386" i="15"/>
  <c r="Z1386" i="15"/>
  <c r="AA1387" i="15"/>
  <c r="Z1387" i="15"/>
  <c r="AA1388" i="15"/>
  <c r="Z1388" i="15"/>
  <c r="AA1389" i="15"/>
  <c r="Z1389" i="15"/>
  <c r="AA1390" i="15"/>
  <c r="Z1390" i="15"/>
  <c r="AA1391" i="15"/>
  <c r="Z1391" i="15"/>
  <c r="AA1392" i="15"/>
  <c r="Z1392" i="15"/>
  <c r="AA1393" i="15"/>
  <c r="Z1393" i="15"/>
  <c r="AA1394" i="15"/>
  <c r="Z1394" i="15"/>
  <c r="AA1395" i="15"/>
  <c r="Z1395" i="15"/>
  <c r="AA1396" i="15"/>
  <c r="Z1396" i="15"/>
  <c r="AA1397" i="15"/>
  <c r="Z1397" i="15"/>
  <c r="AA1398" i="15"/>
  <c r="Z1398" i="15"/>
  <c r="AA1399" i="15"/>
  <c r="Z1399" i="15"/>
  <c r="AA1400" i="15"/>
  <c r="Z1400" i="15"/>
  <c r="AA1401" i="15"/>
  <c r="Z1401" i="15"/>
  <c r="AA1402" i="15"/>
  <c r="Z1402" i="15"/>
  <c r="AA1403" i="15"/>
  <c r="Z1403" i="15"/>
  <c r="AA1404" i="15"/>
  <c r="Z1404" i="15"/>
  <c r="AA1405" i="15"/>
  <c r="Z1405" i="15"/>
  <c r="AA1406" i="15"/>
  <c r="Z1406" i="15"/>
  <c r="AA1407" i="15"/>
  <c r="Z1407" i="15"/>
  <c r="AA1408" i="15"/>
  <c r="Z1408" i="15"/>
  <c r="AA1409" i="15"/>
  <c r="Z1409" i="15"/>
  <c r="AA1410" i="15"/>
  <c r="Z1410" i="15"/>
  <c r="AA1411" i="15"/>
  <c r="Z1411" i="15"/>
  <c r="AA1412" i="15"/>
  <c r="Z1412" i="15"/>
  <c r="AA1413" i="15"/>
  <c r="Z1413" i="15"/>
  <c r="AA1414" i="15"/>
  <c r="Z1414" i="15"/>
  <c r="AA1415" i="15"/>
  <c r="Z1415" i="15"/>
  <c r="AA1416" i="15"/>
  <c r="Z1416" i="15"/>
  <c r="AA1417" i="15"/>
  <c r="Z1417" i="15"/>
  <c r="AA1418" i="15"/>
  <c r="Z1418" i="15"/>
  <c r="AA1419" i="15"/>
  <c r="Z1419" i="15"/>
  <c r="AA1420" i="15"/>
  <c r="Z1420" i="15"/>
  <c r="AA1421" i="15"/>
  <c r="Z1421" i="15"/>
  <c r="AA1422" i="15"/>
  <c r="Z1422" i="15"/>
  <c r="AA1423" i="15"/>
  <c r="Z1423" i="15"/>
  <c r="AA1424" i="15"/>
  <c r="Z1424" i="15"/>
  <c r="AA1425" i="15"/>
  <c r="Z1425" i="15"/>
  <c r="AA1426" i="15"/>
  <c r="Z1426" i="15"/>
  <c r="AA1427" i="15"/>
  <c r="Z1427" i="15"/>
  <c r="AA1428" i="15"/>
  <c r="Z1428" i="15"/>
  <c r="AA1429" i="15"/>
  <c r="Z1429" i="15"/>
  <c r="AA1430" i="15"/>
  <c r="Z1430" i="15"/>
  <c r="AA1431" i="15"/>
  <c r="Z1431" i="15"/>
  <c r="AA1432" i="15"/>
  <c r="Z1432" i="15"/>
  <c r="AA1433" i="15"/>
  <c r="Z1433" i="15"/>
  <c r="AA1434" i="15"/>
  <c r="Z1434" i="15"/>
  <c r="AA1435" i="15"/>
  <c r="Z1435" i="15"/>
  <c r="AA1436" i="15"/>
  <c r="Z1436" i="15"/>
  <c r="AA1437" i="15"/>
  <c r="Z1437" i="15"/>
  <c r="AA1438" i="15"/>
  <c r="Z1438" i="15"/>
  <c r="AA1439" i="15"/>
  <c r="Z1439" i="15"/>
  <c r="AA1440" i="15"/>
  <c r="Z1440" i="15"/>
  <c r="AA1441" i="15"/>
  <c r="Z1441" i="15"/>
  <c r="AA1442" i="15"/>
  <c r="Z1442" i="15"/>
  <c r="AA1443" i="15"/>
  <c r="Z1443" i="15"/>
  <c r="AA1444" i="15"/>
  <c r="Z1444" i="15"/>
  <c r="AA1445" i="15"/>
  <c r="Z1445" i="15"/>
  <c r="AA1446" i="15"/>
  <c r="Z1446" i="15"/>
  <c r="AA1447" i="15"/>
  <c r="Z1447" i="15"/>
  <c r="AA1448" i="15"/>
  <c r="Z1448" i="15"/>
  <c r="AA1449" i="15"/>
  <c r="Z1449" i="15"/>
  <c r="AA1450" i="15"/>
  <c r="Z1450" i="15"/>
  <c r="AA1451" i="15"/>
  <c r="Z1451" i="15"/>
  <c r="AA1452" i="15"/>
  <c r="Z1452" i="15"/>
  <c r="AA1453" i="15"/>
  <c r="Z1453" i="15"/>
  <c r="AA1454" i="15"/>
  <c r="Z1454" i="15"/>
  <c r="AA1455" i="15"/>
  <c r="Z1455" i="15"/>
  <c r="AA1456" i="15"/>
  <c r="Z1456" i="15"/>
  <c r="AA1457" i="15"/>
  <c r="Z1457" i="15"/>
  <c r="AA1458" i="15"/>
  <c r="Z1458" i="15"/>
  <c r="AA1459" i="15"/>
  <c r="Z1459" i="15"/>
  <c r="AA1460" i="15"/>
  <c r="Z1460" i="15"/>
  <c r="AA1461" i="15"/>
  <c r="Z1461" i="15"/>
  <c r="AA1462" i="15"/>
  <c r="Z1462" i="15"/>
  <c r="AA1463" i="15"/>
  <c r="Z1463" i="15"/>
  <c r="AA1464" i="15"/>
  <c r="Z1464" i="15"/>
  <c r="AA1465" i="15"/>
  <c r="Z1465" i="15"/>
  <c r="AA1466" i="15"/>
  <c r="Z1466" i="15"/>
  <c r="AA1467" i="15"/>
  <c r="Z1467" i="15"/>
  <c r="AA1468" i="15"/>
  <c r="Z1468" i="15"/>
  <c r="AA1469" i="15"/>
  <c r="Z1469" i="15"/>
  <c r="AA1470" i="15"/>
  <c r="Z1470" i="15"/>
  <c r="AA1471" i="15"/>
  <c r="Z1471" i="15"/>
  <c r="AA1472" i="15"/>
  <c r="Z1472" i="15"/>
  <c r="AA1473" i="15"/>
  <c r="Z1473" i="15"/>
  <c r="AA1474" i="15"/>
  <c r="Z1474" i="15"/>
  <c r="AA1475" i="15"/>
  <c r="Z1475" i="15"/>
  <c r="AA1476" i="15"/>
  <c r="Z1476" i="15"/>
  <c r="AA1477" i="15"/>
  <c r="Z1477" i="15"/>
  <c r="AA1478" i="15"/>
  <c r="Z1478" i="15"/>
  <c r="AA1479" i="15"/>
  <c r="Z1479" i="15"/>
  <c r="AA1480" i="15"/>
  <c r="Z1480" i="15"/>
  <c r="AA1481" i="15"/>
  <c r="Z1481" i="15"/>
  <c r="AA1482" i="15"/>
  <c r="Z1482" i="15"/>
  <c r="AA1483" i="15"/>
  <c r="Z1483" i="15"/>
  <c r="AA1484" i="15"/>
  <c r="Z1484" i="15"/>
  <c r="AA1485" i="15"/>
  <c r="Z1485" i="15"/>
  <c r="AA1486" i="15"/>
  <c r="Z1486" i="15"/>
  <c r="AA1487" i="15"/>
  <c r="Z1487" i="15"/>
  <c r="AA1488" i="15"/>
  <c r="Z1488" i="15"/>
  <c r="AA1489" i="15"/>
  <c r="Z1489" i="15"/>
  <c r="AA1490" i="15"/>
  <c r="Z1490" i="15"/>
  <c r="AA1491" i="15"/>
  <c r="Z1491" i="15"/>
  <c r="AA1492" i="15"/>
  <c r="Z1492" i="15"/>
  <c r="AA1493" i="15"/>
  <c r="Z1493" i="15"/>
  <c r="AA1494" i="15"/>
  <c r="Z1494" i="15"/>
  <c r="AA1495" i="15"/>
  <c r="Z1495" i="15"/>
  <c r="AA1496" i="15"/>
  <c r="Z1496" i="15"/>
  <c r="AA1497" i="15"/>
  <c r="Z1497" i="15"/>
  <c r="AA1498" i="15"/>
  <c r="Z1498" i="15"/>
  <c r="AA1499" i="15"/>
  <c r="Z1499" i="15"/>
  <c r="AA1500" i="15"/>
  <c r="Z1500" i="15"/>
  <c r="AA1501" i="15"/>
  <c r="Z1501" i="15"/>
  <c r="AA1502" i="15"/>
  <c r="Z1502" i="15"/>
  <c r="AA1503" i="15"/>
  <c r="Z1503" i="15"/>
  <c r="AA1504" i="15"/>
  <c r="Z1504" i="15"/>
  <c r="AA1505" i="15"/>
  <c r="Z1505" i="15"/>
  <c r="AA1506" i="15"/>
  <c r="Z1506" i="15"/>
  <c r="AA1507" i="15"/>
  <c r="Z1507" i="15"/>
  <c r="AA1508" i="15"/>
  <c r="Z1508" i="15"/>
  <c r="AA1509" i="15"/>
  <c r="Z1509" i="15"/>
  <c r="AA1510" i="15"/>
  <c r="Z1510" i="15"/>
  <c r="AA1511" i="15"/>
  <c r="Z1511" i="15"/>
  <c r="AA1512" i="15"/>
  <c r="Z1512" i="15"/>
  <c r="AA1513" i="15"/>
  <c r="Z1513" i="15"/>
  <c r="AA1514" i="15"/>
  <c r="Z1514" i="15"/>
  <c r="AA1515" i="15"/>
  <c r="Z1515" i="15"/>
  <c r="AA1516" i="15"/>
  <c r="Z1516" i="15"/>
  <c r="AA1517" i="15"/>
  <c r="Z1517" i="15"/>
  <c r="AA1518" i="15"/>
  <c r="Z1518" i="15"/>
  <c r="AA1519" i="15"/>
  <c r="Z1519" i="15"/>
  <c r="AA1520" i="15"/>
  <c r="Z1520" i="15"/>
  <c r="AA1521" i="15"/>
  <c r="Z1521" i="15"/>
  <c r="AA1522" i="15"/>
  <c r="Z1522" i="15"/>
  <c r="AA1523" i="15"/>
  <c r="Z1523" i="15"/>
  <c r="AA1524" i="15"/>
  <c r="Z1524" i="15"/>
  <c r="AA1525" i="15"/>
  <c r="Z1525" i="15"/>
  <c r="AA1526" i="15"/>
  <c r="Z1526" i="15"/>
  <c r="AA1527" i="15"/>
  <c r="Z1527" i="15"/>
  <c r="AA1528" i="15"/>
  <c r="Z1528" i="15"/>
  <c r="AA1529" i="15"/>
  <c r="Z1529" i="15"/>
  <c r="AA1530" i="15"/>
  <c r="Z1530" i="15"/>
  <c r="AA1531" i="15"/>
  <c r="Z1531" i="15"/>
  <c r="AA1532" i="15"/>
  <c r="Z1532" i="15"/>
  <c r="AA1533" i="15"/>
  <c r="Z1533" i="15"/>
  <c r="AA1534" i="15"/>
  <c r="Z1534" i="15"/>
  <c r="AA1535" i="15"/>
  <c r="Z1535" i="15"/>
  <c r="AA1536" i="15"/>
  <c r="Z1536" i="15"/>
  <c r="AA1537" i="15"/>
  <c r="Z1537" i="15"/>
  <c r="AA1538" i="15"/>
  <c r="Z1538" i="15"/>
  <c r="AA1539" i="15"/>
  <c r="Z1539" i="15"/>
  <c r="AA1540" i="15"/>
  <c r="Z1540" i="15"/>
  <c r="AA1541" i="15"/>
  <c r="Z1541" i="15"/>
  <c r="AA1542" i="15"/>
  <c r="Z1542" i="15"/>
  <c r="AA1543" i="15"/>
  <c r="Z1543" i="15"/>
  <c r="AA1544" i="15"/>
  <c r="Z1544" i="15"/>
  <c r="AA1545" i="15"/>
  <c r="Z1545" i="15"/>
  <c r="AA1546" i="15"/>
  <c r="Z1546" i="15"/>
  <c r="AA1547" i="15"/>
  <c r="Z1547" i="15"/>
  <c r="AA1548" i="15"/>
  <c r="Z1548" i="15"/>
  <c r="AA1549" i="15"/>
  <c r="Z1549" i="15"/>
  <c r="AA1550" i="15"/>
  <c r="Z1550" i="15"/>
  <c r="AA1551" i="15"/>
  <c r="Z1551" i="15"/>
  <c r="AA1552" i="15"/>
  <c r="Z1552" i="15"/>
  <c r="AA1553" i="15"/>
  <c r="Z1553" i="15"/>
  <c r="AA1554" i="15"/>
  <c r="Z1554" i="15"/>
  <c r="AA1555" i="15"/>
  <c r="Z1555" i="15"/>
  <c r="AA1556" i="15"/>
  <c r="Z1556" i="15"/>
  <c r="AA1557" i="15"/>
  <c r="Z1557" i="15"/>
  <c r="AA1558" i="15"/>
  <c r="Z1558" i="15"/>
  <c r="AA1559" i="15"/>
  <c r="Z1559" i="15"/>
  <c r="AA1560" i="15"/>
  <c r="Z1560" i="15"/>
  <c r="AA1561" i="15"/>
  <c r="Z1561" i="15"/>
  <c r="AA1562" i="15"/>
  <c r="Z1562" i="15"/>
  <c r="AA1563" i="15"/>
  <c r="Z1563" i="15"/>
  <c r="AA1564" i="15"/>
  <c r="Z1564" i="15"/>
  <c r="AA1565" i="15"/>
  <c r="Z1565" i="15"/>
  <c r="AA1566" i="15"/>
  <c r="Z1566" i="15"/>
  <c r="AA1567" i="15"/>
  <c r="Z1567" i="15"/>
  <c r="AA1568" i="15"/>
  <c r="Z1568" i="15"/>
  <c r="AA1569" i="15"/>
  <c r="Z1569" i="15"/>
  <c r="AA1570" i="15"/>
  <c r="Z1570" i="15"/>
  <c r="AA1571" i="15"/>
  <c r="Z1571" i="15"/>
  <c r="AA1572" i="15"/>
  <c r="Z1572" i="15"/>
  <c r="AA1573" i="15"/>
  <c r="Z1573" i="15"/>
  <c r="AA1574" i="15"/>
  <c r="Z1574" i="15"/>
  <c r="AA1575" i="15"/>
  <c r="Z1575" i="15"/>
  <c r="AA1576" i="15"/>
  <c r="Z1576" i="15"/>
  <c r="AA1577" i="15"/>
  <c r="Z1577" i="15"/>
  <c r="AA1578" i="15"/>
  <c r="Z1578" i="15"/>
  <c r="AA1579" i="15"/>
  <c r="Z1579" i="15"/>
  <c r="AA1580" i="15"/>
  <c r="Z1580" i="15"/>
  <c r="AA1581" i="15"/>
  <c r="Z1581" i="15"/>
  <c r="AA1582" i="15"/>
  <c r="Z1582" i="15"/>
  <c r="AA1583" i="15"/>
  <c r="Z1583" i="15"/>
  <c r="AA1584" i="15"/>
  <c r="Z1584" i="15"/>
  <c r="AA1585" i="15"/>
  <c r="Z1585" i="15"/>
  <c r="AA1586" i="15"/>
  <c r="Z1586" i="15"/>
  <c r="AA1587" i="15"/>
  <c r="Z1587" i="15"/>
  <c r="AA1588" i="15"/>
  <c r="Z1588" i="15"/>
  <c r="AA1589" i="15"/>
  <c r="Z1589" i="15"/>
  <c r="AA1590" i="15"/>
  <c r="Z1590" i="15"/>
  <c r="AA1591" i="15"/>
  <c r="Z1591" i="15"/>
  <c r="AA1592" i="15"/>
  <c r="Z1592" i="15"/>
  <c r="AA1593" i="15"/>
  <c r="Z1593" i="15"/>
  <c r="AA1594" i="15"/>
  <c r="Z1594" i="15"/>
  <c r="AA1595" i="15"/>
  <c r="Z1595" i="15"/>
  <c r="AA1596" i="15"/>
  <c r="Z1596" i="15"/>
  <c r="AA1597" i="15"/>
  <c r="Z1597" i="15"/>
  <c r="AA1598" i="15"/>
  <c r="Z1598" i="15"/>
  <c r="AA1599" i="15"/>
  <c r="Z1599" i="15"/>
  <c r="AA1600" i="15"/>
  <c r="Z1600" i="15"/>
  <c r="AA1601" i="15"/>
  <c r="Z1601" i="15"/>
  <c r="AA1602" i="15"/>
  <c r="Z1602" i="15"/>
  <c r="AA1603" i="15"/>
  <c r="Z1603" i="15"/>
  <c r="AA1604" i="15"/>
  <c r="Z1604" i="15"/>
  <c r="AA1605" i="15"/>
  <c r="Z1605" i="15"/>
  <c r="AA1606" i="15"/>
  <c r="Z1606" i="15"/>
  <c r="AA1607" i="15"/>
  <c r="Z1607" i="15"/>
  <c r="AA1608" i="15"/>
  <c r="Z1608" i="15"/>
  <c r="AA1609" i="15"/>
  <c r="Z1609" i="15"/>
  <c r="AA1610" i="15"/>
  <c r="Z1610" i="15"/>
  <c r="AA1611" i="15"/>
  <c r="Z1611" i="15"/>
  <c r="AA1612" i="15"/>
  <c r="Z1612" i="15"/>
  <c r="AA1613" i="15"/>
  <c r="Z1613" i="15"/>
  <c r="AA1614" i="15"/>
  <c r="Z1614" i="15"/>
  <c r="AA1615" i="15"/>
  <c r="Z1615" i="15"/>
  <c r="AA1616" i="15"/>
  <c r="Z1616" i="15"/>
  <c r="AA1617" i="15"/>
  <c r="Z1617" i="15"/>
  <c r="AA1618" i="15"/>
  <c r="Z1618" i="15"/>
  <c r="AA1619" i="15"/>
  <c r="Z1619" i="15"/>
  <c r="AA1620" i="15"/>
  <c r="Z1620" i="15"/>
  <c r="AA1621" i="15"/>
  <c r="Z1621" i="15"/>
  <c r="AA1622" i="15"/>
  <c r="Z1622" i="15"/>
  <c r="AA1623" i="15"/>
  <c r="Z1623" i="15"/>
  <c r="AA1624" i="15"/>
  <c r="Z1624" i="15"/>
  <c r="AA1625" i="15"/>
  <c r="Z1625" i="15"/>
  <c r="AA1626" i="15"/>
  <c r="Z1626" i="15"/>
  <c r="AA1627" i="15"/>
  <c r="Z1627" i="15"/>
  <c r="AA1628" i="15"/>
  <c r="Z1628" i="15"/>
  <c r="AA1629" i="15"/>
  <c r="Z1629" i="15"/>
  <c r="AA1630" i="15"/>
  <c r="Z1630" i="15"/>
  <c r="AA1631" i="15"/>
  <c r="Z1631" i="15"/>
  <c r="AA1632" i="15"/>
  <c r="Z1632" i="15"/>
  <c r="AA1633" i="15"/>
  <c r="Z1633" i="15"/>
  <c r="AA1634" i="15"/>
  <c r="Z1634" i="15"/>
  <c r="AA1635" i="15"/>
  <c r="Z1635" i="15"/>
  <c r="AA1636" i="15"/>
  <c r="Z1636" i="15"/>
  <c r="AA1637" i="15"/>
  <c r="Z1637" i="15"/>
  <c r="AA1638" i="15"/>
  <c r="Z1638" i="15"/>
  <c r="AA1639" i="15"/>
  <c r="Z1639" i="15"/>
  <c r="AA1640" i="15"/>
  <c r="Z1640" i="15"/>
  <c r="AA1641" i="15"/>
  <c r="Z1641" i="15"/>
  <c r="AA1642" i="15"/>
  <c r="Z1642" i="15"/>
  <c r="AA1643" i="15"/>
  <c r="Z1643" i="15"/>
  <c r="AA1644" i="15"/>
  <c r="Z1644" i="15"/>
  <c r="AA1645" i="15"/>
  <c r="Z1645" i="15"/>
  <c r="AA1646" i="15"/>
  <c r="Z1646" i="15"/>
  <c r="AA1647" i="15"/>
  <c r="Z1647" i="15"/>
  <c r="AA1648" i="15"/>
  <c r="Z1648" i="15"/>
  <c r="AA1649" i="15"/>
  <c r="Z1649" i="15"/>
  <c r="AA1650" i="15"/>
  <c r="Z1650" i="15"/>
  <c r="AA1651" i="15"/>
  <c r="Z1651" i="15"/>
  <c r="AA1652" i="15"/>
  <c r="Z1652" i="15"/>
  <c r="AA1653" i="15"/>
  <c r="Z1653" i="15"/>
  <c r="AA1654" i="15"/>
  <c r="Z1654" i="15"/>
  <c r="AA1655" i="15"/>
  <c r="Z1655" i="15"/>
  <c r="AA1656" i="15"/>
  <c r="Z1656" i="15"/>
  <c r="AA1657" i="15"/>
  <c r="Z1657" i="15"/>
  <c r="AA1658" i="15"/>
  <c r="Z1658" i="15"/>
  <c r="AA1659" i="15"/>
  <c r="Z1659" i="15"/>
  <c r="AA1660" i="15"/>
  <c r="Z1660" i="15"/>
  <c r="AA1661" i="15"/>
  <c r="Z1661" i="15"/>
  <c r="AA1662" i="15"/>
  <c r="Z1662" i="15"/>
  <c r="AA1663" i="15"/>
  <c r="Z1663" i="15"/>
  <c r="AA1664" i="15"/>
  <c r="Z1664" i="15"/>
  <c r="AA1665" i="15"/>
  <c r="Z1665" i="15"/>
  <c r="AA1666" i="15"/>
  <c r="Z1666" i="15"/>
  <c r="AA1667" i="15"/>
  <c r="Z1667" i="15"/>
  <c r="AA1668" i="15"/>
  <c r="Z1668" i="15"/>
  <c r="AA1669" i="15"/>
  <c r="Z1669" i="15"/>
  <c r="AA1670" i="15"/>
  <c r="Z1670" i="15"/>
  <c r="AA1671" i="15"/>
  <c r="Z1671" i="15"/>
  <c r="AA1672" i="15"/>
  <c r="Z1672" i="15"/>
  <c r="AA1673" i="15"/>
  <c r="Z1673" i="15"/>
  <c r="AA1674" i="15"/>
  <c r="Z1674" i="15"/>
  <c r="AA1675" i="15"/>
  <c r="Z1675" i="15"/>
  <c r="AA1676" i="15"/>
  <c r="Z1676" i="15"/>
  <c r="AA1677" i="15"/>
  <c r="Z1677" i="15"/>
  <c r="AA1678" i="15"/>
  <c r="Z1678" i="15"/>
  <c r="AA1679" i="15"/>
  <c r="Z1679" i="15"/>
  <c r="AA1680" i="15"/>
  <c r="Z1680" i="15"/>
  <c r="AA1681" i="15"/>
  <c r="Z1681" i="15"/>
  <c r="AA1682" i="15"/>
  <c r="Z1682" i="15"/>
  <c r="AA1683" i="15"/>
  <c r="Z1683" i="15"/>
  <c r="AA1684" i="15"/>
  <c r="Z1684" i="15"/>
  <c r="AA1685" i="15"/>
  <c r="Z1685" i="15"/>
  <c r="AA1686" i="15"/>
  <c r="Z1686" i="15"/>
  <c r="AA1687" i="15"/>
  <c r="Z1687" i="15"/>
  <c r="AA1688" i="15"/>
  <c r="Z1688" i="15"/>
  <c r="AA1689" i="15"/>
  <c r="Z1689" i="15"/>
  <c r="AA1690" i="15"/>
  <c r="Z1690" i="15"/>
  <c r="AA1691" i="15"/>
  <c r="Z1691" i="15"/>
  <c r="AA1692" i="15"/>
  <c r="Z1692" i="15"/>
  <c r="AA1693" i="15"/>
  <c r="Z1693" i="15"/>
  <c r="AA1694" i="15"/>
  <c r="Z1694" i="15"/>
  <c r="AA1695" i="15"/>
  <c r="Z1695" i="15"/>
  <c r="AA1696" i="15"/>
  <c r="Z1696" i="15"/>
  <c r="AA1697" i="15"/>
  <c r="Z1697" i="15"/>
  <c r="AA1698" i="15"/>
  <c r="Z1698" i="15"/>
  <c r="AA1699" i="15"/>
  <c r="Z1699" i="15"/>
  <c r="AA1700" i="15"/>
  <c r="Z1700" i="15"/>
  <c r="AA1701" i="15"/>
  <c r="Z1701" i="15"/>
  <c r="AA1702" i="15"/>
  <c r="Z1702" i="15"/>
  <c r="AA1703" i="15"/>
  <c r="Z1703" i="15"/>
  <c r="AA1704" i="15"/>
  <c r="Z1704" i="15"/>
  <c r="AA1705" i="15"/>
  <c r="Z1705" i="15"/>
  <c r="AA1706" i="15"/>
  <c r="Z1706" i="15"/>
  <c r="AA1707" i="15"/>
  <c r="Z1707" i="15"/>
  <c r="AA1708" i="15"/>
  <c r="Z1708" i="15"/>
  <c r="AA1709" i="15"/>
  <c r="Z1709" i="15"/>
  <c r="AA1710" i="15"/>
  <c r="Z1710" i="15"/>
  <c r="AA1711" i="15"/>
  <c r="Z1711" i="15"/>
  <c r="AA1712" i="15"/>
  <c r="Z1712" i="15"/>
  <c r="AA1713" i="15"/>
  <c r="Z1713" i="15"/>
  <c r="AA1714" i="15"/>
  <c r="Z1714" i="15"/>
  <c r="AA1715" i="15"/>
  <c r="Z1715" i="15"/>
  <c r="AA1716" i="15"/>
  <c r="Z1716" i="15"/>
  <c r="AA1717" i="15"/>
  <c r="Z1717" i="15"/>
  <c r="AA1718" i="15"/>
  <c r="Z1718" i="15"/>
  <c r="AA1719" i="15"/>
  <c r="Z1719" i="15"/>
  <c r="AA1720" i="15"/>
  <c r="Z1720" i="15"/>
  <c r="AA1721" i="15"/>
  <c r="Z1721" i="15"/>
  <c r="AA1722" i="15"/>
  <c r="Z1722" i="15"/>
  <c r="AA1723" i="15"/>
  <c r="Z1723" i="15"/>
  <c r="AA1724" i="15"/>
  <c r="Z1724" i="15"/>
  <c r="AA1725" i="15"/>
  <c r="Z1725" i="15"/>
  <c r="AA1726" i="15"/>
  <c r="Z1726" i="15"/>
  <c r="AA1727" i="15"/>
  <c r="Z1727" i="15"/>
  <c r="AA1728" i="15"/>
  <c r="Z1728" i="15"/>
  <c r="AA1729" i="15"/>
  <c r="Z1729" i="15"/>
  <c r="AA1730" i="15"/>
  <c r="Z1730" i="15"/>
  <c r="AA1731" i="15"/>
  <c r="Z1731" i="15"/>
  <c r="AA1732" i="15"/>
  <c r="Z1732" i="15"/>
  <c r="AA1733" i="15"/>
  <c r="Z1733" i="15"/>
  <c r="AA1734" i="15"/>
  <c r="Z1734" i="15"/>
  <c r="AA1735" i="15"/>
  <c r="Z1735" i="15"/>
  <c r="AA1736" i="15"/>
  <c r="Z1736" i="15"/>
  <c r="AA1737" i="15"/>
  <c r="Z1737" i="15"/>
  <c r="AA1738" i="15"/>
  <c r="Z1738" i="15"/>
  <c r="AA1739" i="15"/>
  <c r="Z1739" i="15"/>
  <c r="AA1740" i="15"/>
  <c r="Z1740" i="15"/>
  <c r="AA1741" i="15"/>
  <c r="Z1741" i="15"/>
  <c r="AA1742" i="15"/>
  <c r="Z1742" i="15"/>
  <c r="AA1743" i="15"/>
  <c r="Z1743" i="15"/>
  <c r="AA1744" i="15"/>
  <c r="Z1744" i="15"/>
  <c r="AA1745" i="15"/>
  <c r="Z1745" i="15"/>
  <c r="AA1746" i="15"/>
  <c r="Z1746" i="15"/>
  <c r="AA1747" i="15"/>
  <c r="Z1747" i="15"/>
  <c r="AA1748" i="15"/>
  <c r="Z1748" i="15"/>
  <c r="AA1749" i="15"/>
  <c r="Z1749" i="15"/>
  <c r="AA1750" i="15"/>
  <c r="Z1750" i="15"/>
  <c r="AA1751" i="15"/>
  <c r="Z1751" i="15"/>
  <c r="AA1752" i="15"/>
  <c r="Z1752" i="15"/>
  <c r="AA1753" i="15"/>
  <c r="Z1753" i="15"/>
  <c r="AA1754" i="15"/>
  <c r="Z1754" i="15"/>
  <c r="AA1755" i="15"/>
  <c r="Z1755" i="15"/>
  <c r="AA1756" i="15"/>
  <c r="Z1756" i="15"/>
  <c r="AA1757" i="15"/>
  <c r="Z1757" i="15"/>
  <c r="AA1758" i="15"/>
  <c r="Z1758" i="15"/>
  <c r="AA1759" i="15"/>
  <c r="Z1759" i="15"/>
  <c r="AA1760" i="15"/>
  <c r="Z1760" i="15"/>
  <c r="AA1761" i="15"/>
  <c r="Z1761" i="15"/>
  <c r="AA1762" i="15"/>
  <c r="Z1762" i="15"/>
  <c r="AA1763" i="15"/>
  <c r="Z1763" i="15"/>
  <c r="AA1764" i="15"/>
  <c r="Z1764" i="15"/>
  <c r="AA1765" i="15"/>
  <c r="Z1765" i="15"/>
  <c r="AA1766" i="15"/>
  <c r="Z1766" i="15"/>
  <c r="AA1767" i="15"/>
  <c r="Z1767" i="15"/>
  <c r="AA1768" i="15"/>
  <c r="Z1768" i="15"/>
  <c r="AA1769" i="15"/>
  <c r="Z1769" i="15"/>
  <c r="AA1770" i="15"/>
  <c r="Z1770" i="15"/>
  <c r="AA1771" i="15"/>
  <c r="Z1771" i="15"/>
  <c r="AA1772" i="15"/>
  <c r="Z1772" i="15"/>
  <c r="AA1773" i="15"/>
  <c r="Z1773" i="15"/>
  <c r="AA1774" i="15"/>
  <c r="Z1774" i="15"/>
  <c r="AA1775" i="15"/>
  <c r="Z1775" i="15"/>
  <c r="AA1776" i="15"/>
  <c r="Z1776" i="15"/>
  <c r="AA1777" i="15"/>
  <c r="Z1777" i="15"/>
  <c r="AA1778" i="15"/>
  <c r="Z1778" i="15"/>
  <c r="AA1779" i="15"/>
  <c r="Z1779" i="15"/>
  <c r="AA1780" i="15"/>
  <c r="Z1780" i="15"/>
  <c r="AA1781" i="15"/>
  <c r="Z1781" i="15"/>
  <c r="AA1782" i="15"/>
  <c r="Z1782" i="15"/>
  <c r="AA1783" i="15"/>
  <c r="Z1783" i="15"/>
  <c r="AA1784" i="15"/>
  <c r="Z1784" i="15"/>
  <c r="AA1785" i="15"/>
  <c r="Z1785" i="15"/>
  <c r="AA1786" i="15"/>
  <c r="Z1786" i="15"/>
  <c r="AA1787" i="15"/>
  <c r="Z1787" i="15"/>
  <c r="AA1788" i="15"/>
  <c r="Z1788" i="15"/>
  <c r="AA1789" i="15"/>
  <c r="Z1789" i="15"/>
  <c r="AA1790" i="15"/>
  <c r="Z1790" i="15"/>
  <c r="AA1791" i="15"/>
  <c r="Z1791" i="15"/>
  <c r="AA1792" i="15"/>
  <c r="Z1792" i="15"/>
  <c r="AA1793" i="15"/>
  <c r="Z1793" i="15"/>
  <c r="AA1794" i="15"/>
  <c r="Z1794" i="15"/>
  <c r="AA1795" i="15"/>
  <c r="Z1795" i="15"/>
  <c r="AA1796" i="15"/>
  <c r="Z1796" i="15"/>
  <c r="AA1797" i="15"/>
  <c r="Z1797" i="15"/>
  <c r="AA1798" i="15"/>
  <c r="Z1798" i="15"/>
  <c r="AA1799" i="15"/>
  <c r="Z1799" i="15"/>
  <c r="AA1800" i="15"/>
  <c r="Z1800" i="15"/>
  <c r="AA1801" i="15"/>
  <c r="Z1801" i="15"/>
  <c r="AA1802" i="15"/>
  <c r="Z1802" i="15"/>
  <c r="AA1803" i="15"/>
  <c r="Z1803" i="15"/>
  <c r="AA1804" i="15"/>
  <c r="Z1804" i="15"/>
  <c r="AA1805" i="15"/>
  <c r="Z1805" i="15"/>
  <c r="AA1806" i="15"/>
  <c r="Z1806" i="15"/>
  <c r="AA1807" i="15"/>
  <c r="Z1807" i="15"/>
  <c r="AA1808" i="15"/>
  <c r="Z1808" i="15"/>
  <c r="AA1809" i="15"/>
  <c r="Z1809" i="15"/>
  <c r="AA1810" i="15"/>
  <c r="Z1810" i="15"/>
  <c r="AA1811" i="15"/>
  <c r="Z1811" i="15"/>
  <c r="AA1812" i="15"/>
  <c r="Z1812" i="15"/>
  <c r="AA1813" i="15"/>
  <c r="Z1813" i="15"/>
  <c r="AA1814" i="15"/>
  <c r="Z1814" i="15"/>
  <c r="AA1815" i="15"/>
  <c r="Z1815" i="15"/>
  <c r="AA1816" i="15"/>
  <c r="Z1816" i="15"/>
  <c r="AA1817" i="15"/>
  <c r="Z1817" i="15"/>
  <c r="AA1818" i="15"/>
  <c r="Z1818" i="15"/>
  <c r="AA1819" i="15"/>
  <c r="Z1819" i="15"/>
  <c r="AA1820" i="15"/>
  <c r="Z1820" i="15"/>
  <c r="AA1821" i="15"/>
  <c r="Z1821" i="15"/>
  <c r="AA1822" i="15"/>
  <c r="Z1822" i="15"/>
  <c r="AA1823" i="15"/>
  <c r="Z1823" i="15"/>
  <c r="AA1824" i="15"/>
  <c r="Z1824" i="15"/>
  <c r="AA1825" i="15"/>
  <c r="Z1825" i="15"/>
  <c r="AA1826" i="15"/>
  <c r="Z1826" i="15"/>
  <c r="AA1827" i="15"/>
  <c r="Z1827" i="15"/>
  <c r="AA1828" i="15"/>
  <c r="Z1828" i="15"/>
  <c r="AA1829" i="15"/>
  <c r="Z1829" i="15"/>
  <c r="AA1830" i="15"/>
  <c r="Z1830" i="15"/>
  <c r="AA1831" i="15"/>
  <c r="Z1831" i="15"/>
  <c r="AA1832" i="15"/>
  <c r="Z1832" i="15"/>
  <c r="AA1833" i="15"/>
  <c r="Z1833" i="15"/>
  <c r="AA1834" i="15"/>
  <c r="Z1834" i="15"/>
  <c r="AA1835" i="15"/>
  <c r="Z1835" i="15"/>
  <c r="AA1836" i="15"/>
  <c r="Z1836" i="15"/>
  <c r="AA1837" i="15"/>
  <c r="Z1837" i="15"/>
  <c r="AA1838" i="15"/>
  <c r="Z1838" i="15"/>
  <c r="AA1839" i="15"/>
  <c r="Z1839" i="15"/>
  <c r="AA1840" i="15"/>
  <c r="Z1840" i="15"/>
  <c r="AA1841" i="15"/>
  <c r="Z1841" i="15"/>
  <c r="AA1842" i="15"/>
  <c r="Z1842" i="15"/>
  <c r="AA1843" i="15"/>
  <c r="Z1843" i="15"/>
  <c r="AA1844" i="15"/>
  <c r="Z1844" i="15"/>
  <c r="AA1845" i="15"/>
  <c r="Z1845" i="15"/>
  <c r="AA1846" i="15"/>
  <c r="Z1846" i="15"/>
  <c r="AA1847" i="15"/>
  <c r="Z1847" i="15"/>
  <c r="AA1848" i="15"/>
  <c r="Z1848" i="15"/>
  <c r="AA1849" i="15"/>
  <c r="Z1849" i="15"/>
  <c r="AA1850" i="15"/>
  <c r="Z1850" i="15"/>
  <c r="AA1851" i="15"/>
  <c r="Z1851" i="15"/>
  <c r="AA1852" i="15"/>
  <c r="Z1852" i="15"/>
  <c r="AA1853" i="15"/>
  <c r="Z1853" i="15"/>
  <c r="AA1854" i="15"/>
  <c r="Z1854" i="15"/>
  <c r="AA1855" i="15"/>
  <c r="Z1855" i="15"/>
  <c r="AA1856" i="15"/>
  <c r="Z1856" i="15"/>
  <c r="AA1857" i="15"/>
  <c r="Z1857" i="15"/>
  <c r="AA1858" i="15"/>
  <c r="Z1858" i="15"/>
  <c r="AA1859" i="15"/>
  <c r="Z1859" i="15"/>
  <c r="AA1860" i="15"/>
  <c r="Z1860" i="15"/>
  <c r="AA1861" i="15"/>
  <c r="Z1861" i="15"/>
  <c r="AA1862" i="15"/>
  <c r="Z1862" i="15"/>
  <c r="AA1863" i="15"/>
  <c r="Z1863" i="15"/>
  <c r="AA1864" i="15"/>
  <c r="Z1864" i="15"/>
  <c r="AA1865" i="15"/>
  <c r="Z1865" i="15"/>
  <c r="AA1866" i="15"/>
  <c r="Z1866" i="15"/>
  <c r="AA1867" i="15"/>
  <c r="Z1867" i="15"/>
  <c r="AA1868" i="15"/>
  <c r="Z1868" i="15"/>
  <c r="AA1869" i="15"/>
  <c r="Z1869" i="15"/>
  <c r="AA1870" i="15"/>
  <c r="Z1870" i="15"/>
  <c r="AA1871" i="15"/>
  <c r="Z1871" i="15"/>
  <c r="AA1872" i="15"/>
  <c r="Z1872" i="15"/>
  <c r="AA1873" i="15"/>
  <c r="Z1873" i="15"/>
  <c r="AA1874" i="15"/>
  <c r="Z1874" i="15"/>
  <c r="AA1875" i="15"/>
  <c r="Z1875" i="15"/>
  <c r="AA1876" i="15"/>
  <c r="Z1876" i="15"/>
  <c r="AA1877" i="15"/>
  <c r="Z1877" i="15"/>
  <c r="AA1878" i="15"/>
  <c r="Z1878" i="15"/>
  <c r="AA1879" i="15"/>
  <c r="Z1879" i="15"/>
  <c r="AA1880" i="15"/>
  <c r="Z1880" i="15"/>
  <c r="AA1881" i="15"/>
  <c r="Z1881" i="15"/>
  <c r="AA1882" i="15"/>
  <c r="Z1882" i="15"/>
  <c r="AA1883" i="15"/>
  <c r="Z1883" i="15"/>
  <c r="AA1884" i="15"/>
  <c r="Z1884" i="15"/>
  <c r="AA1885" i="15"/>
  <c r="Z1885" i="15"/>
  <c r="AA1886" i="15"/>
  <c r="Z1886" i="15"/>
  <c r="AA1887" i="15"/>
  <c r="Z1887" i="15"/>
  <c r="AA1888" i="15"/>
  <c r="Z1888" i="15"/>
  <c r="AA1889" i="15"/>
  <c r="Z1889" i="15"/>
  <c r="AA1890" i="15"/>
  <c r="Z1890" i="15"/>
  <c r="AA1891" i="15"/>
  <c r="Z1891" i="15"/>
  <c r="AA1892" i="15"/>
  <c r="Z1892" i="15"/>
  <c r="AA1893" i="15"/>
  <c r="Z1893" i="15"/>
  <c r="AA1894" i="15"/>
  <c r="Z1894" i="15"/>
  <c r="AA1895" i="15"/>
  <c r="Z1895" i="15"/>
  <c r="AA1896" i="15"/>
  <c r="Z1896" i="15"/>
  <c r="AA1897" i="15"/>
  <c r="Z1897" i="15"/>
  <c r="AA1898" i="15"/>
  <c r="Z1898" i="15"/>
  <c r="AA1899" i="15"/>
  <c r="Z1899" i="15"/>
  <c r="AA1900" i="15"/>
  <c r="Z1900" i="15"/>
  <c r="AA1901" i="15"/>
  <c r="Z1901" i="15"/>
  <c r="AA1902" i="15"/>
  <c r="Z1902" i="15"/>
  <c r="AA1903" i="15"/>
  <c r="Z1903" i="15"/>
  <c r="AA1904" i="15"/>
  <c r="Z1904" i="15"/>
  <c r="AA1905" i="15"/>
  <c r="Z1905" i="15"/>
  <c r="AA1906" i="15"/>
  <c r="Z1906" i="15"/>
  <c r="AA1907" i="15"/>
  <c r="Z1907" i="15"/>
  <c r="AA1908" i="15"/>
  <c r="Z1908" i="15"/>
  <c r="AA1909" i="15"/>
  <c r="Z1909" i="15"/>
  <c r="AA1910" i="15"/>
  <c r="Z1910" i="15"/>
  <c r="AA1911" i="15"/>
  <c r="Z1911" i="15"/>
  <c r="AA1912" i="15"/>
  <c r="Z1912" i="15"/>
  <c r="AA1913" i="15"/>
  <c r="Z1913" i="15"/>
  <c r="AA1914" i="15"/>
  <c r="Z1914" i="15"/>
  <c r="AA1915" i="15"/>
  <c r="Z1915" i="15"/>
  <c r="AA1916" i="15"/>
  <c r="Z1916" i="15"/>
  <c r="AA1917" i="15"/>
  <c r="Z1917" i="15"/>
  <c r="AA1918" i="15"/>
  <c r="Z1918" i="15"/>
  <c r="AA1919" i="15"/>
  <c r="Z1919" i="15"/>
  <c r="AA1920" i="15"/>
  <c r="Z1920" i="15"/>
  <c r="AA1921" i="15"/>
  <c r="Z1921" i="15"/>
  <c r="AA1922" i="15"/>
  <c r="Z1922" i="15"/>
  <c r="AA1923" i="15"/>
  <c r="Z1923" i="15"/>
  <c r="AA1924" i="15"/>
  <c r="Z1924" i="15"/>
  <c r="AA1925" i="15"/>
  <c r="Z1925" i="15"/>
  <c r="AA1926" i="15"/>
  <c r="Z1926" i="15"/>
  <c r="AA1927" i="15"/>
  <c r="Z1927" i="15"/>
  <c r="AA1928" i="15"/>
  <c r="Z1928" i="15"/>
  <c r="AA1929" i="15"/>
  <c r="Z1929" i="15"/>
  <c r="AA1930" i="15"/>
  <c r="Z1930" i="15"/>
  <c r="AA1931" i="15"/>
  <c r="Z1931" i="15"/>
  <c r="AA1932" i="15"/>
  <c r="Z1932" i="15"/>
  <c r="AA1933" i="15"/>
  <c r="Z1933" i="15"/>
  <c r="AA1934" i="15"/>
  <c r="Z1934" i="15"/>
  <c r="AA1935" i="15"/>
  <c r="Z1935" i="15"/>
  <c r="AA1936" i="15"/>
  <c r="Z1936" i="15"/>
  <c r="AA1937" i="15"/>
  <c r="Z1937" i="15"/>
  <c r="AA1938" i="15"/>
  <c r="Z1938" i="15"/>
  <c r="AA1939" i="15"/>
  <c r="Z1939" i="15"/>
  <c r="AA1940" i="15"/>
  <c r="Z1940" i="15"/>
  <c r="AA1941" i="15"/>
  <c r="Z1941" i="15"/>
  <c r="AA1942" i="15"/>
  <c r="Z1942" i="15"/>
  <c r="AA1943" i="15"/>
  <c r="Z1943" i="15"/>
  <c r="AA1944" i="15"/>
  <c r="Z1944" i="15"/>
  <c r="AA1945" i="15"/>
  <c r="Z1945" i="15"/>
  <c r="AA1946" i="15"/>
  <c r="Z1946" i="15"/>
  <c r="AA1947" i="15"/>
  <c r="Z1947" i="15"/>
  <c r="AA1948" i="15"/>
  <c r="Z1948" i="15"/>
  <c r="AA1949" i="15"/>
  <c r="Z1949" i="15"/>
  <c r="AA1950" i="15"/>
  <c r="Z1950" i="15"/>
  <c r="AA1951" i="15"/>
  <c r="Z1951" i="15"/>
  <c r="AA1952" i="15"/>
  <c r="Z1952" i="15"/>
  <c r="AA1953" i="15"/>
  <c r="Z1953" i="15"/>
  <c r="AA1954" i="15"/>
  <c r="Z1954" i="15"/>
  <c r="AA1955" i="15"/>
  <c r="Z1955" i="15"/>
  <c r="AA1956" i="15"/>
  <c r="Z1956" i="15"/>
  <c r="AA1957" i="15"/>
  <c r="Z1957" i="15"/>
  <c r="AA1958" i="15"/>
  <c r="Z1958" i="15"/>
  <c r="AA1959" i="15"/>
  <c r="Z1959" i="15"/>
  <c r="AA1960" i="15"/>
  <c r="Z1960" i="15"/>
  <c r="AA1961" i="15"/>
  <c r="Z1961" i="15"/>
  <c r="AA1962" i="15"/>
  <c r="Z1962" i="15"/>
  <c r="AA1963" i="15"/>
  <c r="Z1963" i="15"/>
  <c r="AA1964" i="15"/>
  <c r="Z1964" i="15"/>
  <c r="AA1965" i="15"/>
  <c r="Z1965" i="15"/>
  <c r="AA1966" i="15"/>
  <c r="Z1966" i="15"/>
  <c r="AA1967" i="15"/>
  <c r="Z1967" i="15"/>
  <c r="AA1968" i="15"/>
  <c r="Z1968" i="15"/>
  <c r="AA1969" i="15"/>
  <c r="Z1969" i="15"/>
  <c r="AA1970" i="15"/>
  <c r="Z1970" i="15"/>
  <c r="AA1971" i="15"/>
  <c r="Z1971" i="15"/>
  <c r="AA1972" i="15"/>
  <c r="Z1972" i="15"/>
  <c r="AA1973" i="15"/>
  <c r="Z1973" i="15"/>
  <c r="AA1974" i="15"/>
  <c r="Z1974" i="15"/>
  <c r="AA1975" i="15"/>
  <c r="Z1975" i="15"/>
  <c r="AA1976" i="15"/>
  <c r="Z1976" i="15"/>
  <c r="AA1977" i="15"/>
  <c r="Z1977" i="15"/>
  <c r="AA1978" i="15"/>
  <c r="Z1978" i="15"/>
  <c r="AA1979" i="15"/>
  <c r="Z1979" i="15"/>
  <c r="AA1980" i="15"/>
  <c r="Z1980" i="15"/>
  <c r="AA1981" i="15"/>
  <c r="Z1981" i="15"/>
  <c r="AA1982" i="15"/>
  <c r="Z1982" i="15"/>
  <c r="AA1983" i="15"/>
  <c r="Z1983" i="15"/>
  <c r="AA1984" i="15"/>
  <c r="Z1984" i="15"/>
  <c r="AA1985" i="15"/>
  <c r="Z1985" i="15"/>
  <c r="AA1986" i="15"/>
  <c r="Z1986" i="15"/>
  <c r="AA1987" i="15"/>
  <c r="Z1987" i="15"/>
  <c r="AA1988" i="15"/>
  <c r="Z1988" i="15"/>
  <c r="AA1989" i="15"/>
  <c r="Z1989" i="15"/>
  <c r="AA1990" i="15"/>
  <c r="Z1990" i="15"/>
  <c r="AA1991" i="15"/>
  <c r="Z1991" i="15"/>
  <c r="AA1992" i="15"/>
  <c r="Z1992" i="15"/>
  <c r="AA1993" i="15"/>
  <c r="Z1993" i="15"/>
  <c r="AA1994" i="15"/>
  <c r="Z1994" i="15"/>
  <c r="AA1995" i="15"/>
  <c r="Z1995" i="15"/>
  <c r="AA1996" i="15"/>
  <c r="Z1996" i="15"/>
  <c r="AA1997" i="15"/>
  <c r="Z1997" i="15"/>
  <c r="AA1998" i="15"/>
  <c r="Z1998" i="15"/>
  <c r="AA1999" i="15"/>
  <c r="Z1999" i="15"/>
  <c r="AA2000" i="15"/>
  <c r="Z2000" i="15"/>
  <c r="AA2001" i="15"/>
  <c r="Z2001" i="15"/>
  <c r="AA2002" i="15"/>
  <c r="Z2002" i="15"/>
  <c r="R1" i="15"/>
  <c r="Q1" i="15"/>
  <c r="P1" i="15"/>
  <c r="O1" i="15"/>
  <c r="N1" i="15"/>
  <c r="M1" i="15"/>
  <c r="L1" i="15"/>
  <c r="G1503" i="15"/>
  <c r="G1504" i="15"/>
  <c r="G1505" i="15"/>
  <c r="G1506" i="15"/>
  <c r="G1507" i="15"/>
  <c r="G1508" i="15"/>
  <c r="G1509" i="15"/>
  <c r="G1510" i="15"/>
  <c r="G1511" i="15"/>
  <c r="G1512" i="15"/>
  <c r="G1513" i="15"/>
  <c r="G1514" i="15"/>
  <c r="G1515" i="15"/>
  <c r="G1516" i="15"/>
  <c r="G1517" i="15"/>
  <c r="G1518" i="15"/>
  <c r="G1519" i="15"/>
  <c r="G1520" i="15"/>
  <c r="G1521" i="15"/>
  <c r="G1522" i="15"/>
  <c r="G1523" i="15"/>
  <c r="G1524" i="15"/>
  <c r="G1525" i="15"/>
  <c r="G1526" i="15"/>
  <c r="G1527" i="15"/>
  <c r="G1528" i="15"/>
  <c r="G1529" i="15"/>
  <c r="G1530" i="15"/>
  <c r="G1531" i="15"/>
  <c r="G1532" i="15"/>
  <c r="G1533" i="15"/>
  <c r="G1534" i="15"/>
  <c r="G1535" i="15"/>
  <c r="G1536" i="15"/>
  <c r="G1537" i="15"/>
  <c r="G1538" i="15"/>
  <c r="G1539" i="15"/>
  <c r="G1540" i="15"/>
  <c r="G1541" i="15"/>
  <c r="G1542" i="15"/>
  <c r="G1543" i="15"/>
  <c r="G1544" i="15"/>
  <c r="G1545" i="15"/>
  <c r="G1546" i="15"/>
  <c r="G1547" i="15"/>
  <c r="G1548" i="15"/>
  <c r="G1549" i="15"/>
  <c r="G1550" i="15"/>
  <c r="G1551" i="15"/>
  <c r="G1552" i="15"/>
  <c r="G1553" i="15"/>
  <c r="G1554" i="15"/>
  <c r="G1555" i="15"/>
  <c r="G1556" i="15"/>
  <c r="G1557" i="15"/>
  <c r="G1558" i="15"/>
  <c r="G1559" i="15"/>
  <c r="G1560" i="15"/>
  <c r="G1561" i="15"/>
  <c r="G1562" i="15"/>
  <c r="G1563" i="15"/>
  <c r="G1564" i="15"/>
  <c r="G1565" i="15"/>
  <c r="G1566" i="15"/>
  <c r="G1567" i="15"/>
  <c r="G1568" i="15"/>
  <c r="G1569" i="15"/>
  <c r="G1570" i="15"/>
  <c r="G1571" i="15"/>
  <c r="G1572" i="15"/>
  <c r="G1573" i="15"/>
  <c r="G1574" i="15"/>
  <c r="G1575" i="15"/>
  <c r="G1576" i="15"/>
  <c r="G1577" i="15"/>
  <c r="G1578" i="15"/>
  <c r="G1579" i="15"/>
  <c r="G1580" i="15"/>
  <c r="G1581" i="15"/>
  <c r="G1582" i="15"/>
  <c r="G1583" i="15"/>
  <c r="G1584" i="15"/>
  <c r="G1585" i="15"/>
  <c r="G1586" i="15"/>
  <c r="G1587" i="15"/>
  <c r="G1588" i="15"/>
  <c r="G1589" i="15"/>
  <c r="G1590" i="15"/>
  <c r="G1591" i="15"/>
  <c r="G1592" i="15"/>
  <c r="G1593" i="15"/>
  <c r="G1594" i="15"/>
  <c r="G1595" i="15"/>
  <c r="G1596" i="15"/>
  <c r="G1597" i="15"/>
  <c r="G1598" i="15"/>
  <c r="G1599" i="15"/>
  <c r="G1600" i="15"/>
  <c r="G1601" i="15"/>
  <c r="G1602" i="15"/>
  <c r="G1603" i="15"/>
  <c r="G1604" i="15"/>
  <c r="G1605" i="15"/>
  <c r="G1606" i="15"/>
  <c r="G1607" i="15"/>
  <c r="G1608" i="15"/>
  <c r="G1609" i="15"/>
  <c r="G1610" i="15"/>
  <c r="G1611" i="15"/>
  <c r="G1612" i="15"/>
  <c r="G1613" i="15"/>
  <c r="G1614" i="15"/>
  <c r="G1615" i="15"/>
  <c r="G1616" i="15"/>
  <c r="G1617" i="15"/>
  <c r="G1618" i="15"/>
  <c r="G1619" i="15"/>
  <c r="G1620" i="15"/>
  <c r="G1621" i="15"/>
  <c r="G1622" i="15"/>
  <c r="G1623" i="15"/>
  <c r="G1624" i="15"/>
  <c r="G1625" i="15"/>
  <c r="G1626" i="15"/>
  <c r="G1627" i="15"/>
  <c r="G1628" i="15"/>
  <c r="G1629" i="15"/>
  <c r="G1630" i="15"/>
  <c r="G1631" i="15"/>
  <c r="G1632" i="15"/>
  <c r="G1633" i="15"/>
  <c r="G1634" i="15"/>
  <c r="G1635" i="15"/>
  <c r="G1636" i="15"/>
  <c r="G1637" i="15"/>
  <c r="G1638" i="15"/>
  <c r="G1639" i="15"/>
  <c r="G1640" i="15"/>
  <c r="G1641" i="15"/>
  <c r="G1642" i="15"/>
  <c r="G1643" i="15"/>
  <c r="G1644" i="15"/>
  <c r="G1645" i="15"/>
  <c r="G1646" i="15"/>
  <c r="G1647" i="15"/>
  <c r="G1648" i="15"/>
  <c r="G1649" i="15"/>
  <c r="G1650" i="15"/>
  <c r="G1651" i="15"/>
  <c r="G1652" i="15"/>
  <c r="G1653" i="15"/>
  <c r="G1654" i="15"/>
  <c r="G1655" i="15"/>
  <c r="G1656" i="15"/>
  <c r="G1657" i="15"/>
  <c r="G1658" i="15"/>
  <c r="G1659" i="15"/>
  <c r="G1660" i="15"/>
  <c r="G1661" i="15"/>
  <c r="G1662" i="15"/>
  <c r="G1663" i="15"/>
  <c r="G1664" i="15"/>
  <c r="G1665" i="15"/>
  <c r="G1666" i="15"/>
  <c r="G1667" i="15"/>
  <c r="G1668" i="15"/>
  <c r="G1669" i="15"/>
  <c r="G1670" i="15"/>
  <c r="G1671" i="15"/>
  <c r="G1672" i="15"/>
  <c r="G1673" i="15"/>
  <c r="G1674" i="15"/>
  <c r="G1675" i="15"/>
  <c r="G1676" i="15"/>
  <c r="G1677" i="15"/>
  <c r="G1678" i="15"/>
  <c r="G1679" i="15"/>
  <c r="G1680" i="15"/>
  <c r="G1681" i="15"/>
  <c r="G1682" i="15"/>
  <c r="G1683" i="15"/>
  <c r="G1684" i="15"/>
  <c r="G1685" i="15"/>
  <c r="G1686" i="15"/>
  <c r="G1687" i="15"/>
  <c r="G1688" i="15"/>
  <c r="G1689" i="15"/>
  <c r="G1690" i="15"/>
  <c r="G1691" i="15"/>
  <c r="G1692" i="15"/>
  <c r="G1693" i="15"/>
  <c r="G1694" i="15"/>
  <c r="G1695" i="15"/>
  <c r="G1696" i="15"/>
  <c r="G1697" i="15"/>
  <c r="G1698" i="15"/>
  <c r="G1699" i="15"/>
  <c r="G1700" i="15"/>
  <c r="G1701" i="15"/>
  <c r="G1702" i="15"/>
  <c r="G1703" i="15"/>
  <c r="G1704" i="15"/>
  <c r="G1705" i="15"/>
  <c r="G1706" i="15"/>
  <c r="G1707" i="15"/>
  <c r="G1708" i="15"/>
  <c r="G1709" i="15"/>
  <c r="G1710" i="15"/>
  <c r="G1711" i="15"/>
  <c r="G1712" i="15"/>
  <c r="G1713" i="15"/>
  <c r="G1714" i="15"/>
  <c r="G1715" i="15"/>
  <c r="G1716" i="15"/>
  <c r="G1717" i="15"/>
  <c r="G1718" i="15"/>
  <c r="G1719" i="15"/>
  <c r="G1720" i="15"/>
  <c r="G1721" i="15"/>
  <c r="G1722" i="15"/>
  <c r="G1723" i="15"/>
  <c r="G1724" i="15"/>
  <c r="G1725" i="15"/>
  <c r="G1726" i="15"/>
  <c r="G1727" i="15"/>
  <c r="G1728" i="15"/>
  <c r="G1729" i="15"/>
  <c r="G1730" i="15"/>
  <c r="G1731" i="15"/>
  <c r="G1732" i="15"/>
  <c r="G1733" i="15"/>
  <c r="G1734" i="15"/>
  <c r="G1735" i="15"/>
  <c r="G1736" i="15"/>
  <c r="G1737" i="15"/>
  <c r="G1738" i="15"/>
  <c r="G1739" i="15"/>
  <c r="G1740" i="15"/>
  <c r="G1741" i="15"/>
  <c r="G1742" i="15"/>
  <c r="G1743" i="15"/>
  <c r="G1744" i="15"/>
  <c r="G1745" i="15"/>
  <c r="G1746" i="15"/>
  <c r="G1747" i="15"/>
  <c r="G1748" i="15"/>
  <c r="G1749" i="15"/>
  <c r="G1750" i="15"/>
  <c r="G1751" i="15"/>
  <c r="G1752" i="15"/>
  <c r="G1753" i="15"/>
  <c r="G1754" i="15"/>
  <c r="G1755" i="15"/>
  <c r="G1756" i="15"/>
  <c r="G1757" i="15"/>
  <c r="G1758" i="15"/>
  <c r="G1759" i="15"/>
  <c r="G1760" i="15"/>
  <c r="G1761" i="15"/>
  <c r="G1762" i="15"/>
  <c r="G1763" i="15"/>
  <c r="G1764" i="15"/>
  <c r="G1765" i="15"/>
  <c r="G1766" i="15"/>
  <c r="G1767" i="15"/>
  <c r="G1768" i="15"/>
  <c r="G1769" i="15"/>
  <c r="G1770" i="15"/>
  <c r="G1771" i="15"/>
  <c r="G1772" i="15"/>
  <c r="G1773" i="15"/>
  <c r="G1774" i="15"/>
  <c r="G1775" i="15"/>
  <c r="G1776" i="15"/>
  <c r="G1777" i="15"/>
  <c r="G1778" i="15"/>
  <c r="G1779" i="15"/>
  <c r="G1780" i="15"/>
  <c r="G1781" i="15"/>
  <c r="G1782" i="15"/>
  <c r="G1783" i="15"/>
  <c r="G1784" i="15"/>
  <c r="G1785" i="15"/>
  <c r="G1786" i="15"/>
  <c r="G1787" i="15"/>
  <c r="G1788" i="15"/>
  <c r="G1789" i="15"/>
  <c r="G1790" i="15"/>
  <c r="G1791" i="15"/>
  <c r="G1792" i="15"/>
  <c r="G1793" i="15"/>
  <c r="G1794" i="15"/>
  <c r="G1795" i="15"/>
  <c r="G1796" i="15"/>
  <c r="G1797" i="15"/>
  <c r="G1798" i="15"/>
  <c r="G1799" i="15"/>
  <c r="G1800" i="15"/>
  <c r="G1801" i="15"/>
  <c r="G1802" i="15"/>
  <c r="G1803" i="15"/>
  <c r="G1804" i="15"/>
  <c r="G1805" i="15"/>
  <c r="G1806" i="15"/>
  <c r="G1807" i="15"/>
  <c r="G1808" i="15"/>
  <c r="G1809" i="15"/>
  <c r="G1810" i="15"/>
  <c r="G1811" i="15"/>
  <c r="G1812" i="15"/>
  <c r="G1813" i="15"/>
  <c r="G1814" i="15"/>
  <c r="G1815" i="15"/>
  <c r="G1816" i="15"/>
  <c r="G1817" i="15"/>
  <c r="G1818" i="15"/>
  <c r="G1819" i="15"/>
  <c r="G1820" i="15"/>
  <c r="G1821" i="15"/>
  <c r="G1822" i="15"/>
  <c r="G1823" i="15"/>
  <c r="G1824" i="15"/>
  <c r="G1825" i="15"/>
  <c r="G1826" i="15"/>
  <c r="G1827" i="15"/>
  <c r="G1828" i="15"/>
  <c r="G1829" i="15"/>
  <c r="G1830" i="15"/>
  <c r="G1831" i="15"/>
  <c r="G1832" i="15"/>
  <c r="G1833" i="15"/>
  <c r="G1834" i="15"/>
  <c r="G1835" i="15"/>
  <c r="G1836" i="15"/>
  <c r="G1837" i="15"/>
  <c r="G1838" i="15"/>
  <c r="G1839" i="15"/>
  <c r="G1840" i="15"/>
  <c r="G1841" i="15"/>
  <c r="G1842" i="15"/>
  <c r="G1843" i="15"/>
  <c r="G1844" i="15"/>
  <c r="G1845" i="15"/>
  <c r="G1846" i="15"/>
  <c r="G1847" i="15"/>
  <c r="G1848" i="15"/>
  <c r="G1849" i="15"/>
  <c r="G1850" i="15"/>
  <c r="G1851" i="15"/>
  <c r="G1852" i="15"/>
  <c r="G1853" i="15"/>
  <c r="G1854" i="15"/>
  <c r="G1855" i="15"/>
  <c r="G1856" i="15"/>
  <c r="G1857" i="15"/>
  <c r="G1858" i="15"/>
  <c r="G1859" i="15"/>
  <c r="G1860" i="15"/>
  <c r="G1861" i="15"/>
  <c r="G1862" i="15"/>
  <c r="G1863" i="15"/>
  <c r="G1864" i="15"/>
  <c r="G1865" i="15"/>
  <c r="G1866" i="15"/>
  <c r="G1867" i="15"/>
  <c r="G1868" i="15"/>
  <c r="G1869" i="15"/>
  <c r="G1870" i="15"/>
  <c r="G1871" i="15"/>
  <c r="G1872" i="15"/>
  <c r="G1873" i="15"/>
  <c r="G1874" i="15"/>
  <c r="G1875" i="15"/>
  <c r="G1876" i="15"/>
  <c r="G1877" i="15"/>
  <c r="G1878" i="15"/>
  <c r="G1879" i="15"/>
  <c r="G1880" i="15"/>
  <c r="G1881" i="15"/>
  <c r="G1882" i="15"/>
  <c r="G1883" i="15"/>
  <c r="G1884" i="15"/>
  <c r="G1885" i="15"/>
  <c r="G1886" i="15"/>
  <c r="G1887" i="15"/>
  <c r="G1888" i="15"/>
  <c r="G1889" i="15"/>
  <c r="G1890" i="15"/>
  <c r="G1891" i="15"/>
  <c r="G1892" i="15"/>
  <c r="G1893" i="15"/>
  <c r="G1894" i="15"/>
  <c r="G1895" i="15"/>
  <c r="G1896" i="15"/>
  <c r="G1897" i="15"/>
  <c r="G1898" i="15"/>
  <c r="G1899" i="15"/>
  <c r="G1900" i="15"/>
  <c r="G1901" i="15"/>
  <c r="G1902" i="15"/>
  <c r="G1903" i="15"/>
  <c r="G1904" i="15"/>
  <c r="G1905" i="15"/>
  <c r="G1906" i="15"/>
  <c r="G1907" i="15"/>
  <c r="G1908" i="15"/>
  <c r="G1909" i="15"/>
  <c r="G1910" i="15"/>
  <c r="G1911" i="15"/>
  <c r="G1912" i="15"/>
  <c r="G1913" i="15"/>
  <c r="G1914" i="15"/>
  <c r="G1915" i="15"/>
  <c r="G1916" i="15"/>
  <c r="G1917" i="15"/>
  <c r="G1918" i="15"/>
  <c r="G1919" i="15"/>
  <c r="G1920" i="15"/>
  <c r="G1921" i="15"/>
  <c r="G1922" i="15"/>
  <c r="G1923" i="15"/>
  <c r="G1924" i="15"/>
  <c r="G1925" i="15"/>
  <c r="G1926" i="15"/>
  <c r="G1927" i="15"/>
  <c r="G1928" i="15"/>
  <c r="G1929" i="15"/>
  <c r="G1930" i="15"/>
  <c r="G1931" i="15"/>
  <c r="G1932" i="15"/>
  <c r="G1933" i="15"/>
  <c r="G1934" i="15"/>
  <c r="G1935" i="15"/>
  <c r="G1936" i="15"/>
  <c r="G1937" i="15"/>
  <c r="G1938" i="15"/>
  <c r="G1939" i="15"/>
  <c r="G1940" i="15"/>
  <c r="G1941" i="15"/>
  <c r="G1942" i="15"/>
  <c r="G1943" i="15"/>
  <c r="G1944" i="15"/>
  <c r="G1945" i="15"/>
  <c r="G1946" i="15"/>
  <c r="G1947" i="15"/>
  <c r="G1948" i="15"/>
  <c r="G1949" i="15"/>
  <c r="G1950" i="15"/>
  <c r="G1951" i="15"/>
  <c r="G1952" i="15"/>
  <c r="G1953" i="15"/>
  <c r="G1954" i="15"/>
  <c r="G1955" i="15"/>
  <c r="G1956" i="15"/>
  <c r="G1957" i="15"/>
  <c r="G1958" i="15"/>
  <c r="G1959" i="15"/>
  <c r="G1960" i="15"/>
  <c r="G1961" i="15"/>
  <c r="G1962" i="15"/>
  <c r="G1963" i="15"/>
  <c r="G1964" i="15"/>
  <c r="G1965" i="15"/>
  <c r="G1966" i="15"/>
  <c r="G1967" i="15"/>
  <c r="G1968" i="15"/>
  <c r="G1969" i="15"/>
  <c r="G1970" i="15"/>
  <c r="G1971" i="15"/>
  <c r="G1972" i="15"/>
  <c r="G1973" i="15"/>
  <c r="G1974" i="15"/>
  <c r="G1975" i="15"/>
  <c r="G1976" i="15"/>
  <c r="G1977" i="15"/>
  <c r="G1978" i="15"/>
  <c r="G1979" i="15"/>
  <c r="G1980" i="15"/>
  <c r="G1981" i="15"/>
  <c r="G1982" i="15"/>
  <c r="G1983" i="15"/>
  <c r="G1984" i="15"/>
  <c r="G1985" i="15"/>
  <c r="G1986" i="15"/>
  <c r="G1987" i="15"/>
  <c r="G1988" i="15"/>
  <c r="G1989" i="15"/>
  <c r="G1990" i="15"/>
  <c r="G1991" i="15"/>
  <c r="G1992" i="15"/>
  <c r="G1993" i="15"/>
  <c r="G1994" i="15"/>
  <c r="G1995" i="15"/>
  <c r="G1996" i="15"/>
  <c r="G1997" i="15"/>
  <c r="G1998" i="15"/>
  <c r="G1999" i="15"/>
  <c r="G2000" i="15"/>
  <c r="G2001" i="15"/>
  <c r="G2002" i="15"/>
  <c r="L35" i="2"/>
  <c r="V9" i="11"/>
  <c r="AH9" i="11" s="1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3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1107" i="15"/>
  <c r="G1108" i="15"/>
  <c r="G1109" i="15"/>
  <c r="G1110" i="15"/>
  <c r="G1111" i="15"/>
  <c r="G1112" i="15"/>
  <c r="G1113" i="15"/>
  <c r="G1114" i="15"/>
  <c r="G1115" i="15"/>
  <c r="G1116" i="15"/>
  <c r="G1117" i="15"/>
  <c r="G1118" i="15"/>
  <c r="G1119" i="15"/>
  <c r="G1120" i="15"/>
  <c r="G1121" i="15"/>
  <c r="G1122" i="15"/>
  <c r="G1123" i="15"/>
  <c r="G1124" i="15"/>
  <c r="G1125" i="15"/>
  <c r="G1126" i="15"/>
  <c r="G1127" i="15"/>
  <c r="G1128" i="15"/>
  <c r="G1129" i="15"/>
  <c r="G1130" i="15"/>
  <c r="G1131" i="15"/>
  <c r="G1132" i="15"/>
  <c r="G1133" i="15"/>
  <c r="G1134" i="15"/>
  <c r="G1135" i="15"/>
  <c r="G1136" i="15"/>
  <c r="G1137" i="15"/>
  <c r="G1138" i="15"/>
  <c r="G1139" i="15"/>
  <c r="G1140" i="15"/>
  <c r="G1141" i="15"/>
  <c r="G1142" i="15"/>
  <c r="G1143" i="15"/>
  <c r="G1144" i="15"/>
  <c r="G1145" i="15"/>
  <c r="G1146" i="15"/>
  <c r="G1147" i="15"/>
  <c r="G1148" i="15"/>
  <c r="G1149" i="15"/>
  <c r="G1150" i="15"/>
  <c r="G1151" i="15"/>
  <c r="G1152" i="15"/>
  <c r="G1153" i="15"/>
  <c r="G1154" i="15"/>
  <c r="G1155" i="15"/>
  <c r="G1156" i="15"/>
  <c r="G1157" i="15"/>
  <c r="G1158" i="15"/>
  <c r="G1159" i="15"/>
  <c r="G1160" i="15"/>
  <c r="G1161" i="15"/>
  <c r="G1162" i="15"/>
  <c r="G1163" i="15"/>
  <c r="G1164" i="15"/>
  <c r="G1165" i="15"/>
  <c r="G1166" i="15"/>
  <c r="G1167" i="15"/>
  <c r="G1168" i="15"/>
  <c r="G1169" i="15"/>
  <c r="G1170" i="15"/>
  <c r="G1171" i="15"/>
  <c r="G1172" i="15"/>
  <c r="G1173" i="15"/>
  <c r="G1174" i="15"/>
  <c r="G1175" i="15"/>
  <c r="G1176" i="15"/>
  <c r="G1177" i="15"/>
  <c r="G1178" i="15"/>
  <c r="G1179" i="15"/>
  <c r="G1180" i="15"/>
  <c r="G1181" i="15"/>
  <c r="G1182" i="15"/>
  <c r="G1183" i="15"/>
  <c r="G1184" i="15"/>
  <c r="G1185" i="15"/>
  <c r="G1186" i="15"/>
  <c r="G1187" i="15"/>
  <c r="G1188" i="15"/>
  <c r="G1189" i="15"/>
  <c r="G1190" i="15"/>
  <c r="G1191" i="15"/>
  <c r="G1192" i="15"/>
  <c r="G1193" i="15"/>
  <c r="G1194" i="15"/>
  <c r="G1195" i="15"/>
  <c r="G1196" i="15"/>
  <c r="G1197" i="15"/>
  <c r="G1198" i="15"/>
  <c r="G1199" i="15"/>
  <c r="G1200" i="15"/>
  <c r="G1201" i="15"/>
  <c r="G1202" i="15"/>
  <c r="G1203" i="15"/>
  <c r="G1204" i="15"/>
  <c r="G1205" i="15"/>
  <c r="G1206" i="15"/>
  <c r="G1207" i="15"/>
  <c r="G1208" i="15"/>
  <c r="G1209" i="15"/>
  <c r="G1210" i="15"/>
  <c r="G1211" i="15"/>
  <c r="G1212" i="15"/>
  <c r="G1213" i="15"/>
  <c r="G1214" i="15"/>
  <c r="G1215" i="15"/>
  <c r="G1216" i="15"/>
  <c r="G1217" i="15"/>
  <c r="G1218" i="15"/>
  <c r="G1219" i="15"/>
  <c r="G1220" i="15"/>
  <c r="G1221" i="15"/>
  <c r="G1222" i="15"/>
  <c r="G1223" i="15"/>
  <c r="G1224" i="15"/>
  <c r="G1225" i="15"/>
  <c r="G1226" i="15"/>
  <c r="G1227" i="15"/>
  <c r="G1228" i="15"/>
  <c r="G1229" i="15"/>
  <c r="G1230" i="15"/>
  <c r="G1231" i="15"/>
  <c r="G1232" i="15"/>
  <c r="G1233" i="15"/>
  <c r="G1234" i="15"/>
  <c r="G1235" i="15"/>
  <c r="G1236" i="15"/>
  <c r="G1237" i="15"/>
  <c r="G1238" i="15"/>
  <c r="G1239" i="15"/>
  <c r="G1240" i="15"/>
  <c r="G1241" i="15"/>
  <c r="G1242" i="15"/>
  <c r="G1243" i="15"/>
  <c r="G1244" i="15"/>
  <c r="G1245" i="15"/>
  <c r="G1246" i="15"/>
  <c r="G1247" i="15"/>
  <c r="G1248" i="15"/>
  <c r="G1249" i="15"/>
  <c r="G1250" i="15"/>
  <c r="G1251" i="15"/>
  <c r="G1252" i="15"/>
  <c r="G1253" i="15"/>
  <c r="G1254" i="15"/>
  <c r="G1255" i="15"/>
  <c r="G1256" i="15"/>
  <c r="G1257" i="15"/>
  <c r="G1258" i="15"/>
  <c r="G1259" i="15"/>
  <c r="G1260" i="15"/>
  <c r="G1261" i="15"/>
  <c r="G1262" i="15"/>
  <c r="G1263" i="15"/>
  <c r="G1264" i="15"/>
  <c r="G1265" i="15"/>
  <c r="G1266" i="15"/>
  <c r="G1267" i="15"/>
  <c r="G1268" i="15"/>
  <c r="G1269" i="15"/>
  <c r="G1270" i="15"/>
  <c r="G1271" i="15"/>
  <c r="G1272" i="15"/>
  <c r="G1273" i="15"/>
  <c r="G1274" i="15"/>
  <c r="G1275" i="15"/>
  <c r="G1276" i="15"/>
  <c r="G1277" i="15"/>
  <c r="G1278" i="15"/>
  <c r="G1279" i="15"/>
  <c r="G1280" i="15"/>
  <c r="G1281" i="15"/>
  <c r="G1282" i="15"/>
  <c r="G1283" i="15"/>
  <c r="G1284" i="15"/>
  <c r="G1285" i="15"/>
  <c r="G1286" i="15"/>
  <c r="G1287" i="15"/>
  <c r="G1288" i="15"/>
  <c r="G1289" i="15"/>
  <c r="G1290" i="15"/>
  <c r="G1291" i="15"/>
  <c r="G1292" i="15"/>
  <c r="G1293" i="15"/>
  <c r="G1294" i="15"/>
  <c r="G1295" i="15"/>
  <c r="G1296" i="15"/>
  <c r="G1297" i="15"/>
  <c r="G1298" i="15"/>
  <c r="G1299" i="15"/>
  <c r="G1300" i="15"/>
  <c r="G1301" i="15"/>
  <c r="G1302" i="15"/>
  <c r="G1303" i="15"/>
  <c r="G1304" i="15"/>
  <c r="G1305" i="15"/>
  <c r="G1306" i="15"/>
  <c r="G1307" i="15"/>
  <c r="G1308" i="15"/>
  <c r="G1309" i="15"/>
  <c r="G1310" i="15"/>
  <c r="G1311" i="15"/>
  <c r="G1312" i="15"/>
  <c r="G1313" i="15"/>
  <c r="G1314" i="15"/>
  <c r="G1315" i="15"/>
  <c r="G1316" i="15"/>
  <c r="G1317" i="15"/>
  <c r="G1318" i="15"/>
  <c r="G1319" i="15"/>
  <c r="G1320" i="15"/>
  <c r="G1321" i="15"/>
  <c r="G1322" i="15"/>
  <c r="G1323" i="15"/>
  <c r="G1324" i="15"/>
  <c r="G1325" i="15"/>
  <c r="G1326" i="15"/>
  <c r="G1327" i="15"/>
  <c r="G1328" i="15"/>
  <c r="G1329" i="15"/>
  <c r="G1330" i="15"/>
  <c r="G1331" i="15"/>
  <c r="G1332" i="15"/>
  <c r="G1333" i="15"/>
  <c r="G1334" i="15"/>
  <c r="G1335" i="15"/>
  <c r="G1336" i="15"/>
  <c r="G1337" i="15"/>
  <c r="G1338" i="15"/>
  <c r="G1339" i="15"/>
  <c r="G1340" i="15"/>
  <c r="G1341" i="15"/>
  <c r="G1342" i="15"/>
  <c r="G1343" i="15"/>
  <c r="G1344" i="15"/>
  <c r="G1345" i="15"/>
  <c r="G1346" i="15"/>
  <c r="G1347" i="15"/>
  <c r="G1348" i="15"/>
  <c r="G1349" i="15"/>
  <c r="G1350" i="15"/>
  <c r="G1351" i="15"/>
  <c r="G1352" i="15"/>
  <c r="G1353" i="15"/>
  <c r="G1354" i="15"/>
  <c r="G1355" i="15"/>
  <c r="G1356" i="15"/>
  <c r="G1357" i="15"/>
  <c r="G1358" i="15"/>
  <c r="G1359" i="15"/>
  <c r="G1360" i="15"/>
  <c r="G1361" i="15"/>
  <c r="G1362" i="15"/>
  <c r="G1363" i="15"/>
  <c r="G1364" i="15"/>
  <c r="G1365" i="15"/>
  <c r="G1366" i="15"/>
  <c r="G1367" i="15"/>
  <c r="G1368" i="15"/>
  <c r="G1369" i="15"/>
  <c r="G1370" i="15"/>
  <c r="G1371" i="15"/>
  <c r="G1372" i="15"/>
  <c r="G1373" i="15"/>
  <c r="G1374" i="15"/>
  <c r="G1375" i="15"/>
  <c r="G1376" i="15"/>
  <c r="G1377" i="15"/>
  <c r="G1378" i="15"/>
  <c r="G1379" i="15"/>
  <c r="G1380" i="15"/>
  <c r="G1381" i="15"/>
  <c r="G1382" i="15"/>
  <c r="G1383" i="15"/>
  <c r="G1384" i="15"/>
  <c r="G1385" i="15"/>
  <c r="G1386" i="15"/>
  <c r="G1387" i="15"/>
  <c r="G1388" i="15"/>
  <c r="G1389" i="15"/>
  <c r="G1390" i="15"/>
  <c r="G1391" i="15"/>
  <c r="G1392" i="15"/>
  <c r="G1393" i="15"/>
  <c r="G1394" i="15"/>
  <c r="G1395" i="15"/>
  <c r="G1396" i="15"/>
  <c r="G1397" i="15"/>
  <c r="G1398" i="15"/>
  <c r="G1399" i="15"/>
  <c r="G1400" i="15"/>
  <c r="G1401" i="15"/>
  <c r="G1402" i="15"/>
  <c r="G1403" i="15"/>
  <c r="G1404" i="15"/>
  <c r="G1405" i="15"/>
  <c r="G1406" i="15"/>
  <c r="G1407" i="15"/>
  <c r="G1408" i="15"/>
  <c r="G1409" i="15"/>
  <c r="G1410" i="15"/>
  <c r="G1411" i="15"/>
  <c r="G1412" i="15"/>
  <c r="G1413" i="15"/>
  <c r="G1414" i="15"/>
  <c r="G1415" i="15"/>
  <c r="G1416" i="15"/>
  <c r="G1417" i="15"/>
  <c r="G1418" i="15"/>
  <c r="G1419" i="15"/>
  <c r="G1420" i="15"/>
  <c r="G1421" i="15"/>
  <c r="G1422" i="15"/>
  <c r="G1423" i="15"/>
  <c r="G1424" i="15"/>
  <c r="G1425" i="15"/>
  <c r="G1426" i="15"/>
  <c r="G1427" i="15"/>
  <c r="G1428" i="15"/>
  <c r="G1429" i="15"/>
  <c r="G1430" i="15"/>
  <c r="G1431" i="15"/>
  <c r="G1432" i="15"/>
  <c r="G1433" i="15"/>
  <c r="G1434" i="15"/>
  <c r="G1435" i="15"/>
  <c r="G1436" i="15"/>
  <c r="G1437" i="15"/>
  <c r="G1438" i="15"/>
  <c r="G1439" i="15"/>
  <c r="G1440" i="15"/>
  <c r="G1441" i="15"/>
  <c r="G1442" i="15"/>
  <c r="G1443" i="15"/>
  <c r="G1444" i="15"/>
  <c r="G1445" i="15"/>
  <c r="G1446" i="15"/>
  <c r="G1447" i="15"/>
  <c r="G1448" i="15"/>
  <c r="G1449" i="15"/>
  <c r="G1450" i="15"/>
  <c r="G1451" i="15"/>
  <c r="G1452" i="15"/>
  <c r="G1453" i="15"/>
  <c r="G1454" i="15"/>
  <c r="G1455" i="15"/>
  <c r="G1456" i="15"/>
  <c r="G1457" i="15"/>
  <c r="G1458" i="15"/>
  <c r="G1459" i="15"/>
  <c r="G1460" i="15"/>
  <c r="G1461" i="15"/>
  <c r="G1462" i="15"/>
  <c r="G1463" i="15"/>
  <c r="G1464" i="15"/>
  <c r="G1465" i="15"/>
  <c r="G1466" i="15"/>
  <c r="G1467" i="15"/>
  <c r="G1468" i="15"/>
  <c r="G1469" i="15"/>
  <c r="G1470" i="15"/>
  <c r="G1471" i="15"/>
  <c r="G1472" i="15"/>
  <c r="G1473" i="15"/>
  <c r="G1474" i="15"/>
  <c r="G1475" i="15"/>
  <c r="G1476" i="15"/>
  <c r="G1477" i="15"/>
  <c r="G1478" i="15"/>
  <c r="G1479" i="15"/>
  <c r="G1480" i="15"/>
  <c r="G1481" i="15"/>
  <c r="G1482" i="15"/>
  <c r="G1483" i="15"/>
  <c r="G1484" i="15"/>
  <c r="G1485" i="15"/>
  <c r="G1486" i="15"/>
  <c r="G1487" i="15"/>
  <c r="G1488" i="15"/>
  <c r="G1489" i="15"/>
  <c r="G1490" i="15"/>
  <c r="G1491" i="15"/>
  <c r="G1492" i="15"/>
  <c r="G1493" i="15"/>
  <c r="G1494" i="15"/>
  <c r="G1495" i="15"/>
  <c r="G1496" i="15"/>
  <c r="G1497" i="15"/>
  <c r="G1498" i="15"/>
  <c r="G1499" i="15"/>
  <c r="G1500" i="15"/>
  <c r="G1501" i="15"/>
  <c r="G1502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K1" i="15"/>
  <c r="J1" i="15"/>
  <c r="I1" i="15"/>
  <c r="N32" i="2"/>
  <c r="F8" i="2"/>
  <c r="N7" i="2"/>
  <c r="E7" i="2"/>
  <c r="K6" i="2"/>
  <c r="E6" i="2"/>
  <c r="P5" i="2"/>
  <c r="K5" i="2"/>
  <c r="L38" i="11"/>
  <c r="H50" i="15" l="1"/>
  <c r="H51" i="15"/>
  <c r="H52" i="15" s="1"/>
  <c r="AJ31" i="6"/>
  <c r="AG17" i="6"/>
  <c r="AG18" i="6" s="1"/>
  <c r="AG19" i="6" s="1"/>
  <c r="AG26" i="6"/>
  <c r="Z1" i="15"/>
  <c r="AA1" i="15"/>
  <c r="D6" i="17"/>
  <c r="E21" i="17"/>
  <c r="D31" i="17"/>
  <c r="E31" i="17"/>
  <c r="O5" i="17"/>
  <c r="E20" i="17"/>
  <c r="D24" i="17"/>
  <c r="I5" i="17"/>
  <c r="D5" i="17"/>
  <c r="E28" i="17"/>
  <c r="N31" i="17"/>
  <c r="N23" i="17"/>
  <c r="O27" i="17"/>
  <c r="O20" i="17"/>
  <c r="N24" i="17"/>
  <c r="O28" i="17"/>
  <c r="E22" i="17"/>
  <c r="D27" i="17"/>
  <c r="O6" i="17"/>
  <c r="O22" i="17"/>
  <c r="N25" i="17"/>
  <c r="O21" i="17"/>
  <c r="O30" i="17"/>
  <c r="J5" i="17"/>
  <c r="D28" i="17"/>
  <c r="N5" i="17"/>
  <c r="D20" i="17"/>
  <c r="E24" i="17"/>
  <c r="O31" i="17"/>
  <c r="N28" i="17"/>
  <c r="O24" i="17"/>
  <c r="N6" i="17"/>
  <c r="D29" i="17"/>
  <c r="E29" i="17"/>
  <c r="D23" i="17"/>
  <c r="E27" i="17"/>
  <c r="D30" i="17"/>
  <c r="D22" i="17"/>
  <c r="E26" i="17"/>
  <c r="N29" i="17"/>
  <c r="N21" i="17"/>
  <c r="O25" i="17"/>
  <c r="N30" i="17"/>
  <c r="N22" i="17"/>
  <c r="O26" i="17"/>
  <c r="D21" i="17"/>
  <c r="E23" i="17"/>
  <c r="E6" i="17"/>
  <c r="D26" i="17"/>
  <c r="E30" i="17"/>
  <c r="O29" i="17"/>
  <c r="N26" i="17"/>
  <c r="I6" i="17"/>
  <c r="D25" i="17"/>
  <c r="E25" i="17"/>
  <c r="E5" i="17"/>
  <c r="J6" i="17"/>
  <c r="N27" i="17"/>
  <c r="O23" i="17"/>
  <c r="N20" i="17"/>
  <c r="D2" i="25"/>
  <c r="E2" i="25"/>
  <c r="J22" i="17"/>
  <c r="J24" i="17"/>
  <c r="J26" i="17"/>
  <c r="J28" i="17"/>
  <c r="J30" i="17"/>
  <c r="I20" i="17"/>
  <c r="I30" i="17"/>
  <c r="I22" i="17"/>
  <c r="I24" i="17"/>
  <c r="I26" i="17"/>
  <c r="I28" i="17"/>
  <c r="J20" i="17"/>
  <c r="I21" i="17"/>
  <c r="I27" i="17"/>
  <c r="I31" i="17"/>
  <c r="J21" i="17"/>
  <c r="J23" i="17"/>
  <c r="J25" i="17"/>
  <c r="J27" i="17"/>
  <c r="J29" i="17"/>
  <c r="J31" i="17"/>
  <c r="I23" i="17"/>
  <c r="I25" i="17"/>
  <c r="I29" i="17"/>
  <c r="B1" i="16"/>
  <c r="Q3" i="15"/>
  <c r="Q4" i="15" s="1"/>
  <c r="R3" i="15"/>
  <c r="R4" i="15" s="1"/>
  <c r="P3" i="15"/>
  <c r="I3" i="15"/>
  <c r="N3" i="15"/>
  <c r="O3" i="15"/>
  <c r="O4" i="15" s="1"/>
  <c r="M3" i="15"/>
  <c r="K3" i="15"/>
  <c r="L3" i="15"/>
  <c r="L4" i="15" s="1"/>
  <c r="J3" i="15"/>
  <c r="H53" i="15" l="1"/>
  <c r="H54" i="15" s="1"/>
  <c r="H55" i="15"/>
  <c r="H56" i="15" s="1"/>
  <c r="H57" i="15" s="1"/>
  <c r="P28" i="17"/>
  <c r="AJ32" i="6"/>
  <c r="AJ33" i="6" s="1"/>
  <c r="AG20" i="6"/>
  <c r="AG23" i="6" s="1"/>
  <c r="J4" i="15"/>
  <c r="I4" i="15"/>
  <c r="I5" i="15" s="1"/>
  <c r="K4" i="15"/>
  <c r="K5" i="15" s="1"/>
  <c r="F31" i="17"/>
  <c r="P27" i="17"/>
  <c r="F29" i="17"/>
  <c r="F28" i="17"/>
  <c r="P30" i="17"/>
  <c r="P26" i="17"/>
  <c r="F27" i="17"/>
  <c r="F25" i="17"/>
  <c r="K29" i="17"/>
  <c r="P29" i="17"/>
  <c r="P31" i="17"/>
  <c r="P25" i="17"/>
  <c r="K28" i="17"/>
  <c r="K23" i="17"/>
  <c r="K30" i="17"/>
  <c r="K25" i="17"/>
  <c r="K26" i="17"/>
  <c r="K27" i="17"/>
  <c r="P24" i="17"/>
  <c r="F30" i="17"/>
  <c r="K31" i="17"/>
  <c r="F26" i="17"/>
  <c r="K22" i="17"/>
  <c r="P23" i="17"/>
  <c r="K24" i="17"/>
  <c r="P21" i="17"/>
  <c r="K21" i="17"/>
  <c r="P22" i="17"/>
  <c r="O32" i="17"/>
  <c r="R5" i="15"/>
  <c r="R6" i="15" s="1"/>
  <c r="J32" i="17"/>
  <c r="F22" i="17"/>
  <c r="F24" i="17"/>
  <c r="N4" i="15"/>
  <c r="O5" i="15"/>
  <c r="O6" i="15" s="1"/>
  <c r="Q5" i="15"/>
  <c r="P4" i="15"/>
  <c r="P5" i="15" s="1"/>
  <c r="F23" i="17"/>
  <c r="N32" i="17"/>
  <c r="P20" i="17"/>
  <c r="F21" i="17"/>
  <c r="K20" i="17"/>
  <c r="I32" i="17"/>
  <c r="E32" i="17"/>
  <c r="F20" i="17"/>
  <c r="D32" i="17"/>
  <c r="M4" i="15"/>
  <c r="M5" i="15" s="1"/>
  <c r="L5" i="15"/>
  <c r="H58" i="15" l="1"/>
  <c r="H59" i="15" s="1"/>
  <c r="H71" i="15"/>
  <c r="J5" i="15"/>
  <c r="J6" i="15" s="1"/>
  <c r="J7" i="15" s="1"/>
  <c r="AJ34" i="6"/>
  <c r="AG24" i="6"/>
  <c r="AG25" i="6" s="1"/>
  <c r="I6" i="15"/>
  <c r="I7" i="15" s="1"/>
  <c r="K6" i="15"/>
  <c r="P32" i="17"/>
  <c r="K32" i="17"/>
  <c r="R7" i="15"/>
  <c r="Q6" i="15"/>
  <c r="N5" i="15"/>
  <c r="P6" i="15"/>
  <c r="O7" i="15"/>
  <c r="F32" i="17"/>
  <c r="M6" i="15"/>
  <c r="L6" i="15"/>
  <c r="L7" i="15" s="1"/>
  <c r="H60" i="15" l="1"/>
  <c r="H61" i="15" s="1"/>
  <c r="H64" i="15"/>
  <c r="AJ35" i="6"/>
  <c r="AJ36" i="6" s="1"/>
  <c r="AG27" i="6"/>
  <c r="AG28" i="6" s="1"/>
  <c r="AG29" i="6"/>
  <c r="K7" i="15"/>
  <c r="K8" i="15" s="1"/>
  <c r="I8" i="15"/>
  <c r="I9" i="15" s="1"/>
  <c r="J8" i="15"/>
  <c r="J9" i="15" s="1"/>
  <c r="R8" i="15"/>
  <c r="R9" i="15" s="1"/>
  <c r="R10" i="15" s="1"/>
  <c r="R11" i="15" s="1"/>
  <c r="Q7" i="15"/>
  <c r="Q8" i="15" s="1"/>
  <c r="O8" i="15"/>
  <c r="P7" i="15"/>
  <c r="N6" i="15"/>
  <c r="L8" i="15"/>
  <c r="L9" i="15" s="1"/>
  <c r="L10" i="15" s="1"/>
  <c r="M7" i="15"/>
  <c r="H62" i="15" l="1"/>
  <c r="AJ37" i="6"/>
  <c r="J10" i="15"/>
  <c r="AG30" i="6"/>
  <c r="I10" i="15"/>
  <c r="K9" i="15"/>
  <c r="J11" i="15"/>
  <c r="R12" i="15"/>
  <c r="N7" i="15"/>
  <c r="O9" i="15"/>
  <c r="Q9" i="15"/>
  <c r="P8" i="15"/>
  <c r="M8" i="15"/>
  <c r="M9" i="15" s="1"/>
  <c r="L11" i="15"/>
  <c r="L12" i="15" s="1"/>
  <c r="H63" i="15" l="1"/>
  <c r="H65" i="15" s="1"/>
  <c r="J12" i="15"/>
  <c r="J13" i="15" s="1"/>
  <c r="AJ38" i="6"/>
  <c r="AG31" i="6"/>
  <c r="K10" i="15"/>
  <c r="K11" i="15" s="1"/>
  <c r="I11" i="15"/>
  <c r="I12" i="15" s="1"/>
  <c r="I13" i="15" s="1"/>
  <c r="P9" i="15"/>
  <c r="P10" i="15" s="1"/>
  <c r="O10" i="15"/>
  <c r="O11" i="15" s="1"/>
  <c r="Q10" i="15"/>
  <c r="Q11" i="15" s="1"/>
  <c r="R13" i="15"/>
  <c r="N8" i="15"/>
  <c r="N9" i="15" s="1"/>
  <c r="M10" i="15"/>
  <c r="L13" i="15"/>
  <c r="H66" i="15" l="1"/>
  <c r="AJ39" i="6"/>
  <c r="AJ40" i="6" s="1"/>
  <c r="K12" i="15"/>
  <c r="K13" i="15" s="1"/>
  <c r="AG32" i="6"/>
  <c r="I14" i="15"/>
  <c r="J14" i="15"/>
  <c r="O12" i="15"/>
  <c r="O13" i="15" s="1"/>
  <c r="R14" i="15"/>
  <c r="P11" i="15"/>
  <c r="N10" i="15"/>
  <c r="Q12" i="15"/>
  <c r="M11" i="15"/>
  <c r="L14" i="15"/>
  <c r="L15" i="15" s="1"/>
  <c r="H67" i="15" l="1"/>
  <c r="H68" i="15" s="1"/>
  <c r="AJ41" i="6"/>
  <c r="AG33" i="6"/>
  <c r="K14" i="15"/>
  <c r="K15" i="15" s="1"/>
  <c r="J15" i="15"/>
  <c r="I15" i="15"/>
  <c r="O14" i="15"/>
  <c r="Q13" i="15"/>
  <c r="Q14" i="15" s="1"/>
  <c r="N11" i="15"/>
  <c r="P12" i="15"/>
  <c r="P13" i="15" s="1"/>
  <c r="R15" i="15"/>
  <c r="M12" i="15"/>
  <c r="L16" i="15"/>
  <c r="H69" i="15" l="1"/>
  <c r="AJ42" i="6"/>
  <c r="AG34" i="6"/>
  <c r="I16" i="15"/>
  <c r="I17" i="15" s="1"/>
  <c r="K16" i="15"/>
  <c r="J16" i="15"/>
  <c r="P14" i="15"/>
  <c r="P15" i="15" s="1"/>
  <c r="O15" i="15"/>
  <c r="Q15" i="15"/>
  <c r="R16" i="15"/>
  <c r="R17" i="15" s="1"/>
  <c r="N12" i="15"/>
  <c r="N13" i="15" s="1"/>
  <c r="M13" i="15"/>
  <c r="L17" i="15"/>
  <c r="H72" i="15" l="1"/>
  <c r="H70" i="15"/>
  <c r="AJ43" i="6"/>
  <c r="AG35" i="6"/>
  <c r="I18" i="15"/>
  <c r="J17" i="15"/>
  <c r="K17" i="15"/>
  <c r="K18" i="15" s="1"/>
  <c r="O16" i="15"/>
  <c r="O17" i="15" s="1"/>
  <c r="P16" i="15"/>
  <c r="N14" i="15"/>
  <c r="N15" i="15" s="1"/>
  <c r="R18" i="15"/>
  <c r="Q16" i="15"/>
  <c r="M14" i="15"/>
  <c r="L18" i="15"/>
  <c r="L19" i="15" s="1"/>
  <c r="H73" i="15" l="1"/>
  <c r="AJ44" i="6"/>
  <c r="AG36" i="6"/>
  <c r="I19" i="15"/>
  <c r="K19" i="15"/>
  <c r="K20" i="15" s="1"/>
  <c r="J18" i="15"/>
  <c r="N16" i="15"/>
  <c r="P17" i="15"/>
  <c r="O18" i="15"/>
  <c r="Q17" i="15"/>
  <c r="R19" i="15"/>
  <c r="N17" i="15"/>
  <c r="M15" i="15"/>
  <c r="L20" i="15"/>
  <c r="H75" i="15" l="1"/>
  <c r="H74" i="15"/>
  <c r="H83" i="15"/>
  <c r="AJ45" i="6"/>
  <c r="AG37" i="6"/>
  <c r="J19" i="15"/>
  <c r="K21" i="15"/>
  <c r="I20" i="15"/>
  <c r="I21" i="15" s="1"/>
  <c r="O19" i="15"/>
  <c r="O20" i="15" s="1"/>
  <c r="O21" i="15" s="1"/>
  <c r="N18" i="15"/>
  <c r="Q18" i="15"/>
  <c r="R20" i="15"/>
  <c r="P18" i="15"/>
  <c r="P19" i="15" s="1"/>
  <c r="M16" i="15"/>
  <c r="M17" i="15" s="1"/>
  <c r="L21" i="15"/>
  <c r="H76" i="15" l="1"/>
  <c r="H77" i="15" s="1"/>
  <c r="AG38" i="6"/>
  <c r="I22" i="15"/>
  <c r="I23" i="15" s="1"/>
  <c r="I24" i="15" s="1"/>
  <c r="J20" i="15"/>
  <c r="J21" i="15" s="1"/>
  <c r="K22" i="15"/>
  <c r="K23" i="15" s="1"/>
  <c r="R21" i="15"/>
  <c r="Q19" i="15"/>
  <c r="O22" i="15"/>
  <c r="N19" i="15"/>
  <c r="N20" i="15" s="1"/>
  <c r="P20" i="15"/>
  <c r="M18" i="15"/>
  <c r="L22" i="15"/>
  <c r="H78" i="15" l="1"/>
  <c r="AG39" i="6"/>
  <c r="I25" i="15"/>
  <c r="K24" i="15"/>
  <c r="L23" i="15"/>
  <c r="L24" i="15" s="1"/>
  <c r="L25" i="15" s="1"/>
  <c r="J22" i="15"/>
  <c r="R22" i="15"/>
  <c r="P21" i="15"/>
  <c r="Q20" i="15"/>
  <c r="Q21" i="15" s="1"/>
  <c r="N21" i="15"/>
  <c r="O23" i="15"/>
  <c r="O24" i="15" s="1"/>
  <c r="M19" i="15"/>
  <c r="H80" i="15" l="1"/>
  <c r="H81" i="15"/>
  <c r="H79" i="15"/>
  <c r="H89" i="15"/>
  <c r="H88" i="15"/>
  <c r="H105" i="15"/>
  <c r="AG40" i="6"/>
  <c r="AG41" i="6" s="1"/>
  <c r="K25" i="15"/>
  <c r="M20" i="15"/>
  <c r="J23" i="15"/>
  <c r="I26" i="15"/>
  <c r="Q22" i="15"/>
  <c r="Q23" i="15" s="1"/>
  <c r="N22" i="15"/>
  <c r="O25" i="15"/>
  <c r="R23" i="15"/>
  <c r="P22" i="15"/>
  <c r="M21" i="15"/>
  <c r="L26" i="15"/>
  <c r="H82" i="15" l="1"/>
  <c r="H84" i="15"/>
  <c r="H85" i="15"/>
  <c r="H86" i="15" s="1"/>
  <c r="H87" i="15" s="1"/>
  <c r="H90" i="15"/>
  <c r="H92" i="15"/>
  <c r="H91" i="15"/>
  <c r="J24" i="15"/>
  <c r="J25" i="15" s="1"/>
  <c r="J26" i="15" s="1"/>
  <c r="AG42" i="6"/>
  <c r="L27" i="15"/>
  <c r="L28" i="15" s="1"/>
  <c r="K26" i="15"/>
  <c r="I27" i="15"/>
  <c r="I28" i="15" s="1"/>
  <c r="M22" i="15"/>
  <c r="P23" i="15"/>
  <c r="Q24" i="15"/>
  <c r="Q25" i="15" s="1"/>
  <c r="O26" i="15"/>
  <c r="N23" i="15"/>
  <c r="N24" i="15" s="1"/>
  <c r="R24" i="15"/>
  <c r="M23" i="15"/>
  <c r="H93" i="15" l="1"/>
  <c r="H94" i="15"/>
  <c r="H95" i="15" s="1"/>
  <c r="AG43" i="6"/>
  <c r="I29" i="15"/>
  <c r="K27" i="15"/>
  <c r="K28" i="15" s="1"/>
  <c r="J27" i="15"/>
  <c r="N25" i="15"/>
  <c r="N26" i="15" s="1"/>
  <c r="N27" i="15" s="1"/>
  <c r="O27" i="15"/>
  <c r="P24" i="15"/>
  <c r="R25" i="15"/>
  <c r="Q26" i="15"/>
  <c r="L29" i="15"/>
  <c r="M24" i="15"/>
  <c r="H96" i="15" l="1"/>
  <c r="AG44" i="6"/>
  <c r="I30" i="15"/>
  <c r="I31" i="15" s="1"/>
  <c r="K29" i="15"/>
  <c r="J28" i="15"/>
  <c r="L30" i="15"/>
  <c r="P25" i="15"/>
  <c r="R26" i="15"/>
  <c r="R27" i="15" s="1"/>
  <c r="O28" i="15"/>
  <c r="Q27" i="15"/>
  <c r="Q28" i="15" s="1"/>
  <c r="N28" i="15"/>
  <c r="M25" i="15"/>
  <c r="M26" i="15" s="1"/>
  <c r="H97" i="15" l="1"/>
  <c r="H98" i="15"/>
  <c r="AG45" i="6"/>
  <c r="L31" i="15"/>
  <c r="J29" i="15"/>
  <c r="J30" i="15" s="1"/>
  <c r="I32" i="15"/>
  <c r="K30" i="15"/>
  <c r="K31" i="15" s="1"/>
  <c r="O29" i="15"/>
  <c r="Q29" i="15"/>
  <c r="Q30" i="15" s="1"/>
  <c r="R28" i="15"/>
  <c r="N29" i="15"/>
  <c r="N30" i="15" s="1"/>
  <c r="P26" i="15"/>
  <c r="P27" i="15" s="1"/>
  <c r="M27" i="15"/>
  <c r="H99" i="15" l="1"/>
  <c r="L32" i="15"/>
  <c r="I33" i="15"/>
  <c r="K32" i="15"/>
  <c r="J31" i="15"/>
  <c r="N31" i="15"/>
  <c r="N32" i="15" s="1"/>
  <c r="Q31" i="15"/>
  <c r="R29" i="15"/>
  <c r="P28" i="15"/>
  <c r="P29" i="15" s="1"/>
  <c r="O30" i="15"/>
  <c r="O31" i="15" s="1"/>
  <c r="M28" i="15"/>
  <c r="H102" i="15" l="1"/>
  <c r="H100" i="15"/>
  <c r="H101" i="15" s="1"/>
  <c r="H103" i="15" s="1"/>
  <c r="H104" i="15" s="1"/>
  <c r="H115" i="15"/>
  <c r="J32" i="15"/>
  <c r="J33" i="15" s="1"/>
  <c r="K33" i="15"/>
  <c r="I34" i="15"/>
  <c r="L33" i="15"/>
  <c r="R30" i="15"/>
  <c r="R31" i="15" s="1"/>
  <c r="P30" i="15"/>
  <c r="P31" i="15" s="1"/>
  <c r="O32" i="15"/>
  <c r="N33" i="15"/>
  <c r="N34" i="15" s="1"/>
  <c r="Q32" i="15"/>
  <c r="M29" i="15"/>
  <c r="M30" i="15" s="1"/>
  <c r="H106" i="15" l="1"/>
  <c r="H107" i="15" s="1"/>
  <c r="J34" i="15"/>
  <c r="J35" i="15" s="1"/>
  <c r="J36" i="15" s="1"/>
  <c r="J37" i="15" s="1"/>
  <c r="J38" i="15" s="1"/>
  <c r="L34" i="15"/>
  <c r="K34" i="15"/>
  <c r="K35" i="15" s="1"/>
  <c r="I35" i="15"/>
  <c r="P32" i="15"/>
  <c r="P33" i="15" s="1"/>
  <c r="Q33" i="15"/>
  <c r="Q34" i="15" s="1"/>
  <c r="R32" i="15"/>
  <c r="N35" i="15"/>
  <c r="O33" i="15"/>
  <c r="M31" i="15"/>
  <c r="H108" i="15" l="1"/>
  <c r="H109" i="15" s="1"/>
  <c r="J39" i="15"/>
  <c r="J40" i="15" s="1"/>
  <c r="K36" i="15"/>
  <c r="K37" i="15" s="1"/>
  <c r="I36" i="15"/>
  <c r="L35" i="15"/>
  <c r="Q35" i="15"/>
  <c r="Q36" i="15" s="1"/>
  <c r="P34" i="15"/>
  <c r="P35" i="15" s="1"/>
  <c r="O34" i="15"/>
  <c r="N36" i="15"/>
  <c r="R33" i="15"/>
  <c r="M32" i="15"/>
  <c r="H111" i="15" l="1"/>
  <c r="H112" i="15" s="1"/>
  <c r="H114" i="15" s="1"/>
  <c r="H110" i="15"/>
  <c r="H116" i="15" s="1"/>
  <c r="H113" i="15"/>
  <c r="H117" i="15"/>
  <c r="H141" i="15"/>
  <c r="K38" i="15"/>
  <c r="K39" i="15" s="1"/>
  <c r="I37" i="15"/>
  <c r="I38" i="15" s="1"/>
  <c r="L36" i="15"/>
  <c r="L37" i="15" s="1"/>
  <c r="J41" i="15"/>
  <c r="P36" i="15"/>
  <c r="N37" i="15"/>
  <c r="Q37" i="15"/>
  <c r="Q38" i="15" s="1"/>
  <c r="O35" i="15"/>
  <c r="R34" i="15"/>
  <c r="M33" i="15"/>
  <c r="H118" i="15" l="1"/>
  <c r="H119" i="15"/>
  <c r="L38" i="15"/>
  <c r="L39" i="15" s="1"/>
  <c r="J42" i="15"/>
  <c r="K40" i="15"/>
  <c r="I39" i="15"/>
  <c r="Q39" i="15"/>
  <c r="Q40" i="15" s="1"/>
  <c r="P37" i="15"/>
  <c r="R35" i="15"/>
  <c r="O36" i="15"/>
  <c r="N38" i="15"/>
  <c r="N39" i="15" s="1"/>
  <c r="M34" i="15"/>
  <c r="H120" i="15" l="1"/>
  <c r="J43" i="15"/>
  <c r="I40" i="15"/>
  <c r="L40" i="15"/>
  <c r="L41" i="15" s="1"/>
  <c r="M35" i="15"/>
  <c r="K41" i="15"/>
  <c r="P38" i="15"/>
  <c r="P39" i="15" s="1"/>
  <c r="P40" i="15" s="1"/>
  <c r="N40" i="15"/>
  <c r="N41" i="15" s="1"/>
  <c r="Q41" i="15"/>
  <c r="Q42" i="15" s="1"/>
  <c r="R36" i="15"/>
  <c r="O37" i="15"/>
  <c r="H121" i="15" l="1"/>
  <c r="H128" i="15"/>
  <c r="M36" i="15"/>
  <c r="J44" i="15"/>
  <c r="J45" i="15" s="1"/>
  <c r="K42" i="15"/>
  <c r="I41" i="15"/>
  <c r="I42" i="15" s="1"/>
  <c r="I43" i="15" s="1"/>
  <c r="L42" i="15"/>
  <c r="P41" i="15"/>
  <c r="P42" i="15" s="1"/>
  <c r="N42" i="15"/>
  <c r="N43" i="15" s="1"/>
  <c r="Q43" i="15"/>
  <c r="Q44" i="15" s="1"/>
  <c r="R37" i="15"/>
  <c r="O38" i="15"/>
  <c r="H122" i="15" l="1"/>
  <c r="H123" i="15" s="1"/>
  <c r="H124" i="15" s="1"/>
  <c r="J46" i="15"/>
  <c r="J47" i="15" s="1"/>
  <c r="M37" i="15"/>
  <c r="L43" i="15"/>
  <c r="L44" i="15" s="1"/>
  <c r="I44" i="15"/>
  <c r="I45" i="15" s="1"/>
  <c r="K43" i="15"/>
  <c r="K44" i="15" s="1"/>
  <c r="P43" i="15"/>
  <c r="O39" i="15"/>
  <c r="O40" i="15" s="1"/>
  <c r="R38" i="15"/>
  <c r="Q45" i="15"/>
  <c r="N44" i="15"/>
  <c r="N45" i="15" s="1"/>
  <c r="H125" i="15" l="1"/>
  <c r="H126" i="15"/>
  <c r="L45" i="15"/>
  <c r="L46" i="15" s="1"/>
  <c r="J48" i="15"/>
  <c r="J49" i="15" s="1"/>
  <c r="K45" i="15"/>
  <c r="K46" i="15" s="1"/>
  <c r="M38" i="15"/>
  <c r="I46" i="15"/>
  <c r="P44" i="15"/>
  <c r="P45" i="15" s="1"/>
  <c r="P46" i="15" s="1"/>
  <c r="N46" i="15"/>
  <c r="R39" i="15"/>
  <c r="R40" i="15" s="1"/>
  <c r="Q46" i="15"/>
  <c r="O41" i="15"/>
  <c r="O42" i="15" s="1"/>
  <c r="H127" i="15" l="1"/>
  <c r="H129" i="15"/>
  <c r="H130" i="15" s="1"/>
  <c r="H131" i="15" s="1"/>
  <c r="K47" i="15"/>
  <c r="K48" i="15" s="1"/>
  <c r="M39" i="15"/>
  <c r="M40" i="15" s="1"/>
  <c r="L47" i="15"/>
  <c r="L48" i="15" s="1"/>
  <c r="L49" i="15" s="1"/>
  <c r="J50" i="15"/>
  <c r="I47" i="15"/>
  <c r="P47" i="15"/>
  <c r="P48" i="15" s="1"/>
  <c r="Q47" i="15"/>
  <c r="Q48" i="15" s="1"/>
  <c r="R41" i="15"/>
  <c r="N47" i="15"/>
  <c r="N48" i="15" s="1"/>
  <c r="O43" i="15"/>
  <c r="H132" i="15" l="1"/>
  <c r="M41" i="15"/>
  <c r="J51" i="15"/>
  <c r="L50" i="15"/>
  <c r="L51" i="15" s="1"/>
  <c r="I48" i="15"/>
  <c r="I49" i="15" s="1"/>
  <c r="M42" i="15"/>
  <c r="K49" i="15"/>
  <c r="P49" i="15"/>
  <c r="N49" i="15"/>
  <c r="N50" i="15" s="1"/>
  <c r="Q49" i="15"/>
  <c r="Q50" i="15" s="1"/>
  <c r="R42" i="15"/>
  <c r="R43" i="15" s="1"/>
  <c r="O44" i="15"/>
  <c r="H133" i="15" l="1"/>
  <c r="J52" i="15"/>
  <c r="J53" i="15" s="1"/>
  <c r="K50" i="15"/>
  <c r="I50" i="15"/>
  <c r="I51" i="15" s="1"/>
  <c r="L52" i="15"/>
  <c r="L53" i="15" s="1"/>
  <c r="M43" i="15"/>
  <c r="M44" i="15" s="1"/>
  <c r="P50" i="15"/>
  <c r="R44" i="15"/>
  <c r="R45" i="15" s="1"/>
  <c r="R46" i="15" s="1"/>
  <c r="O45" i="15"/>
  <c r="N51" i="15"/>
  <c r="N52" i="15" s="1"/>
  <c r="Q51" i="15"/>
  <c r="Q52" i="15" s="1"/>
  <c r="H136" i="15" l="1"/>
  <c r="H134" i="15"/>
  <c r="J54" i="15"/>
  <c r="K51" i="15"/>
  <c r="K52" i="15" s="1"/>
  <c r="M45" i="15"/>
  <c r="L54" i="15"/>
  <c r="L55" i="15" s="1"/>
  <c r="I52" i="15"/>
  <c r="I53" i="15" s="1"/>
  <c r="P51" i="15"/>
  <c r="N53" i="15"/>
  <c r="R47" i="15"/>
  <c r="Q53" i="15"/>
  <c r="O46" i="15"/>
  <c r="H135" i="15" l="1"/>
  <c r="H137" i="15"/>
  <c r="J55" i="15"/>
  <c r="K53" i="15"/>
  <c r="L56" i="15"/>
  <c r="M46" i="15"/>
  <c r="I54" i="15"/>
  <c r="P52" i="15"/>
  <c r="R48" i="15"/>
  <c r="N54" i="15"/>
  <c r="O47" i="15"/>
  <c r="Q54" i="15"/>
  <c r="Q55" i="15" s="1"/>
  <c r="H138" i="15" l="1"/>
  <c r="H139" i="15" s="1"/>
  <c r="H140" i="15" s="1"/>
  <c r="H142" i="15" s="1"/>
  <c r="K54" i="15"/>
  <c r="K55" i="15" s="1"/>
  <c r="K56" i="15" s="1"/>
  <c r="I55" i="15"/>
  <c r="I56" i="15" s="1"/>
  <c r="J56" i="15"/>
  <c r="J57" i="15" s="1"/>
  <c r="M47" i="15"/>
  <c r="M48" i="15" s="1"/>
  <c r="L57" i="15"/>
  <c r="L58" i="15" s="1"/>
  <c r="P53" i="15"/>
  <c r="P54" i="15" s="1"/>
  <c r="N55" i="15"/>
  <c r="N56" i="15" s="1"/>
  <c r="R49" i="15"/>
  <c r="R50" i="15" s="1"/>
  <c r="Q56" i="15"/>
  <c r="Q57" i="15" s="1"/>
  <c r="O48" i="15"/>
  <c r="H143" i="15" l="1"/>
  <c r="H144" i="15" s="1"/>
  <c r="H145" i="15" s="1"/>
  <c r="H146" i="15" s="1"/>
  <c r="H169" i="15"/>
  <c r="H172" i="15"/>
  <c r="I57" i="15"/>
  <c r="J58" i="15"/>
  <c r="L59" i="15"/>
  <c r="K57" i="15"/>
  <c r="M49" i="15"/>
  <c r="P55" i="15"/>
  <c r="P56" i="15" s="1"/>
  <c r="Q58" i="15"/>
  <c r="R51" i="15"/>
  <c r="R52" i="15" s="1"/>
  <c r="R53" i="15" s="1"/>
  <c r="N57" i="15"/>
  <c r="O49" i="15"/>
  <c r="O50" i="15" s="1"/>
  <c r="H147" i="15" l="1"/>
  <c r="H149" i="15" s="1"/>
  <c r="H154" i="15"/>
  <c r="H155" i="15" s="1"/>
  <c r="H148" i="15"/>
  <c r="H196" i="15"/>
  <c r="I58" i="15"/>
  <c r="I59" i="15" s="1"/>
  <c r="J59" i="15"/>
  <c r="K58" i="15"/>
  <c r="K59" i="15" s="1"/>
  <c r="L60" i="15"/>
  <c r="M50" i="15"/>
  <c r="P57" i="15"/>
  <c r="P58" i="15" s="1"/>
  <c r="P59" i="15" s="1"/>
  <c r="N58" i="15"/>
  <c r="N59" i="15" s="1"/>
  <c r="O51" i="15"/>
  <c r="R54" i="15"/>
  <c r="R55" i="15" s="1"/>
  <c r="Q59" i="15"/>
  <c r="H150" i="15" l="1"/>
  <c r="H151" i="15" s="1"/>
  <c r="H152" i="15" s="1"/>
  <c r="H197" i="15"/>
  <c r="I60" i="15"/>
  <c r="J60" i="15"/>
  <c r="J61" i="15" s="1"/>
  <c r="M51" i="15"/>
  <c r="M52" i="15" s="1"/>
  <c r="L61" i="15"/>
  <c r="L62" i="15" s="1"/>
  <c r="K60" i="15"/>
  <c r="K61" i="15" s="1"/>
  <c r="P60" i="15"/>
  <c r="P61" i="15" s="1"/>
  <c r="N60" i="15"/>
  <c r="N61" i="15" s="1"/>
  <c r="R56" i="15"/>
  <c r="R57" i="15" s="1"/>
  <c r="O52" i="15"/>
  <c r="Q60" i="15"/>
  <c r="Q61" i="15" s="1"/>
  <c r="H153" i="15" l="1"/>
  <c r="H156" i="15" s="1"/>
  <c r="H157" i="15"/>
  <c r="H158" i="15"/>
  <c r="H198" i="15"/>
  <c r="I61" i="15"/>
  <c r="I62" i="15" s="1"/>
  <c r="J62" i="15"/>
  <c r="K62" i="15"/>
  <c r="M53" i="15"/>
  <c r="L63" i="15"/>
  <c r="P62" i="15"/>
  <c r="R58" i="15"/>
  <c r="R59" i="15" s="1"/>
  <c r="R60" i="15" s="1"/>
  <c r="O53" i="15"/>
  <c r="O54" i="15" s="1"/>
  <c r="Q62" i="15"/>
  <c r="N62" i="15"/>
  <c r="H159" i="15" l="1"/>
  <c r="H161" i="15" s="1"/>
  <c r="H160" i="15"/>
  <c r="H199" i="15"/>
  <c r="J63" i="15"/>
  <c r="J64" i="15" s="1"/>
  <c r="J65" i="15" s="1"/>
  <c r="I63" i="15"/>
  <c r="L64" i="15"/>
  <c r="L65" i="15" s="1"/>
  <c r="K63" i="15"/>
  <c r="K64" i="15" s="1"/>
  <c r="M54" i="15"/>
  <c r="M55" i="15" s="1"/>
  <c r="P63" i="15"/>
  <c r="P64" i="15" s="1"/>
  <c r="R61" i="15"/>
  <c r="R62" i="15" s="1"/>
  <c r="R63" i="15" s="1"/>
  <c r="O55" i="15"/>
  <c r="N63" i="15"/>
  <c r="N64" i="15" s="1"/>
  <c r="Q63" i="15"/>
  <c r="H162" i="15" l="1"/>
  <c r="H163" i="15" s="1"/>
  <c r="H164" i="15" s="1"/>
  <c r="H200" i="15"/>
  <c r="I64" i="15"/>
  <c r="I65" i="15" s="1"/>
  <c r="J66" i="15"/>
  <c r="M56" i="15"/>
  <c r="M57" i="15" s="1"/>
  <c r="L66" i="15"/>
  <c r="L67" i="15" s="1"/>
  <c r="K65" i="15"/>
  <c r="K66" i="15" s="1"/>
  <c r="P65" i="15"/>
  <c r="P66" i="15" s="1"/>
  <c r="N65" i="15"/>
  <c r="N66" i="15" s="1"/>
  <c r="N67" i="15" s="1"/>
  <c r="R64" i="15"/>
  <c r="Q64" i="15"/>
  <c r="O56" i="15"/>
  <c r="H165" i="15" l="1"/>
  <c r="H166" i="15"/>
  <c r="H167" i="15" s="1"/>
  <c r="H168" i="15"/>
  <c r="H173" i="15"/>
  <c r="H174" i="15" s="1"/>
  <c r="H175" i="15" s="1"/>
  <c r="H176" i="15" s="1"/>
  <c r="H201" i="15"/>
  <c r="P67" i="15"/>
  <c r="P68" i="15" s="1"/>
  <c r="I66" i="15"/>
  <c r="I67" i="15" s="1"/>
  <c r="I68" i="15" s="1"/>
  <c r="J67" i="15"/>
  <c r="J68" i="15" s="1"/>
  <c r="K67" i="15"/>
  <c r="K68" i="15" s="1"/>
  <c r="L68" i="15"/>
  <c r="M58" i="15"/>
  <c r="O57" i="15"/>
  <c r="N68" i="15"/>
  <c r="R65" i="15"/>
  <c r="Q65" i="15"/>
  <c r="H170" i="15" l="1"/>
  <c r="H171" i="15" s="1"/>
  <c r="H202" i="15"/>
  <c r="J69" i="15"/>
  <c r="J70" i="15" s="1"/>
  <c r="K69" i="15"/>
  <c r="I69" i="15"/>
  <c r="L69" i="15"/>
  <c r="M59" i="15"/>
  <c r="Q66" i="15"/>
  <c r="N69" i="15"/>
  <c r="N70" i="15" s="1"/>
  <c r="R66" i="15"/>
  <c r="P69" i="15"/>
  <c r="O58" i="15"/>
  <c r="H203" i="15" l="1"/>
  <c r="J71" i="15"/>
  <c r="J72" i="15" s="1"/>
  <c r="J73" i="15" s="1"/>
  <c r="M60" i="15"/>
  <c r="M61" i="15" s="1"/>
  <c r="L70" i="15"/>
  <c r="K70" i="15"/>
  <c r="I70" i="15"/>
  <c r="P70" i="15"/>
  <c r="R67" i="15"/>
  <c r="Q67" i="15"/>
  <c r="N71" i="15"/>
  <c r="N72" i="15" s="1"/>
  <c r="O59" i="15"/>
  <c r="O60" i="15" s="1"/>
  <c r="H204" i="15" l="1"/>
  <c r="J74" i="15"/>
  <c r="J75" i="15" s="1"/>
  <c r="I71" i="15"/>
  <c r="K71" i="15"/>
  <c r="L71" i="15"/>
  <c r="M62" i="15"/>
  <c r="N73" i="15"/>
  <c r="N74" i="15" s="1"/>
  <c r="N75" i="15" s="1"/>
  <c r="O61" i="15"/>
  <c r="Q68" i="15"/>
  <c r="R68" i="15"/>
  <c r="P71" i="15"/>
  <c r="H205" i="15" l="1"/>
  <c r="J76" i="15"/>
  <c r="J77" i="15" s="1"/>
  <c r="M63" i="15"/>
  <c r="M64" i="15" s="1"/>
  <c r="I72" i="15"/>
  <c r="K72" i="15"/>
  <c r="L72" i="15"/>
  <c r="P72" i="15"/>
  <c r="R69" i="15"/>
  <c r="Q69" i="15"/>
  <c r="N76" i="15"/>
  <c r="O62" i="15"/>
  <c r="H206" i="15" l="1"/>
  <c r="J78" i="15"/>
  <c r="L73" i="15"/>
  <c r="K73" i="15"/>
  <c r="I73" i="15"/>
  <c r="M65" i="15"/>
  <c r="Q70" i="15"/>
  <c r="P73" i="15"/>
  <c r="O63" i="15"/>
  <c r="R70" i="15"/>
  <c r="N77" i="15"/>
  <c r="H207" i="15" l="1"/>
  <c r="J79" i="15"/>
  <c r="J80" i="15" s="1"/>
  <c r="J81" i="15" s="1"/>
  <c r="K74" i="15"/>
  <c r="L74" i="15"/>
  <c r="I74" i="15"/>
  <c r="M66" i="15"/>
  <c r="R71" i="15"/>
  <c r="P74" i="15"/>
  <c r="O64" i="15"/>
  <c r="O65" i="15" s="1"/>
  <c r="Q71" i="15"/>
  <c r="N78" i="15"/>
  <c r="H208" i="15" l="1"/>
  <c r="I75" i="15"/>
  <c r="K75" i="15"/>
  <c r="J82" i="15"/>
  <c r="M67" i="15"/>
  <c r="L75" i="15"/>
  <c r="O66" i="15"/>
  <c r="O67" i="15" s="1"/>
  <c r="N79" i="15"/>
  <c r="Q72" i="15"/>
  <c r="P75" i="15"/>
  <c r="R72" i="15"/>
  <c r="H209" i="15" l="1"/>
  <c r="J83" i="15"/>
  <c r="K76" i="15"/>
  <c r="L76" i="15"/>
  <c r="M68" i="15"/>
  <c r="I76" i="15"/>
  <c r="R73" i="15"/>
  <c r="P76" i="15"/>
  <c r="Q73" i="15"/>
  <c r="O68" i="15"/>
  <c r="N80" i="15"/>
  <c r="H210" i="15" l="1"/>
  <c r="I77" i="15"/>
  <c r="M69" i="15"/>
  <c r="J84" i="15"/>
  <c r="L77" i="15"/>
  <c r="K77" i="15"/>
  <c r="N81" i="15"/>
  <c r="Q74" i="15"/>
  <c r="R74" i="15"/>
  <c r="O69" i="15"/>
  <c r="P77" i="15"/>
  <c r="H211" i="15" l="1"/>
  <c r="K78" i="15"/>
  <c r="M70" i="15"/>
  <c r="L78" i="15"/>
  <c r="J85" i="15"/>
  <c r="I78" i="15"/>
  <c r="R75" i="15"/>
  <c r="N82" i="15"/>
  <c r="P78" i="15"/>
  <c r="O70" i="15"/>
  <c r="Q75" i="15"/>
  <c r="H212" i="15" l="1"/>
  <c r="M71" i="15"/>
  <c r="I79" i="15"/>
  <c r="L79" i="15"/>
  <c r="J86" i="15"/>
  <c r="K79" i="15"/>
  <c r="Q76" i="15"/>
  <c r="P79" i="15"/>
  <c r="N83" i="15"/>
  <c r="R76" i="15"/>
  <c r="O71" i="15"/>
  <c r="H213" i="15" l="1"/>
  <c r="L80" i="15"/>
  <c r="I80" i="15"/>
  <c r="K80" i="15"/>
  <c r="M72" i="15"/>
  <c r="J87" i="15"/>
  <c r="Q77" i="15"/>
  <c r="O72" i="15"/>
  <c r="R77" i="15"/>
  <c r="N84" i="15"/>
  <c r="P80" i="15"/>
  <c r="H214" i="15" l="1"/>
  <c r="K81" i="15"/>
  <c r="M73" i="15"/>
  <c r="I81" i="15"/>
  <c r="J88" i="15"/>
  <c r="L81" i="15"/>
  <c r="P81" i="15"/>
  <c r="N85" i="15"/>
  <c r="O73" i="15"/>
  <c r="Q78" i="15"/>
  <c r="R78" i="15"/>
  <c r="H215" i="15" l="1"/>
  <c r="J89" i="15"/>
  <c r="I82" i="15"/>
  <c r="K82" i="15"/>
  <c r="L82" i="15"/>
  <c r="M74" i="15"/>
  <c r="R79" i="15"/>
  <c r="Q79" i="15"/>
  <c r="P82" i="15"/>
  <c r="O74" i="15"/>
  <c r="N86" i="15"/>
  <c r="H216" i="15" l="1"/>
  <c r="L83" i="15"/>
  <c r="I83" i="15"/>
  <c r="J90" i="15"/>
  <c r="M75" i="15"/>
  <c r="K83" i="15"/>
  <c r="P83" i="15"/>
  <c r="N87" i="15"/>
  <c r="O75" i="15"/>
  <c r="Q80" i="15"/>
  <c r="R80" i="15"/>
  <c r="H217" i="15" l="1"/>
  <c r="J91" i="15"/>
  <c r="I84" i="15"/>
  <c r="K84" i="15"/>
  <c r="M76" i="15"/>
  <c r="L84" i="15"/>
  <c r="N88" i="15"/>
  <c r="R81" i="15"/>
  <c r="Q81" i="15"/>
  <c r="O76" i="15"/>
  <c r="P84" i="15"/>
  <c r="H218" i="15" l="1"/>
  <c r="I85" i="15"/>
  <c r="K85" i="15"/>
  <c r="J92" i="15"/>
  <c r="L85" i="15"/>
  <c r="M77" i="15"/>
  <c r="P85" i="15"/>
  <c r="Q82" i="15"/>
  <c r="N89" i="15"/>
  <c r="O77" i="15"/>
  <c r="R82" i="15"/>
  <c r="H219" i="15" l="1"/>
  <c r="I86" i="15"/>
  <c r="L86" i="15"/>
  <c r="M78" i="15"/>
  <c r="K86" i="15"/>
  <c r="J93" i="15"/>
  <c r="O78" i="15"/>
  <c r="P86" i="15"/>
  <c r="R83" i="15"/>
  <c r="N90" i="15"/>
  <c r="Q83" i="15"/>
  <c r="H220" i="15" l="1"/>
  <c r="M79" i="15"/>
  <c r="K87" i="15"/>
  <c r="J94" i="15"/>
  <c r="L87" i="15"/>
  <c r="I87" i="15"/>
  <c r="Q84" i="15"/>
  <c r="N91" i="15"/>
  <c r="O79" i="15"/>
  <c r="R84" i="15"/>
  <c r="P87" i="15"/>
  <c r="H221" i="15" l="1"/>
  <c r="J95" i="15"/>
  <c r="K88" i="15"/>
  <c r="I88" i="15"/>
  <c r="L88" i="15"/>
  <c r="M80" i="15"/>
  <c r="R85" i="15"/>
  <c r="Q85" i="15"/>
  <c r="P88" i="15"/>
  <c r="O80" i="15"/>
  <c r="N92" i="15"/>
  <c r="H222" i="15" l="1"/>
  <c r="K89" i="15"/>
  <c r="I89" i="15"/>
  <c r="M81" i="15"/>
  <c r="L89" i="15"/>
  <c r="J96" i="15"/>
  <c r="O81" i="15"/>
  <c r="P89" i="15"/>
  <c r="R86" i="15"/>
  <c r="N93" i="15"/>
  <c r="Q86" i="15"/>
  <c r="H223" i="15" l="1"/>
  <c r="J97" i="15"/>
  <c r="L90" i="15"/>
  <c r="M82" i="15"/>
  <c r="K90" i="15"/>
  <c r="I90" i="15"/>
  <c r="Q87" i="15"/>
  <c r="P90" i="15"/>
  <c r="O82" i="15"/>
  <c r="N94" i="15"/>
  <c r="R87" i="15"/>
  <c r="H224" i="15" l="1"/>
  <c r="K91" i="15"/>
  <c r="I91" i="15"/>
  <c r="M83" i="15"/>
  <c r="L91" i="15"/>
  <c r="J98" i="15"/>
  <c r="O83" i="15"/>
  <c r="Q88" i="15"/>
  <c r="R88" i="15"/>
  <c r="N95" i="15"/>
  <c r="P91" i="15"/>
  <c r="H225" i="15" l="1"/>
  <c r="K92" i="15"/>
  <c r="J99" i="15"/>
  <c r="L92" i="15"/>
  <c r="M84" i="15"/>
  <c r="I92" i="15"/>
  <c r="N96" i="15"/>
  <c r="Q89" i="15"/>
  <c r="P92" i="15"/>
  <c r="R89" i="15"/>
  <c r="O84" i="15"/>
  <c r="H226" i="15" l="1"/>
  <c r="I93" i="15"/>
  <c r="J100" i="15"/>
  <c r="L93" i="15"/>
  <c r="M85" i="15"/>
  <c r="K93" i="15"/>
  <c r="O85" i="15"/>
  <c r="Q90" i="15"/>
  <c r="N97" i="15"/>
  <c r="R90" i="15"/>
  <c r="P93" i="15"/>
  <c r="H227" i="15" l="1"/>
  <c r="K94" i="15"/>
  <c r="L94" i="15"/>
  <c r="I94" i="15"/>
  <c r="M86" i="15"/>
  <c r="J101" i="15"/>
  <c r="N98" i="15"/>
  <c r="O86" i="15"/>
  <c r="P94" i="15"/>
  <c r="R91" i="15"/>
  <c r="Q91" i="15"/>
  <c r="H228" i="15" l="1"/>
  <c r="M87" i="15"/>
  <c r="J102" i="15"/>
  <c r="L95" i="15"/>
  <c r="I95" i="15"/>
  <c r="K95" i="15"/>
  <c r="R92" i="15"/>
  <c r="O87" i="15"/>
  <c r="Q92" i="15"/>
  <c r="P95" i="15"/>
  <c r="N99" i="15"/>
  <c r="H229" i="15" l="1"/>
  <c r="J103" i="15"/>
  <c r="M88" i="15"/>
  <c r="I96" i="15"/>
  <c r="L96" i="15"/>
  <c r="K96" i="15"/>
  <c r="Q93" i="15"/>
  <c r="R93" i="15"/>
  <c r="N100" i="15"/>
  <c r="P96" i="15"/>
  <c r="O88" i="15"/>
  <c r="H230" i="15" l="1"/>
  <c r="I97" i="15"/>
  <c r="M89" i="15"/>
  <c r="L97" i="15"/>
  <c r="J104" i="15"/>
  <c r="K97" i="15"/>
  <c r="P97" i="15"/>
  <c r="N101" i="15"/>
  <c r="O89" i="15"/>
  <c r="R94" i="15"/>
  <c r="Q94" i="15"/>
  <c r="H231" i="15" l="1"/>
  <c r="L98" i="15"/>
  <c r="K98" i="15"/>
  <c r="I98" i="15"/>
  <c r="J105" i="15"/>
  <c r="M90" i="15"/>
  <c r="Q95" i="15"/>
  <c r="O90" i="15"/>
  <c r="N102" i="15"/>
  <c r="P98" i="15"/>
  <c r="R95" i="15"/>
  <c r="H232" i="15" l="1"/>
  <c r="K99" i="15"/>
  <c r="I99" i="15"/>
  <c r="L99" i="15"/>
  <c r="J106" i="15"/>
  <c r="M91" i="15"/>
  <c r="N103" i="15"/>
  <c r="Q96" i="15"/>
  <c r="R96" i="15"/>
  <c r="P99" i="15"/>
  <c r="O91" i="15"/>
  <c r="H233" i="15" l="1"/>
  <c r="L100" i="15"/>
  <c r="I100" i="15"/>
  <c r="M92" i="15"/>
  <c r="J107" i="15"/>
  <c r="K100" i="15"/>
  <c r="O92" i="15"/>
  <c r="P100" i="15"/>
  <c r="R97" i="15"/>
  <c r="N104" i="15"/>
  <c r="Q97" i="15"/>
  <c r="H234" i="15" l="1"/>
  <c r="I101" i="15"/>
  <c r="J108" i="15"/>
  <c r="M93" i="15"/>
  <c r="L101" i="15"/>
  <c r="K101" i="15"/>
  <c r="Q98" i="15"/>
  <c r="N105" i="15"/>
  <c r="O93" i="15"/>
  <c r="R98" i="15"/>
  <c r="P101" i="15"/>
  <c r="H235" i="15" l="1"/>
  <c r="M94" i="15"/>
  <c r="J109" i="15"/>
  <c r="I102" i="15"/>
  <c r="L102" i="15"/>
  <c r="K102" i="15"/>
  <c r="P102" i="15"/>
  <c r="O94" i="15"/>
  <c r="R99" i="15"/>
  <c r="N106" i="15"/>
  <c r="Q99" i="15"/>
  <c r="H236" i="15" l="1"/>
  <c r="K103" i="15"/>
  <c r="J110" i="15"/>
  <c r="I103" i="15"/>
  <c r="M95" i="15"/>
  <c r="L103" i="15"/>
  <c r="Q100" i="15"/>
  <c r="N107" i="15"/>
  <c r="P103" i="15"/>
  <c r="R100" i="15"/>
  <c r="O95" i="15"/>
  <c r="H237" i="15" l="1"/>
  <c r="L104" i="15"/>
  <c r="M96" i="15"/>
  <c r="J111" i="15"/>
  <c r="I104" i="15"/>
  <c r="K104" i="15"/>
  <c r="R101" i="15"/>
  <c r="P104" i="15"/>
  <c r="Q101" i="15"/>
  <c r="O96" i="15"/>
  <c r="N108" i="15"/>
  <c r="H238" i="15" l="1"/>
  <c r="K105" i="15"/>
  <c r="J112" i="15"/>
  <c r="M97" i="15"/>
  <c r="L105" i="15"/>
  <c r="I105" i="15"/>
  <c r="O97" i="15"/>
  <c r="P105" i="15"/>
  <c r="N109" i="15"/>
  <c r="Q102" i="15"/>
  <c r="R102" i="15"/>
  <c r="H239" i="15" l="1"/>
  <c r="I106" i="15"/>
  <c r="M98" i="15"/>
  <c r="J113" i="15"/>
  <c r="K106" i="15"/>
  <c r="L106" i="15"/>
  <c r="R103" i="15"/>
  <c r="Q103" i="15"/>
  <c r="N110" i="15"/>
  <c r="P106" i="15"/>
  <c r="O98" i="15"/>
  <c r="H240" i="15" l="1"/>
  <c r="K107" i="15"/>
  <c r="M99" i="15"/>
  <c r="I107" i="15"/>
  <c r="L107" i="15"/>
  <c r="J114" i="15"/>
  <c r="O99" i="15"/>
  <c r="P107" i="15"/>
  <c r="N111" i="15"/>
  <c r="Q104" i="15"/>
  <c r="R104" i="15"/>
  <c r="H241" i="15" l="1"/>
  <c r="K108" i="15"/>
  <c r="J115" i="15"/>
  <c r="M100" i="15"/>
  <c r="L108" i="15"/>
  <c r="I108" i="15"/>
  <c r="P108" i="15"/>
  <c r="R105" i="15"/>
  <c r="Q105" i="15"/>
  <c r="N112" i="15"/>
  <c r="O100" i="15"/>
  <c r="H242" i="15" l="1"/>
  <c r="L109" i="15"/>
  <c r="I109" i="15"/>
  <c r="M101" i="15"/>
  <c r="J116" i="15"/>
  <c r="K109" i="15"/>
  <c r="O101" i="15"/>
  <c r="Q106" i="15"/>
  <c r="R106" i="15"/>
  <c r="P109" i="15"/>
  <c r="N113" i="15"/>
  <c r="H243" i="15" l="1"/>
  <c r="L110" i="15"/>
  <c r="M102" i="15"/>
  <c r="I110" i="15"/>
  <c r="K110" i="15"/>
  <c r="J117" i="15"/>
  <c r="N114" i="15"/>
  <c r="P110" i="15"/>
  <c r="Q107" i="15"/>
  <c r="O102" i="15"/>
  <c r="R107" i="15"/>
  <c r="H244" i="15" l="1"/>
  <c r="K111" i="15"/>
  <c r="J118" i="15"/>
  <c r="M103" i="15"/>
  <c r="L111" i="15"/>
  <c r="I111" i="15"/>
  <c r="R108" i="15"/>
  <c r="O103" i="15"/>
  <c r="P111" i="15"/>
  <c r="Q108" i="15"/>
  <c r="N115" i="15"/>
  <c r="H245" i="15" l="1"/>
  <c r="L112" i="15"/>
  <c r="K112" i="15"/>
  <c r="M104" i="15"/>
  <c r="J119" i="15"/>
  <c r="I112" i="15"/>
  <c r="N116" i="15"/>
  <c r="Q109" i="15"/>
  <c r="P112" i="15"/>
  <c r="R109" i="15"/>
  <c r="O104" i="15"/>
  <c r="H246" i="15" l="1"/>
  <c r="J120" i="15"/>
  <c r="L113" i="15"/>
  <c r="M105" i="15"/>
  <c r="I113" i="15"/>
  <c r="K113" i="15"/>
  <c r="O105" i="15"/>
  <c r="R110" i="15"/>
  <c r="P113" i="15"/>
  <c r="Q110" i="15"/>
  <c r="N117" i="15"/>
  <c r="H247" i="15" l="1"/>
  <c r="K114" i="15"/>
  <c r="M106" i="15"/>
  <c r="J121" i="15"/>
  <c r="I114" i="15"/>
  <c r="L114" i="15"/>
  <c r="Q111" i="15"/>
  <c r="P114" i="15"/>
  <c r="R111" i="15"/>
  <c r="N118" i="15"/>
  <c r="O106" i="15"/>
  <c r="H248" i="15" l="1"/>
  <c r="M107" i="15"/>
  <c r="K115" i="15"/>
  <c r="I115" i="15"/>
  <c r="J122" i="15"/>
  <c r="L115" i="15"/>
  <c r="N119" i="15"/>
  <c r="P115" i="15"/>
  <c r="Q112" i="15"/>
  <c r="O107" i="15"/>
  <c r="R112" i="15"/>
  <c r="H249" i="15" l="1"/>
  <c r="L116" i="15"/>
  <c r="K116" i="15"/>
  <c r="J123" i="15"/>
  <c r="I116" i="15"/>
  <c r="M108" i="15"/>
  <c r="R113" i="15"/>
  <c r="O108" i="15"/>
  <c r="P116" i="15"/>
  <c r="Q113" i="15"/>
  <c r="N120" i="15"/>
  <c r="H250" i="15" l="1"/>
  <c r="M109" i="15"/>
  <c r="J124" i="15"/>
  <c r="L117" i="15"/>
  <c r="I117" i="15"/>
  <c r="K117" i="15"/>
  <c r="Q114" i="15"/>
  <c r="P117" i="15"/>
  <c r="O109" i="15"/>
  <c r="N121" i="15"/>
  <c r="R114" i="15"/>
  <c r="H251" i="15" l="1"/>
  <c r="J125" i="15"/>
  <c r="K118" i="15"/>
  <c r="M110" i="15"/>
  <c r="L118" i="15"/>
  <c r="I118" i="15"/>
  <c r="P118" i="15"/>
  <c r="R115" i="15"/>
  <c r="N122" i="15"/>
  <c r="O110" i="15"/>
  <c r="Q115" i="15"/>
  <c r="H252" i="15" l="1"/>
  <c r="I119" i="15"/>
  <c r="J126" i="15"/>
  <c r="M111" i="15"/>
  <c r="L119" i="15"/>
  <c r="K119" i="15"/>
  <c r="O111" i="15"/>
  <c r="N123" i="15"/>
  <c r="P119" i="15"/>
  <c r="Q116" i="15"/>
  <c r="R116" i="15"/>
  <c r="H253" i="15" l="1"/>
  <c r="M112" i="15"/>
  <c r="I120" i="15"/>
  <c r="J127" i="15"/>
  <c r="L120" i="15"/>
  <c r="K120" i="15"/>
  <c r="O112" i="15"/>
  <c r="R117" i="15"/>
  <c r="Q117" i="15"/>
  <c r="P120" i="15"/>
  <c r="N124" i="15"/>
  <c r="H254" i="15" l="1"/>
  <c r="K121" i="15"/>
  <c r="J128" i="15"/>
  <c r="L121" i="15"/>
  <c r="M113" i="15"/>
  <c r="I121" i="15"/>
  <c r="N125" i="15"/>
  <c r="Q118" i="15"/>
  <c r="O113" i="15"/>
  <c r="P121" i="15"/>
  <c r="R118" i="15"/>
  <c r="H255" i="15" l="1"/>
  <c r="I122" i="15"/>
  <c r="K122" i="15"/>
  <c r="J129" i="15"/>
  <c r="L122" i="15"/>
  <c r="M114" i="15"/>
  <c r="P122" i="15"/>
  <c r="O114" i="15"/>
  <c r="Q119" i="15"/>
  <c r="R119" i="15"/>
  <c r="N126" i="15"/>
  <c r="H256" i="15" l="1"/>
  <c r="I123" i="15"/>
  <c r="M115" i="15"/>
  <c r="J130" i="15"/>
  <c r="L123" i="15"/>
  <c r="K123" i="15"/>
  <c r="N127" i="15"/>
  <c r="R120" i="15"/>
  <c r="Q120" i="15"/>
  <c r="O115" i="15"/>
  <c r="P123" i="15"/>
  <c r="H257" i="15" l="1"/>
  <c r="M116" i="15"/>
  <c r="K124" i="15"/>
  <c r="L124" i="15"/>
  <c r="J131" i="15"/>
  <c r="I124" i="15"/>
  <c r="P124" i="15"/>
  <c r="Q121" i="15"/>
  <c r="N128" i="15"/>
  <c r="O116" i="15"/>
  <c r="R121" i="15"/>
  <c r="H258" i="15" l="1"/>
  <c r="I125" i="15"/>
  <c r="K125" i="15"/>
  <c r="J132" i="15"/>
  <c r="L125" i="15"/>
  <c r="M117" i="15"/>
  <c r="U21" i="6"/>
  <c r="Y21" i="6"/>
  <c r="AL21" i="6" s="1"/>
  <c r="U24" i="6"/>
  <c r="Y24" i="6"/>
  <c r="AL24" i="6" s="1"/>
  <c r="U23" i="6"/>
  <c r="Y23" i="6"/>
  <c r="AL23" i="6" s="1"/>
  <c r="U34" i="6"/>
  <c r="Y34" i="6"/>
  <c r="AL34" i="6" s="1"/>
  <c r="U29" i="6"/>
  <c r="Y29" i="6"/>
  <c r="AL29" i="6" s="1"/>
  <c r="U22" i="6"/>
  <c r="Y22" i="6"/>
  <c r="AL22" i="6" s="1"/>
  <c r="U28" i="6"/>
  <c r="Y28" i="6"/>
  <c r="AL28" i="6" s="1"/>
  <c r="U37" i="6"/>
  <c r="Y37" i="6"/>
  <c r="AL37" i="6" s="1"/>
  <c r="AL45" i="6"/>
  <c r="Y11" i="6"/>
  <c r="AL11" i="6" s="1"/>
  <c r="U11" i="6"/>
  <c r="Y8" i="6"/>
  <c r="AL8" i="6" s="1"/>
  <c r="U8" i="6"/>
  <c r="Y10" i="6"/>
  <c r="AL10" i="6" s="1"/>
  <c r="U10" i="6"/>
  <c r="U41" i="6"/>
  <c r="Y41" i="6"/>
  <c r="AL41" i="6" s="1"/>
  <c r="U6" i="6"/>
  <c r="U36" i="6"/>
  <c r="Y36" i="6"/>
  <c r="AL36" i="6" s="1"/>
  <c r="U15" i="6"/>
  <c r="Y15" i="6"/>
  <c r="AL15" i="6" s="1"/>
  <c r="U19" i="6"/>
  <c r="Y19" i="6"/>
  <c r="AL19" i="6" s="1"/>
  <c r="U14" i="6"/>
  <c r="Y14" i="6"/>
  <c r="AL14" i="6" s="1"/>
  <c r="U38" i="6"/>
  <c r="Y38" i="6"/>
  <c r="AL38" i="6" s="1"/>
  <c r="U40" i="6"/>
  <c r="Y40" i="6"/>
  <c r="AL40" i="6" s="1"/>
  <c r="U17" i="6"/>
  <c r="Y17" i="6"/>
  <c r="AL17" i="6" s="1"/>
  <c r="U35" i="6"/>
  <c r="Y35" i="6"/>
  <c r="AL35" i="6" s="1"/>
  <c r="U31" i="6"/>
  <c r="Y31" i="6"/>
  <c r="AL31" i="6" s="1"/>
  <c r="Q122" i="15"/>
  <c r="P125" i="15"/>
  <c r="R122" i="15"/>
  <c r="O117" i="15"/>
  <c r="N129" i="15"/>
  <c r="H259" i="15" l="1"/>
  <c r="L126" i="15"/>
  <c r="I126" i="15"/>
  <c r="J133" i="15"/>
  <c r="M118" i="15"/>
  <c r="K126" i="15"/>
  <c r="AL43" i="6"/>
  <c r="U27" i="6"/>
  <c r="Y27" i="6"/>
  <c r="AL27" i="6" s="1"/>
  <c r="Y13" i="6"/>
  <c r="AL13" i="6" s="1"/>
  <c r="U13" i="6"/>
  <c r="Y12" i="6"/>
  <c r="AL12" i="6" s="1"/>
  <c r="U12" i="6"/>
  <c r="U30" i="6"/>
  <c r="Y30" i="6"/>
  <c r="AL30" i="6" s="1"/>
  <c r="U16" i="6"/>
  <c r="Y16" i="6"/>
  <c r="AL16" i="6" s="1"/>
  <c r="U25" i="6"/>
  <c r="Y25" i="6"/>
  <c r="AL25" i="6" s="1"/>
  <c r="Y7" i="6"/>
  <c r="AL7" i="6" s="1"/>
  <c r="AM7" i="6" s="1"/>
  <c r="AM8" i="6" s="1"/>
  <c r="U7" i="6"/>
  <c r="U26" i="6"/>
  <c r="Y26" i="6"/>
  <c r="AL26" i="6" s="1"/>
  <c r="U33" i="6"/>
  <c r="Y33" i="6"/>
  <c r="AL33" i="6" s="1"/>
  <c r="U18" i="6"/>
  <c r="Y18" i="6"/>
  <c r="AL18" i="6" s="1"/>
  <c r="U39" i="6"/>
  <c r="Y39" i="6"/>
  <c r="AL39" i="6" s="1"/>
  <c r="AL44" i="6"/>
  <c r="Y9" i="6"/>
  <c r="AL9" i="6" s="1"/>
  <c r="U9" i="6"/>
  <c r="U42" i="6"/>
  <c r="Y42" i="6"/>
  <c r="AL42" i="6" s="1"/>
  <c r="U20" i="6"/>
  <c r="Y20" i="6"/>
  <c r="AL20" i="6" s="1"/>
  <c r="U32" i="6"/>
  <c r="Y32" i="6"/>
  <c r="AL32" i="6" s="1"/>
  <c r="O118" i="15"/>
  <c r="P126" i="15"/>
  <c r="Q123" i="15"/>
  <c r="N130" i="15"/>
  <c r="R123" i="15"/>
  <c r="H260" i="15" l="1"/>
  <c r="AM9" i="6"/>
  <c r="J134" i="15"/>
  <c r="K127" i="15"/>
  <c r="L127" i="15"/>
  <c r="I127" i="15"/>
  <c r="M119" i="15"/>
  <c r="P127" i="15"/>
  <c r="O119" i="15"/>
  <c r="R124" i="15"/>
  <c r="N131" i="15"/>
  <c r="Q124" i="15"/>
  <c r="H261" i="15" l="1"/>
  <c r="AM10" i="6"/>
  <c r="I128" i="15"/>
  <c r="K128" i="15"/>
  <c r="J135" i="15"/>
  <c r="M120" i="15"/>
  <c r="L128" i="15"/>
  <c r="Q125" i="15"/>
  <c r="N132" i="15"/>
  <c r="O120" i="15"/>
  <c r="P128" i="15"/>
  <c r="R125" i="15"/>
  <c r="H262" i="15" l="1"/>
  <c r="AM11" i="6"/>
  <c r="AM12" i="6" s="1"/>
  <c r="I129" i="15"/>
  <c r="M121" i="15"/>
  <c r="J136" i="15"/>
  <c r="L129" i="15"/>
  <c r="K129" i="15"/>
  <c r="R126" i="15"/>
  <c r="P129" i="15"/>
  <c r="N133" i="15"/>
  <c r="O121" i="15"/>
  <c r="Q126" i="15"/>
  <c r="H263" i="15" l="1"/>
  <c r="AM13" i="6"/>
  <c r="K130" i="15"/>
  <c r="M122" i="15"/>
  <c r="I130" i="15"/>
  <c r="J137" i="15"/>
  <c r="L130" i="15"/>
  <c r="P130" i="15"/>
  <c r="Q127" i="15"/>
  <c r="O122" i="15"/>
  <c r="N134" i="15"/>
  <c r="R127" i="15"/>
  <c r="H264" i="15" l="1"/>
  <c r="AM14" i="6"/>
  <c r="I131" i="15"/>
  <c r="J138" i="15"/>
  <c r="K131" i="15"/>
  <c r="L131" i="15"/>
  <c r="M123" i="15"/>
  <c r="N135" i="15"/>
  <c r="O123" i="15"/>
  <c r="P131" i="15"/>
  <c r="R128" i="15"/>
  <c r="Q128" i="15"/>
  <c r="H265" i="15" l="1"/>
  <c r="AM15" i="6"/>
  <c r="L132" i="15"/>
  <c r="K132" i="15"/>
  <c r="J139" i="15"/>
  <c r="I132" i="15"/>
  <c r="M124" i="15"/>
  <c r="Q129" i="15"/>
  <c r="O124" i="15"/>
  <c r="R129" i="15"/>
  <c r="P132" i="15"/>
  <c r="N136" i="15"/>
  <c r="H266" i="15" l="1"/>
  <c r="AM16" i="6"/>
  <c r="AM17" i="6" s="1"/>
  <c r="J140" i="15"/>
  <c r="L133" i="15"/>
  <c r="M125" i="15"/>
  <c r="K133" i="15"/>
  <c r="I133" i="15"/>
  <c r="P133" i="15"/>
  <c r="R130" i="15"/>
  <c r="Q130" i="15"/>
  <c r="N137" i="15"/>
  <c r="O125" i="15"/>
  <c r="H267" i="15" l="1"/>
  <c r="AM18" i="6"/>
  <c r="I134" i="15"/>
  <c r="M126" i="15"/>
  <c r="L134" i="15"/>
  <c r="K134" i="15"/>
  <c r="J141" i="15"/>
  <c r="Q131" i="15"/>
  <c r="R131" i="15"/>
  <c r="O126" i="15"/>
  <c r="N138" i="15"/>
  <c r="P134" i="15"/>
  <c r="H268" i="15" l="1"/>
  <c r="AM19" i="6"/>
  <c r="L135" i="15"/>
  <c r="J142" i="15"/>
  <c r="M127" i="15"/>
  <c r="I135" i="15"/>
  <c r="K135" i="15"/>
  <c r="P135" i="15"/>
  <c r="N139" i="15"/>
  <c r="O127" i="15"/>
  <c r="R132" i="15"/>
  <c r="Q132" i="15"/>
  <c r="H269" i="15" l="1"/>
  <c r="AM20" i="6"/>
  <c r="I136" i="15"/>
  <c r="J143" i="15"/>
  <c r="L136" i="15"/>
  <c r="K136" i="15"/>
  <c r="M128" i="15"/>
  <c r="Q133" i="15"/>
  <c r="R133" i="15"/>
  <c r="N140" i="15"/>
  <c r="O128" i="15"/>
  <c r="P136" i="15"/>
  <c r="H270" i="15" l="1"/>
  <c r="AM21" i="6"/>
  <c r="J144" i="15"/>
  <c r="M129" i="15"/>
  <c r="I137" i="15"/>
  <c r="K137" i="15"/>
  <c r="L137" i="15"/>
  <c r="O129" i="15"/>
  <c r="R134" i="15"/>
  <c r="P137" i="15"/>
  <c r="N141" i="15"/>
  <c r="Q134" i="15"/>
  <c r="H271" i="15" l="1"/>
  <c r="AM22" i="6"/>
  <c r="L138" i="15"/>
  <c r="I138" i="15"/>
  <c r="J145" i="15"/>
  <c r="K138" i="15"/>
  <c r="M130" i="15"/>
  <c r="N142" i="15"/>
  <c r="R135" i="15"/>
  <c r="O130" i="15"/>
  <c r="Q135" i="15"/>
  <c r="P138" i="15"/>
  <c r="H272" i="15" l="1"/>
  <c r="AM23" i="6"/>
  <c r="I139" i="15"/>
  <c r="K139" i="15"/>
  <c r="J146" i="15"/>
  <c r="L139" i="15"/>
  <c r="M131" i="15"/>
  <c r="P139" i="15"/>
  <c r="R136" i="15"/>
  <c r="N143" i="15"/>
  <c r="Q136" i="15"/>
  <c r="O131" i="15"/>
  <c r="H273" i="15" l="1"/>
  <c r="AM24" i="6"/>
  <c r="AM25" i="6" s="1"/>
  <c r="J147" i="15"/>
  <c r="K140" i="15"/>
  <c r="M132" i="15"/>
  <c r="L140" i="15"/>
  <c r="I140" i="15"/>
  <c r="O132" i="15"/>
  <c r="R137" i="15"/>
  <c r="P140" i="15"/>
  <c r="Q137" i="15"/>
  <c r="N144" i="15"/>
  <c r="H274" i="15" l="1"/>
  <c r="AM26" i="6"/>
  <c r="AM27" i="6" s="1"/>
  <c r="K141" i="15"/>
  <c r="J148" i="15"/>
  <c r="I141" i="15"/>
  <c r="L141" i="15"/>
  <c r="M133" i="15"/>
  <c r="N145" i="15"/>
  <c r="Q138" i="15"/>
  <c r="P141" i="15"/>
  <c r="R138" i="15"/>
  <c r="O133" i="15"/>
  <c r="H275" i="15" l="1"/>
  <c r="AM28" i="6"/>
  <c r="K142" i="15"/>
  <c r="J149" i="15"/>
  <c r="M134" i="15"/>
  <c r="L142" i="15"/>
  <c r="I142" i="15"/>
  <c r="R139" i="15"/>
  <c r="P142" i="15"/>
  <c r="N146" i="15"/>
  <c r="O134" i="15"/>
  <c r="Q139" i="15"/>
  <c r="H276" i="15" l="1"/>
  <c r="AM29" i="6"/>
  <c r="J150" i="15"/>
  <c r="I143" i="15"/>
  <c r="L143" i="15"/>
  <c r="M135" i="15"/>
  <c r="K143" i="15"/>
  <c r="Q140" i="15"/>
  <c r="P143" i="15"/>
  <c r="O135" i="15"/>
  <c r="N147" i="15"/>
  <c r="R140" i="15"/>
  <c r="H277" i="15" l="1"/>
  <c r="AM30" i="6"/>
  <c r="M136" i="15"/>
  <c r="L144" i="15"/>
  <c r="K144" i="15"/>
  <c r="I144" i="15"/>
  <c r="J151" i="15"/>
  <c r="O136" i="15"/>
  <c r="R141" i="15"/>
  <c r="N148" i="15"/>
  <c r="P144" i="15"/>
  <c r="Q141" i="15"/>
  <c r="H278" i="15" l="1"/>
  <c r="AM31" i="6"/>
  <c r="K145" i="15"/>
  <c r="L145" i="15"/>
  <c r="M137" i="15"/>
  <c r="J152" i="15"/>
  <c r="I145" i="15"/>
  <c r="Q142" i="15"/>
  <c r="P145" i="15"/>
  <c r="O137" i="15"/>
  <c r="N149" i="15"/>
  <c r="R142" i="15"/>
  <c r="H279" i="15" l="1"/>
  <c r="AM32" i="6"/>
  <c r="AM33" i="6" s="1"/>
  <c r="K146" i="15"/>
  <c r="I146" i="15"/>
  <c r="M138" i="15"/>
  <c r="J153" i="15"/>
  <c r="L146" i="15"/>
  <c r="R143" i="15"/>
  <c r="N150" i="15"/>
  <c r="P146" i="15"/>
  <c r="O138" i="15"/>
  <c r="Q143" i="15"/>
  <c r="H280" i="15" l="1"/>
  <c r="AM34" i="6"/>
  <c r="L147" i="15"/>
  <c r="M139" i="15"/>
  <c r="J154" i="15"/>
  <c r="I147" i="15"/>
  <c r="K147" i="15"/>
  <c r="Q144" i="15"/>
  <c r="O139" i="15"/>
  <c r="P147" i="15"/>
  <c r="N151" i="15"/>
  <c r="R144" i="15"/>
  <c r="H281" i="15" l="1"/>
  <c r="AM35" i="6"/>
  <c r="K148" i="15"/>
  <c r="J155" i="15"/>
  <c r="L148" i="15"/>
  <c r="I148" i="15"/>
  <c r="M140" i="15"/>
  <c r="R145" i="15"/>
  <c r="P148" i="15"/>
  <c r="Q145" i="15"/>
  <c r="N152" i="15"/>
  <c r="O140" i="15"/>
  <c r="H282" i="15" l="1"/>
  <c r="AM36" i="6"/>
  <c r="I149" i="15"/>
  <c r="K149" i="15"/>
  <c r="M141" i="15"/>
  <c r="L149" i="15"/>
  <c r="J156" i="15"/>
  <c r="Q146" i="15"/>
  <c r="R146" i="15"/>
  <c r="O141" i="15"/>
  <c r="N153" i="15"/>
  <c r="P149" i="15"/>
  <c r="H283" i="15" l="1"/>
  <c r="AM37" i="6"/>
  <c r="AM38" i="6" s="1"/>
  <c r="J157" i="15"/>
  <c r="I150" i="15"/>
  <c r="K150" i="15"/>
  <c r="L150" i="15"/>
  <c r="M142" i="15"/>
  <c r="N154" i="15"/>
  <c r="O142" i="15"/>
  <c r="P150" i="15"/>
  <c r="R147" i="15"/>
  <c r="Q147" i="15"/>
  <c r="H284" i="15" l="1"/>
  <c r="AM39" i="6"/>
  <c r="AM40" i="6"/>
  <c r="J158" i="15"/>
  <c r="K151" i="15"/>
  <c r="L151" i="15"/>
  <c r="M143" i="15"/>
  <c r="I151" i="15"/>
  <c r="R148" i="15"/>
  <c r="O143" i="15"/>
  <c r="Q148" i="15"/>
  <c r="P151" i="15"/>
  <c r="N155" i="15"/>
  <c r="H285" i="15" l="1"/>
  <c r="AM41" i="6"/>
  <c r="AM42" i="6" s="1"/>
  <c r="L152" i="15"/>
  <c r="K152" i="15"/>
  <c r="J159" i="15"/>
  <c r="I152" i="15"/>
  <c r="M144" i="15"/>
  <c r="N156" i="15"/>
  <c r="P152" i="15"/>
  <c r="O144" i="15"/>
  <c r="R149" i="15"/>
  <c r="Q149" i="15"/>
  <c r="H286" i="15" l="1"/>
  <c r="AM43" i="6"/>
  <c r="K153" i="15"/>
  <c r="I153" i="15"/>
  <c r="L153" i="15"/>
  <c r="J160" i="15"/>
  <c r="M145" i="15"/>
  <c r="Q150" i="15"/>
  <c r="O145" i="15"/>
  <c r="P153" i="15"/>
  <c r="R150" i="15"/>
  <c r="N157" i="15"/>
  <c r="H287" i="15" l="1"/>
  <c r="AM44" i="6"/>
  <c r="J161" i="15"/>
  <c r="M146" i="15"/>
  <c r="I154" i="15"/>
  <c r="K154" i="15"/>
  <c r="L154" i="15"/>
  <c r="P154" i="15"/>
  <c r="Q151" i="15"/>
  <c r="N158" i="15"/>
  <c r="R151" i="15"/>
  <c r="O146" i="15"/>
  <c r="H288" i="15" l="1"/>
  <c r="AM45" i="6"/>
  <c r="J162" i="15"/>
  <c r="K155" i="15"/>
  <c r="I155" i="15"/>
  <c r="L155" i="15"/>
  <c r="M147" i="15"/>
  <c r="O147" i="15"/>
  <c r="R152" i="15"/>
  <c r="P155" i="15"/>
  <c r="N159" i="15"/>
  <c r="Q152" i="15"/>
  <c r="H289" i="15" l="1"/>
  <c r="J163" i="15"/>
  <c r="I156" i="15"/>
  <c r="K156" i="15"/>
  <c r="M148" i="15"/>
  <c r="L156" i="15"/>
  <c r="Q153" i="15"/>
  <c r="O148" i="15"/>
  <c r="N160" i="15"/>
  <c r="P156" i="15"/>
  <c r="R153" i="15"/>
  <c r="H290" i="15" l="1"/>
  <c r="J164" i="15"/>
  <c r="I157" i="15"/>
  <c r="L157" i="15"/>
  <c r="K157" i="15"/>
  <c r="M149" i="15"/>
  <c r="P157" i="15"/>
  <c r="N161" i="15"/>
  <c r="Q154" i="15"/>
  <c r="R154" i="15"/>
  <c r="O149" i="15"/>
  <c r="H291" i="15" l="1"/>
  <c r="K158" i="15"/>
  <c r="J165" i="15"/>
  <c r="I158" i="15"/>
  <c r="M150" i="15"/>
  <c r="L158" i="15"/>
  <c r="O150" i="15"/>
  <c r="Q155" i="15"/>
  <c r="R155" i="15"/>
  <c r="N162" i="15"/>
  <c r="P158" i="15"/>
  <c r="H292" i="15" l="1"/>
  <c r="L159" i="15"/>
  <c r="I159" i="15"/>
  <c r="K159" i="15"/>
  <c r="J166" i="15"/>
  <c r="M151" i="15"/>
  <c r="N163" i="15"/>
  <c r="R156" i="15"/>
  <c r="Q156" i="15"/>
  <c r="O151" i="15"/>
  <c r="P159" i="15"/>
  <c r="H293" i="15" l="1"/>
  <c r="L160" i="15"/>
  <c r="J167" i="15"/>
  <c r="I160" i="15"/>
  <c r="K160" i="15"/>
  <c r="M152" i="15"/>
  <c r="O152" i="15"/>
  <c r="P160" i="15"/>
  <c r="Q157" i="15"/>
  <c r="R157" i="15"/>
  <c r="N164" i="15"/>
  <c r="H294" i="15" l="1"/>
  <c r="I161" i="15"/>
  <c r="L161" i="15"/>
  <c r="K161" i="15"/>
  <c r="J168" i="15"/>
  <c r="M153" i="15"/>
  <c r="O153" i="15"/>
  <c r="N165" i="15"/>
  <c r="R158" i="15"/>
  <c r="Q158" i="15"/>
  <c r="P161" i="15"/>
  <c r="H295" i="15" l="1"/>
  <c r="L162" i="15"/>
  <c r="M154" i="15"/>
  <c r="J169" i="15"/>
  <c r="K162" i="15"/>
  <c r="I162" i="15"/>
  <c r="N166" i="15"/>
  <c r="O154" i="15"/>
  <c r="P162" i="15"/>
  <c r="Q159" i="15"/>
  <c r="R159" i="15"/>
  <c r="H296" i="15" l="1"/>
  <c r="I163" i="15"/>
  <c r="M155" i="15"/>
  <c r="K163" i="15"/>
  <c r="J170" i="15"/>
  <c r="L163" i="15"/>
  <c r="R160" i="15"/>
  <c r="P163" i="15"/>
  <c r="N167" i="15"/>
  <c r="Q160" i="15"/>
  <c r="O155" i="15"/>
  <c r="H297" i="15" l="1"/>
  <c r="J171" i="15"/>
  <c r="L164" i="15"/>
  <c r="I164" i="15"/>
  <c r="K164" i="15"/>
  <c r="M156" i="15"/>
  <c r="Q161" i="15"/>
  <c r="P164" i="15"/>
  <c r="R161" i="15"/>
  <c r="O156" i="15"/>
  <c r="N168" i="15"/>
  <c r="H298" i="15" l="1"/>
  <c r="M157" i="15"/>
  <c r="L165" i="15"/>
  <c r="J172" i="15"/>
  <c r="K165" i="15"/>
  <c r="I165" i="15"/>
  <c r="N169" i="15"/>
  <c r="O157" i="15"/>
  <c r="R162" i="15"/>
  <c r="P165" i="15"/>
  <c r="Q162" i="15"/>
  <c r="H299" i="15" l="1"/>
  <c r="L166" i="15"/>
  <c r="I166" i="15"/>
  <c r="J173" i="15"/>
  <c r="K166" i="15"/>
  <c r="M158" i="15"/>
  <c r="Q163" i="15"/>
  <c r="P166" i="15"/>
  <c r="R163" i="15"/>
  <c r="O158" i="15"/>
  <c r="N170" i="15"/>
  <c r="H300" i="15" l="1"/>
  <c r="K167" i="15"/>
  <c r="L167" i="15"/>
  <c r="M159" i="15"/>
  <c r="J174" i="15"/>
  <c r="I167" i="15"/>
  <c r="O159" i="15"/>
  <c r="R164" i="15"/>
  <c r="P167" i="15"/>
  <c r="N171" i="15"/>
  <c r="Q164" i="15"/>
  <c r="H301" i="15" l="1"/>
  <c r="I168" i="15"/>
  <c r="J175" i="15"/>
  <c r="L168" i="15"/>
  <c r="K168" i="15"/>
  <c r="M160" i="15"/>
  <c r="Q165" i="15"/>
  <c r="P168" i="15"/>
  <c r="O160" i="15"/>
  <c r="N172" i="15"/>
  <c r="R165" i="15"/>
  <c r="H302" i="15" l="1"/>
  <c r="J176" i="15"/>
  <c r="L169" i="15"/>
  <c r="L170" i="15" s="1"/>
  <c r="K169" i="15"/>
  <c r="M161" i="15"/>
  <c r="I169" i="15"/>
  <c r="O161" i="15"/>
  <c r="P169" i="15"/>
  <c r="R166" i="15"/>
  <c r="N173" i="15"/>
  <c r="Q166" i="15"/>
  <c r="H303" i="15" l="1"/>
  <c r="L171" i="15"/>
  <c r="I170" i="15"/>
  <c r="K170" i="15"/>
  <c r="J177" i="15"/>
  <c r="M162" i="15"/>
  <c r="Q167" i="15"/>
  <c r="P170" i="15"/>
  <c r="N174" i="15"/>
  <c r="R167" i="15"/>
  <c r="O162" i="15"/>
  <c r="H304" i="15" l="1"/>
  <c r="M163" i="15"/>
  <c r="K171" i="15"/>
  <c r="L172" i="15"/>
  <c r="I171" i="15"/>
  <c r="R168" i="15"/>
  <c r="O163" i="15"/>
  <c r="N175" i="15"/>
  <c r="P171" i="15"/>
  <c r="Q168" i="15"/>
  <c r="H305" i="15" l="1"/>
  <c r="I172" i="15"/>
  <c r="L173" i="15"/>
  <c r="K172" i="15"/>
  <c r="M164" i="15"/>
  <c r="Q169" i="15"/>
  <c r="P172" i="15"/>
  <c r="N176" i="15"/>
  <c r="O164" i="15"/>
  <c r="R169" i="15"/>
  <c r="H306" i="15" l="1"/>
  <c r="M165" i="15"/>
  <c r="I173" i="15"/>
  <c r="K173" i="15"/>
  <c r="L174" i="15"/>
  <c r="R170" i="15"/>
  <c r="O165" i="15"/>
  <c r="N177" i="15"/>
  <c r="P173" i="15"/>
  <c r="Q170" i="15"/>
  <c r="H307" i="15" l="1"/>
  <c r="M166" i="15"/>
  <c r="K174" i="15"/>
  <c r="L175" i="15"/>
  <c r="I174" i="15"/>
  <c r="Q171" i="15"/>
  <c r="O166" i="15"/>
  <c r="R171" i="15"/>
  <c r="P174" i="15"/>
  <c r="H308" i="15" l="1"/>
  <c r="M167" i="15"/>
  <c r="K175" i="15"/>
  <c r="I175" i="15"/>
  <c r="L176" i="15"/>
  <c r="R172" i="15"/>
  <c r="P175" i="15"/>
  <c r="O167" i="15"/>
  <c r="Q172" i="15"/>
  <c r="H309" i="15" l="1"/>
  <c r="L177" i="15"/>
  <c r="I176" i="15"/>
  <c r="M168" i="15"/>
  <c r="K176" i="15"/>
  <c r="O168" i="15"/>
  <c r="Q173" i="15"/>
  <c r="P176" i="15"/>
  <c r="R173" i="15"/>
  <c r="H310" i="15" l="1"/>
  <c r="K177" i="15"/>
  <c r="J184" i="15"/>
  <c r="M169" i="15"/>
  <c r="I177" i="15"/>
  <c r="R174" i="15"/>
  <c r="P177" i="15"/>
  <c r="Q174" i="15"/>
  <c r="O169" i="15"/>
  <c r="H311" i="15" l="1"/>
  <c r="M170" i="15"/>
  <c r="J185" i="15"/>
  <c r="O170" i="15"/>
  <c r="R175" i="15"/>
  <c r="Q175" i="15"/>
  <c r="H312" i="15" l="1"/>
  <c r="M171" i="15"/>
  <c r="J186" i="15"/>
  <c r="Q176" i="15"/>
  <c r="R176" i="15"/>
  <c r="O171" i="15"/>
  <c r="H313" i="15" l="1"/>
  <c r="J187" i="15"/>
  <c r="M172" i="15"/>
  <c r="O172" i="15"/>
  <c r="N184" i="15"/>
  <c r="R177" i="15"/>
  <c r="Q177" i="15"/>
  <c r="H314" i="15" l="1"/>
  <c r="M173" i="15"/>
  <c r="J188" i="15"/>
  <c r="N185" i="15"/>
  <c r="O173" i="15"/>
  <c r="H315" i="15" l="1"/>
  <c r="J189" i="15"/>
  <c r="M174" i="15"/>
  <c r="O174" i="15"/>
  <c r="N186" i="15"/>
  <c r="H316" i="15" l="1"/>
  <c r="J190" i="15"/>
  <c r="L184" i="15"/>
  <c r="M175" i="15"/>
  <c r="O175" i="15"/>
  <c r="N187" i="15"/>
  <c r="H317" i="15" l="1"/>
  <c r="I184" i="15"/>
  <c r="L185" i="15"/>
  <c r="K184" i="15"/>
  <c r="J191" i="15"/>
  <c r="M176" i="15"/>
  <c r="P184" i="15"/>
  <c r="N188" i="15"/>
  <c r="O176" i="15"/>
  <c r="H318" i="15" l="1"/>
  <c r="J192" i="15"/>
  <c r="I185" i="15"/>
  <c r="K185" i="15"/>
  <c r="L186" i="15"/>
  <c r="M177" i="15"/>
  <c r="O177" i="15"/>
  <c r="N189" i="15"/>
  <c r="P185" i="15"/>
  <c r="H319" i="15" l="1"/>
  <c r="L187" i="15"/>
  <c r="I186" i="15"/>
  <c r="J193" i="15"/>
  <c r="K186" i="15"/>
  <c r="N190" i="15"/>
  <c r="P186" i="15"/>
  <c r="H320" i="15" l="1"/>
  <c r="K187" i="15"/>
  <c r="I187" i="15"/>
  <c r="J194" i="15"/>
  <c r="L188" i="15"/>
  <c r="P187" i="15"/>
  <c r="N191" i="15"/>
  <c r="R184" i="15"/>
  <c r="Q184" i="15"/>
  <c r="H321" i="15" l="1"/>
  <c r="K188" i="15"/>
  <c r="I188" i="15"/>
  <c r="L189" i="15"/>
  <c r="L190" i="15" s="1"/>
  <c r="J195" i="15"/>
  <c r="P188" i="15"/>
  <c r="Q185" i="15"/>
  <c r="R185" i="15"/>
  <c r="N192" i="15"/>
  <c r="H322" i="15" l="1"/>
  <c r="L191" i="15"/>
  <c r="I189" i="15"/>
  <c r="K189" i="15"/>
  <c r="J196" i="15"/>
  <c r="N193" i="15"/>
  <c r="R186" i="15"/>
  <c r="Q186" i="15"/>
  <c r="P189" i="15"/>
  <c r="H323" i="15" l="1"/>
  <c r="I190" i="15"/>
  <c r="J197" i="15"/>
  <c r="K190" i="15"/>
  <c r="L192" i="15"/>
  <c r="Q187" i="15"/>
  <c r="N194" i="15"/>
  <c r="P190" i="15"/>
  <c r="R187" i="15"/>
  <c r="H324" i="15" l="1"/>
  <c r="K191" i="15"/>
  <c r="L193" i="15"/>
  <c r="J198" i="15"/>
  <c r="I191" i="15"/>
  <c r="Q188" i="15"/>
  <c r="P191" i="15"/>
  <c r="R188" i="15"/>
  <c r="N195" i="15"/>
  <c r="H325" i="15" l="1"/>
  <c r="M184" i="15"/>
  <c r="J199" i="15"/>
  <c r="K192" i="15"/>
  <c r="I192" i="15"/>
  <c r="L194" i="15"/>
  <c r="P192" i="15"/>
  <c r="Q189" i="15"/>
  <c r="O184" i="15"/>
  <c r="N196" i="15"/>
  <c r="R189" i="15"/>
  <c r="H326" i="15" l="1"/>
  <c r="I193" i="15"/>
  <c r="K193" i="15"/>
  <c r="L195" i="15"/>
  <c r="J200" i="15"/>
  <c r="M185" i="15"/>
  <c r="R190" i="15"/>
  <c r="N197" i="15"/>
  <c r="O185" i="15"/>
  <c r="Q190" i="15"/>
  <c r="P193" i="15"/>
  <c r="H327" i="15" l="1"/>
  <c r="M186" i="15"/>
  <c r="I194" i="15"/>
  <c r="J201" i="15"/>
  <c r="K194" i="15"/>
  <c r="L196" i="15"/>
  <c r="Q191" i="15"/>
  <c r="R191" i="15"/>
  <c r="P194" i="15"/>
  <c r="O186" i="15"/>
  <c r="N198" i="15"/>
  <c r="H328" i="15" l="1"/>
  <c r="J202" i="15"/>
  <c r="M187" i="15"/>
  <c r="K195" i="15"/>
  <c r="L197" i="15"/>
  <c r="I195" i="15"/>
  <c r="N199" i="15"/>
  <c r="Q192" i="15"/>
  <c r="O187" i="15"/>
  <c r="P195" i="15"/>
  <c r="R192" i="15"/>
  <c r="H329" i="15" l="1"/>
  <c r="M188" i="15"/>
  <c r="I196" i="15"/>
  <c r="J203" i="15"/>
  <c r="K196" i="15"/>
  <c r="L198" i="15"/>
  <c r="R193" i="15"/>
  <c r="O188" i="15"/>
  <c r="P196" i="15"/>
  <c r="Q193" i="15"/>
  <c r="N200" i="15"/>
  <c r="H330" i="15" l="1"/>
  <c r="J204" i="15"/>
  <c r="I197" i="15"/>
  <c r="K197" i="15"/>
  <c r="L199" i="15"/>
  <c r="M189" i="15"/>
  <c r="R194" i="15"/>
  <c r="N201" i="15"/>
  <c r="Q194" i="15"/>
  <c r="P197" i="15"/>
  <c r="O189" i="15"/>
  <c r="H331" i="15" l="1"/>
  <c r="M190" i="15"/>
  <c r="I198" i="15"/>
  <c r="J205" i="15"/>
  <c r="L200" i="15"/>
  <c r="K198" i="15"/>
  <c r="O190" i="15"/>
  <c r="P198" i="15"/>
  <c r="Q195" i="15"/>
  <c r="N202" i="15"/>
  <c r="R195" i="15"/>
  <c r="H332" i="15" l="1"/>
  <c r="K199" i="15"/>
  <c r="L201" i="15"/>
  <c r="M191" i="15"/>
  <c r="J206" i="15"/>
  <c r="I199" i="15"/>
  <c r="O191" i="15"/>
  <c r="R196" i="15"/>
  <c r="N203" i="15"/>
  <c r="Q196" i="15"/>
  <c r="P199" i="15"/>
  <c r="H333" i="15" l="1"/>
  <c r="J207" i="15"/>
  <c r="I200" i="15"/>
  <c r="L202" i="15"/>
  <c r="M192" i="15"/>
  <c r="K200" i="15"/>
  <c r="P200" i="15"/>
  <c r="R197" i="15"/>
  <c r="O192" i="15"/>
  <c r="Q197" i="15"/>
  <c r="N204" i="15"/>
  <c r="H334" i="15" l="1"/>
  <c r="M193" i="15"/>
  <c r="I201" i="15"/>
  <c r="J208" i="15"/>
  <c r="L203" i="15"/>
  <c r="K201" i="15"/>
  <c r="N205" i="15"/>
  <c r="Q198" i="15"/>
  <c r="O193" i="15"/>
  <c r="P201" i="15"/>
  <c r="R198" i="15"/>
  <c r="H335" i="15" l="1"/>
  <c r="L204" i="15"/>
  <c r="K202" i="15"/>
  <c r="M194" i="15"/>
  <c r="J209" i="15"/>
  <c r="I202" i="15"/>
  <c r="R199" i="15"/>
  <c r="O194" i="15"/>
  <c r="P202" i="15"/>
  <c r="Q199" i="15"/>
  <c r="N206" i="15"/>
  <c r="H336" i="15" l="1"/>
  <c r="I203" i="15"/>
  <c r="L205" i="15"/>
  <c r="K203" i="15"/>
  <c r="M195" i="15"/>
  <c r="J210" i="15"/>
  <c r="P203" i="15"/>
  <c r="O195" i="15"/>
  <c r="N207" i="15"/>
  <c r="Q200" i="15"/>
  <c r="R200" i="15"/>
  <c r="H337" i="15" l="1"/>
  <c r="K204" i="15"/>
  <c r="J211" i="15"/>
  <c r="I204" i="15"/>
  <c r="M196" i="15"/>
  <c r="L206" i="15"/>
  <c r="Q201" i="15"/>
  <c r="O196" i="15"/>
  <c r="P204" i="15"/>
  <c r="R201" i="15"/>
  <c r="N208" i="15"/>
  <c r="H338" i="15" l="1"/>
  <c r="J212" i="15"/>
  <c r="K205" i="15"/>
  <c r="M197" i="15"/>
  <c r="L207" i="15"/>
  <c r="I205" i="15"/>
  <c r="N209" i="15"/>
  <c r="P205" i="15"/>
  <c r="O197" i="15"/>
  <c r="Q202" i="15"/>
  <c r="R202" i="15"/>
  <c r="H339" i="15" l="1"/>
  <c r="I206" i="15"/>
  <c r="L208" i="15"/>
  <c r="M198" i="15"/>
  <c r="J213" i="15"/>
  <c r="K206" i="15"/>
  <c r="R203" i="15"/>
  <c r="Q203" i="15"/>
  <c r="O198" i="15"/>
  <c r="P206" i="15"/>
  <c r="N210" i="15"/>
  <c r="H340" i="15" l="1"/>
  <c r="J214" i="15"/>
  <c r="L209" i="15"/>
  <c r="M199" i="15"/>
  <c r="K207" i="15"/>
  <c r="I207" i="15"/>
  <c r="P207" i="15"/>
  <c r="N211" i="15"/>
  <c r="O199" i="15"/>
  <c r="Q204" i="15"/>
  <c r="R204" i="15"/>
  <c r="H341" i="15" l="1"/>
  <c r="M200" i="15"/>
  <c r="L210" i="15"/>
  <c r="K208" i="15"/>
  <c r="J215" i="15"/>
  <c r="I208" i="15"/>
  <c r="P208" i="15"/>
  <c r="R205" i="15"/>
  <c r="Q205" i="15"/>
  <c r="O200" i="15"/>
  <c r="N212" i="15"/>
  <c r="H342" i="15" l="1"/>
  <c r="M201" i="15"/>
  <c r="I209" i="15"/>
  <c r="K209" i="15"/>
  <c r="L211" i="15"/>
  <c r="J216" i="15"/>
  <c r="N213" i="15"/>
  <c r="O201" i="15"/>
  <c r="R206" i="15"/>
  <c r="P209" i="15"/>
  <c r="Q206" i="15"/>
  <c r="H343" i="15" l="1"/>
  <c r="K210" i="15"/>
  <c r="J217" i="15"/>
  <c r="L212" i="15"/>
  <c r="I210" i="15"/>
  <c r="M202" i="15"/>
  <c r="Q207" i="15"/>
  <c r="O202" i="15"/>
  <c r="N214" i="15"/>
  <c r="P210" i="15"/>
  <c r="R207" i="15"/>
  <c r="H344" i="15" l="1"/>
  <c r="K211" i="15"/>
  <c r="I211" i="15"/>
  <c r="L213" i="15"/>
  <c r="M203" i="15"/>
  <c r="J218" i="15"/>
  <c r="P211" i="15"/>
  <c r="O203" i="15"/>
  <c r="R208" i="15"/>
  <c r="N215" i="15"/>
  <c r="Q208" i="15"/>
  <c r="H345" i="15" l="1"/>
  <c r="M204" i="15"/>
  <c r="J219" i="15"/>
  <c r="L214" i="15"/>
  <c r="K212" i="15"/>
  <c r="I212" i="15"/>
  <c r="N216" i="15"/>
  <c r="O204" i="15"/>
  <c r="P212" i="15"/>
  <c r="Q209" i="15"/>
  <c r="R209" i="15"/>
  <c r="H346" i="15" l="1"/>
  <c r="L215" i="15"/>
  <c r="J220" i="15"/>
  <c r="K213" i="15"/>
  <c r="I213" i="15"/>
  <c r="M205" i="15"/>
  <c r="N217" i="15"/>
  <c r="R210" i="15"/>
  <c r="Q210" i="15"/>
  <c r="P213" i="15"/>
  <c r="O205" i="15"/>
  <c r="H347" i="15" l="1"/>
  <c r="J221" i="15"/>
  <c r="M206" i="15"/>
  <c r="I214" i="15"/>
  <c r="K214" i="15"/>
  <c r="L216" i="15"/>
  <c r="Q211" i="15"/>
  <c r="N218" i="15"/>
  <c r="O206" i="15"/>
  <c r="P214" i="15"/>
  <c r="R211" i="15"/>
  <c r="H348" i="15" l="1"/>
  <c r="L217" i="15"/>
  <c r="M207" i="15"/>
  <c r="I215" i="15"/>
  <c r="K215" i="15"/>
  <c r="J222" i="15"/>
  <c r="R212" i="15"/>
  <c r="O207" i="15"/>
  <c r="N219" i="15"/>
  <c r="P215" i="15"/>
  <c r="Q212" i="15"/>
  <c r="H349" i="15" l="1"/>
  <c r="L218" i="15"/>
  <c r="I216" i="15"/>
  <c r="M208" i="15"/>
  <c r="J223" i="15"/>
  <c r="K216" i="15"/>
  <c r="Q213" i="15"/>
  <c r="O208" i="15"/>
  <c r="P216" i="15"/>
  <c r="N220" i="15"/>
  <c r="R213" i="15"/>
  <c r="H350" i="15" l="1"/>
  <c r="J224" i="15"/>
  <c r="L219" i="15"/>
  <c r="I217" i="15"/>
  <c r="K217" i="15"/>
  <c r="M209" i="15"/>
  <c r="N221" i="15"/>
  <c r="P217" i="15"/>
  <c r="Q214" i="15"/>
  <c r="R214" i="15"/>
  <c r="O209" i="15"/>
  <c r="H351" i="15" l="1"/>
  <c r="M210" i="15"/>
  <c r="L220" i="15"/>
  <c r="I218" i="15"/>
  <c r="K218" i="15"/>
  <c r="J225" i="15"/>
  <c r="O210" i="15"/>
  <c r="R215" i="15"/>
  <c r="N222" i="15"/>
  <c r="Q215" i="15"/>
  <c r="P218" i="15"/>
  <c r="H352" i="15" l="1"/>
  <c r="J226" i="15"/>
  <c r="K219" i="15"/>
  <c r="M211" i="15"/>
  <c r="I219" i="15"/>
  <c r="L221" i="15"/>
  <c r="N223" i="15"/>
  <c r="R216" i="15"/>
  <c r="O211" i="15"/>
  <c r="P219" i="15"/>
  <c r="Q216" i="15"/>
  <c r="H353" i="15" l="1"/>
  <c r="I220" i="15"/>
  <c r="L222" i="15"/>
  <c r="M212" i="15"/>
  <c r="K220" i="15"/>
  <c r="J227" i="15"/>
  <c r="Q217" i="15"/>
  <c r="P220" i="15"/>
  <c r="R217" i="15"/>
  <c r="O212" i="15"/>
  <c r="N224" i="15"/>
  <c r="H354" i="15" l="1"/>
  <c r="M213" i="15"/>
  <c r="I221" i="15"/>
  <c r="J228" i="15"/>
  <c r="K221" i="15"/>
  <c r="L223" i="15"/>
  <c r="O213" i="15"/>
  <c r="P221" i="15"/>
  <c r="N225" i="15"/>
  <c r="R218" i="15"/>
  <c r="Q218" i="15"/>
  <c r="H355" i="15" l="1"/>
  <c r="L224" i="15"/>
  <c r="M214" i="15"/>
  <c r="K222" i="15"/>
  <c r="J229" i="15"/>
  <c r="I222" i="15"/>
  <c r="P222" i="15"/>
  <c r="O214" i="15"/>
  <c r="Q219" i="15"/>
  <c r="R219" i="15"/>
  <c r="N226" i="15"/>
  <c r="H356" i="15" l="1"/>
  <c r="M215" i="15"/>
  <c r="K223" i="15"/>
  <c r="L225" i="15"/>
  <c r="I223" i="15"/>
  <c r="J230" i="15"/>
  <c r="N227" i="15"/>
  <c r="Q220" i="15"/>
  <c r="P223" i="15"/>
  <c r="R220" i="15"/>
  <c r="O215" i="15"/>
  <c r="H357" i="15" l="1"/>
  <c r="J231" i="15"/>
  <c r="I224" i="15"/>
  <c r="K224" i="15"/>
  <c r="M216" i="15"/>
  <c r="L226" i="15"/>
  <c r="R221" i="15"/>
  <c r="Q221" i="15"/>
  <c r="O216" i="15"/>
  <c r="P224" i="15"/>
  <c r="N228" i="15"/>
  <c r="H358" i="15" l="1"/>
  <c r="K225" i="15"/>
  <c r="L227" i="15"/>
  <c r="J232" i="15"/>
  <c r="M217" i="15"/>
  <c r="I225" i="15"/>
  <c r="P225" i="15"/>
  <c r="O217" i="15"/>
  <c r="N229" i="15"/>
  <c r="Q222" i="15"/>
  <c r="R222" i="15"/>
  <c r="H359" i="15" l="1"/>
  <c r="M218" i="15"/>
  <c r="I226" i="15"/>
  <c r="J233" i="15"/>
  <c r="K226" i="15"/>
  <c r="L228" i="15"/>
  <c r="R223" i="15"/>
  <c r="P226" i="15"/>
  <c r="Q223" i="15"/>
  <c r="N230" i="15"/>
  <c r="O218" i="15"/>
  <c r="H360" i="15" l="1"/>
  <c r="M219" i="15"/>
  <c r="J234" i="15"/>
  <c r="L229" i="15"/>
  <c r="K227" i="15"/>
  <c r="I227" i="15"/>
  <c r="O219" i="15"/>
  <c r="N231" i="15"/>
  <c r="P227" i="15"/>
  <c r="R224" i="15"/>
  <c r="Q224" i="15"/>
  <c r="H361" i="15" l="1"/>
  <c r="L230" i="15"/>
  <c r="K228" i="15"/>
  <c r="I228" i="15"/>
  <c r="M220" i="15"/>
  <c r="J235" i="15"/>
  <c r="Q225" i="15"/>
  <c r="R225" i="15"/>
  <c r="O220" i="15"/>
  <c r="P228" i="15"/>
  <c r="N232" i="15"/>
  <c r="H362" i="15" l="1"/>
  <c r="J236" i="15"/>
  <c r="K229" i="15"/>
  <c r="L231" i="15"/>
  <c r="I229" i="15"/>
  <c r="M221" i="15"/>
  <c r="N233" i="15"/>
  <c r="P229" i="15"/>
  <c r="O221" i="15"/>
  <c r="Q226" i="15"/>
  <c r="R226" i="15"/>
  <c r="H363" i="15" l="1"/>
  <c r="M222" i="15"/>
  <c r="I230" i="15"/>
  <c r="K230" i="15"/>
  <c r="L232" i="15"/>
  <c r="J237" i="15"/>
  <c r="P230" i="15"/>
  <c r="N234" i="15"/>
  <c r="R227" i="15"/>
  <c r="Q227" i="15"/>
  <c r="O222" i="15"/>
  <c r="H364" i="15" l="1"/>
  <c r="J238" i="15"/>
  <c r="L233" i="15"/>
  <c r="K231" i="15"/>
  <c r="I231" i="15"/>
  <c r="M223" i="15"/>
  <c r="R228" i="15"/>
  <c r="N235" i="15"/>
  <c r="O223" i="15"/>
  <c r="Q228" i="15"/>
  <c r="P231" i="15"/>
  <c r="H365" i="15" l="1"/>
  <c r="K232" i="15"/>
  <c r="J239" i="15"/>
  <c r="M224" i="15"/>
  <c r="I232" i="15"/>
  <c r="L234" i="15"/>
  <c r="O224" i="15"/>
  <c r="R229" i="15"/>
  <c r="P232" i="15"/>
  <c r="Q229" i="15"/>
  <c r="N236" i="15"/>
  <c r="H366" i="15" l="1"/>
  <c r="J240" i="15"/>
  <c r="L235" i="15"/>
  <c r="K233" i="15"/>
  <c r="M225" i="15"/>
  <c r="I233" i="15"/>
  <c r="R230" i="15"/>
  <c r="N237" i="15"/>
  <c r="Q230" i="15"/>
  <c r="P233" i="15"/>
  <c r="O225" i="15"/>
  <c r="H367" i="15" l="1"/>
  <c r="I234" i="15"/>
  <c r="M226" i="15"/>
  <c r="K234" i="15"/>
  <c r="J241" i="15"/>
  <c r="L236" i="15"/>
  <c r="O226" i="15"/>
  <c r="P234" i="15"/>
  <c r="Q231" i="15"/>
  <c r="N238" i="15"/>
  <c r="R231" i="15"/>
  <c r="H368" i="15" l="1"/>
  <c r="M227" i="15"/>
  <c r="M228" i="15" s="1"/>
  <c r="K235" i="15"/>
  <c r="I235" i="15"/>
  <c r="J242" i="15"/>
  <c r="L237" i="15"/>
  <c r="N239" i="15"/>
  <c r="Q232" i="15"/>
  <c r="P235" i="15"/>
  <c r="R232" i="15"/>
  <c r="O227" i="15"/>
  <c r="H369" i="15" l="1"/>
  <c r="M229" i="15"/>
  <c r="L238" i="15"/>
  <c r="I236" i="15"/>
  <c r="K236" i="15"/>
  <c r="J243" i="15"/>
  <c r="O228" i="15"/>
  <c r="R233" i="15"/>
  <c r="P236" i="15"/>
  <c r="Q233" i="15"/>
  <c r="N240" i="15"/>
  <c r="H370" i="15" l="1"/>
  <c r="J244" i="15"/>
  <c r="K237" i="15"/>
  <c r="L239" i="15"/>
  <c r="M230" i="15"/>
  <c r="I237" i="15"/>
  <c r="N241" i="15"/>
  <c r="Q234" i="15"/>
  <c r="O229" i="15"/>
  <c r="P237" i="15"/>
  <c r="R234" i="15"/>
  <c r="H371" i="15" l="1"/>
  <c r="I238" i="15"/>
  <c r="M231" i="15"/>
  <c r="J245" i="15"/>
  <c r="K238" i="15"/>
  <c r="L240" i="15"/>
  <c r="R235" i="15"/>
  <c r="O230" i="15"/>
  <c r="N242" i="15"/>
  <c r="P238" i="15"/>
  <c r="Q235" i="15"/>
  <c r="H372" i="15" l="1"/>
  <c r="K239" i="15"/>
  <c r="L241" i="15"/>
  <c r="M232" i="15"/>
  <c r="I239" i="15"/>
  <c r="J246" i="15"/>
  <c r="R236" i="15"/>
  <c r="P239" i="15"/>
  <c r="Q236" i="15"/>
  <c r="N243" i="15"/>
  <c r="O231" i="15"/>
  <c r="H373" i="15" l="1"/>
  <c r="L242" i="15"/>
  <c r="I240" i="15"/>
  <c r="M233" i="15"/>
  <c r="K240" i="15"/>
  <c r="J247" i="15"/>
  <c r="N244" i="15"/>
  <c r="Q237" i="15"/>
  <c r="P240" i="15"/>
  <c r="R237" i="15"/>
  <c r="O232" i="15"/>
  <c r="H374" i="15" l="1"/>
  <c r="J248" i="15"/>
  <c r="M234" i="15"/>
  <c r="L243" i="15"/>
  <c r="K241" i="15"/>
  <c r="I241" i="15"/>
  <c r="O233" i="15"/>
  <c r="R238" i="15"/>
  <c r="P241" i="15"/>
  <c r="Q238" i="15"/>
  <c r="N245" i="15"/>
  <c r="H375" i="15" l="1"/>
  <c r="I242" i="15"/>
  <c r="L244" i="15"/>
  <c r="K242" i="15"/>
  <c r="M235" i="15"/>
  <c r="J249" i="15"/>
  <c r="P242" i="15"/>
  <c r="N246" i="15"/>
  <c r="Q239" i="15"/>
  <c r="R239" i="15"/>
  <c r="O234" i="15"/>
  <c r="H376" i="15" l="1"/>
  <c r="M236" i="15"/>
  <c r="I243" i="15"/>
  <c r="J250" i="15"/>
  <c r="L245" i="15"/>
  <c r="K243" i="15"/>
  <c r="R240" i="15"/>
  <c r="P243" i="15"/>
  <c r="O235" i="15"/>
  <c r="Q240" i="15"/>
  <c r="N247" i="15"/>
  <c r="H377" i="15" l="1"/>
  <c r="K244" i="15"/>
  <c r="I244" i="15"/>
  <c r="L246" i="15"/>
  <c r="J251" i="15"/>
  <c r="M237" i="15"/>
  <c r="N248" i="15"/>
  <c r="P244" i="15"/>
  <c r="Q241" i="15"/>
  <c r="O236" i="15"/>
  <c r="R241" i="15"/>
  <c r="H378" i="15" l="1"/>
  <c r="I245" i="15"/>
  <c r="M238" i="15"/>
  <c r="J252" i="15"/>
  <c r="L247" i="15"/>
  <c r="K245" i="15"/>
  <c r="R242" i="15"/>
  <c r="P245" i="15"/>
  <c r="O237" i="15"/>
  <c r="Q242" i="15"/>
  <c r="N249" i="15"/>
  <c r="H379" i="15" l="1"/>
  <c r="J253" i="15"/>
  <c r="L248" i="15"/>
  <c r="K246" i="15"/>
  <c r="M239" i="15"/>
  <c r="I246" i="15"/>
  <c r="N250" i="15"/>
  <c r="O238" i="15"/>
  <c r="P246" i="15"/>
  <c r="R243" i="15"/>
  <c r="Q243" i="15"/>
  <c r="H380" i="15" l="1"/>
  <c r="J254" i="15"/>
  <c r="I247" i="15"/>
  <c r="K247" i="15"/>
  <c r="L249" i="15"/>
  <c r="M240" i="15"/>
  <c r="Q244" i="15"/>
  <c r="P247" i="15"/>
  <c r="R244" i="15"/>
  <c r="O239" i="15"/>
  <c r="N251" i="15"/>
  <c r="H381" i="15" l="1"/>
  <c r="K248" i="15"/>
  <c r="M241" i="15"/>
  <c r="L250" i="15"/>
  <c r="I248" i="15"/>
  <c r="J255" i="15"/>
  <c r="N252" i="15"/>
  <c r="P248" i="15"/>
  <c r="Q245" i="15"/>
  <c r="O240" i="15"/>
  <c r="R245" i="15"/>
  <c r="H382" i="15" l="1"/>
  <c r="J256" i="15"/>
  <c r="M242" i="15"/>
  <c r="K249" i="15"/>
  <c r="I249" i="15"/>
  <c r="L251" i="15"/>
  <c r="Q246" i="15"/>
  <c r="P249" i="15"/>
  <c r="N253" i="15"/>
  <c r="R246" i="15"/>
  <c r="O241" i="15"/>
  <c r="H383" i="15" l="1"/>
  <c r="J257" i="15"/>
  <c r="L252" i="15"/>
  <c r="K250" i="15"/>
  <c r="I250" i="15"/>
  <c r="M243" i="15"/>
  <c r="Q247" i="15"/>
  <c r="N254" i="15"/>
  <c r="O242" i="15"/>
  <c r="R247" i="15"/>
  <c r="P250" i="15"/>
  <c r="H384" i="15" l="1"/>
  <c r="M244" i="15"/>
  <c r="I251" i="15"/>
  <c r="J258" i="15"/>
  <c r="K251" i="15"/>
  <c r="L253" i="15"/>
  <c r="P251" i="15"/>
  <c r="R248" i="15"/>
  <c r="O243" i="15"/>
  <c r="N255" i="15"/>
  <c r="Q248" i="15"/>
  <c r="H385" i="15" l="1"/>
  <c r="I252" i="15"/>
  <c r="K252" i="15"/>
  <c r="J259" i="15"/>
  <c r="L254" i="15"/>
  <c r="M245" i="15"/>
  <c r="Q249" i="15"/>
  <c r="N256" i="15"/>
  <c r="O244" i="15"/>
  <c r="R249" i="15"/>
  <c r="P252" i="15"/>
  <c r="H386" i="15" l="1"/>
  <c r="I253" i="15"/>
  <c r="J260" i="15"/>
  <c r="L255" i="15"/>
  <c r="M246" i="15"/>
  <c r="K253" i="15"/>
  <c r="P253" i="15"/>
  <c r="O245" i="15"/>
  <c r="N257" i="15"/>
  <c r="Q250" i="15"/>
  <c r="R250" i="15"/>
  <c r="H387" i="15" l="1"/>
  <c r="J261" i="15"/>
  <c r="L256" i="15"/>
  <c r="K254" i="15"/>
  <c r="M247" i="15"/>
  <c r="I254" i="15"/>
  <c r="R251" i="15"/>
  <c r="Q251" i="15"/>
  <c r="N258" i="15"/>
  <c r="O246" i="15"/>
  <c r="P254" i="15"/>
  <c r="H388" i="15" l="1"/>
  <c r="I255" i="15"/>
  <c r="M248" i="15"/>
  <c r="L257" i="15"/>
  <c r="K255" i="15"/>
  <c r="J262" i="15"/>
  <c r="O247" i="15"/>
  <c r="N259" i="15"/>
  <c r="P255" i="15"/>
  <c r="Q252" i="15"/>
  <c r="R252" i="15"/>
  <c r="H389" i="15" l="1"/>
  <c r="M249" i="15"/>
  <c r="I256" i="15"/>
  <c r="K256" i="15"/>
  <c r="L258" i="15"/>
  <c r="J263" i="15"/>
  <c r="Q253" i="15"/>
  <c r="R253" i="15"/>
  <c r="P256" i="15"/>
  <c r="N260" i="15"/>
  <c r="O248" i="15"/>
  <c r="H390" i="15" l="1"/>
  <c r="J264" i="15"/>
  <c r="I257" i="15"/>
  <c r="L259" i="15"/>
  <c r="M250" i="15"/>
  <c r="K257" i="15"/>
  <c r="O249" i="15"/>
  <c r="P257" i="15"/>
  <c r="Q254" i="15"/>
  <c r="N261" i="15"/>
  <c r="R254" i="15"/>
  <c r="H391" i="15" l="1"/>
  <c r="K258" i="15"/>
  <c r="I258" i="15"/>
  <c r="J265" i="15"/>
  <c r="M251" i="15"/>
  <c r="L260" i="15"/>
  <c r="R255" i="15"/>
  <c r="N262" i="15"/>
  <c r="P258" i="15"/>
  <c r="Q255" i="15"/>
  <c r="O250" i="15"/>
  <c r="H392" i="15" l="1"/>
  <c r="I259" i="15"/>
  <c r="M252" i="15"/>
  <c r="J266" i="15"/>
  <c r="L261" i="15"/>
  <c r="K259" i="15"/>
  <c r="O251" i="15"/>
  <c r="P259" i="15"/>
  <c r="R256" i="15"/>
  <c r="Q256" i="15"/>
  <c r="N263" i="15"/>
  <c r="H393" i="15" l="1"/>
  <c r="L262" i="15"/>
  <c r="K260" i="15"/>
  <c r="J267" i="15"/>
  <c r="I260" i="15"/>
  <c r="M253" i="15"/>
  <c r="N264" i="15"/>
  <c r="R257" i="15"/>
  <c r="O252" i="15"/>
  <c r="Q257" i="15"/>
  <c r="P260" i="15"/>
  <c r="H394" i="15" l="1"/>
  <c r="I261" i="15"/>
  <c r="K261" i="15"/>
  <c r="L263" i="15"/>
  <c r="M254" i="15"/>
  <c r="J268" i="15"/>
  <c r="P261" i="15"/>
  <c r="O253" i="15"/>
  <c r="R258" i="15"/>
  <c r="N265" i="15"/>
  <c r="Q258" i="15"/>
  <c r="H395" i="15" l="1"/>
  <c r="M255" i="15"/>
  <c r="L264" i="15"/>
  <c r="J269" i="15"/>
  <c r="K262" i="15"/>
  <c r="I262" i="15"/>
  <c r="Q259" i="15"/>
  <c r="R259" i="15"/>
  <c r="P262" i="15"/>
  <c r="N266" i="15"/>
  <c r="O254" i="15"/>
  <c r="H396" i="15" l="1"/>
  <c r="K263" i="15"/>
  <c r="J270" i="15"/>
  <c r="L265" i="15"/>
  <c r="I263" i="15"/>
  <c r="M256" i="15"/>
  <c r="N267" i="15"/>
  <c r="O255" i="15"/>
  <c r="P263" i="15"/>
  <c r="Q260" i="15"/>
  <c r="R260" i="15"/>
  <c r="H397" i="15" l="1"/>
  <c r="M257" i="15"/>
  <c r="I264" i="15"/>
  <c r="L266" i="15"/>
  <c r="K264" i="15"/>
  <c r="J271" i="15"/>
  <c r="R261" i="15"/>
  <c r="Q261" i="15"/>
  <c r="O256" i="15"/>
  <c r="N268" i="15"/>
  <c r="P264" i="15"/>
  <c r="H398" i="15" l="1"/>
  <c r="I265" i="15"/>
  <c r="J272" i="15"/>
  <c r="L267" i="15"/>
  <c r="M258" i="15"/>
  <c r="K265" i="15"/>
  <c r="P265" i="15"/>
  <c r="N269" i="15"/>
  <c r="Q262" i="15"/>
  <c r="O257" i="15"/>
  <c r="R262" i="15"/>
  <c r="H399" i="15" l="1"/>
  <c r="K266" i="15"/>
  <c r="L268" i="15"/>
  <c r="M259" i="15"/>
  <c r="I266" i="15"/>
  <c r="J273" i="15"/>
  <c r="N270" i="15"/>
  <c r="R263" i="15"/>
  <c r="O258" i="15"/>
  <c r="Q263" i="15"/>
  <c r="P266" i="15"/>
  <c r="H400" i="15" l="1"/>
  <c r="I267" i="15"/>
  <c r="J274" i="15"/>
  <c r="M260" i="15"/>
  <c r="L269" i="15"/>
  <c r="K267" i="15"/>
  <c r="R264" i="15"/>
  <c r="P267" i="15"/>
  <c r="Q264" i="15"/>
  <c r="O259" i="15"/>
  <c r="N271" i="15"/>
  <c r="H401" i="15" l="1"/>
  <c r="I268" i="15"/>
  <c r="K268" i="15"/>
  <c r="J275" i="15"/>
  <c r="L270" i="15"/>
  <c r="M261" i="15"/>
  <c r="Q265" i="15"/>
  <c r="N272" i="15"/>
  <c r="O260" i="15"/>
  <c r="P268" i="15"/>
  <c r="R265" i="15"/>
  <c r="H402" i="15" l="1"/>
  <c r="J276" i="15"/>
  <c r="L271" i="15"/>
  <c r="M262" i="15"/>
  <c r="K269" i="15"/>
  <c r="I269" i="15"/>
  <c r="R266" i="15"/>
  <c r="P269" i="15"/>
  <c r="N273" i="15"/>
  <c r="Q266" i="15"/>
  <c r="O261" i="15"/>
  <c r="H403" i="15" l="1"/>
  <c r="M263" i="15"/>
  <c r="L272" i="15"/>
  <c r="I270" i="15"/>
  <c r="K270" i="15"/>
  <c r="J277" i="15"/>
  <c r="O262" i="15"/>
  <c r="Q267" i="15"/>
  <c r="N274" i="15"/>
  <c r="P270" i="15"/>
  <c r="R267" i="15"/>
  <c r="H404" i="15" l="1"/>
  <c r="M264" i="15"/>
  <c r="J278" i="15"/>
  <c r="L273" i="15"/>
  <c r="K271" i="15"/>
  <c r="I271" i="15"/>
  <c r="R268" i="15"/>
  <c r="N275" i="15"/>
  <c r="Q268" i="15"/>
  <c r="P271" i="15"/>
  <c r="O263" i="15"/>
  <c r="H405" i="15" l="1"/>
  <c r="I272" i="15"/>
  <c r="K272" i="15"/>
  <c r="J279" i="15"/>
  <c r="M265" i="15"/>
  <c r="L274" i="15"/>
  <c r="O264" i="15"/>
  <c r="P272" i="15"/>
  <c r="Q269" i="15"/>
  <c r="N276" i="15"/>
  <c r="R269" i="15"/>
  <c r="H406" i="15" l="1"/>
  <c r="J280" i="15"/>
  <c r="I273" i="15"/>
  <c r="L275" i="15"/>
  <c r="M266" i="15"/>
  <c r="K273" i="15"/>
  <c r="R270" i="15"/>
  <c r="N277" i="15"/>
  <c r="Q270" i="15"/>
  <c r="P273" i="15"/>
  <c r="O265" i="15"/>
  <c r="H407" i="15" l="1"/>
  <c r="K274" i="15"/>
  <c r="J281" i="15"/>
  <c r="L276" i="15"/>
  <c r="I274" i="15"/>
  <c r="M267" i="15"/>
  <c r="R271" i="15"/>
  <c r="O266" i="15"/>
  <c r="P274" i="15"/>
  <c r="Q271" i="15"/>
  <c r="N278" i="15"/>
  <c r="H408" i="15" l="1"/>
  <c r="M268" i="15"/>
  <c r="I275" i="15"/>
  <c r="L277" i="15"/>
  <c r="J282" i="15"/>
  <c r="K275" i="15"/>
  <c r="Q272" i="15"/>
  <c r="O267" i="15"/>
  <c r="R272" i="15"/>
  <c r="N279" i="15"/>
  <c r="P275" i="15"/>
  <c r="H409" i="15" l="1"/>
  <c r="K276" i="15"/>
  <c r="J283" i="15"/>
  <c r="L278" i="15"/>
  <c r="M269" i="15"/>
  <c r="I276" i="15"/>
  <c r="P276" i="15"/>
  <c r="N280" i="15"/>
  <c r="O268" i="15"/>
  <c r="Q273" i="15"/>
  <c r="R273" i="15"/>
  <c r="H410" i="15" l="1"/>
  <c r="M270" i="15"/>
  <c r="K277" i="15"/>
  <c r="L279" i="15"/>
  <c r="I277" i="15"/>
  <c r="J284" i="15"/>
  <c r="Q274" i="15"/>
  <c r="N281" i="15"/>
  <c r="P277" i="15"/>
  <c r="R274" i="15"/>
  <c r="O269" i="15"/>
  <c r="H411" i="15" l="1"/>
  <c r="J285" i="15"/>
  <c r="I278" i="15"/>
  <c r="K278" i="15"/>
  <c r="M271" i="15"/>
  <c r="L280" i="15"/>
  <c r="O270" i="15"/>
  <c r="P278" i="15"/>
  <c r="Q275" i="15"/>
  <c r="R275" i="15"/>
  <c r="N282" i="15"/>
  <c r="H412" i="15" l="1"/>
  <c r="L281" i="15"/>
  <c r="K279" i="15"/>
  <c r="I279" i="15"/>
  <c r="J286" i="15"/>
  <c r="M272" i="15"/>
  <c r="N283" i="15"/>
  <c r="R276" i="15"/>
  <c r="P279" i="15"/>
  <c r="O271" i="15"/>
  <c r="Q276" i="15"/>
  <c r="H413" i="15" l="1"/>
  <c r="K280" i="15"/>
  <c r="J287" i="15"/>
  <c r="L282" i="15"/>
  <c r="M273" i="15"/>
  <c r="I280" i="15"/>
  <c r="Q277" i="15"/>
  <c r="O272" i="15"/>
  <c r="R277" i="15"/>
  <c r="P280" i="15"/>
  <c r="N284" i="15"/>
  <c r="H414" i="15" l="1"/>
  <c r="L283" i="15"/>
  <c r="M274" i="15"/>
  <c r="J288" i="15"/>
  <c r="K281" i="15"/>
  <c r="I281" i="15"/>
  <c r="N285" i="15"/>
  <c r="R278" i="15"/>
  <c r="Q278" i="15"/>
  <c r="P281" i="15"/>
  <c r="O273" i="15"/>
  <c r="H415" i="15" l="1"/>
  <c r="J289" i="15"/>
  <c r="K282" i="15"/>
  <c r="L284" i="15"/>
  <c r="I282" i="15"/>
  <c r="M275" i="15"/>
  <c r="O274" i="15"/>
  <c r="P282" i="15"/>
  <c r="Q279" i="15"/>
  <c r="R279" i="15"/>
  <c r="N286" i="15"/>
  <c r="H416" i="15" l="1"/>
  <c r="M276" i="15"/>
  <c r="L285" i="15"/>
  <c r="K283" i="15"/>
  <c r="I283" i="15"/>
  <c r="J290" i="15"/>
  <c r="R280" i="15"/>
  <c r="P283" i="15"/>
  <c r="O275" i="15"/>
  <c r="N287" i="15"/>
  <c r="Q280" i="15"/>
  <c r="H417" i="15" l="1"/>
  <c r="J291" i="15"/>
  <c r="M277" i="15"/>
  <c r="I284" i="15"/>
  <c r="K284" i="15"/>
  <c r="L286" i="15"/>
  <c r="N288" i="15"/>
  <c r="P284" i="15"/>
  <c r="Q281" i="15"/>
  <c r="O276" i="15"/>
  <c r="R281" i="15"/>
  <c r="H418" i="15" l="1"/>
  <c r="I285" i="15"/>
  <c r="L287" i="15"/>
  <c r="M278" i="15"/>
  <c r="K285" i="15"/>
  <c r="J292" i="15"/>
  <c r="R282" i="15"/>
  <c r="P285" i="15"/>
  <c r="N289" i="15"/>
  <c r="O277" i="15"/>
  <c r="Q282" i="15"/>
  <c r="H419" i="15" l="1"/>
  <c r="I286" i="15"/>
  <c r="J293" i="15"/>
  <c r="K286" i="15"/>
  <c r="M279" i="15"/>
  <c r="L288" i="15"/>
  <c r="P286" i="15"/>
  <c r="Q283" i="15"/>
  <c r="O278" i="15"/>
  <c r="N290" i="15"/>
  <c r="R283" i="15"/>
  <c r="H420" i="15" l="1"/>
  <c r="M280" i="15"/>
  <c r="K287" i="15"/>
  <c r="I287" i="15"/>
  <c r="J294" i="15"/>
  <c r="L289" i="15"/>
  <c r="N291" i="15"/>
  <c r="O279" i="15"/>
  <c r="Q284" i="15"/>
  <c r="R284" i="15"/>
  <c r="P287" i="15"/>
  <c r="H421" i="15" l="1"/>
  <c r="M281" i="15"/>
  <c r="J295" i="15"/>
  <c r="I288" i="15"/>
  <c r="K288" i="15"/>
  <c r="L290" i="15"/>
  <c r="P288" i="15"/>
  <c r="R285" i="15"/>
  <c r="Q285" i="15"/>
  <c r="O280" i="15"/>
  <c r="N292" i="15"/>
  <c r="H422" i="15" l="1"/>
  <c r="L291" i="15"/>
  <c r="K289" i="15"/>
  <c r="J296" i="15"/>
  <c r="M282" i="15"/>
  <c r="I289" i="15"/>
  <c r="Q286" i="15"/>
  <c r="P289" i="15"/>
  <c r="N293" i="15"/>
  <c r="R286" i="15"/>
  <c r="O281" i="15"/>
  <c r="H423" i="15" l="1"/>
  <c r="K290" i="15"/>
  <c r="I290" i="15"/>
  <c r="L292" i="15"/>
  <c r="M283" i="15"/>
  <c r="J297" i="15"/>
  <c r="O282" i="15"/>
  <c r="R287" i="15"/>
  <c r="P290" i="15"/>
  <c r="Q287" i="15"/>
  <c r="N294" i="15"/>
  <c r="H424" i="15" l="1"/>
  <c r="K291" i="15"/>
  <c r="J298" i="15"/>
  <c r="L293" i="15"/>
  <c r="I291" i="15"/>
  <c r="M284" i="15"/>
  <c r="Q288" i="15"/>
  <c r="P291" i="15"/>
  <c r="R288" i="15"/>
  <c r="N295" i="15"/>
  <c r="O283" i="15"/>
  <c r="H425" i="15" l="1"/>
  <c r="I292" i="15"/>
  <c r="L294" i="15"/>
  <c r="M285" i="15"/>
  <c r="J299" i="15"/>
  <c r="K292" i="15"/>
  <c r="O284" i="15"/>
  <c r="R289" i="15"/>
  <c r="P292" i="15"/>
  <c r="Q289" i="15"/>
  <c r="N296" i="15"/>
  <c r="H426" i="15" l="1"/>
  <c r="L295" i="15"/>
  <c r="K293" i="15"/>
  <c r="M286" i="15"/>
  <c r="I293" i="15"/>
  <c r="J300" i="15"/>
  <c r="N297" i="15"/>
  <c r="P293" i="15"/>
  <c r="R290" i="15"/>
  <c r="O285" i="15"/>
  <c r="Q290" i="15"/>
  <c r="H427" i="15" l="1"/>
  <c r="K294" i="15"/>
  <c r="L296" i="15"/>
  <c r="I294" i="15"/>
  <c r="M287" i="15"/>
  <c r="J301" i="15"/>
  <c r="Q291" i="15"/>
  <c r="O286" i="15"/>
  <c r="R291" i="15"/>
  <c r="N298" i="15"/>
  <c r="P294" i="15"/>
  <c r="H428" i="15" l="1"/>
  <c r="I295" i="15"/>
  <c r="L297" i="15"/>
  <c r="K295" i="15"/>
  <c r="J302" i="15"/>
  <c r="M288" i="15"/>
  <c r="P295" i="15"/>
  <c r="N299" i="15"/>
  <c r="Q292" i="15"/>
  <c r="R292" i="15"/>
  <c r="O287" i="15"/>
  <c r="H429" i="15" l="1"/>
  <c r="J303" i="15"/>
  <c r="L298" i="15"/>
  <c r="M289" i="15"/>
  <c r="I296" i="15"/>
  <c r="K296" i="15"/>
  <c r="O288" i="15"/>
  <c r="R293" i="15"/>
  <c r="Q293" i="15"/>
  <c r="N300" i="15"/>
  <c r="P296" i="15"/>
  <c r="H430" i="15" l="1"/>
  <c r="J304" i="15"/>
  <c r="K297" i="15"/>
  <c r="L299" i="15"/>
  <c r="I297" i="15"/>
  <c r="M290" i="15"/>
  <c r="N301" i="15"/>
  <c r="Q294" i="15"/>
  <c r="R294" i="15"/>
  <c r="P297" i="15"/>
  <c r="O289" i="15"/>
  <c r="H431" i="15" l="1"/>
  <c r="M291" i="15"/>
  <c r="L300" i="15"/>
  <c r="K298" i="15"/>
  <c r="I298" i="15"/>
  <c r="J305" i="15"/>
  <c r="O290" i="15"/>
  <c r="R295" i="15"/>
  <c r="Q295" i="15"/>
  <c r="N302" i="15"/>
  <c r="P298" i="15"/>
  <c r="H432" i="15" l="1"/>
  <c r="M292" i="15"/>
  <c r="I299" i="15"/>
  <c r="L301" i="15"/>
  <c r="J306" i="15"/>
  <c r="K299" i="15"/>
  <c r="R296" i="15"/>
  <c r="O291" i="15"/>
  <c r="P299" i="15"/>
  <c r="N303" i="15"/>
  <c r="Q296" i="15"/>
  <c r="H433" i="15" l="1"/>
  <c r="I300" i="15"/>
  <c r="M293" i="15"/>
  <c r="K300" i="15"/>
  <c r="L302" i="15"/>
  <c r="J307" i="15"/>
  <c r="Q297" i="15"/>
  <c r="N304" i="15"/>
  <c r="O292" i="15"/>
  <c r="R297" i="15"/>
  <c r="P300" i="15"/>
  <c r="H434" i="15" l="1"/>
  <c r="K301" i="15"/>
  <c r="I301" i="15"/>
  <c r="J308" i="15"/>
  <c r="L303" i="15"/>
  <c r="M294" i="15"/>
  <c r="P301" i="15"/>
  <c r="N305" i="15"/>
  <c r="Q298" i="15"/>
  <c r="R298" i="15"/>
  <c r="O293" i="15"/>
  <c r="H435" i="15" l="1"/>
  <c r="K302" i="15"/>
  <c r="L304" i="15"/>
  <c r="J309" i="15"/>
  <c r="I302" i="15"/>
  <c r="M295" i="15"/>
  <c r="Q299" i="15"/>
  <c r="P302" i="15"/>
  <c r="O294" i="15"/>
  <c r="R299" i="15"/>
  <c r="N306" i="15"/>
  <c r="H436" i="15" l="1"/>
  <c r="I303" i="15"/>
  <c r="J310" i="15"/>
  <c r="M296" i="15"/>
  <c r="K303" i="15"/>
  <c r="L305" i="15"/>
  <c r="N307" i="15"/>
  <c r="R300" i="15"/>
  <c r="O295" i="15"/>
  <c r="P303" i="15"/>
  <c r="Q300" i="15"/>
  <c r="H437" i="15" l="1"/>
  <c r="L306" i="15"/>
  <c r="K304" i="15"/>
  <c r="M297" i="15"/>
  <c r="J311" i="15"/>
  <c r="I304" i="15"/>
  <c r="Q301" i="15"/>
  <c r="P304" i="15"/>
  <c r="O296" i="15"/>
  <c r="N308" i="15"/>
  <c r="R301" i="15"/>
  <c r="H438" i="15" l="1"/>
  <c r="J312" i="15"/>
  <c r="K305" i="15"/>
  <c r="L307" i="15"/>
  <c r="M298" i="15"/>
  <c r="I305" i="15"/>
  <c r="R302" i="15"/>
  <c r="Q302" i="15"/>
  <c r="N309" i="15"/>
  <c r="O297" i="15"/>
  <c r="P305" i="15"/>
  <c r="H439" i="15" l="1"/>
  <c r="I306" i="15"/>
  <c r="L308" i="15"/>
  <c r="M299" i="15"/>
  <c r="J313" i="15"/>
  <c r="K306" i="15"/>
  <c r="N310" i="15"/>
  <c r="R303" i="15"/>
  <c r="P306" i="15"/>
  <c r="O298" i="15"/>
  <c r="Q303" i="15"/>
  <c r="H440" i="15" l="1"/>
  <c r="K307" i="15"/>
  <c r="M300" i="15"/>
  <c r="I307" i="15"/>
  <c r="J314" i="15"/>
  <c r="L309" i="15"/>
  <c r="Q304" i="15"/>
  <c r="O299" i="15"/>
  <c r="P307" i="15"/>
  <c r="R304" i="15"/>
  <c r="N311" i="15"/>
  <c r="H441" i="15" l="1"/>
  <c r="L310" i="15"/>
  <c r="J315" i="15"/>
  <c r="K308" i="15"/>
  <c r="I308" i="15"/>
  <c r="M301" i="15"/>
  <c r="N312" i="15"/>
  <c r="R305" i="15"/>
  <c r="O300" i="15"/>
  <c r="P308" i="15"/>
  <c r="Q305" i="15"/>
  <c r="H442" i="15" l="1"/>
  <c r="I309" i="15"/>
  <c r="K309" i="15"/>
  <c r="J316" i="15"/>
  <c r="M302" i="15"/>
  <c r="L311" i="15"/>
  <c r="Q306" i="15"/>
  <c r="P309" i="15"/>
  <c r="O301" i="15"/>
  <c r="R306" i="15"/>
  <c r="N313" i="15"/>
  <c r="H443" i="15" l="1"/>
  <c r="L312" i="15"/>
  <c r="K310" i="15"/>
  <c r="I310" i="15"/>
  <c r="J317" i="15"/>
  <c r="M303" i="15"/>
  <c r="N314" i="15"/>
  <c r="O302" i="15"/>
  <c r="Q307" i="15"/>
  <c r="R307" i="15"/>
  <c r="P310" i="15"/>
  <c r="H444" i="15" l="1"/>
  <c r="M304" i="15"/>
  <c r="I311" i="15"/>
  <c r="K311" i="15"/>
  <c r="J318" i="15"/>
  <c r="L313" i="15"/>
  <c r="P311" i="15"/>
  <c r="R308" i="15"/>
  <c r="N315" i="15"/>
  <c r="Q308" i="15"/>
  <c r="O303" i="15"/>
  <c r="H445" i="15" l="1"/>
  <c r="M305" i="15"/>
  <c r="L314" i="15"/>
  <c r="I312" i="15"/>
  <c r="J319" i="15"/>
  <c r="K312" i="15"/>
  <c r="O304" i="15"/>
  <c r="N316" i="15"/>
  <c r="Q309" i="15"/>
  <c r="R309" i="15"/>
  <c r="P312" i="15"/>
  <c r="H446" i="15" l="1"/>
  <c r="K313" i="15"/>
  <c r="I313" i="15"/>
  <c r="M306" i="15"/>
  <c r="J320" i="15"/>
  <c r="L315" i="15"/>
  <c r="Q310" i="15"/>
  <c r="N317" i="15"/>
  <c r="P313" i="15"/>
  <c r="R310" i="15"/>
  <c r="O305" i="15"/>
  <c r="H447" i="15" l="1"/>
  <c r="I314" i="15"/>
  <c r="J321" i="15"/>
  <c r="K314" i="15"/>
  <c r="L316" i="15"/>
  <c r="M307" i="15"/>
  <c r="R311" i="15"/>
  <c r="P314" i="15"/>
  <c r="O306" i="15"/>
  <c r="N318" i="15"/>
  <c r="Q311" i="15"/>
  <c r="H448" i="15" l="1"/>
  <c r="L317" i="15"/>
  <c r="J322" i="15"/>
  <c r="I315" i="15"/>
  <c r="M308" i="15"/>
  <c r="K315" i="15"/>
  <c r="Q312" i="15"/>
  <c r="N319" i="15"/>
  <c r="O307" i="15"/>
  <c r="P315" i="15"/>
  <c r="R312" i="15"/>
  <c r="H449" i="15" l="1"/>
  <c r="J323" i="15"/>
  <c r="M309" i="15"/>
  <c r="K316" i="15"/>
  <c r="I316" i="15"/>
  <c r="L318" i="15"/>
  <c r="R313" i="15"/>
  <c r="P316" i="15"/>
  <c r="N320" i="15"/>
  <c r="O308" i="15"/>
  <c r="Q313" i="15"/>
  <c r="H450" i="15" l="1"/>
  <c r="I317" i="15"/>
  <c r="L319" i="15"/>
  <c r="K317" i="15"/>
  <c r="M310" i="15"/>
  <c r="J324" i="15"/>
  <c r="Q314" i="15"/>
  <c r="O309" i="15"/>
  <c r="R314" i="15"/>
  <c r="N321" i="15"/>
  <c r="P317" i="15"/>
  <c r="H451" i="15" l="1"/>
  <c r="L320" i="15"/>
  <c r="J325" i="15"/>
  <c r="M311" i="15"/>
  <c r="K318" i="15"/>
  <c r="I318" i="15"/>
  <c r="N322" i="15"/>
  <c r="P318" i="15"/>
  <c r="R315" i="15"/>
  <c r="O310" i="15"/>
  <c r="Q315" i="15"/>
  <c r="H452" i="15" l="1"/>
  <c r="K319" i="15"/>
  <c r="L321" i="15"/>
  <c r="M312" i="15"/>
  <c r="I319" i="15"/>
  <c r="J326" i="15"/>
  <c r="Q316" i="15"/>
  <c r="P319" i="15"/>
  <c r="O311" i="15"/>
  <c r="R316" i="15"/>
  <c r="N323" i="15"/>
  <c r="H453" i="15" l="1"/>
  <c r="M313" i="15"/>
  <c r="J327" i="15"/>
  <c r="L322" i="15"/>
  <c r="K320" i="15"/>
  <c r="I320" i="15"/>
  <c r="N324" i="15"/>
  <c r="R317" i="15"/>
  <c r="P320" i="15"/>
  <c r="O312" i="15"/>
  <c r="Q317" i="15"/>
  <c r="H454" i="15" l="1"/>
  <c r="I321" i="15"/>
  <c r="M314" i="15"/>
  <c r="J328" i="15"/>
  <c r="K321" i="15"/>
  <c r="L323" i="15"/>
  <c r="O313" i="15"/>
  <c r="P321" i="15"/>
  <c r="N325" i="15"/>
  <c r="Q318" i="15"/>
  <c r="R318" i="15"/>
  <c r="H455" i="15" l="1"/>
  <c r="K322" i="15"/>
  <c r="I322" i="15"/>
  <c r="L324" i="15"/>
  <c r="M315" i="15"/>
  <c r="J329" i="15"/>
  <c r="Q319" i="15"/>
  <c r="P322" i="15"/>
  <c r="O314" i="15"/>
  <c r="R319" i="15"/>
  <c r="N326" i="15"/>
  <c r="H456" i="15" l="1"/>
  <c r="L325" i="15"/>
  <c r="I323" i="15"/>
  <c r="K323" i="15"/>
  <c r="J330" i="15"/>
  <c r="M316" i="15"/>
  <c r="N327" i="15"/>
  <c r="O315" i="15"/>
  <c r="P323" i="15"/>
  <c r="Q320" i="15"/>
  <c r="R320" i="15"/>
  <c r="H457" i="15" l="1"/>
  <c r="K324" i="15"/>
  <c r="I324" i="15"/>
  <c r="M317" i="15"/>
  <c r="L326" i="15"/>
  <c r="J331" i="15"/>
  <c r="R321" i="15"/>
  <c r="Q321" i="15"/>
  <c r="P324" i="15"/>
  <c r="N328" i="15"/>
  <c r="O316" i="15"/>
  <c r="H458" i="15" l="1"/>
  <c r="M318" i="15"/>
  <c r="I325" i="15"/>
  <c r="K325" i="15"/>
  <c r="J332" i="15"/>
  <c r="L327" i="15"/>
  <c r="N329" i="15"/>
  <c r="R322" i="15"/>
  <c r="O317" i="15"/>
  <c r="P325" i="15"/>
  <c r="Q322" i="15"/>
  <c r="H459" i="15" l="1"/>
  <c r="M319" i="15"/>
  <c r="L328" i="15"/>
  <c r="K326" i="15"/>
  <c r="I326" i="15"/>
  <c r="J333" i="15"/>
  <c r="Q323" i="15"/>
  <c r="R323" i="15"/>
  <c r="P326" i="15"/>
  <c r="O318" i="15"/>
  <c r="N330" i="15"/>
  <c r="H460" i="15" l="1"/>
  <c r="L329" i="15"/>
  <c r="M320" i="15"/>
  <c r="K327" i="15"/>
  <c r="J334" i="15"/>
  <c r="I327" i="15"/>
  <c r="O319" i="15"/>
  <c r="N331" i="15"/>
  <c r="P327" i="15"/>
  <c r="R324" i="15"/>
  <c r="Q324" i="15"/>
  <c r="H461" i="15" l="1"/>
  <c r="I328" i="15"/>
  <c r="K328" i="15"/>
  <c r="L330" i="15"/>
  <c r="J335" i="15"/>
  <c r="M321" i="15"/>
  <c r="Q325" i="15"/>
  <c r="R325" i="15"/>
  <c r="P328" i="15"/>
  <c r="N332" i="15"/>
  <c r="O320" i="15"/>
  <c r="H462" i="15" l="1"/>
  <c r="M322" i="15"/>
  <c r="I329" i="15"/>
  <c r="K329" i="15"/>
  <c r="J336" i="15"/>
  <c r="L331" i="15"/>
  <c r="N333" i="15"/>
  <c r="R326" i="15"/>
  <c r="Q326" i="15"/>
  <c r="O321" i="15"/>
  <c r="P329" i="15"/>
  <c r="H463" i="15" l="1"/>
  <c r="I330" i="15"/>
  <c r="M323" i="15"/>
  <c r="J337" i="15"/>
  <c r="K330" i="15"/>
  <c r="L332" i="15"/>
  <c r="P330" i="15"/>
  <c r="Q327" i="15"/>
  <c r="N334" i="15"/>
  <c r="O322" i="15"/>
  <c r="R327" i="15"/>
  <c r="H464" i="15" l="1"/>
  <c r="K331" i="15"/>
  <c r="M324" i="15"/>
  <c r="I331" i="15"/>
  <c r="L333" i="15"/>
  <c r="J338" i="15"/>
  <c r="O323" i="15"/>
  <c r="Q328" i="15"/>
  <c r="P331" i="15"/>
  <c r="R328" i="15"/>
  <c r="N335" i="15"/>
  <c r="H465" i="15" l="1"/>
  <c r="I332" i="15"/>
  <c r="K332" i="15"/>
  <c r="L334" i="15"/>
  <c r="J339" i="15"/>
  <c r="M325" i="15"/>
  <c r="N336" i="15"/>
  <c r="R329" i="15"/>
  <c r="O324" i="15"/>
  <c r="P332" i="15"/>
  <c r="Q329" i="15"/>
  <c r="H466" i="15" l="1"/>
  <c r="J340" i="15"/>
  <c r="I333" i="15"/>
  <c r="M326" i="15"/>
  <c r="L335" i="15"/>
  <c r="K333" i="15"/>
  <c r="P333" i="15"/>
  <c r="R330" i="15"/>
  <c r="N337" i="15"/>
  <c r="Q330" i="15"/>
  <c r="O325" i="15"/>
  <c r="H467" i="15" l="1"/>
  <c r="L336" i="15"/>
  <c r="M327" i="15"/>
  <c r="K334" i="15"/>
  <c r="J341" i="15"/>
  <c r="I334" i="15"/>
  <c r="Q331" i="15"/>
  <c r="R331" i="15"/>
  <c r="O326" i="15"/>
  <c r="N338" i="15"/>
  <c r="P334" i="15"/>
  <c r="H468" i="15" l="1"/>
  <c r="J342" i="15"/>
  <c r="K335" i="15"/>
  <c r="I335" i="15"/>
  <c r="M328" i="15"/>
  <c r="L337" i="15"/>
  <c r="N339" i="15"/>
  <c r="O327" i="15"/>
  <c r="P335" i="15"/>
  <c r="R332" i="15"/>
  <c r="Q332" i="15"/>
  <c r="H469" i="15" l="1"/>
  <c r="I336" i="15"/>
  <c r="L338" i="15"/>
  <c r="K336" i="15"/>
  <c r="J343" i="15"/>
  <c r="M329" i="15"/>
  <c r="Q333" i="15"/>
  <c r="P336" i="15"/>
  <c r="N340" i="15"/>
  <c r="R333" i="15"/>
  <c r="O328" i="15"/>
  <c r="H470" i="15" l="1"/>
  <c r="I337" i="15"/>
  <c r="M330" i="15"/>
  <c r="J344" i="15"/>
  <c r="K337" i="15"/>
  <c r="L339" i="15"/>
  <c r="R334" i="15"/>
  <c r="N341" i="15"/>
  <c r="Q334" i="15"/>
  <c r="O329" i="15"/>
  <c r="P337" i="15"/>
  <c r="H471" i="15" l="1"/>
  <c r="L340" i="15"/>
  <c r="K338" i="15"/>
  <c r="I338" i="15"/>
  <c r="J345" i="15"/>
  <c r="M331" i="15"/>
  <c r="P338" i="15"/>
  <c r="Q335" i="15"/>
  <c r="O330" i="15"/>
  <c r="N342" i="15"/>
  <c r="R335" i="15"/>
  <c r="H472" i="15" l="1"/>
  <c r="I339" i="15"/>
  <c r="L341" i="15"/>
  <c r="M332" i="15"/>
  <c r="J346" i="15"/>
  <c r="K339" i="15"/>
  <c r="O331" i="15"/>
  <c r="R336" i="15"/>
  <c r="N343" i="15"/>
  <c r="Q336" i="15"/>
  <c r="P339" i="15"/>
  <c r="H473" i="15" l="1"/>
  <c r="M333" i="15"/>
  <c r="I340" i="15"/>
  <c r="K340" i="15"/>
  <c r="L342" i="15"/>
  <c r="J347" i="15"/>
  <c r="N344" i="15"/>
  <c r="R337" i="15"/>
  <c r="O332" i="15"/>
  <c r="P340" i="15"/>
  <c r="Q337" i="15"/>
  <c r="H474" i="15" l="1"/>
  <c r="I341" i="15"/>
  <c r="M334" i="15"/>
  <c r="J348" i="15"/>
  <c r="L343" i="15"/>
  <c r="K341" i="15"/>
  <c r="Q338" i="15"/>
  <c r="P341" i="15"/>
  <c r="R338" i="15"/>
  <c r="O333" i="15"/>
  <c r="N345" i="15"/>
  <c r="H475" i="15" l="1"/>
  <c r="M335" i="15"/>
  <c r="I342" i="15"/>
  <c r="K342" i="15"/>
  <c r="L344" i="15"/>
  <c r="J349" i="15"/>
  <c r="R339" i="15"/>
  <c r="Q339" i="15"/>
  <c r="N346" i="15"/>
  <c r="O334" i="15"/>
  <c r="P342" i="15"/>
  <c r="H476" i="15" l="1"/>
  <c r="J350" i="15"/>
  <c r="M336" i="15"/>
  <c r="L345" i="15"/>
  <c r="I343" i="15"/>
  <c r="K343" i="15"/>
  <c r="O335" i="15"/>
  <c r="P343" i="15"/>
  <c r="N347" i="15"/>
  <c r="R340" i="15"/>
  <c r="Q340" i="15"/>
  <c r="H477" i="15" l="1"/>
  <c r="L346" i="15"/>
  <c r="K344" i="15"/>
  <c r="I344" i="15"/>
  <c r="J351" i="15"/>
  <c r="M337" i="15"/>
  <c r="Q341" i="15"/>
  <c r="N348" i="15"/>
  <c r="O336" i="15"/>
  <c r="R341" i="15"/>
  <c r="P344" i="15"/>
  <c r="H478" i="15" l="1"/>
  <c r="M338" i="15"/>
  <c r="K345" i="15"/>
  <c r="L347" i="15"/>
  <c r="J352" i="15"/>
  <c r="I345" i="15"/>
  <c r="P345" i="15"/>
  <c r="N349" i="15"/>
  <c r="R342" i="15"/>
  <c r="O337" i="15"/>
  <c r="Q342" i="15"/>
  <c r="H479" i="15" l="1"/>
  <c r="M339" i="15"/>
  <c r="I346" i="15"/>
  <c r="L348" i="15"/>
  <c r="K346" i="15"/>
  <c r="J353" i="15"/>
  <c r="Q343" i="15"/>
  <c r="R343" i="15"/>
  <c r="P346" i="15"/>
  <c r="O338" i="15"/>
  <c r="N350" i="15"/>
  <c r="H480" i="15" l="1"/>
  <c r="K347" i="15"/>
  <c r="J354" i="15"/>
  <c r="L349" i="15"/>
  <c r="I347" i="15"/>
  <c r="M340" i="15"/>
  <c r="N351" i="15"/>
  <c r="P347" i="15"/>
  <c r="R344" i="15"/>
  <c r="O339" i="15"/>
  <c r="Q344" i="15"/>
  <c r="H481" i="15" l="1"/>
  <c r="K348" i="15"/>
  <c r="L350" i="15"/>
  <c r="J355" i="15"/>
  <c r="I348" i="15"/>
  <c r="M341" i="15"/>
  <c r="O340" i="15"/>
  <c r="P348" i="15"/>
  <c r="N352" i="15"/>
  <c r="Q345" i="15"/>
  <c r="R345" i="15"/>
  <c r="H482" i="15" l="1"/>
  <c r="J356" i="15"/>
  <c r="L351" i="15"/>
  <c r="I349" i="15"/>
  <c r="K349" i="15"/>
  <c r="M342" i="15"/>
  <c r="O341" i="15"/>
  <c r="R346" i="15"/>
  <c r="Q346" i="15"/>
  <c r="N353" i="15"/>
  <c r="P349" i="15"/>
  <c r="H483" i="15" l="1"/>
  <c r="K350" i="15"/>
  <c r="L352" i="15"/>
  <c r="M343" i="15"/>
  <c r="I350" i="15"/>
  <c r="J357" i="15"/>
  <c r="P350" i="15"/>
  <c r="N354" i="15"/>
  <c r="Q347" i="15"/>
  <c r="O342" i="15"/>
  <c r="R347" i="15"/>
  <c r="H484" i="15" l="1"/>
  <c r="L353" i="15"/>
  <c r="I351" i="15"/>
  <c r="J358" i="15"/>
  <c r="M344" i="15"/>
  <c r="K351" i="15"/>
  <c r="N355" i="15"/>
  <c r="R348" i="15"/>
  <c r="O343" i="15"/>
  <c r="Q348" i="15"/>
  <c r="P351" i="15"/>
  <c r="H485" i="15" l="1"/>
  <c r="L354" i="15"/>
  <c r="K352" i="15"/>
  <c r="M345" i="15"/>
  <c r="I352" i="15"/>
  <c r="J359" i="15"/>
  <c r="Q349" i="15"/>
  <c r="O344" i="15"/>
  <c r="N356" i="15"/>
  <c r="P352" i="15"/>
  <c r="R349" i="15"/>
  <c r="H486" i="15" l="1"/>
  <c r="J360" i="15"/>
  <c r="K353" i="15"/>
  <c r="M346" i="15"/>
  <c r="I353" i="15"/>
  <c r="L355" i="15"/>
  <c r="P353" i="15"/>
  <c r="N357" i="15"/>
  <c r="O345" i="15"/>
  <c r="R350" i="15"/>
  <c r="Q350" i="15"/>
  <c r="H487" i="15" l="1"/>
  <c r="L356" i="15"/>
  <c r="M347" i="15"/>
  <c r="J361" i="15"/>
  <c r="I354" i="15"/>
  <c r="K354" i="15"/>
  <c r="Q351" i="15"/>
  <c r="R351" i="15"/>
  <c r="O346" i="15"/>
  <c r="N358" i="15"/>
  <c r="P354" i="15"/>
  <c r="H488" i="15" l="1"/>
  <c r="I355" i="15"/>
  <c r="L357" i="15"/>
  <c r="M348" i="15"/>
  <c r="K355" i="15"/>
  <c r="J362" i="15"/>
  <c r="P355" i="15"/>
  <c r="Q352" i="15"/>
  <c r="N359" i="15"/>
  <c r="O347" i="15"/>
  <c r="R352" i="15"/>
  <c r="H489" i="15" l="1"/>
  <c r="L358" i="15"/>
  <c r="K356" i="15"/>
  <c r="M349" i="15"/>
  <c r="I356" i="15"/>
  <c r="J363" i="15"/>
  <c r="O348" i="15"/>
  <c r="Q353" i="15"/>
  <c r="R353" i="15"/>
  <c r="N360" i="15"/>
  <c r="P356" i="15"/>
  <c r="H490" i="15" l="1"/>
  <c r="K357" i="15"/>
  <c r="M350" i="15"/>
  <c r="J364" i="15"/>
  <c r="I357" i="15"/>
  <c r="L359" i="15"/>
  <c r="P357" i="15"/>
  <c r="R354" i="15"/>
  <c r="O349" i="15"/>
  <c r="N361" i="15"/>
  <c r="Q354" i="15"/>
  <c r="H491" i="15" l="1"/>
  <c r="L360" i="15"/>
  <c r="J365" i="15"/>
  <c r="K358" i="15"/>
  <c r="I358" i="15"/>
  <c r="M351" i="15"/>
  <c r="O350" i="15"/>
  <c r="P358" i="15"/>
  <c r="Q355" i="15"/>
  <c r="N362" i="15"/>
  <c r="R355" i="15"/>
  <c r="H492" i="15" l="1"/>
  <c r="J366" i="15"/>
  <c r="L361" i="15"/>
  <c r="I359" i="15"/>
  <c r="M352" i="15"/>
  <c r="K359" i="15"/>
  <c r="R356" i="15"/>
  <c r="N363" i="15"/>
  <c r="Q356" i="15"/>
  <c r="P359" i="15"/>
  <c r="O351" i="15"/>
  <c r="H493" i="15" l="1"/>
  <c r="J367" i="15"/>
  <c r="L362" i="15"/>
  <c r="I360" i="15"/>
  <c r="K360" i="15"/>
  <c r="M353" i="15"/>
  <c r="O352" i="15"/>
  <c r="P360" i="15"/>
  <c r="Q357" i="15"/>
  <c r="N364" i="15"/>
  <c r="R357" i="15"/>
  <c r="H494" i="15" l="1"/>
  <c r="K361" i="15"/>
  <c r="M354" i="15"/>
  <c r="L363" i="15"/>
  <c r="J368" i="15"/>
  <c r="I361" i="15"/>
  <c r="R358" i="15"/>
  <c r="N365" i="15"/>
  <c r="Q358" i="15"/>
  <c r="P361" i="15"/>
  <c r="O353" i="15"/>
  <c r="H495" i="15" l="1"/>
  <c r="J369" i="15"/>
  <c r="L364" i="15"/>
  <c r="I362" i="15"/>
  <c r="M355" i="15"/>
  <c r="K362" i="15"/>
  <c r="O354" i="15"/>
  <c r="Q359" i="15"/>
  <c r="N366" i="15"/>
  <c r="R359" i="15"/>
  <c r="P362" i="15"/>
  <c r="H496" i="15" l="1"/>
  <c r="K363" i="15"/>
  <c r="J370" i="15"/>
  <c r="I363" i="15"/>
  <c r="M356" i="15"/>
  <c r="L365" i="15"/>
  <c r="P363" i="15"/>
  <c r="N367" i="15"/>
  <c r="Q360" i="15"/>
  <c r="O355" i="15"/>
  <c r="R360" i="15"/>
  <c r="H497" i="15" l="1"/>
  <c r="I364" i="15"/>
  <c r="L366" i="15"/>
  <c r="K364" i="15"/>
  <c r="M357" i="15"/>
  <c r="J371" i="15"/>
  <c r="O356" i="15"/>
  <c r="P364" i="15"/>
  <c r="R361" i="15"/>
  <c r="Q361" i="15"/>
  <c r="N368" i="15"/>
  <c r="H498" i="15" l="1"/>
  <c r="I365" i="15"/>
  <c r="M358" i="15"/>
  <c r="K365" i="15"/>
  <c r="J372" i="15"/>
  <c r="L367" i="15"/>
  <c r="N369" i="15"/>
  <c r="Q362" i="15"/>
  <c r="P365" i="15"/>
  <c r="O357" i="15"/>
  <c r="R362" i="15"/>
  <c r="H499" i="15" l="1"/>
  <c r="L368" i="15"/>
  <c r="M359" i="15"/>
  <c r="K366" i="15"/>
  <c r="J373" i="15"/>
  <c r="I366" i="15"/>
  <c r="R363" i="15"/>
  <c r="Q363" i="15"/>
  <c r="N370" i="15"/>
  <c r="O358" i="15"/>
  <c r="P366" i="15"/>
  <c r="H500" i="15" l="1"/>
  <c r="M360" i="15"/>
  <c r="L369" i="15"/>
  <c r="J374" i="15"/>
  <c r="I367" i="15"/>
  <c r="K367" i="15"/>
  <c r="Q364" i="15"/>
  <c r="R364" i="15"/>
  <c r="P367" i="15"/>
  <c r="O359" i="15"/>
  <c r="N371" i="15"/>
  <c r="H501" i="15" l="1"/>
  <c r="L370" i="15"/>
  <c r="J375" i="15"/>
  <c r="K368" i="15"/>
  <c r="I368" i="15"/>
  <c r="M361" i="15"/>
  <c r="P368" i="15"/>
  <c r="Q365" i="15"/>
  <c r="N372" i="15"/>
  <c r="O360" i="15"/>
  <c r="R365" i="15"/>
  <c r="H502" i="15" l="1"/>
  <c r="M362" i="15"/>
  <c r="L371" i="15"/>
  <c r="J376" i="15"/>
  <c r="I369" i="15"/>
  <c r="K369" i="15"/>
  <c r="R366" i="15"/>
  <c r="O361" i="15"/>
  <c r="Q366" i="15"/>
  <c r="P369" i="15"/>
  <c r="N373" i="15"/>
  <c r="H503" i="15" l="1"/>
  <c r="K370" i="15"/>
  <c r="J377" i="15"/>
  <c r="I370" i="15"/>
  <c r="M363" i="15"/>
  <c r="L372" i="15"/>
  <c r="N374" i="15"/>
  <c r="P370" i="15"/>
  <c r="Q367" i="15"/>
  <c r="O362" i="15"/>
  <c r="R367" i="15"/>
  <c r="H504" i="15" l="1"/>
  <c r="J378" i="15"/>
  <c r="K371" i="15"/>
  <c r="L373" i="15"/>
  <c r="M364" i="15"/>
  <c r="I371" i="15"/>
  <c r="O363" i="15"/>
  <c r="P371" i="15"/>
  <c r="N375" i="15"/>
  <c r="R368" i="15"/>
  <c r="Q368" i="15"/>
  <c r="H505" i="15" l="1"/>
  <c r="J379" i="15"/>
  <c r="K372" i="15"/>
  <c r="L374" i="15"/>
  <c r="I372" i="15"/>
  <c r="M365" i="15"/>
  <c r="R369" i="15"/>
  <c r="N376" i="15"/>
  <c r="O364" i="15"/>
  <c r="Q369" i="15"/>
  <c r="P372" i="15"/>
  <c r="H506" i="15" l="1"/>
  <c r="L375" i="15"/>
  <c r="M366" i="15"/>
  <c r="J380" i="15"/>
  <c r="I373" i="15"/>
  <c r="K373" i="15"/>
  <c r="O365" i="15"/>
  <c r="R370" i="15"/>
  <c r="P373" i="15"/>
  <c r="Q370" i="15"/>
  <c r="N377" i="15"/>
  <c r="H507" i="15" l="1"/>
  <c r="L376" i="15"/>
  <c r="I374" i="15"/>
  <c r="J381" i="15"/>
  <c r="K374" i="15"/>
  <c r="M367" i="15"/>
  <c r="R371" i="15"/>
  <c r="Q371" i="15"/>
  <c r="N378" i="15"/>
  <c r="P374" i="15"/>
  <c r="O366" i="15"/>
  <c r="H508" i="15" l="1"/>
  <c r="L377" i="15"/>
  <c r="K375" i="15"/>
  <c r="J382" i="15"/>
  <c r="I375" i="15"/>
  <c r="M368" i="15"/>
  <c r="N379" i="15"/>
  <c r="O367" i="15"/>
  <c r="P375" i="15"/>
  <c r="Q372" i="15"/>
  <c r="R372" i="15"/>
  <c r="H509" i="15" l="1"/>
  <c r="M369" i="15"/>
  <c r="I376" i="15"/>
  <c r="J383" i="15"/>
  <c r="L378" i="15"/>
  <c r="K376" i="15"/>
  <c r="R373" i="15"/>
  <c r="P376" i="15"/>
  <c r="N380" i="15"/>
  <c r="Q373" i="15"/>
  <c r="O368" i="15"/>
  <c r="H510" i="15" l="1"/>
  <c r="J384" i="15"/>
  <c r="L379" i="15"/>
  <c r="I377" i="15"/>
  <c r="K377" i="15"/>
  <c r="M370" i="15"/>
  <c r="O369" i="15"/>
  <c r="Q374" i="15"/>
  <c r="P377" i="15"/>
  <c r="N381" i="15"/>
  <c r="R374" i="15"/>
  <c r="H511" i="15" l="1"/>
  <c r="J385" i="15"/>
  <c r="M371" i="15"/>
  <c r="I378" i="15"/>
  <c r="K378" i="15"/>
  <c r="L380" i="15"/>
  <c r="N382" i="15"/>
  <c r="O370" i="15"/>
  <c r="R375" i="15"/>
  <c r="P378" i="15"/>
  <c r="Q375" i="15"/>
  <c r="H512" i="15" l="1"/>
  <c r="K379" i="15"/>
  <c r="I379" i="15"/>
  <c r="M372" i="15"/>
  <c r="J386" i="15"/>
  <c r="L381" i="15"/>
  <c r="R376" i="15"/>
  <c r="N383" i="15"/>
  <c r="Q376" i="15"/>
  <c r="P379" i="15"/>
  <c r="O371" i="15"/>
  <c r="H513" i="15" l="1"/>
  <c r="K380" i="15"/>
  <c r="L382" i="15"/>
  <c r="M373" i="15"/>
  <c r="J387" i="15"/>
  <c r="I380" i="15"/>
  <c r="O372" i="15"/>
  <c r="P380" i="15"/>
  <c r="N384" i="15"/>
  <c r="R377" i="15"/>
  <c r="Q377" i="15"/>
  <c r="H514" i="15" l="1"/>
  <c r="J388" i="15"/>
  <c r="K381" i="15"/>
  <c r="I381" i="15"/>
  <c r="M374" i="15"/>
  <c r="L383" i="15"/>
  <c r="N385" i="15"/>
  <c r="O373" i="15"/>
  <c r="Q378" i="15"/>
  <c r="R378" i="15"/>
  <c r="P381" i="15"/>
  <c r="H515" i="15" l="1"/>
  <c r="L384" i="15"/>
  <c r="J389" i="15"/>
  <c r="I382" i="15"/>
  <c r="K382" i="15"/>
  <c r="M375" i="15"/>
  <c r="P382" i="15"/>
  <c r="Q379" i="15"/>
  <c r="R379" i="15"/>
  <c r="O374" i="15"/>
  <c r="N386" i="15"/>
  <c r="H516" i="15" l="1"/>
  <c r="M376" i="15"/>
  <c r="K383" i="15"/>
  <c r="J390" i="15"/>
  <c r="L385" i="15"/>
  <c r="I383" i="15"/>
  <c r="N387" i="15"/>
  <c r="O375" i="15"/>
  <c r="Q380" i="15"/>
  <c r="P383" i="15"/>
  <c r="R380" i="15"/>
  <c r="H517" i="15" l="1"/>
  <c r="I384" i="15"/>
  <c r="M377" i="15"/>
  <c r="L386" i="15"/>
  <c r="J391" i="15"/>
  <c r="K384" i="15"/>
  <c r="R381" i="15"/>
  <c r="O376" i="15"/>
  <c r="N388" i="15"/>
  <c r="P384" i="15"/>
  <c r="Q381" i="15"/>
  <c r="H518" i="15" l="1"/>
  <c r="M378" i="15"/>
  <c r="K385" i="15"/>
  <c r="I385" i="15"/>
  <c r="J392" i="15"/>
  <c r="L387" i="15"/>
  <c r="Q382" i="15"/>
  <c r="P385" i="15"/>
  <c r="N389" i="15"/>
  <c r="R382" i="15"/>
  <c r="O377" i="15"/>
  <c r="K6" i="17"/>
  <c r="J17" i="17"/>
  <c r="H519" i="15" l="1"/>
  <c r="L388" i="15"/>
  <c r="J393" i="15"/>
  <c r="I386" i="15"/>
  <c r="M379" i="15"/>
  <c r="K386" i="15"/>
  <c r="O378" i="15"/>
  <c r="N390" i="15"/>
  <c r="P386" i="15"/>
  <c r="R383" i="15"/>
  <c r="Q383" i="15"/>
  <c r="O17" i="17"/>
  <c r="F5" i="17"/>
  <c r="D17" i="17"/>
  <c r="E17" i="17"/>
  <c r="P6" i="17"/>
  <c r="N17" i="17"/>
  <c r="P5" i="17"/>
  <c r="I17" i="17"/>
  <c r="K5" i="17"/>
  <c r="F6" i="17"/>
  <c r="H520" i="15" l="1"/>
  <c r="I36" i="17"/>
  <c r="H36" i="17"/>
  <c r="K387" i="15"/>
  <c r="J394" i="15"/>
  <c r="M380" i="15"/>
  <c r="I387" i="15"/>
  <c r="L389" i="15"/>
  <c r="R384" i="15"/>
  <c r="P387" i="15"/>
  <c r="O379" i="15"/>
  <c r="Q384" i="15"/>
  <c r="N391" i="15"/>
  <c r="K17" i="17"/>
  <c r="F17" i="17"/>
  <c r="P17" i="17"/>
  <c r="H521" i="15" l="1"/>
  <c r="M381" i="15"/>
  <c r="K388" i="15"/>
  <c r="I388" i="15"/>
  <c r="L390" i="15"/>
  <c r="J395" i="15"/>
  <c r="N392" i="15"/>
  <c r="R385" i="15"/>
  <c r="Q385" i="15"/>
  <c r="O380" i="15"/>
  <c r="P388" i="15"/>
  <c r="J36" i="17"/>
  <c r="H522" i="15" l="1"/>
  <c r="J396" i="15"/>
  <c r="K389" i="15"/>
  <c r="L391" i="15"/>
  <c r="I389" i="15"/>
  <c r="M382" i="15"/>
  <c r="P389" i="15"/>
  <c r="O381" i="15"/>
  <c r="N393" i="15"/>
  <c r="Q386" i="15"/>
  <c r="R386" i="15"/>
  <c r="H523" i="15" l="1"/>
  <c r="I390" i="15"/>
  <c r="K390" i="15"/>
  <c r="J397" i="15"/>
  <c r="M383" i="15"/>
  <c r="L392" i="15"/>
  <c r="Q387" i="15"/>
  <c r="N394" i="15"/>
  <c r="P390" i="15"/>
  <c r="R387" i="15"/>
  <c r="O382" i="15"/>
  <c r="H524" i="15" l="1"/>
  <c r="M384" i="15"/>
  <c r="L393" i="15"/>
  <c r="J398" i="15"/>
  <c r="I391" i="15"/>
  <c r="K391" i="15"/>
  <c r="P391" i="15"/>
  <c r="O383" i="15"/>
  <c r="R388" i="15"/>
  <c r="N395" i="15"/>
  <c r="Q388" i="15"/>
  <c r="H525" i="15" l="1"/>
  <c r="I392" i="15"/>
  <c r="L394" i="15"/>
  <c r="J399" i="15"/>
  <c r="K392" i="15"/>
  <c r="M385" i="15"/>
  <c r="Q389" i="15"/>
  <c r="N396" i="15"/>
  <c r="O384" i="15"/>
  <c r="P392" i="15"/>
  <c r="R389" i="15"/>
  <c r="H526" i="15" l="1"/>
  <c r="I393" i="15"/>
  <c r="L395" i="15"/>
  <c r="M386" i="15"/>
  <c r="K393" i="15"/>
  <c r="J400" i="15"/>
  <c r="R390" i="15"/>
  <c r="O385" i="15"/>
  <c r="Q390" i="15"/>
  <c r="P393" i="15"/>
  <c r="N397" i="15"/>
  <c r="H527" i="15" l="1"/>
  <c r="J401" i="15"/>
  <c r="M387" i="15"/>
  <c r="I394" i="15"/>
  <c r="K394" i="15"/>
  <c r="L396" i="15"/>
  <c r="Q391" i="15"/>
  <c r="R391" i="15"/>
  <c r="N398" i="15"/>
  <c r="P394" i="15"/>
  <c r="O386" i="15"/>
  <c r="H528" i="15" l="1"/>
  <c r="L397" i="15"/>
  <c r="I395" i="15"/>
  <c r="J402" i="15"/>
  <c r="K395" i="15"/>
  <c r="M388" i="15"/>
  <c r="O387" i="15"/>
  <c r="N399" i="15"/>
  <c r="R392" i="15"/>
  <c r="P395" i="15"/>
  <c r="Q392" i="15"/>
  <c r="H529" i="15" l="1"/>
  <c r="K396" i="15"/>
  <c r="L398" i="15"/>
  <c r="J403" i="15"/>
  <c r="I396" i="15"/>
  <c r="M389" i="15"/>
  <c r="N400" i="15"/>
  <c r="O388" i="15"/>
  <c r="Q393" i="15"/>
  <c r="P396" i="15"/>
  <c r="R393" i="15"/>
  <c r="H530" i="15" l="1"/>
  <c r="I397" i="15"/>
  <c r="L399" i="15"/>
  <c r="J404" i="15"/>
  <c r="K397" i="15"/>
  <c r="M390" i="15"/>
  <c r="R394" i="15"/>
  <c r="Q394" i="15"/>
  <c r="N401" i="15"/>
  <c r="P397" i="15"/>
  <c r="O389" i="15"/>
  <c r="H531" i="15" l="1"/>
  <c r="M391" i="15"/>
  <c r="K398" i="15"/>
  <c r="L400" i="15"/>
  <c r="J405" i="15"/>
  <c r="I398" i="15"/>
  <c r="P398" i="15"/>
  <c r="Q395" i="15"/>
  <c r="O390" i="15"/>
  <c r="N402" i="15"/>
  <c r="R395" i="15"/>
  <c r="H532" i="15" l="1"/>
  <c r="L401" i="15"/>
  <c r="J406" i="15"/>
  <c r="I399" i="15"/>
  <c r="K399" i="15"/>
  <c r="M392" i="15"/>
  <c r="O391" i="15"/>
  <c r="P399" i="15"/>
  <c r="R396" i="15"/>
  <c r="N403" i="15"/>
  <c r="Q396" i="15"/>
  <c r="H533" i="15" l="1"/>
  <c r="I400" i="15"/>
  <c r="K400" i="15"/>
  <c r="J407" i="15"/>
  <c r="M393" i="15"/>
  <c r="L402" i="15"/>
  <c r="Q397" i="15"/>
  <c r="R397" i="15"/>
  <c r="O392" i="15"/>
  <c r="N404" i="15"/>
  <c r="P400" i="15"/>
  <c r="H534" i="15" l="1"/>
  <c r="L403" i="15"/>
  <c r="J408" i="15"/>
  <c r="I401" i="15"/>
  <c r="M394" i="15"/>
  <c r="K401" i="15"/>
  <c r="N405" i="15"/>
  <c r="O393" i="15"/>
  <c r="Q398" i="15"/>
  <c r="P401" i="15"/>
  <c r="R398" i="15"/>
  <c r="H535" i="15" l="1"/>
  <c r="L404" i="15"/>
  <c r="I402" i="15"/>
  <c r="J409" i="15"/>
  <c r="K402" i="15"/>
  <c r="M395" i="15"/>
  <c r="R399" i="15"/>
  <c r="P402" i="15"/>
  <c r="O394" i="15"/>
  <c r="Q399" i="15"/>
  <c r="N406" i="15"/>
  <c r="H536" i="15" l="1"/>
  <c r="M396" i="15"/>
  <c r="I403" i="15"/>
  <c r="J410" i="15"/>
  <c r="K403" i="15"/>
  <c r="L405" i="15"/>
  <c r="Q400" i="15"/>
  <c r="R400" i="15"/>
  <c r="N407" i="15"/>
  <c r="O395" i="15"/>
  <c r="P403" i="15"/>
  <c r="H537" i="15" l="1"/>
  <c r="K404" i="15"/>
  <c r="L406" i="15"/>
  <c r="I404" i="15"/>
  <c r="M397" i="15"/>
  <c r="J411" i="15"/>
  <c r="R401" i="15"/>
  <c r="Q401" i="15"/>
  <c r="P404" i="15"/>
  <c r="O396" i="15"/>
  <c r="N408" i="15"/>
  <c r="H538" i="15" l="1"/>
  <c r="I405" i="15"/>
  <c r="J412" i="15"/>
  <c r="M398" i="15"/>
  <c r="L407" i="15"/>
  <c r="K405" i="15"/>
  <c r="N409" i="15"/>
  <c r="O397" i="15"/>
  <c r="P405" i="15"/>
  <c r="Q402" i="15"/>
  <c r="R402" i="15"/>
  <c r="H539" i="15" l="1"/>
  <c r="M399" i="15"/>
  <c r="L408" i="15"/>
  <c r="J413" i="15"/>
  <c r="K406" i="15"/>
  <c r="I406" i="15"/>
  <c r="R403" i="15"/>
  <c r="Q403" i="15"/>
  <c r="N410" i="15"/>
  <c r="P406" i="15"/>
  <c r="O398" i="15"/>
  <c r="H540" i="15" l="1"/>
  <c r="L409" i="15"/>
  <c r="M400" i="15"/>
  <c r="J414" i="15"/>
  <c r="I407" i="15"/>
  <c r="K407" i="15"/>
  <c r="O399" i="15"/>
  <c r="P407" i="15"/>
  <c r="R404" i="15"/>
  <c r="N411" i="15"/>
  <c r="Q404" i="15"/>
  <c r="H541" i="15" l="1"/>
  <c r="K408" i="15"/>
  <c r="I408" i="15"/>
  <c r="J415" i="15"/>
  <c r="L410" i="15"/>
  <c r="M401" i="15"/>
  <c r="O400" i="15"/>
  <c r="Q405" i="15"/>
  <c r="R405" i="15"/>
  <c r="N412" i="15"/>
  <c r="P408" i="15"/>
  <c r="H542" i="15" l="1"/>
  <c r="K409" i="15"/>
  <c r="L411" i="15"/>
  <c r="M402" i="15"/>
  <c r="J416" i="15"/>
  <c r="I409" i="15"/>
  <c r="R406" i="15"/>
  <c r="Q406" i="15"/>
  <c r="O401" i="15"/>
  <c r="P409" i="15"/>
  <c r="N413" i="15"/>
  <c r="H543" i="15" l="1"/>
  <c r="J417" i="15"/>
  <c r="L412" i="15"/>
  <c r="M403" i="15"/>
  <c r="K410" i="15"/>
  <c r="I410" i="15"/>
  <c r="O402" i="15"/>
  <c r="N414" i="15"/>
  <c r="P410" i="15"/>
  <c r="Q407" i="15"/>
  <c r="R407" i="15"/>
  <c r="H544" i="15" l="1"/>
  <c r="K411" i="15"/>
  <c r="L413" i="15"/>
  <c r="I411" i="15"/>
  <c r="M404" i="15"/>
  <c r="J418" i="15"/>
  <c r="R408" i="15"/>
  <c r="O403" i="15"/>
  <c r="Q408" i="15"/>
  <c r="P411" i="15"/>
  <c r="N415" i="15"/>
  <c r="H545" i="15" l="1"/>
  <c r="J419" i="15"/>
  <c r="I412" i="15"/>
  <c r="M405" i="15"/>
  <c r="L414" i="15"/>
  <c r="K412" i="15"/>
  <c r="Q409" i="15"/>
  <c r="R409" i="15"/>
  <c r="N416" i="15"/>
  <c r="P412" i="15"/>
  <c r="O404" i="15"/>
  <c r="H546" i="15" l="1"/>
  <c r="L415" i="15"/>
  <c r="J420" i="15"/>
  <c r="K413" i="15"/>
  <c r="I413" i="15"/>
  <c r="M406" i="15"/>
  <c r="O405" i="15"/>
  <c r="P413" i="15"/>
  <c r="Q410" i="15"/>
  <c r="N417" i="15"/>
  <c r="R410" i="15"/>
  <c r="H547" i="15" l="1"/>
  <c r="K414" i="15"/>
  <c r="J421" i="15"/>
  <c r="I414" i="15"/>
  <c r="M407" i="15"/>
  <c r="L416" i="15"/>
  <c r="R411" i="15"/>
  <c r="N418" i="15"/>
  <c r="Q411" i="15"/>
  <c r="P414" i="15"/>
  <c r="O406" i="15"/>
  <c r="H548" i="15" l="1"/>
  <c r="I415" i="15"/>
  <c r="K415" i="15"/>
  <c r="J422" i="15"/>
  <c r="L417" i="15"/>
  <c r="M408" i="15"/>
  <c r="O407" i="15"/>
  <c r="P415" i="15"/>
  <c r="Q412" i="15"/>
  <c r="N419" i="15"/>
  <c r="R412" i="15"/>
  <c r="H549" i="15" l="1"/>
  <c r="L418" i="15"/>
  <c r="J423" i="15"/>
  <c r="K416" i="15"/>
  <c r="M409" i="15"/>
  <c r="I416" i="15"/>
  <c r="R413" i="15"/>
  <c r="N420" i="15"/>
  <c r="Q413" i="15"/>
  <c r="P416" i="15"/>
  <c r="O408" i="15"/>
  <c r="H550" i="15" l="1"/>
  <c r="L419" i="15"/>
  <c r="I417" i="15"/>
  <c r="M410" i="15"/>
  <c r="J424" i="15"/>
  <c r="K417" i="15"/>
  <c r="O409" i="15"/>
  <c r="P417" i="15"/>
  <c r="N421" i="15"/>
  <c r="Q414" i="15"/>
  <c r="R414" i="15"/>
  <c r="H551" i="15" l="1"/>
  <c r="K418" i="15"/>
  <c r="I418" i="15"/>
  <c r="J425" i="15"/>
  <c r="M411" i="15"/>
  <c r="L420" i="15"/>
  <c r="N422" i="15"/>
  <c r="O410" i="15"/>
  <c r="R415" i="15"/>
  <c r="Q415" i="15"/>
  <c r="P418" i="15"/>
  <c r="H552" i="15" l="1"/>
  <c r="J426" i="15"/>
  <c r="K419" i="15"/>
  <c r="L421" i="15"/>
  <c r="M412" i="15"/>
  <c r="I419" i="15"/>
  <c r="P419" i="15"/>
  <c r="R416" i="15"/>
  <c r="Q416" i="15"/>
  <c r="O411" i="15"/>
  <c r="N423" i="15"/>
  <c r="H553" i="15" l="1"/>
  <c r="L422" i="15"/>
  <c r="K420" i="15"/>
  <c r="M413" i="15"/>
  <c r="J427" i="15"/>
  <c r="I420" i="15"/>
  <c r="O412" i="15"/>
  <c r="Q417" i="15"/>
  <c r="P420" i="15"/>
  <c r="N424" i="15"/>
  <c r="R417" i="15"/>
  <c r="H554" i="15" l="1"/>
  <c r="K421" i="15"/>
  <c r="J428" i="15"/>
  <c r="M414" i="15"/>
  <c r="I421" i="15"/>
  <c r="L423" i="15"/>
  <c r="R418" i="15"/>
  <c r="N425" i="15"/>
  <c r="Q418" i="15"/>
  <c r="O413" i="15"/>
  <c r="P421" i="15"/>
  <c r="H555" i="15" l="1"/>
  <c r="M415" i="15"/>
  <c r="I422" i="15"/>
  <c r="J429" i="15"/>
  <c r="K422" i="15"/>
  <c r="L424" i="15"/>
  <c r="P422" i="15"/>
  <c r="N426" i="15"/>
  <c r="R419" i="15"/>
  <c r="O414" i="15"/>
  <c r="Q419" i="15"/>
  <c r="H556" i="15" l="1"/>
  <c r="L425" i="15"/>
  <c r="K423" i="15"/>
  <c r="M416" i="15"/>
  <c r="J430" i="15"/>
  <c r="I423" i="15"/>
  <c r="Q420" i="15"/>
  <c r="N427" i="15"/>
  <c r="O415" i="15"/>
  <c r="R420" i="15"/>
  <c r="P423" i="15"/>
  <c r="H557" i="15" l="1"/>
  <c r="J431" i="15"/>
  <c r="K424" i="15"/>
  <c r="I424" i="15"/>
  <c r="M417" i="15"/>
  <c r="L426" i="15"/>
  <c r="Q421" i="15"/>
  <c r="P424" i="15"/>
  <c r="R421" i="15"/>
  <c r="O416" i="15"/>
  <c r="N428" i="15"/>
  <c r="H558" i="15" l="1"/>
  <c r="I425" i="15"/>
  <c r="M418" i="15"/>
  <c r="K425" i="15"/>
  <c r="L427" i="15"/>
  <c r="J432" i="15"/>
  <c r="N429" i="15"/>
  <c r="O417" i="15"/>
  <c r="R422" i="15"/>
  <c r="Q422" i="15"/>
  <c r="P425" i="15"/>
  <c r="H559" i="15" l="1"/>
  <c r="K426" i="15"/>
  <c r="J433" i="15"/>
  <c r="L428" i="15"/>
  <c r="M419" i="15"/>
  <c r="I426" i="15"/>
  <c r="R423" i="15"/>
  <c r="O418" i="15"/>
  <c r="P426" i="15"/>
  <c r="Q423" i="15"/>
  <c r="N430" i="15"/>
  <c r="H560" i="15" l="1"/>
  <c r="I427" i="15"/>
  <c r="L429" i="15"/>
  <c r="K427" i="15"/>
  <c r="J434" i="15"/>
  <c r="M420" i="15"/>
  <c r="Q424" i="15"/>
  <c r="P427" i="15"/>
  <c r="R424" i="15"/>
  <c r="N431" i="15"/>
  <c r="O419" i="15"/>
  <c r="H561" i="15" l="1"/>
  <c r="K428" i="15"/>
  <c r="I428" i="15"/>
  <c r="M421" i="15"/>
  <c r="L430" i="15"/>
  <c r="J435" i="15"/>
  <c r="N432" i="15"/>
  <c r="R425" i="15"/>
  <c r="Q425" i="15"/>
  <c r="O420" i="15"/>
  <c r="P428" i="15"/>
  <c r="H562" i="15" l="1"/>
  <c r="I429" i="15"/>
  <c r="J436" i="15"/>
  <c r="L431" i="15"/>
  <c r="M422" i="15"/>
  <c r="K429" i="15"/>
  <c r="P429" i="15"/>
  <c r="O421" i="15"/>
  <c r="R426" i="15"/>
  <c r="N433" i="15"/>
  <c r="Q426" i="15"/>
  <c r="H563" i="15" l="1"/>
  <c r="M423" i="15"/>
  <c r="J437" i="15"/>
  <c r="I430" i="15"/>
  <c r="L432" i="15"/>
  <c r="K430" i="15"/>
  <c r="N434" i="15"/>
  <c r="O422" i="15"/>
  <c r="Q427" i="15"/>
  <c r="R427" i="15"/>
  <c r="P430" i="15"/>
  <c r="H564" i="15" l="1"/>
  <c r="K431" i="15"/>
  <c r="I431" i="15"/>
  <c r="J438" i="15"/>
  <c r="L433" i="15"/>
  <c r="M424" i="15"/>
  <c r="P431" i="15"/>
  <c r="Q428" i="15"/>
  <c r="R428" i="15"/>
  <c r="O423" i="15"/>
  <c r="N435" i="15"/>
  <c r="H565" i="15" l="1"/>
  <c r="J439" i="15"/>
  <c r="M425" i="15"/>
  <c r="K432" i="15"/>
  <c r="L434" i="15"/>
  <c r="I432" i="15"/>
  <c r="N436" i="15"/>
  <c r="R429" i="15"/>
  <c r="Q429" i="15"/>
  <c r="O424" i="15"/>
  <c r="P432" i="15"/>
  <c r="H566" i="15" l="1"/>
  <c r="I433" i="15"/>
  <c r="L435" i="15"/>
  <c r="K433" i="15"/>
  <c r="M426" i="15"/>
  <c r="J440" i="15"/>
  <c r="P433" i="15"/>
  <c r="Q430" i="15"/>
  <c r="R430" i="15"/>
  <c r="N437" i="15"/>
  <c r="O425" i="15"/>
  <c r="H567" i="15" l="1"/>
  <c r="K434" i="15"/>
  <c r="J441" i="15"/>
  <c r="L436" i="15"/>
  <c r="M427" i="15"/>
  <c r="I434" i="15"/>
  <c r="R431" i="15"/>
  <c r="P434" i="15"/>
  <c r="O426" i="15"/>
  <c r="N438" i="15"/>
  <c r="Q431" i="15"/>
  <c r="H568" i="15" l="1"/>
  <c r="J442" i="15"/>
  <c r="M428" i="15"/>
  <c r="L437" i="15"/>
  <c r="K435" i="15"/>
  <c r="I435" i="15"/>
  <c r="O427" i="15"/>
  <c r="Q432" i="15"/>
  <c r="N439" i="15"/>
  <c r="P435" i="15"/>
  <c r="R432" i="15"/>
  <c r="H569" i="15" l="1"/>
  <c r="I436" i="15"/>
  <c r="M429" i="15"/>
  <c r="J443" i="15"/>
  <c r="K436" i="15"/>
  <c r="L438" i="15"/>
  <c r="N440" i="15"/>
  <c r="O428" i="15"/>
  <c r="R433" i="15"/>
  <c r="P436" i="15"/>
  <c r="Q433" i="15"/>
  <c r="H570" i="15" l="1"/>
  <c r="M430" i="15"/>
  <c r="L439" i="15"/>
  <c r="K437" i="15"/>
  <c r="J444" i="15"/>
  <c r="I437" i="15"/>
  <c r="P437" i="15"/>
  <c r="Q434" i="15"/>
  <c r="R434" i="15"/>
  <c r="O429" i="15"/>
  <c r="N441" i="15"/>
  <c r="H571" i="15" l="1"/>
  <c r="J445" i="15"/>
  <c r="I438" i="15"/>
  <c r="K438" i="15"/>
  <c r="M431" i="15"/>
  <c r="L440" i="15"/>
  <c r="O430" i="15"/>
  <c r="R435" i="15"/>
  <c r="Q435" i="15"/>
  <c r="P438" i="15"/>
  <c r="N442" i="15"/>
  <c r="H572" i="15" l="1"/>
  <c r="M432" i="15"/>
  <c r="I439" i="15"/>
  <c r="L441" i="15"/>
  <c r="J446" i="15"/>
  <c r="K439" i="15"/>
  <c r="N443" i="15"/>
  <c r="O431" i="15"/>
  <c r="Q436" i="15"/>
  <c r="P439" i="15"/>
  <c r="R436" i="15"/>
  <c r="H573" i="15" l="1"/>
  <c r="M433" i="15"/>
  <c r="K440" i="15"/>
  <c r="J447" i="15"/>
  <c r="I440" i="15"/>
  <c r="L442" i="15"/>
  <c r="P440" i="15"/>
  <c r="O432" i="15"/>
  <c r="N444" i="15"/>
  <c r="R437" i="15"/>
  <c r="Q437" i="15"/>
  <c r="H574" i="15" l="1"/>
  <c r="K441" i="15"/>
  <c r="L443" i="15"/>
  <c r="J448" i="15"/>
  <c r="I441" i="15"/>
  <c r="M434" i="15"/>
  <c r="Q438" i="15"/>
  <c r="O433" i="15"/>
  <c r="R438" i="15"/>
  <c r="N445" i="15"/>
  <c r="P441" i="15"/>
  <c r="H575" i="15" l="1"/>
  <c r="I442" i="15"/>
  <c r="J449" i="15"/>
  <c r="L444" i="15"/>
  <c r="M435" i="15"/>
  <c r="K442" i="15"/>
  <c r="P442" i="15"/>
  <c r="R439" i="15"/>
  <c r="Q439" i="15"/>
  <c r="N446" i="15"/>
  <c r="O434" i="15"/>
  <c r="H576" i="15" l="1"/>
  <c r="M436" i="15"/>
  <c r="J450" i="15"/>
  <c r="L445" i="15"/>
  <c r="I443" i="15"/>
  <c r="K443" i="15"/>
  <c r="O435" i="15"/>
  <c r="N447" i="15"/>
  <c r="Q440" i="15"/>
  <c r="P443" i="15"/>
  <c r="R440" i="15"/>
  <c r="H577" i="15" l="1"/>
  <c r="M437" i="15"/>
  <c r="K444" i="15"/>
  <c r="I444" i="15"/>
  <c r="L446" i="15"/>
  <c r="J451" i="15"/>
  <c r="Q441" i="15"/>
  <c r="N448" i="15"/>
  <c r="R441" i="15"/>
  <c r="P444" i="15"/>
  <c r="O436" i="15"/>
  <c r="H578" i="15" l="1"/>
  <c r="J452" i="15"/>
  <c r="M438" i="15"/>
  <c r="I445" i="15"/>
  <c r="K445" i="15"/>
  <c r="L447" i="15"/>
  <c r="P445" i="15"/>
  <c r="Q442" i="15"/>
  <c r="O437" i="15"/>
  <c r="R442" i="15"/>
  <c r="N449" i="15"/>
  <c r="H579" i="15" l="1"/>
  <c r="M439" i="15"/>
  <c r="K446" i="15"/>
  <c r="L448" i="15"/>
  <c r="I446" i="15"/>
  <c r="J453" i="15"/>
  <c r="N450" i="15"/>
  <c r="R443" i="15"/>
  <c r="O438" i="15"/>
  <c r="P446" i="15"/>
  <c r="Q443" i="15"/>
  <c r="H580" i="15" l="1"/>
  <c r="L449" i="15"/>
  <c r="J454" i="15"/>
  <c r="I447" i="15"/>
  <c r="M440" i="15"/>
  <c r="K447" i="15"/>
  <c r="P447" i="15"/>
  <c r="O439" i="15"/>
  <c r="R444" i="15"/>
  <c r="Q444" i="15"/>
  <c r="N451" i="15"/>
  <c r="H581" i="15" l="1"/>
  <c r="K448" i="15"/>
  <c r="I448" i="15"/>
  <c r="J455" i="15"/>
  <c r="L450" i="15"/>
  <c r="M441" i="15"/>
  <c r="Q445" i="15"/>
  <c r="R445" i="15"/>
  <c r="P448" i="15"/>
  <c r="N452" i="15"/>
  <c r="O440" i="15"/>
  <c r="H582" i="15" l="1"/>
  <c r="L451" i="15"/>
  <c r="I449" i="15"/>
  <c r="K449" i="15"/>
  <c r="M442" i="15"/>
  <c r="J456" i="15"/>
  <c r="P449" i="15"/>
  <c r="Q446" i="15"/>
  <c r="O441" i="15"/>
  <c r="N453" i="15"/>
  <c r="R446" i="15"/>
  <c r="H583" i="15" l="1"/>
  <c r="L452" i="15"/>
  <c r="J457" i="15"/>
  <c r="I450" i="15"/>
  <c r="M443" i="15"/>
  <c r="K450" i="15"/>
  <c r="O442" i="15"/>
  <c r="R447" i="15"/>
  <c r="N454" i="15"/>
  <c r="Q447" i="15"/>
  <c r="P450" i="15"/>
  <c r="H584" i="15" l="1"/>
  <c r="K451" i="15"/>
  <c r="M444" i="15"/>
  <c r="L453" i="15"/>
  <c r="I451" i="15"/>
  <c r="J458" i="15"/>
  <c r="P451" i="15"/>
  <c r="Q448" i="15"/>
  <c r="R448" i="15"/>
  <c r="O443" i="15"/>
  <c r="N455" i="15"/>
  <c r="H585" i="15" l="1"/>
  <c r="M445" i="15"/>
  <c r="K452" i="15"/>
  <c r="J459" i="15"/>
  <c r="L454" i="15"/>
  <c r="I452" i="15"/>
  <c r="R449" i="15"/>
  <c r="P452" i="15"/>
  <c r="N456" i="15"/>
  <c r="O444" i="15"/>
  <c r="Q449" i="15"/>
  <c r="H586" i="15" l="1"/>
  <c r="I453" i="15"/>
  <c r="K453" i="15"/>
  <c r="M446" i="15"/>
  <c r="L455" i="15"/>
  <c r="J460" i="15"/>
  <c r="Q450" i="15"/>
  <c r="O445" i="15"/>
  <c r="P453" i="15"/>
  <c r="N457" i="15"/>
  <c r="R450" i="15"/>
  <c r="H587" i="15" l="1"/>
  <c r="L456" i="15"/>
  <c r="M447" i="15"/>
  <c r="K454" i="15"/>
  <c r="I454" i="15"/>
  <c r="J461" i="15"/>
  <c r="O446" i="15"/>
  <c r="R451" i="15"/>
  <c r="N458" i="15"/>
  <c r="P454" i="15"/>
  <c r="Q451" i="15"/>
  <c r="H588" i="15" l="1"/>
  <c r="I455" i="15"/>
  <c r="K455" i="15"/>
  <c r="L457" i="15"/>
  <c r="J462" i="15"/>
  <c r="M448" i="15"/>
  <c r="Q452" i="15"/>
  <c r="P455" i="15"/>
  <c r="N459" i="15"/>
  <c r="R452" i="15"/>
  <c r="O447" i="15"/>
  <c r="H589" i="15" l="1"/>
  <c r="M449" i="15"/>
  <c r="I456" i="15"/>
  <c r="L458" i="15"/>
  <c r="J463" i="15"/>
  <c r="K456" i="15"/>
  <c r="R453" i="15"/>
  <c r="P456" i="15"/>
  <c r="Q453" i="15"/>
  <c r="O448" i="15"/>
  <c r="N460" i="15"/>
  <c r="H590" i="15" l="1"/>
  <c r="L459" i="15"/>
  <c r="I457" i="15"/>
  <c r="M450" i="15"/>
  <c r="J464" i="15"/>
  <c r="K457" i="15"/>
  <c r="N461" i="15"/>
  <c r="Q454" i="15"/>
  <c r="R454" i="15"/>
  <c r="O449" i="15"/>
  <c r="P457" i="15"/>
  <c r="H591" i="15" l="1"/>
  <c r="K458" i="15"/>
  <c r="I458" i="15"/>
  <c r="L460" i="15"/>
  <c r="J465" i="15"/>
  <c r="M451" i="15"/>
  <c r="Q455" i="15"/>
  <c r="P458" i="15"/>
  <c r="O450" i="15"/>
  <c r="R455" i="15"/>
  <c r="N462" i="15"/>
  <c r="H592" i="15" l="1"/>
  <c r="I459" i="15"/>
  <c r="K459" i="15"/>
  <c r="J466" i="15"/>
  <c r="L461" i="15"/>
  <c r="M452" i="15"/>
  <c r="N463" i="15"/>
  <c r="O451" i="15"/>
  <c r="R456" i="15"/>
  <c r="P459" i="15"/>
  <c r="Q456" i="15"/>
  <c r="H593" i="15" l="1"/>
  <c r="M453" i="15"/>
  <c r="K460" i="15"/>
  <c r="L462" i="15"/>
  <c r="J467" i="15"/>
  <c r="I460" i="15"/>
  <c r="P460" i="15"/>
  <c r="R457" i="15"/>
  <c r="N464" i="15"/>
  <c r="Q457" i="15"/>
  <c r="O452" i="15"/>
  <c r="H594" i="15" l="1"/>
  <c r="M454" i="15"/>
  <c r="L463" i="15"/>
  <c r="I461" i="15"/>
  <c r="K461" i="15"/>
  <c r="J468" i="15"/>
  <c r="O453" i="15"/>
  <c r="R458" i="15"/>
  <c r="P461" i="15"/>
  <c r="Q458" i="15"/>
  <c r="N465" i="15"/>
  <c r="H595" i="15" l="1"/>
  <c r="J469" i="15"/>
  <c r="I462" i="15"/>
  <c r="M455" i="15"/>
  <c r="K462" i="15"/>
  <c r="L464" i="15"/>
  <c r="N466" i="15"/>
  <c r="O454" i="15"/>
  <c r="Q459" i="15"/>
  <c r="P462" i="15"/>
  <c r="R459" i="15"/>
  <c r="H596" i="15" l="1"/>
  <c r="L465" i="15"/>
  <c r="I463" i="15"/>
  <c r="J470" i="15"/>
  <c r="M456" i="15"/>
  <c r="K463" i="15"/>
  <c r="P463" i="15"/>
  <c r="O455" i="15"/>
  <c r="R460" i="15"/>
  <c r="Q460" i="15"/>
  <c r="N467" i="15"/>
  <c r="H597" i="15" l="1"/>
  <c r="I464" i="15"/>
  <c r="L466" i="15"/>
  <c r="M457" i="15"/>
  <c r="K464" i="15"/>
  <c r="J471" i="15"/>
  <c r="J472" i="15" s="1"/>
  <c r="R461" i="15"/>
  <c r="O456" i="15"/>
  <c r="P464" i="15"/>
  <c r="N468" i="15"/>
  <c r="Q461" i="15"/>
  <c r="H598" i="15" l="1"/>
  <c r="J473" i="15"/>
  <c r="K465" i="15"/>
  <c r="M458" i="15"/>
  <c r="L467" i="15"/>
  <c r="I465" i="15"/>
  <c r="P465" i="15"/>
  <c r="R462" i="15"/>
  <c r="Q462" i="15"/>
  <c r="N469" i="15"/>
  <c r="O457" i="15"/>
  <c r="H599" i="15" l="1"/>
  <c r="M459" i="15"/>
  <c r="I466" i="15"/>
  <c r="L468" i="15"/>
  <c r="K466" i="15"/>
  <c r="J474" i="15"/>
  <c r="Q463" i="15"/>
  <c r="P466" i="15"/>
  <c r="O458" i="15"/>
  <c r="N470" i="15"/>
  <c r="R463" i="15"/>
  <c r="H600" i="15" l="1"/>
  <c r="M460" i="15"/>
  <c r="J475" i="15"/>
  <c r="K467" i="15"/>
  <c r="L469" i="15"/>
  <c r="I467" i="15"/>
  <c r="Q464" i="15"/>
  <c r="R464" i="15"/>
  <c r="N471" i="15"/>
  <c r="O459" i="15"/>
  <c r="P467" i="15"/>
  <c r="H601" i="15" l="1"/>
  <c r="M461" i="15"/>
  <c r="L470" i="15"/>
  <c r="I468" i="15"/>
  <c r="K468" i="15"/>
  <c r="J476" i="15"/>
  <c r="P468" i="15"/>
  <c r="O460" i="15"/>
  <c r="Q465" i="15"/>
  <c r="N472" i="15"/>
  <c r="R465" i="15"/>
  <c r="H602" i="15" l="1"/>
  <c r="L471" i="15"/>
  <c r="L472" i="15" s="1"/>
  <c r="M462" i="15"/>
  <c r="J477" i="15"/>
  <c r="K469" i="15"/>
  <c r="I469" i="15"/>
  <c r="R466" i="15"/>
  <c r="Q466" i="15"/>
  <c r="P469" i="15"/>
  <c r="N473" i="15"/>
  <c r="O461" i="15"/>
  <c r="H603" i="15" l="1"/>
  <c r="L473" i="15"/>
  <c r="J478" i="15"/>
  <c r="M463" i="15"/>
  <c r="I470" i="15"/>
  <c r="K470" i="15"/>
  <c r="O462" i="15"/>
  <c r="N474" i="15"/>
  <c r="P470" i="15"/>
  <c r="R467" i="15"/>
  <c r="Q467" i="15"/>
  <c r="H604" i="15" l="1"/>
  <c r="M464" i="15"/>
  <c r="L474" i="15"/>
  <c r="J479" i="15"/>
  <c r="K471" i="15"/>
  <c r="K472" i="15" s="1"/>
  <c r="I471" i="15"/>
  <c r="Q468" i="15"/>
  <c r="O463" i="15"/>
  <c r="R468" i="15"/>
  <c r="P471" i="15"/>
  <c r="N475" i="15"/>
  <c r="H605" i="15" l="1"/>
  <c r="I472" i="15"/>
  <c r="K473" i="15"/>
  <c r="M465" i="15"/>
  <c r="J480" i="15"/>
  <c r="L475" i="15"/>
  <c r="P472" i="15"/>
  <c r="R469" i="15"/>
  <c r="Q469" i="15"/>
  <c r="N476" i="15"/>
  <c r="O464" i="15"/>
  <c r="H606" i="15" l="1"/>
  <c r="K474" i="15"/>
  <c r="M466" i="15"/>
  <c r="L476" i="15"/>
  <c r="J481" i="15"/>
  <c r="I473" i="15"/>
  <c r="N477" i="15"/>
  <c r="Q470" i="15"/>
  <c r="P473" i="15"/>
  <c r="O465" i="15"/>
  <c r="R470" i="15"/>
  <c r="H607" i="15" l="1"/>
  <c r="M467" i="15"/>
  <c r="J482" i="15"/>
  <c r="I474" i="15"/>
  <c r="L477" i="15"/>
  <c r="K475" i="15"/>
  <c r="R471" i="15"/>
  <c r="P474" i="15"/>
  <c r="Q471" i="15"/>
  <c r="N478" i="15"/>
  <c r="O466" i="15"/>
  <c r="H608" i="15" l="1"/>
  <c r="M468" i="15"/>
  <c r="L478" i="15"/>
  <c r="J483" i="15"/>
  <c r="K476" i="15"/>
  <c r="I475" i="15"/>
  <c r="N479" i="15"/>
  <c r="Q472" i="15"/>
  <c r="P475" i="15"/>
  <c r="O467" i="15"/>
  <c r="R472" i="15"/>
  <c r="H609" i="15" l="1"/>
  <c r="J484" i="15"/>
  <c r="M469" i="15"/>
  <c r="I476" i="15"/>
  <c r="L479" i="15"/>
  <c r="K477" i="15"/>
  <c r="R473" i="15"/>
  <c r="Q473" i="15"/>
  <c r="O468" i="15"/>
  <c r="P476" i="15"/>
  <c r="N480" i="15"/>
  <c r="H610" i="15" l="1"/>
  <c r="L480" i="15"/>
  <c r="J485" i="15"/>
  <c r="K478" i="15"/>
  <c r="M470" i="15"/>
  <c r="I477" i="15"/>
  <c r="P477" i="15"/>
  <c r="O469" i="15"/>
  <c r="N481" i="15"/>
  <c r="Q474" i="15"/>
  <c r="R474" i="15"/>
  <c r="H611" i="15" l="1"/>
  <c r="I478" i="15"/>
  <c r="M471" i="15"/>
  <c r="M472" i="15" s="1"/>
  <c r="L481" i="15"/>
  <c r="J486" i="15"/>
  <c r="K479" i="15"/>
  <c r="R475" i="15"/>
  <c r="N482" i="15"/>
  <c r="P478" i="15"/>
  <c r="Q475" i="15"/>
  <c r="O470" i="15"/>
  <c r="H612" i="15" l="1"/>
  <c r="K480" i="15"/>
  <c r="M473" i="15"/>
  <c r="I479" i="15"/>
  <c r="L482" i="15"/>
  <c r="J487" i="15"/>
  <c r="O471" i="15"/>
  <c r="Q476" i="15"/>
  <c r="R476" i="15"/>
  <c r="P479" i="15"/>
  <c r="N483" i="15"/>
  <c r="H613" i="15" l="1"/>
  <c r="J488" i="15"/>
  <c r="M474" i="15"/>
  <c r="I480" i="15"/>
  <c r="L483" i="15"/>
  <c r="K481" i="15"/>
  <c r="N484" i="15"/>
  <c r="P480" i="15"/>
  <c r="R477" i="15"/>
  <c r="Q477" i="15"/>
  <c r="O472" i="15"/>
  <c r="H614" i="15" l="1"/>
  <c r="K482" i="15"/>
  <c r="I481" i="15"/>
  <c r="M475" i="15"/>
  <c r="L484" i="15"/>
  <c r="J489" i="15"/>
  <c r="Q478" i="15"/>
  <c r="P481" i="15"/>
  <c r="O473" i="15"/>
  <c r="R478" i="15"/>
  <c r="N485" i="15"/>
  <c r="H615" i="15" l="1"/>
  <c r="K483" i="15"/>
  <c r="J490" i="15"/>
  <c r="L485" i="15"/>
  <c r="M476" i="15"/>
  <c r="I482" i="15"/>
  <c r="R479" i="15"/>
  <c r="O474" i="15"/>
  <c r="P482" i="15"/>
  <c r="N486" i="15"/>
  <c r="Q479" i="15"/>
  <c r="H616" i="15" l="1"/>
  <c r="I483" i="15"/>
  <c r="M477" i="15"/>
  <c r="J491" i="15"/>
  <c r="K484" i="15"/>
  <c r="L486" i="15"/>
  <c r="Q480" i="15"/>
  <c r="N487" i="15"/>
  <c r="O475" i="15"/>
  <c r="P483" i="15"/>
  <c r="R480" i="15"/>
  <c r="H617" i="15" l="1"/>
  <c r="L487" i="15"/>
  <c r="J492" i="15"/>
  <c r="K485" i="15"/>
  <c r="M478" i="15"/>
  <c r="I484" i="15"/>
  <c r="R481" i="15"/>
  <c r="O476" i="15"/>
  <c r="Q481" i="15"/>
  <c r="P484" i="15"/>
  <c r="N488" i="15"/>
  <c r="H618" i="15" l="1"/>
  <c r="K486" i="15"/>
  <c r="M479" i="15"/>
  <c r="J493" i="15"/>
  <c r="L488" i="15"/>
  <c r="I485" i="15"/>
  <c r="N489" i="15"/>
  <c r="P485" i="15"/>
  <c r="O477" i="15"/>
  <c r="R482" i="15"/>
  <c r="Q482" i="15"/>
  <c r="H619" i="15" l="1"/>
  <c r="L489" i="15"/>
  <c r="J494" i="15"/>
  <c r="M480" i="15"/>
  <c r="K487" i="15"/>
  <c r="I486" i="15"/>
  <c r="Q483" i="15"/>
  <c r="O478" i="15"/>
  <c r="N490" i="15"/>
  <c r="R483" i="15"/>
  <c r="P486" i="15"/>
  <c r="H620" i="15" l="1"/>
  <c r="K488" i="15"/>
  <c r="L490" i="15"/>
  <c r="M481" i="15"/>
  <c r="I487" i="15"/>
  <c r="J495" i="15"/>
  <c r="R484" i="15"/>
  <c r="O479" i="15"/>
  <c r="Q484" i="15"/>
  <c r="P487" i="15"/>
  <c r="N491" i="15"/>
  <c r="H621" i="15" l="1"/>
  <c r="J496" i="15"/>
  <c r="M482" i="15"/>
  <c r="K489" i="15"/>
  <c r="I488" i="15"/>
  <c r="L491" i="15"/>
  <c r="N492" i="15"/>
  <c r="P488" i="15"/>
  <c r="O480" i="15"/>
  <c r="R485" i="15"/>
  <c r="Q485" i="15"/>
  <c r="H622" i="15" l="1"/>
  <c r="L492" i="15"/>
  <c r="J497" i="15"/>
  <c r="M483" i="15"/>
  <c r="I489" i="15"/>
  <c r="K490" i="15"/>
  <c r="Q486" i="15"/>
  <c r="O481" i="15"/>
  <c r="R486" i="15"/>
  <c r="P489" i="15"/>
  <c r="N493" i="15"/>
  <c r="H623" i="15" l="1"/>
  <c r="I490" i="15"/>
  <c r="J498" i="15"/>
  <c r="L493" i="15"/>
  <c r="M484" i="15"/>
  <c r="K491" i="15"/>
  <c r="N494" i="15"/>
  <c r="R487" i="15"/>
  <c r="Q487" i="15"/>
  <c r="P490" i="15"/>
  <c r="O482" i="15"/>
  <c r="H624" i="15" l="1"/>
  <c r="J499" i="15"/>
  <c r="K492" i="15"/>
  <c r="M485" i="15"/>
  <c r="I491" i="15"/>
  <c r="L494" i="15"/>
  <c r="P491" i="15"/>
  <c r="R488" i="15"/>
  <c r="O483" i="15"/>
  <c r="Q488" i="15"/>
  <c r="N495" i="15"/>
  <c r="H625" i="15" l="1"/>
  <c r="I492" i="15"/>
  <c r="K493" i="15"/>
  <c r="L495" i="15"/>
  <c r="M486" i="15"/>
  <c r="J500" i="15"/>
  <c r="Q489" i="15"/>
  <c r="O484" i="15"/>
  <c r="N496" i="15"/>
  <c r="R489" i="15"/>
  <c r="P492" i="15"/>
  <c r="H626" i="15" l="1"/>
  <c r="J501" i="15"/>
  <c r="L496" i="15"/>
  <c r="I493" i="15"/>
  <c r="M487" i="15"/>
  <c r="K494" i="15"/>
  <c r="N497" i="15"/>
  <c r="Q490" i="15"/>
  <c r="P493" i="15"/>
  <c r="R490" i="15"/>
  <c r="O485" i="15"/>
  <c r="H627" i="15" l="1"/>
  <c r="I494" i="15"/>
  <c r="M488" i="15"/>
  <c r="K495" i="15"/>
  <c r="L497" i="15"/>
  <c r="J502" i="15"/>
  <c r="R491" i="15"/>
  <c r="Q491" i="15"/>
  <c r="O486" i="15"/>
  <c r="P494" i="15"/>
  <c r="N498" i="15"/>
  <c r="H628" i="15" l="1"/>
  <c r="L498" i="15"/>
  <c r="I495" i="15"/>
  <c r="K496" i="15"/>
  <c r="M489" i="15"/>
  <c r="J503" i="15"/>
  <c r="N499" i="15"/>
  <c r="P495" i="15"/>
  <c r="O487" i="15"/>
  <c r="Q492" i="15"/>
  <c r="R492" i="15"/>
  <c r="H629" i="15" l="1"/>
  <c r="J504" i="15"/>
  <c r="M490" i="15"/>
  <c r="K497" i="15"/>
  <c r="I496" i="15"/>
  <c r="L499" i="15"/>
  <c r="P496" i="15"/>
  <c r="R493" i="15"/>
  <c r="Q493" i="15"/>
  <c r="O488" i="15"/>
  <c r="N500" i="15"/>
  <c r="H630" i="15" l="1"/>
  <c r="L500" i="15"/>
  <c r="J505" i="15"/>
  <c r="I497" i="15"/>
  <c r="K498" i="15"/>
  <c r="M491" i="15"/>
  <c r="N501" i="15"/>
  <c r="O489" i="15"/>
  <c r="Q494" i="15"/>
  <c r="P497" i="15"/>
  <c r="R494" i="15"/>
  <c r="H631" i="15" l="1"/>
  <c r="L501" i="15"/>
  <c r="M492" i="15"/>
  <c r="K499" i="15"/>
  <c r="J506" i="15"/>
  <c r="I498" i="15"/>
  <c r="R495" i="15"/>
  <c r="P498" i="15"/>
  <c r="N502" i="15"/>
  <c r="Q495" i="15"/>
  <c r="O490" i="15"/>
  <c r="H632" i="15" l="1"/>
  <c r="K500" i="15"/>
  <c r="J507" i="15"/>
  <c r="L502" i="15"/>
  <c r="M493" i="15"/>
  <c r="I499" i="15"/>
  <c r="Q496" i="15"/>
  <c r="P499" i="15"/>
  <c r="R496" i="15"/>
  <c r="O491" i="15"/>
  <c r="N503" i="15"/>
  <c r="H633" i="15" l="1"/>
  <c r="M494" i="15"/>
  <c r="J508" i="15"/>
  <c r="I500" i="15"/>
  <c r="L503" i="15"/>
  <c r="K501" i="15"/>
  <c r="P500" i="15"/>
  <c r="Q497" i="15"/>
  <c r="N504" i="15"/>
  <c r="O492" i="15"/>
  <c r="R497" i="15"/>
  <c r="H634" i="15" l="1"/>
  <c r="K502" i="15"/>
  <c r="I501" i="15"/>
  <c r="J509" i="15"/>
  <c r="L504" i="15"/>
  <c r="M495" i="15"/>
  <c r="O493" i="15"/>
  <c r="N505" i="15"/>
  <c r="R498" i="15"/>
  <c r="Q498" i="15"/>
  <c r="P501" i="15"/>
  <c r="H635" i="15" l="1"/>
  <c r="J510" i="15"/>
  <c r="K503" i="15"/>
  <c r="M496" i="15"/>
  <c r="L505" i="15"/>
  <c r="I502" i="15"/>
  <c r="P502" i="15"/>
  <c r="O494" i="15"/>
  <c r="Q499" i="15"/>
  <c r="R499" i="15"/>
  <c r="N506" i="15"/>
  <c r="H636" i="15" l="1"/>
  <c r="K504" i="15"/>
  <c r="I503" i="15"/>
  <c r="M497" i="15"/>
  <c r="J511" i="15"/>
  <c r="L506" i="15"/>
  <c r="R500" i="15"/>
  <c r="Q500" i="15"/>
  <c r="O495" i="15"/>
  <c r="P503" i="15"/>
  <c r="N507" i="15"/>
  <c r="H637" i="15" l="1"/>
  <c r="J512" i="15"/>
  <c r="I504" i="15"/>
  <c r="K505" i="15"/>
  <c r="M498" i="15"/>
  <c r="L507" i="15"/>
  <c r="P504" i="15"/>
  <c r="O496" i="15"/>
  <c r="N508" i="15"/>
  <c r="Q501" i="15"/>
  <c r="R501" i="15"/>
  <c r="H638" i="15" l="1"/>
  <c r="L508" i="15"/>
  <c r="I505" i="15"/>
  <c r="M499" i="15"/>
  <c r="K506" i="15"/>
  <c r="J513" i="15"/>
  <c r="R502" i="15"/>
  <c r="N509" i="15"/>
  <c r="P505" i="15"/>
  <c r="Q502" i="15"/>
  <c r="O497" i="15"/>
  <c r="H639" i="15" l="1"/>
  <c r="M500" i="15"/>
  <c r="I506" i="15"/>
  <c r="L509" i="15"/>
  <c r="J514" i="15"/>
  <c r="K507" i="15"/>
  <c r="Q503" i="15"/>
  <c r="N510" i="15"/>
  <c r="R503" i="15"/>
  <c r="O498" i="15"/>
  <c r="P506" i="15"/>
  <c r="H640" i="15" l="1"/>
  <c r="J515" i="15"/>
  <c r="K508" i="15"/>
  <c r="L510" i="15"/>
  <c r="I507" i="15"/>
  <c r="M501" i="15"/>
  <c r="O499" i="15"/>
  <c r="R504" i="15"/>
  <c r="N511" i="15"/>
  <c r="P507" i="15"/>
  <c r="Q504" i="15"/>
  <c r="H641" i="15" l="1"/>
  <c r="M502" i="15"/>
  <c r="I508" i="15"/>
  <c r="J516" i="15"/>
  <c r="K509" i="15"/>
  <c r="L511" i="15"/>
  <c r="P508" i="15"/>
  <c r="R505" i="15"/>
  <c r="Q505" i="15"/>
  <c r="N512" i="15"/>
  <c r="O500" i="15"/>
  <c r="H642" i="15" l="1"/>
  <c r="K510" i="15"/>
  <c r="J517" i="15"/>
  <c r="L512" i="15"/>
  <c r="M503" i="15"/>
  <c r="I509" i="15"/>
  <c r="Q506" i="15"/>
  <c r="P509" i="15"/>
  <c r="O501" i="15"/>
  <c r="N513" i="15"/>
  <c r="R506" i="15"/>
  <c r="H643" i="15" l="1"/>
  <c r="M504" i="15"/>
  <c r="L513" i="15"/>
  <c r="K511" i="15"/>
  <c r="J518" i="15"/>
  <c r="I510" i="15"/>
  <c r="R507" i="15"/>
  <c r="P510" i="15"/>
  <c r="Q507" i="15"/>
  <c r="N514" i="15"/>
  <c r="O502" i="15"/>
  <c r="H644" i="15" l="1"/>
  <c r="J519" i="15"/>
  <c r="K512" i="15"/>
  <c r="L514" i="15"/>
  <c r="I511" i="15"/>
  <c r="M505" i="15"/>
  <c r="O503" i="15"/>
  <c r="Q508" i="15"/>
  <c r="R508" i="15"/>
  <c r="N515" i="15"/>
  <c r="P511" i="15"/>
  <c r="H645" i="15" l="1"/>
  <c r="M506" i="15"/>
  <c r="L515" i="15"/>
  <c r="I512" i="15"/>
  <c r="J520" i="15"/>
  <c r="K513" i="15"/>
  <c r="P512" i="15"/>
  <c r="Q509" i="15"/>
  <c r="N516" i="15"/>
  <c r="R509" i="15"/>
  <c r="O504" i="15"/>
  <c r="H646" i="15" l="1"/>
  <c r="L516" i="15"/>
  <c r="K514" i="15"/>
  <c r="J521" i="15"/>
  <c r="I513" i="15"/>
  <c r="M507" i="15"/>
  <c r="O505" i="15"/>
  <c r="Q510" i="15"/>
  <c r="P513" i="15"/>
  <c r="R510" i="15"/>
  <c r="N517" i="15"/>
  <c r="H647" i="15" l="1"/>
  <c r="L517" i="15"/>
  <c r="I514" i="15"/>
  <c r="K515" i="15"/>
  <c r="M508" i="15"/>
  <c r="J522" i="15"/>
  <c r="R511" i="15"/>
  <c r="O506" i="15"/>
  <c r="N518" i="15"/>
  <c r="P514" i="15"/>
  <c r="Q511" i="15"/>
  <c r="H648" i="15" l="1"/>
  <c r="J523" i="15"/>
  <c r="K516" i="15"/>
  <c r="I515" i="15"/>
  <c r="L518" i="15"/>
  <c r="M509" i="15"/>
  <c r="P515" i="15"/>
  <c r="R512" i="15"/>
  <c r="Q512" i="15"/>
  <c r="N519" i="15"/>
  <c r="O507" i="15"/>
  <c r="H649" i="15" l="1"/>
  <c r="L519" i="15"/>
  <c r="K517" i="15"/>
  <c r="M510" i="15"/>
  <c r="I516" i="15"/>
  <c r="J524" i="15"/>
  <c r="O508" i="15"/>
  <c r="N520" i="15"/>
  <c r="R513" i="15"/>
  <c r="Q513" i="15"/>
  <c r="P516" i="15"/>
  <c r="H650" i="15" l="1"/>
  <c r="K518" i="15"/>
  <c r="J525" i="15"/>
  <c r="M511" i="15"/>
  <c r="L520" i="15"/>
  <c r="I517" i="15"/>
  <c r="Q514" i="15"/>
  <c r="R514" i="15"/>
  <c r="N521" i="15"/>
  <c r="O509" i="15"/>
  <c r="P517" i="15"/>
  <c r="H651" i="15" l="1"/>
  <c r="J526" i="15"/>
  <c r="I518" i="15"/>
  <c r="L521" i="15"/>
  <c r="M512" i="15"/>
  <c r="K519" i="15"/>
  <c r="P518" i="15"/>
  <c r="Q515" i="15"/>
  <c r="O510" i="15"/>
  <c r="N522" i="15"/>
  <c r="R515" i="15"/>
  <c r="H652" i="15" l="1"/>
  <c r="M513" i="15"/>
  <c r="I519" i="15"/>
  <c r="J527" i="15"/>
  <c r="L522" i="15"/>
  <c r="K520" i="15"/>
  <c r="O511" i="15"/>
  <c r="R516" i="15"/>
  <c r="N523" i="15"/>
  <c r="Q516" i="15"/>
  <c r="P519" i="15"/>
  <c r="H653" i="15" l="1"/>
  <c r="J528" i="15"/>
  <c r="K521" i="15"/>
  <c r="I520" i="15"/>
  <c r="L523" i="15"/>
  <c r="M514" i="15"/>
  <c r="P520" i="15"/>
  <c r="N524" i="15"/>
  <c r="O512" i="15"/>
  <c r="Q517" i="15"/>
  <c r="R517" i="15"/>
  <c r="H654" i="15" l="1"/>
  <c r="I521" i="15"/>
  <c r="K522" i="15"/>
  <c r="M515" i="15"/>
  <c r="J529" i="15"/>
  <c r="L524" i="15"/>
  <c r="R518" i="15"/>
  <c r="O513" i="15"/>
  <c r="Q518" i="15"/>
  <c r="N525" i="15"/>
  <c r="P521" i="15"/>
  <c r="H655" i="15" l="1"/>
  <c r="M516" i="15"/>
  <c r="K523" i="15"/>
  <c r="L525" i="15"/>
  <c r="I522" i="15"/>
  <c r="J530" i="15"/>
  <c r="P522" i="15"/>
  <c r="N526" i="15"/>
  <c r="Q519" i="15"/>
  <c r="O514" i="15"/>
  <c r="R519" i="15"/>
  <c r="H656" i="15" l="1"/>
  <c r="K524" i="15"/>
  <c r="L526" i="15"/>
  <c r="I523" i="15"/>
  <c r="M517" i="15"/>
  <c r="J531" i="15"/>
  <c r="R520" i="15"/>
  <c r="Q520" i="15"/>
  <c r="P523" i="15"/>
  <c r="O515" i="15"/>
  <c r="N527" i="15"/>
  <c r="H657" i="15" l="1"/>
  <c r="L527" i="15"/>
  <c r="M518" i="15"/>
  <c r="I524" i="15"/>
  <c r="J532" i="15"/>
  <c r="K525" i="15"/>
  <c r="N528" i="15"/>
  <c r="O516" i="15"/>
  <c r="P524" i="15"/>
  <c r="Q521" i="15"/>
  <c r="R521" i="15"/>
  <c r="H658" i="15" l="1"/>
  <c r="K526" i="15"/>
  <c r="I525" i="15"/>
  <c r="J533" i="15"/>
  <c r="M519" i="15"/>
  <c r="L528" i="15"/>
  <c r="N529" i="15"/>
  <c r="R522" i="15"/>
  <c r="Q522" i="15"/>
  <c r="P525" i="15"/>
  <c r="O517" i="15"/>
  <c r="H659" i="15" l="1"/>
  <c r="L529" i="15"/>
  <c r="J534" i="15"/>
  <c r="K527" i="15"/>
  <c r="M520" i="15"/>
  <c r="I526" i="15"/>
  <c r="P526" i="15"/>
  <c r="R523" i="15"/>
  <c r="O518" i="15"/>
  <c r="Q523" i="15"/>
  <c r="N530" i="15"/>
  <c r="H660" i="15" l="1"/>
  <c r="M521" i="15"/>
  <c r="K528" i="15"/>
  <c r="J535" i="15"/>
  <c r="L530" i="15"/>
  <c r="I527" i="15"/>
  <c r="N531" i="15"/>
  <c r="Q524" i="15"/>
  <c r="P527" i="15"/>
  <c r="O519" i="15"/>
  <c r="R524" i="15"/>
  <c r="H661" i="15" l="1"/>
  <c r="I528" i="15"/>
  <c r="L531" i="15"/>
  <c r="K529" i="15"/>
  <c r="J536" i="15"/>
  <c r="M522" i="15"/>
  <c r="P528" i="15"/>
  <c r="Q525" i="15"/>
  <c r="N532" i="15"/>
  <c r="R525" i="15"/>
  <c r="O520" i="15"/>
  <c r="H662" i="15" l="1"/>
  <c r="I529" i="15"/>
  <c r="M523" i="15"/>
  <c r="K530" i="15"/>
  <c r="J537" i="15"/>
  <c r="L532" i="15"/>
  <c r="N533" i="15"/>
  <c r="P529" i="15"/>
  <c r="O521" i="15"/>
  <c r="R526" i="15"/>
  <c r="Q526" i="15"/>
  <c r="H663" i="15" l="1"/>
  <c r="J538" i="15"/>
  <c r="I530" i="15"/>
  <c r="L533" i="15"/>
  <c r="K531" i="15"/>
  <c r="M524" i="15"/>
  <c r="R527" i="15"/>
  <c r="Q527" i="15"/>
  <c r="O522" i="15"/>
  <c r="P530" i="15"/>
  <c r="N534" i="15"/>
  <c r="H664" i="15" l="1"/>
  <c r="L534" i="15"/>
  <c r="J539" i="15"/>
  <c r="I531" i="15"/>
  <c r="M525" i="15"/>
  <c r="K532" i="15"/>
  <c r="N535" i="15"/>
  <c r="P531" i="15"/>
  <c r="O523" i="15"/>
  <c r="Q528" i="15"/>
  <c r="R528" i="15"/>
  <c r="H665" i="15" l="1"/>
  <c r="I532" i="15"/>
  <c r="K533" i="15"/>
  <c r="J540" i="15"/>
  <c r="L535" i="15"/>
  <c r="M526" i="15"/>
  <c r="R529" i="15"/>
  <c r="O524" i="15"/>
  <c r="N536" i="15"/>
  <c r="Q529" i="15"/>
  <c r="P532" i="15"/>
  <c r="H666" i="15" l="1"/>
  <c r="K534" i="15"/>
  <c r="M527" i="15"/>
  <c r="I533" i="15"/>
  <c r="L536" i="15"/>
  <c r="J541" i="15"/>
  <c r="P533" i="15"/>
  <c r="Q530" i="15"/>
  <c r="N537" i="15"/>
  <c r="O525" i="15"/>
  <c r="R530" i="15"/>
  <c r="H667" i="15" l="1"/>
  <c r="J542" i="15"/>
  <c r="I534" i="15"/>
  <c r="K535" i="15"/>
  <c r="L537" i="15"/>
  <c r="M528" i="15"/>
  <c r="N538" i="15"/>
  <c r="R531" i="15"/>
  <c r="O526" i="15"/>
  <c r="Q531" i="15"/>
  <c r="P534" i="15"/>
  <c r="H668" i="15" l="1"/>
  <c r="K536" i="15"/>
  <c r="I535" i="15"/>
  <c r="M529" i="15"/>
  <c r="L538" i="15"/>
  <c r="J543" i="15"/>
  <c r="O527" i="15"/>
  <c r="N539" i="15"/>
  <c r="P535" i="15"/>
  <c r="Q532" i="15"/>
  <c r="R532" i="15"/>
  <c r="H669" i="15" l="1"/>
  <c r="L539" i="15"/>
  <c r="M530" i="15"/>
  <c r="I536" i="15"/>
  <c r="J544" i="15"/>
  <c r="K537" i="15"/>
  <c r="R533" i="15"/>
  <c r="P536" i="15"/>
  <c r="Q533" i="15"/>
  <c r="N540" i="15"/>
  <c r="O528" i="15"/>
  <c r="H670" i="15" l="1"/>
  <c r="I537" i="15"/>
  <c r="J545" i="15"/>
  <c r="M531" i="15"/>
  <c r="L540" i="15"/>
  <c r="K538" i="15"/>
  <c r="N541" i="15"/>
  <c r="O529" i="15"/>
  <c r="Q534" i="15"/>
  <c r="P537" i="15"/>
  <c r="R534" i="15"/>
  <c r="H671" i="15" l="1"/>
  <c r="L541" i="15"/>
  <c r="K539" i="15"/>
  <c r="I538" i="15"/>
  <c r="M532" i="15"/>
  <c r="J546" i="15"/>
  <c r="R535" i="15"/>
  <c r="P538" i="15"/>
  <c r="Q535" i="15"/>
  <c r="O530" i="15"/>
  <c r="N542" i="15"/>
  <c r="H672" i="15" l="1"/>
  <c r="M533" i="15"/>
  <c r="K540" i="15"/>
  <c r="J547" i="15"/>
  <c r="I539" i="15"/>
  <c r="L542" i="15"/>
  <c r="O531" i="15"/>
  <c r="Q536" i="15"/>
  <c r="R536" i="15"/>
  <c r="N543" i="15"/>
  <c r="P539" i="15"/>
  <c r="H673" i="15" l="1"/>
  <c r="L543" i="15"/>
  <c r="I540" i="15"/>
  <c r="K541" i="15"/>
  <c r="J548" i="15"/>
  <c r="M534" i="15"/>
  <c r="R537" i="15"/>
  <c r="Q537" i="15"/>
  <c r="O532" i="15"/>
  <c r="P540" i="15"/>
  <c r="N544" i="15"/>
  <c r="H674" i="15" l="1"/>
  <c r="J549" i="15"/>
  <c r="K542" i="15"/>
  <c r="L544" i="15"/>
  <c r="M535" i="15"/>
  <c r="I541" i="15"/>
  <c r="N545" i="15"/>
  <c r="O533" i="15"/>
  <c r="R538" i="15"/>
  <c r="P541" i="15"/>
  <c r="Q538" i="15"/>
  <c r="H675" i="15" l="1"/>
  <c r="M536" i="15"/>
  <c r="I542" i="15"/>
  <c r="L545" i="15"/>
  <c r="K543" i="15"/>
  <c r="J550" i="15"/>
  <c r="P542" i="15"/>
  <c r="R539" i="15"/>
  <c r="Q539" i="15"/>
  <c r="O534" i="15"/>
  <c r="N546" i="15"/>
  <c r="H676" i="15" l="1"/>
  <c r="L546" i="15"/>
  <c r="I543" i="15"/>
  <c r="K544" i="15"/>
  <c r="J551" i="15"/>
  <c r="M537" i="15"/>
  <c r="O535" i="15"/>
  <c r="Q540" i="15"/>
  <c r="R540" i="15"/>
  <c r="P543" i="15"/>
  <c r="N547" i="15"/>
  <c r="H677" i="15" l="1"/>
  <c r="K545" i="15"/>
  <c r="M538" i="15"/>
  <c r="L547" i="15"/>
  <c r="J552" i="15"/>
  <c r="I544" i="15"/>
  <c r="N548" i="15"/>
  <c r="R541" i="15"/>
  <c r="O536" i="15"/>
  <c r="P544" i="15"/>
  <c r="Q541" i="15"/>
  <c r="H678" i="15" l="1"/>
  <c r="J553" i="15"/>
  <c r="I545" i="15"/>
  <c r="M539" i="15"/>
  <c r="K546" i="15"/>
  <c r="L548" i="15"/>
  <c r="O537" i="15"/>
  <c r="R542" i="15"/>
  <c r="N549" i="15"/>
  <c r="Q542" i="15"/>
  <c r="P545" i="15"/>
  <c r="H679" i="15" l="1"/>
  <c r="K547" i="15"/>
  <c r="M540" i="15"/>
  <c r="I546" i="15"/>
  <c r="L549" i="15"/>
  <c r="J554" i="15"/>
  <c r="N550" i="15"/>
  <c r="O538" i="15"/>
  <c r="P546" i="15"/>
  <c r="Q543" i="15"/>
  <c r="R543" i="15"/>
  <c r="H680" i="15" l="1"/>
  <c r="I547" i="15"/>
  <c r="L550" i="15"/>
  <c r="K548" i="15"/>
  <c r="J555" i="15"/>
  <c r="M541" i="15"/>
  <c r="P547" i="15"/>
  <c r="N551" i="15"/>
  <c r="R544" i="15"/>
  <c r="Q544" i="15"/>
  <c r="O539" i="15"/>
  <c r="H681" i="15" l="1"/>
  <c r="I548" i="15"/>
  <c r="L551" i="15"/>
  <c r="M542" i="15"/>
  <c r="J556" i="15"/>
  <c r="K549" i="15"/>
  <c r="O540" i="15"/>
  <c r="Q545" i="15"/>
  <c r="N552" i="15"/>
  <c r="P548" i="15"/>
  <c r="R545" i="15"/>
  <c r="H682" i="15" l="1"/>
  <c r="J557" i="15"/>
  <c r="I549" i="15"/>
  <c r="L552" i="15"/>
  <c r="K550" i="15"/>
  <c r="M543" i="15"/>
  <c r="R546" i="15"/>
  <c r="P549" i="15"/>
  <c r="Q546" i="15"/>
  <c r="O541" i="15"/>
  <c r="N553" i="15"/>
  <c r="H683" i="15" l="1"/>
  <c r="M544" i="15"/>
  <c r="I550" i="15"/>
  <c r="J558" i="15"/>
  <c r="K551" i="15"/>
  <c r="L553" i="15"/>
  <c r="O542" i="15"/>
  <c r="Q547" i="15"/>
  <c r="R547" i="15"/>
  <c r="N554" i="15"/>
  <c r="P550" i="15"/>
  <c r="H684" i="15" l="1"/>
  <c r="K552" i="15"/>
  <c r="J559" i="15"/>
  <c r="M545" i="15"/>
  <c r="L554" i="15"/>
  <c r="I551" i="15"/>
  <c r="P551" i="15"/>
  <c r="N555" i="15"/>
  <c r="R548" i="15"/>
  <c r="O543" i="15"/>
  <c r="Q548" i="15"/>
  <c r="H685" i="15" l="1"/>
  <c r="J560" i="15"/>
  <c r="L555" i="15"/>
  <c r="K553" i="15"/>
  <c r="I552" i="15"/>
  <c r="M546" i="15"/>
  <c r="Q549" i="15"/>
  <c r="R549" i="15"/>
  <c r="O544" i="15"/>
  <c r="N556" i="15"/>
  <c r="P552" i="15"/>
  <c r="H686" i="15" l="1"/>
  <c r="L556" i="15"/>
  <c r="M547" i="15"/>
  <c r="K554" i="15"/>
  <c r="I553" i="15"/>
  <c r="J561" i="15"/>
  <c r="P553" i="15"/>
  <c r="O545" i="15"/>
  <c r="Q550" i="15"/>
  <c r="N557" i="15"/>
  <c r="R550" i="15"/>
  <c r="H687" i="15" l="1"/>
  <c r="K555" i="15"/>
  <c r="L557" i="15"/>
  <c r="I554" i="15"/>
  <c r="M548" i="15"/>
  <c r="J562" i="15"/>
  <c r="N558" i="15"/>
  <c r="O546" i="15"/>
  <c r="P554" i="15"/>
  <c r="R551" i="15"/>
  <c r="Q551" i="15"/>
  <c r="H688" i="15" l="1"/>
  <c r="J563" i="15"/>
  <c r="L558" i="15"/>
  <c r="K556" i="15"/>
  <c r="M549" i="15"/>
  <c r="I555" i="15"/>
  <c r="N559" i="15"/>
  <c r="Q552" i="15"/>
  <c r="R552" i="15"/>
  <c r="P555" i="15"/>
  <c r="O547" i="15"/>
  <c r="H689" i="15" l="1"/>
  <c r="I556" i="15"/>
  <c r="K557" i="15"/>
  <c r="J564" i="15"/>
  <c r="M550" i="15"/>
  <c r="L559" i="15"/>
  <c r="O548" i="15"/>
  <c r="Q553" i="15"/>
  <c r="P556" i="15"/>
  <c r="R553" i="15"/>
  <c r="N560" i="15"/>
  <c r="H690" i="15" l="1"/>
  <c r="M551" i="15"/>
  <c r="I557" i="15"/>
  <c r="K558" i="15"/>
  <c r="L560" i="15"/>
  <c r="J565" i="15"/>
  <c r="N561" i="15"/>
  <c r="P557" i="15"/>
  <c r="O549" i="15"/>
  <c r="R554" i="15"/>
  <c r="Q554" i="15"/>
  <c r="H691" i="15" l="1"/>
  <c r="I558" i="15"/>
  <c r="L561" i="15"/>
  <c r="K559" i="15"/>
  <c r="M552" i="15"/>
  <c r="J566" i="15"/>
  <c r="Q555" i="15"/>
  <c r="R555" i="15"/>
  <c r="O550" i="15"/>
  <c r="N562" i="15"/>
  <c r="P558" i="15"/>
  <c r="H692" i="15" l="1"/>
  <c r="J567" i="15"/>
  <c r="K560" i="15"/>
  <c r="I559" i="15"/>
  <c r="M553" i="15"/>
  <c r="L562" i="15"/>
  <c r="N563" i="15"/>
  <c r="O551" i="15"/>
  <c r="P559" i="15"/>
  <c r="R556" i="15"/>
  <c r="Q556" i="15"/>
  <c r="H693" i="15" l="1"/>
  <c r="L563" i="15"/>
  <c r="I560" i="15"/>
  <c r="J568" i="15"/>
  <c r="M554" i="15"/>
  <c r="K561" i="15"/>
  <c r="R557" i="15"/>
  <c r="Q557" i="15"/>
  <c r="P560" i="15"/>
  <c r="O552" i="15"/>
  <c r="N564" i="15"/>
  <c r="H694" i="15" l="1"/>
  <c r="M555" i="15"/>
  <c r="K562" i="15"/>
  <c r="J569" i="15"/>
  <c r="L564" i="15"/>
  <c r="I561" i="15"/>
  <c r="N565" i="15"/>
  <c r="P561" i="15"/>
  <c r="R558" i="15"/>
  <c r="O553" i="15"/>
  <c r="Q558" i="15"/>
  <c r="H695" i="15" l="1"/>
  <c r="I562" i="15"/>
  <c r="L565" i="15"/>
  <c r="J570" i="15"/>
  <c r="M556" i="15"/>
  <c r="K563" i="15"/>
  <c r="Q559" i="15"/>
  <c r="R559" i="15"/>
  <c r="N566" i="15"/>
  <c r="O554" i="15"/>
  <c r="P562" i="15"/>
  <c r="H696" i="15" l="1"/>
  <c r="K564" i="15"/>
  <c r="L566" i="15"/>
  <c r="I563" i="15"/>
  <c r="J571" i="15"/>
  <c r="M557" i="15"/>
  <c r="Q560" i="15"/>
  <c r="P563" i="15"/>
  <c r="O555" i="15"/>
  <c r="N567" i="15"/>
  <c r="R560" i="15"/>
  <c r="H697" i="15" l="1"/>
  <c r="I564" i="15"/>
  <c r="K565" i="15"/>
  <c r="M558" i="15"/>
  <c r="J572" i="15"/>
  <c r="L567" i="15"/>
  <c r="R561" i="15"/>
  <c r="O556" i="15"/>
  <c r="P564" i="15"/>
  <c r="Q561" i="15"/>
  <c r="N568" i="15"/>
  <c r="H698" i="15" l="1"/>
  <c r="L568" i="15"/>
  <c r="M559" i="15"/>
  <c r="I565" i="15"/>
  <c r="J573" i="15"/>
  <c r="K566" i="15"/>
  <c r="N569" i="15"/>
  <c r="P565" i="15"/>
  <c r="R562" i="15"/>
  <c r="Q562" i="15"/>
  <c r="O557" i="15"/>
  <c r="H699" i="15" l="1"/>
  <c r="K567" i="15"/>
  <c r="L569" i="15"/>
  <c r="J574" i="15"/>
  <c r="M560" i="15"/>
  <c r="I566" i="15"/>
  <c r="O558" i="15"/>
  <c r="N570" i="15"/>
  <c r="Q563" i="15"/>
  <c r="R563" i="15"/>
  <c r="P566" i="15"/>
  <c r="H700" i="15" l="1"/>
  <c r="M561" i="15"/>
  <c r="K568" i="15"/>
  <c r="I567" i="15"/>
  <c r="J575" i="15"/>
  <c r="L570" i="15"/>
  <c r="O559" i="15"/>
  <c r="P567" i="15"/>
  <c r="R564" i="15"/>
  <c r="Q564" i="15"/>
  <c r="N571" i="15"/>
  <c r="H701" i="15" l="1"/>
  <c r="L571" i="15"/>
  <c r="K569" i="15"/>
  <c r="M562" i="15"/>
  <c r="J576" i="15"/>
  <c r="I568" i="15"/>
  <c r="Q565" i="15"/>
  <c r="P568" i="15"/>
  <c r="N572" i="15"/>
  <c r="R565" i="15"/>
  <c r="O560" i="15"/>
  <c r="H702" i="15" l="1"/>
  <c r="J577" i="15"/>
  <c r="I569" i="15"/>
  <c r="M563" i="15"/>
  <c r="L572" i="15"/>
  <c r="K570" i="15"/>
  <c r="O561" i="15"/>
  <c r="N573" i="15"/>
  <c r="Q566" i="15"/>
  <c r="R566" i="15"/>
  <c r="P569" i="15"/>
  <c r="H703" i="15" l="1"/>
  <c r="J578" i="15"/>
  <c r="I570" i="15"/>
  <c r="L573" i="15"/>
  <c r="M564" i="15"/>
  <c r="K571" i="15"/>
  <c r="P570" i="15"/>
  <c r="O562" i="15"/>
  <c r="R567" i="15"/>
  <c r="Q567" i="15"/>
  <c r="N574" i="15"/>
  <c r="H704" i="15" l="1"/>
  <c r="L574" i="15"/>
  <c r="J579" i="15"/>
  <c r="I571" i="15"/>
  <c r="M565" i="15"/>
  <c r="K572" i="15"/>
  <c r="Q568" i="15"/>
  <c r="O563" i="15"/>
  <c r="P571" i="15"/>
  <c r="N575" i="15"/>
  <c r="R568" i="15"/>
  <c r="H705" i="15" l="1"/>
  <c r="K573" i="15"/>
  <c r="L575" i="15"/>
  <c r="M566" i="15"/>
  <c r="J580" i="15"/>
  <c r="I572" i="15"/>
  <c r="R569" i="15"/>
  <c r="O564" i="15"/>
  <c r="Q569" i="15"/>
  <c r="N576" i="15"/>
  <c r="P572" i="15"/>
  <c r="H706" i="15" l="1"/>
  <c r="K574" i="15"/>
  <c r="M567" i="15"/>
  <c r="J581" i="15"/>
  <c r="I573" i="15"/>
  <c r="L576" i="15"/>
  <c r="N577" i="15"/>
  <c r="Q570" i="15"/>
  <c r="R570" i="15"/>
  <c r="P573" i="15"/>
  <c r="O565" i="15"/>
  <c r="H707" i="15" l="1"/>
  <c r="K575" i="15"/>
  <c r="I574" i="15"/>
  <c r="J582" i="15"/>
  <c r="M568" i="15"/>
  <c r="L577" i="15"/>
  <c r="O566" i="15"/>
  <c r="R571" i="15"/>
  <c r="N578" i="15"/>
  <c r="P574" i="15"/>
  <c r="Q571" i="15"/>
  <c r="H708" i="15" l="1"/>
  <c r="M569" i="15"/>
  <c r="I575" i="15"/>
  <c r="K576" i="15"/>
  <c r="L578" i="15"/>
  <c r="J583" i="15"/>
  <c r="Q572" i="15"/>
  <c r="N579" i="15"/>
  <c r="R572" i="15"/>
  <c r="P575" i="15"/>
  <c r="O567" i="15"/>
  <c r="H709" i="15" l="1"/>
  <c r="L579" i="15"/>
  <c r="J584" i="15"/>
  <c r="K577" i="15"/>
  <c r="M570" i="15"/>
  <c r="I576" i="15"/>
  <c r="P576" i="15"/>
  <c r="R573" i="15"/>
  <c r="Q573" i="15"/>
  <c r="O568" i="15"/>
  <c r="N580" i="15"/>
  <c r="H710" i="15" l="1"/>
  <c r="I577" i="15"/>
  <c r="M571" i="15"/>
  <c r="L580" i="15"/>
  <c r="J585" i="15"/>
  <c r="K578" i="15"/>
  <c r="O569" i="15"/>
  <c r="R574" i="15"/>
  <c r="N581" i="15"/>
  <c r="Q574" i="15"/>
  <c r="P577" i="15"/>
  <c r="H711" i="15" l="1"/>
  <c r="L581" i="15"/>
  <c r="J586" i="15"/>
  <c r="K579" i="15"/>
  <c r="M572" i="15"/>
  <c r="I578" i="15"/>
  <c r="Q575" i="15"/>
  <c r="O570" i="15"/>
  <c r="P578" i="15"/>
  <c r="N582" i="15"/>
  <c r="R575" i="15"/>
  <c r="H712" i="15" l="1"/>
  <c r="I579" i="15"/>
  <c r="K580" i="15"/>
  <c r="L582" i="15"/>
  <c r="M573" i="15"/>
  <c r="J587" i="15"/>
  <c r="P579" i="15"/>
  <c r="O571" i="15"/>
  <c r="R576" i="15"/>
  <c r="N583" i="15"/>
  <c r="Q576" i="15"/>
  <c r="H713" i="15" l="1"/>
  <c r="L583" i="15"/>
  <c r="I580" i="15"/>
  <c r="M574" i="15"/>
  <c r="K581" i="15"/>
  <c r="J588" i="15"/>
  <c r="P580" i="15"/>
  <c r="Q577" i="15"/>
  <c r="N584" i="15"/>
  <c r="R577" i="15"/>
  <c r="O572" i="15"/>
  <c r="H714" i="15" l="1"/>
  <c r="L584" i="15"/>
  <c r="K582" i="15"/>
  <c r="M575" i="15"/>
  <c r="I581" i="15"/>
  <c r="J589" i="15"/>
  <c r="R578" i="15"/>
  <c r="P581" i="15"/>
  <c r="O573" i="15"/>
  <c r="N585" i="15"/>
  <c r="Q578" i="15"/>
  <c r="H715" i="15" l="1"/>
  <c r="J590" i="15"/>
  <c r="I582" i="15"/>
  <c r="K583" i="15"/>
  <c r="L585" i="15"/>
  <c r="M576" i="15"/>
  <c r="O574" i="15"/>
  <c r="Q579" i="15"/>
  <c r="N586" i="15"/>
  <c r="P582" i="15"/>
  <c r="R579" i="15"/>
  <c r="H716" i="15" l="1"/>
  <c r="J591" i="15"/>
  <c r="M577" i="15"/>
  <c r="K584" i="15"/>
  <c r="L586" i="15"/>
  <c r="I583" i="15"/>
  <c r="R580" i="15"/>
  <c r="N587" i="15"/>
  <c r="O575" i="15"/>
  <c r="P583" i="15"/>
  <c r="Q580" i="15"/>
  <c r="H717" i="15" l="1"/>
  <c r="L587" i="15"/>
  <c r="K585" i="15"/>
  <c r="J592" i="15"/>
  <c r="I584" i="15"/>
  <c r="M578" i="15"/>
  <c r="Q581" i="15"/>
  <c r="R581" i="15"/>
  <c r="P584" i="15"/>
  <c r="O576" i="15"/>
  <c r="N588" i="15"/>
  <c r="H718" i="15" l="1"/>
  <c r="J593" i="15"/>
  <c r="I585" i="15"/>
  <c r="L588" i="15"/>
  <c r="M579" i="15"/>
  <c r="K586" i="15"/>
  <c r="N589" i="15"/>
  <c r="O577" i="15"/>
  <c r="P585" i="15"/>
  <c r="R582" i="15"/>
  <c r="Q582" i="15"/>
  <c r="H719" i="15" l="1"/>
  <c r="M580" i="15"/>
  <c r="K587" i="15"/>
  <c r="J594" i="15"/>
  <c r="L589" i="15"/>
  <c r="I586" i="15"/>
  <c r="Q583" i="15"/>
  <c r="P586" i="15"/>
  <c r="N590" i="15"/>
  <c r="R583" i="15"/>
  <c r="O578" i="15"/>
  <c r="H720" i="15" l="1"/>
  <c r="K588" i="15"/>
  <c r="L590" i="15"/>
  <c r="J595" i="15"/>
  <c r="M581" i="15"/>
  <c r="I587" i="15"/>
  <c r="P587" i="15"/>
  <c r="O579" i="15"/>
  <c r="R584" i="15"/>
  <c r="N591" i="15"/>
  <c r="Q584" i="15"/>
  <c r="H721" i="15" l="1"/>
  <c r="K589" i="15"/>
  <c r="M582" i="15"/>
  <c r="L591" i="15"/>
  <c r="I588" i="15"/>
  <c r="J596" i="15"/>
  <c r="P588" i="15"/>
  <c r="Q585" i="15"/>
  <c r="N592" i="15"/>
  <c r="R585" i="15"/>
  <c r="O580" i="15"/>
  <c r="H722" i="15" l="1"/>
  <c r="K590" i="15"/>
  <c r="J597" i="15"/>
  <c r="L592" i="15"/>
  <c r="I589" i="15"/>
  <c r="M583" i="15"/>
  <c r="O581" i="15"/>
  <c r="N593" i="15"/>
  <c r="P589" i="15"/>
  <c r="R586" i="15"/>
  <c r="Q586" i="15"/>
  <c r="H723" i="15" l="1"/>
  <c r="I590" i="15"/>
  <c r="J598" i="15"/>
  <c r="K591" i="15"/>
  <c r="M584" i="15"/>
  <c r="L593" i="15"/>
  <c r="Q587" i="15"/>
  <c r="P590" i="15"/>
  <c r="R587" i="15"/>
  <c r="N594" i="15"/>
  <c r="O582" i="15"/>
  <c r="H724" i="15" l="1"/>
  <c r="L594" i="15"/>
  <c r="J599" i="15"/>
  <c r="I591" i="15"/>
  <c r="M585" i="15"/>
  <c r="K592" i="15"/>
  <c r="O583" i="15"/>
  <c r="R588" i="15"/>
  <c r="Q588" i="15"/>
  <c r="N595" i="15"/>
  <c r="P591" i="15"/>
  <c r="H725" i="15" l="1"/>
  <c r="L595" i="15"/>
  <c r="K593" i="15"/>
  <c r="M586" i="15"/>
  <c r="J600" i="15"/>
  <c r="I592" i="15"/>
  <c r="P592" i="15"/>
  <c r="N596" i="15"/>
  <c r="R589" i="15"/>
  <c r="Q589" i="15"/>
  <c r="O584" i="15"/>
  <c r="H726" i="15" l="1"/>
  <c r="M587" i="15"/>
  <c r="L596" i="15"/>
  <c r="J601" i="15"/>
  <c r="K594" i="15"/>
  <c r="I593" i="15"/>
  <c r="O585" i="15"/>
  <c r="Q590" i="15"/>
  <c r="N597" i="15"/>
  <c r="P593" i="15"/>
  <c r="R590" i="15"/>
  <c r="H727" i="15" l="1"/>
  <c r="M588" i="15"/>
  <c r="I594" i="15"/>
  <c r="L597" i="15"/>
  <c r="K595" i="15"/>
  <c r="J602" i="15"/>
  <c r="R591" i="15"/>
  <c r="O586" i="15"/>
  <c r="P594" i="15"/>
  <c r="N598" i="15"/>
  <c r="Q591" i="15"/>
  <c r="H728" i="15" l="1"/>
  <c r="I595" i="15"/>
  <c r="M589" i="15"/>
  <c r="K596" i="15"/>
  <c r="L598" i="15"/>
  <c r="J603" i="15"/>
  <c r="Q592" i="15"/>
  <c r="N599" i="15"/>
  <c r="O587" i="15"/>
  <c r="P595" i="15"/>
  <c r="R592" i="15"/>
  <c r="H729" i="15" l="1"/>
  <c r="J604" i="15"/>
  <c r="M590" i="15"/>
  <c r="K597" i="15"/>
  <c r="I596" i="15"/>
  <c r="L599" i="15"/>
  <c r="P596" i="15"/>
  <c r="N600" i="15"/>
  <c r="Q593" i="15"/>
  <c r="R593" i="15"/>
  <c r="O588" i="15"/>
  <c r="H730" i="15" l="1"/>
  <c r="L600" i="15"/>
  <c r="J605" i="15"/>
  <c r="K598" i="15"/>
  <c r="M591" i="15"/>
  <c r="I597" i="15"/>
  <c r="R594" i="15"/>
  <c r="Q594" i="15"/>
  <c r="N601" i="15"/>
  <c r="O589" i="15"/>
  <c r="P597" i="15"/>
  <c r="H731" i="15" l="1"/>
  <c r="J606" i="15"/>
  <c r="L601" i="15"/>
  <c r="I598" i="15"/>
  <c r="M592" i="15"/>
  <c r="K599" i="15"/>
  <c r="N602" i="15"/>
  <c r="R595" i="15"/>
  <c r="P598" i="15"/>
  <c r="O590" i="15"/>
  <c r="Q595" i="15"/>
  <c r="H732" i="15" l="1"/>
  <c r="K600" i="15"/>
  <c r="J607" i="15"/>
  <c r="I599" i="15"/>
  <c r="L602" i="15"/>
  <c r="M593" i="15"/>
  <c r="Q596" i="15"/>
  <c r="P599" i="15"/>
  <c r="N603" i="15"/>
  <c r="O591" i="15"/>
  <c r="R596" i="15"/>
  <c r="H733" i="15" l="1"/>
  <c r="M594" i="15"/>
  <c r="L603" i="15"/>
  <c r="K601" i="15"/>
  <c r="J608" i="15"/>
  <c r="I600" i="15"/>
  <c r="R597" i="15"/>
  <c r="O592" i="15"/>
  <c r="N604" i="15"/>
  <c r="P600" i="15"/>
  <c r="Q597" i="15"/>
  <c r="H734" i="15" l="1"/>
  <c r="I601" i="15"/>
  <c r="L604" i="15"/>
  <c r="M595" i="15"/>
  <c r="K602" i="15"/>
  <c r="J609" i="15"/>
  <c r="N605" i="15"/>
  <c r="O593" i="15"/>
  <c r="Q598" i="15"/>
  <c r="P601" i="15"/>
  <c r="R598" i="15"/>
  <c r="H735" i="15" l="1"/>
  <c r="L605" i="15"/>
  <c r="J610" i="15"/>
  <c r="I602" i="15"/>
  <c r="K603" i="15"/>
  <c r="M596" i="15"/>
  <c r="R599" i="15"/>
  <c r="Q599" i="15"/>
  <c r="P602" i="15"/>
  <c r="O594" i="15"/>
  <c r="N606" i="15"/>
  <c r="H736" i="15" l="1"/>
  <c r="J611" i="15"/>
  <c r="I603" i="15"/>
  <c r="M597" i="15"/>
  <c r="K604" i="15"/>
  <c r="L606" i="15"/>
  <c r="N607" i="15"/>
  <c r="P603" i="15"/>
  <c r="O595" i="15"/>
  <c r="Q600" i="15"/>
  <c r="R600" i="15"/>
  <c r="H737" i="15" l="1"/>
  <c r="M598" i="15"/>
  <c r="J612" i="15"/>
  <c r="K605" i="15"/>
  <c r="I604" i="15"/>
  <c r="L607" i="15"/>
  <c r="R601" i="15"/>
  <c r="O596" i="15"/>
  <c r="N608" i="15"/>
  <c r="Q601" i="15"/>
  <c r="P604" i="15"/>
  <c r="H738" i="15" l="1"/>
  <c r="K606" i="15"/>
  <c r="J613" i="15"/>
  <c r="L608" i="15"/>
  <c r="I605" i="15"/>
  <c r="M599" i="15"/>
  <c r="N609" i="15"/>
  <c r="O597" i="15"/>
  <c r="R602" i="15"/>
  <c r="P605" i="15"/>
  <c r="Q602" i="15"/>
  <c r="H739" i="15" l="1"/>
  <c r="M600" i="15"/>
  <c r="I606" i="15"/>
  <c r="L609" i="15"/>
  <c r="K607" i="15"/>
  <c r="J614" i="15"/>
  <c r="Q603" i="15"/>
  <c r="O598" i="15"/>
  <c r="N610" i="15"/>
  <c r="P606" i="15"/>
  <c r="R603" i="15"/>
  <c r="H740" i="15" l="1"/>
  <c r="K608" i="15"/>
  <c r="L610" i="15"/>
  <c r="I607" i="15"/>
  <c r="M601" i="15"/>
  <c r="J615" i="15"/>
  <c r="R604" i="15"/>
  <c r="N611" i="15"/>
  <c r="Q604" i="15"/>
  <c r="P607" i="15"/>
  <c r="O599" i="15"/>
  <c r="H741" i="15" l="1"/>
  <c r="J616" i="15"/>
  <c r="I608" i="15"/>
  <c r="L611" i="15"/>
  <c r="M602" i="15"/>
  <c r="K609" i="15"/>
  <c r="O600" i="15"/>
  <c r="P608" i="15"/>
  <c r="Q605" i="15"/>
  <c r="N612" i="15"/>
  <c r="R605" i="15"/>
  <c r="H742" i="15" l="1"/>
  <c r="K610" i="15"/>
  <c r="J617" i="15"/>
  <c r="I609" i="15"/>
  <c r="L612" i="15"/>
  <c r="M603" i="15"/>
  <c r="Q606" i="15"/>
  <c r="P609" i="15"/>
  <c r="O601" i="15"/>
  <c r="R606" i="15"/>
  <c r="N613" i="15"/>
  <c r="H743" i="15" l="1"/>
  <c r="B1" i="29"/>
  <c r="L613" i="15"/>
  <c r="K611" i="15"/>
  <c r="I610" i="15"/>
  <c r="J618" i="15"/>
  <c r="M604" i="15"/>
  <c r="N614" i="15"/>
  <c r="O602" i="15"/>
  <c r="Q607" i="15"/>
  <c r="R607" i="15"/>
  <c r="P610" i="15"/>
  <c r="H744" i="15" l="1"/>
  <c r="C28" i="29"/>
  <c r="I11" i="29"/>
  <c r="I22" i="29"/>
  <c r="E30" i="29"/>
  <c r="I20" i="29"/>
  <c r="I18" i="29"/>
  <c r="I15" i="29"/>
  <c r="F27" i="29"/>
  <c r="H30" i="29"/>
  <c r="G26" i="29"/>
  <c r="I8" i="29"/>
  <c r="C26" i="29"/>
  <c r="I24" i="29"/>
  <c r="I21" i="29"/>
  <c r="I26" i="29"/>
  <c r="I17" i="29"/>
  <c r="I29" i="29"/>
  <c r="E29" i="29"/>
  <c r="I19" i="29"/>
  <c r="I10" i="29"/>
  <c r="C24" i="29"/>
  <c r="C25" i="29"/>
  <c r="I23" i="29"/>
  <c r="I9" i="29"/>
  <c r="I25" i="29"/>
  <c r="H26" i="29"/>
  <c r="I30" i="29"/>
  <c r="H29" i="29"/>
  <c r="I13" i="29"/>
  <c r="F26" i="29"/>
  <c r="E27" i="29"/>
  <c r="I27" i="29"/>
  <c r="I7" i="29"/>
  <c r="I16" i="29"/>
  <c r="C27" i="29"/>
  <c r="I14" i="29"/>
  <c r="G28" i="29"/>
  <c r="G29" i="29"/>
  <c r="F30" i="29"/>
  <c r="E28" i="29"/>
  <c r="G27" i="29"/>
  <c r="F28" i="29"/>
  <c r="C29" i="29"/>
  <c r="G30" i="29"/>
  <c r="H27" i="29"/>
  <c r="H28" i="29"/>
  <c r="I12" i="29"/>
  <c r="I28" i="29"/>
  <c r="F29" i="29"/>
  <c r="C30" i="29"/>
  <c r="E26" i="29"/>
  <c r="M605" i="15"/>
  <c r="K612" i="15"/>
  <c r="I611" i="15"/>
  <c r="J619" i="15"/>
  <c r="L614" i="15"/>
  <c r="R608" i="15"/>
  <c r="O603" i="15"/>
  <c r="P611" i="15"/>
  <c r="Q608" i="15"/>
  <c r="N615" i="15"/>
  <c r="J28" i="29" l="1"/>
  <c r="H745" i="15"/>
  <c r="J29" i="29"/>
  <c r="J24" i="29"/>
  <c r="J26" i="29"/>
  <c r="J27" i="29"/>
  <c r="J25" i="29"/>
  <c r="J30" i="29"/>
  <c r="K613" i="15"/>
  <c r="L615" i="15"/>
  <c r="I612" i="15"/>
  <c r="J620" i="15"/>
  <c r="M606" i="15"/>
  <c r="O604" i="15"/>
  <c r="N616" i="15"/>
  <c r="Q609" i="15"/>
  <c r="P612" i="15"/>
  <c r="R609" i="15"/>
  <c r="H746" i="15" l="1"/>
  <c r="M607" i="15"/>
  <c r="I613" i="15"/>
  <c r="J621" i="15"/>
  <c r="L616" i="15"/>
  <c r="K614" i="15"/>
  <c r="P613" i="15"/>
  <c r="N617" i="15"/>
  <c r="R610" i="15"/>
  <c r="Q610" i="15"/>
  <c r="O605" i="15"/>
  <c r="H747" i="15" l="1"/>
  <c r="L617" i="15"/>
  <c r="K615" i="15"/>
  <c r="I614" i="15"/>
  <c r="J622" i="15"/>
  <c r="M608" i="15"/>
  <c r="R611" i="15"/>
  <c r="P614" i="15"/>
  <c r="O606" i="15"/>
  <c r="Q611" i="15"/>
  <c r="N618" i="15"/>
  <c r="H748" i="15" l="1"/>
  <c r="L618" i="15"/>
  <c r="M609" i="15"/>
  <c r="I615" i="15"/>
  <c r="K616" i="15"/>
  <c r="J623" i="15"/>
  <c r="O607" i="15"/>
  <c r="N619" i="15"/>
  <c r="Q612" i="15"/>
  <c r="P615" i="15"/>
  <c r="R612" i="15"/>
  <c r="H749" i="15" l="1"/>
  <c r="K617" i="15"/>
  <c r="I616" i="15"/>
  <c r="J624" i="15"/>
  <c r="M610" i="15"/>
  <c r="L619" i="15"/>
  <c r="R613" i="15"/>
  <c r="Q613" i="15"/>
  <c r="O608" i="15"/>
  <c r="P616" i="15"/>
  <c r="N620" i="15"/>
  <c r="H750" i="15" l="1"/>
  <c r="J625" i="15"/>
  <c r="L620" i="15"/>
  <c r="M611" i="15"/>
  <c r="I617" i="15"/>
  <c r="K618" i="15"/>
  <c r="N621" i="15"/>
  <c r="P617" i="15"/>
  <c r="R614" i="15"/>
  <c r="O609" i="15"/>
  <c r="Q614" i="15"/>
  <c r="H751" i="15" l="1"/>
  <c r="L621" i="15"/>
  <c r="J626" i="15"/>
  <c r="M612" i="15"/>
  <c r="I618" i="15"/>
  <c r="K619" i="15"/>
  <c r="Q615" i="15"/>
  <c r="O610" i="15"/>
  <c r="N622" i="15"/>
  <c r="R615" i="15"/>
  <c r="P618" i="15"/>
  <c r="H752" i="15" l="1"/>
  <c r="J627" i="15"/>
  <c r="I619" i="15"/>
  <c r="M613" i="15"/>
  <c r="K620" i="15"/>
  <c r="L622" i="15"/>
  <c r="P619" i="15"/>
  <c r="R616" i="15"/>
  <c r="Q616" i="15"/>
  <c r="N623" i="15"/>
  <c r="O611" i="15"/>
  <c r="H753" i="15" l="1"/>
  <c r="M614" i="15"/>
  <c r="J628" i="15"/>
  <c r="L623" i="15"/>
  <c r="K621" i="15"/>
  <c r="I620" i="15"/>
  <c r="N624" i="15"/>
  <c r="Q617" i="15"/>
  <c r="P620" i="15"/>
  <c r="O612" i="15"/>
  <c r="R617" i="15"/>
  <c r="H754" i="15" l="1"/>
  <c r="J629" i="15"/>
  <c r="I621" i="15"/>
  <c r="K622" i="15"/>
  <c r="L624" i="15"/>
  <c r="M615" i="15"/>
  <c r="O613" i="15"/>
  <c r="N625" i="15"/>
  <c r="R618" i="15"/>
  <c r="P621" i="15"/>
  <c r="Q618" i="15"/>
  <c r="H755" i="15" l="1"/>
  <c r="L625" i="15"/>
  <c r="J630" i="15"/>
  <c r="I622" i="15"/>
  <c r="M616" i="15"/>
  <c r="K623" i="15"/>
  <c r="R619" i="15"/>
  <c r="N626" i="15"/>
  <c r="O614" i="15"/>
  <c r="Q619" i="15"/>
  <c r="P622" i="15"/>
  <c r="H756" i="15" l="1"/>
  <c r="J631" i="15"/>
  <c r="L626" i="15"/>
  <c r="M617" i="15"/>
  <c r="K624" i="15"/>
  <c r="I623" i="15"/>
  <c r="O615" i="15"/>
  <c r="N627" i="15"/>
  <c r="R620" i="15"/>
  <c r="P623" i="15"/>
  <c r="Q620" i="15"/>
  <c r="H757" i="15" l="1"/>
  <c r="M618" i="15"/>
  <c r="I624" i="15"/>
  <c r="K625" i="15"/>
  <c r="J632" i="15"/>
  <c r="L627" i="15"/>
  <c r="O616" i="15"/>
  <c r="Q621" i="15"/>
  <c r="P624" i="15"/>
  <c r="R621" i="15"/>
  <c r="N628" i="15"/>
  <c r="H758" i="15" l="1"/>
  <c r="K626" i="15"/>
  <c r="J633" i="15"/>
  <c r="I625" i="15"/>
  <c r="L628" i="15"/>
  <c r="M619" i="15"/>
  <c r="N629" i="15"/>
  <c r="P625" i="15"/>
  <c r="O617" i="15"/>
  <c r="R622" i="15"/>
  <c r="Q622" i="15"/>
  <c r="H759" i="15" l="1"/>
  <c r="L629" i="15"/>
  <c r="J634" i="15"/>
  <c r="K627" i="15"/>
  <c r="M620" i="15"/>
  <c r="I626" i="15"/>
  <c r="Q623" i="15"/>
  <c r="R623" i="15"/>
  <c r="O618" i="15"/>
  <c r="P626" i="15"/>
  <c r="N630" i="15"/>
  <c r="H760" i="15" l="1"/>
  <c r="K628" i="15"/>
  <c r="L630" i="15"/>
  <c r="I627" i="15"/>
  <c r="M621" i="15"/>
  <c r="J635" i="15"/>
  <c r="N631" i="15"/>
  <c r="P627" i="15"/>
  <c r="O619" i="15"/>
  <c r="R624" i="15"/>
  <c r="Q624" i="15"/>
  <c r="H761" i="15" l="1"/>
  <c r="J636" i="15"/>
  <c r="I628" i="15"/>
  <c r="K629" i="15"/>
  <c r="L631" i="15"/>
  <c r="M622" i="15"/>
  <c r="Q625" i="15"/>
  <c r="O620" i="15"/>
  <c r="N632" i="15"/>
  <c r="R625" i="15"/>
  <c r="P628" i="15"/>
  <c r="H762" i="15" l="1"/>
  <c r="K630" i="15"/>
  <c r="K631" i="15" s="1"/>
  <c r="I629" i="15"/>
  <c r="M623" i="15"/>
  <c r="J637" i="15"/>
  <c r="L632" i="15"/>
  <c r="P629" i="15"/>
  <c r="R626" i="15"/>
  <c r="N633" i="15"/>
  <c r="O621" i="15"/>
  <c r="Q626" i="15"/>
  <c r="H763" i="15" l="1"/>
  <c r="K632" i="15"/>
  <c r="M624" i="15"/>
  <c r="I630" i="15"/>
  <c r="L633" i="15"/>
  <c r="J638" i="15"/>
  <c r="N634" i="15"/>
  <c r="Q627" i="15"/>
  <c r="O622" i="15"/>
  <c r="R627" i="15"/>
  <c r="P630" i="15"/>
  <c r="H764" i="15" l="1"/>
  <c r="L634" i="15"/>
  <c r="I631" i="15"/>
  <c r="K633" i="15"/>
  <c r="M625" i="15"/>
  <c r="J639" i="15"/>
  <c r="R628" i="15"/>
  <c r="N635" i="15"/>
  <c r="P631" i="15"/>
  <c r="O623" i="15"/>
  <c r="Q628" i="15"/>
  <c r="H765" i="15" l="1"/>
  <c r="L635" i="15"/>
  <c r="I632" i="15"/>
  <c r="J640" i="15"/>
  <c r="M626" i="15"/>
  <c r="K634" i="15"/>
  <c r="Q629" i="15"/>
  <c r="N636" i="15"/>
  <c r="R629" i="15"/>
  <c r="O624" i="15"/>
  <c r="P632" i="15"/>
  <c r="H766" i="15" l="1"/>
  <c r="L636" i="15"/>
  <c r="M627" i="15"/>
  <c r="J641" i="15"/>
  <c r="K635" i="15"/>
  <c r="I633" i="15"/>
  <c r="R630" i="15"/>
  <c r="N637" i="15"/>
  <c r="P633" i="15"/>
  <c r="O625" i="15"/>
  <c r="Q630" i="15"/>
  <c r="H767" i="15" l="1"/>
  <c r="J642" i="15"/>
  <c r="M628" i="15"/>
  <c r="I634" i="15"/>
  <c r="K636" i="15"/>
  <c r="L637" i="15"/>
  <c r="O626" i="15"/>
  <c r="P634" i="15"/>
  <c r="R631" i="15"/>
  <c r="Q631" i="15"/>
  <c r="N638" i="15"/>
  <c r="H768" i="15" l="1"/>
  <c r="I635" i="15"/>
  <c r="K637" i="15"/>
  <c r="M629" i="15"/>
  <c r="J643" i="15"/>
  <c r="L638" i="15"/>
  <c r="N639" i="15"/>
  <c r="Q632" i="15"/>
  <c r="P635" i="15"/>
  <c r="R632" i="15"/>
  <c r="O627" i="15"/>
  <c r="H769" i="15" l="1"/>
  <c r="J644" i="15"/>
  <c r="K638" i="15"/>
  <c r="L639" i="15"/>
  <c r="M630" i="15"/>
  <c r="I636" i="15"/>
  <c r="O628" i="15"/>
  <c r="R633" i="15"/>
  <c r="P636" i="15"/>
  <c r="Q633" i="15"/>
  <c r="N640" i="15"/>
  <c r="H770" i="15" l="1"/>
  <c r="K639" i="15"/>
  <c r="M631" i="15"/>
  <c r="I637" i="15"/>
  <c r="L640" i="15"/>
  <c r="J645" i="15"/>
  <c r="N641" i="15"/>
  <c r="P637" i="15"/>
  <c r="O629" i="15"/>
  <c r="Q634" i="15"/>
  <c r="R634" i="15"/>
  <c r="H771" i="15" l="1"/>
  <c r="M632" i="15"/>
  <c r="K640" i="15"/>
  <c r="J646" i="15"/>
  <c r="I638" i="15"/>
  <c r="L641" i="15"/>
  <c r="R635" i="15"/>
  <c r="O630" i="15"/>
  <c r="P638" i="15"/>
  <c r="Q635" i="15"/>
  <c r="N642" i="15"/>
  <c r="H772" i="15" l="1"/>
  <c r="K641" i="15"/>
  <c r="I639" i="15"/>
  <c r="J647" i="15"/>
  <c r="L642" i="15"/>
  <c r="M633" i="15"/>
  <c r="Q636" i="15"/>
  <c r="P639" i="15"/>
  <c r="O631" i="15"/>
  <c r="N643" i="15"/>
  <c r="R636" i="15"/>
  <c r="H773" i="15" l="1"/>
  <c r="K642" i="15"/>
  <c r="M634" i="15"/>
  <c r="I640" i="15"/>
  <c r="L643" i="15"/>
  <c r="J648" i="15"/>
  <c r="N644" i="15"/>
  <c r="P640" i="15"/>
  <c r="Q637" i="15"/>
  <c r="R637" i="15"/>
  <c r="O632" i="15"/>
  <c r="H774" i="15" l="1"/>
  <c r="J649" i="15"/>
  <c r="I641" i="15"/>
  <c r="K643" i="15"/>
  <c r="L644" i="15"/>
  <c r="M635" i="15"/>
  <c r="O633" i="15"/>
  <c r="R638" i="15"/>
  <c r="P641" i="15"/>
  <c r="Q638" i="15"/>
  <c r="N645" i="15"/>
  <c r="H775" i="15" l="1"/>
  <c r="L645" i="15"/>
  <c r="I642" i="15"/>
  <c r="M636" i="15"/>
  <c r="K644" i="15"/>
  <c r="J650" i="15"/>
  <c r="Q639" i="15"/>
  <c r="P642" i="15"/>
  <c r="R639" i="15"/>
  <c r="O634" i="15"/>
  <c r="N646" i="15"/>
  <c r="H776" i="15" l="1"/>
  <c r="K645" i="15"/>
  <c r="L646" i="15"/>
  <c r="J651" i="15"/>
  <c r="I643" i="15"/>
  <c r="M637" i="15"/>
  <c r="R640" i="15"/>
  <c r="P643" i="15"/>
  <c r="N647" i="15"/>
  <c r="O635" i="15"/>
  <c r="Q640" i="15"/>
  <c r="H777" i="15" l="1"/>
  <c r="I644" i="15"/>
  <c r="K646" i="15"/>
  <c r="M638" i="15"/>
  <c r="J652" i="15"/>
  <c r="L647" i="15"/>
  <c r="O636" i="15"/>
  <c r="N648" i="15"/>
  <c r="R641" i="15"/>
  <c r="Q641" i="15"/>
  <c r="P644" i="15"/>
  <c r="H778" i="15" l="1"/>
  <c r="J653" i="15"/>
  <c r="I645" i="15"/>
  <c r="L648" i="15"/>
  <c r="M639" i="15"/>
  <c r="K647" i="15"/>
  <c r="O637" i="15"/>
  <c r="P645" i="15"/>
  <c r="Q642" i="15"/>
  <c r="R642" i="15"/>
  <c r="N649" i="15"/>
  <c r="H779" i="15" l="1"/>
  <c r="J654" i="15"/>
  <c r="M640" i="15"/>
  <c r="K648" i="15"/>
  <c r="I646" i="15"/>
  <c r="L649" i="15"/>
  <c r="N650" i="15"/>
  <c r="Q643" i="15"/>
  <c r="O638" i="15"/>
  <c r="R643" i="15"/>
  <c r="P646" i="15"/>
  <c r="H780" i="15" l="1"/>
  <c r="M641" i="15"/>
  <c r="L650" i="15"/>
  <c r="I647" i="15"/>
  <c r="K649" i="15"/>
  <c r="J655" i="15"/>
  <c r="O639" i="15"/>
  <c r="Q644" i="15"/>
  <c r="P647" i="15"/>
  <c r="R644" i="15"/>
  <c r="N651" i="15"/>
  <c r="H781" i="15" l="1"/>
  <c r="K650" i="15"/>
  <c r="M642" i="15"/>
  <c r="J656" i="15"/>
  <c r="I648" i="15"/>
  <c r="L651" i="15"/>
  <c r="R645" i="15"/>
  <c r="P648" i="15"/>
  <c r="N652" i="15"/>
  <c r="Q645" i="15"/>
  <c r="O640" i="15"/>
  <c r="H782" i="15" l="1"/>
  <c r="J657" i="15"/>
  <c r="M643" i="15"/>
  <c r="K651" i="15"/>
  <c r="I649" i="15"/>
  <c r="L652" i="15"/>
  <c r="Q646" i="15"/>
  <c r="O641" i="15"/>
  <c r="N653" i="15"/>
  <c r="R646" i="15"/>
  <c r="P649" i="15"/>
  <c r="H783" i="15" l="1"/>
  <c r="L653" i="15"/>
  <c r="K652" i="15"/>
  <c r="J658" i="15"/>
  <c r="I650" i="15"/>
  <c r="M644" i="15"/>
  <c r="P650" i="15"/>
  <c r="R647" i="15"/>
  <c r="N654" i="15"/>
  <c r="O642" i="15"/>
  <c r="Q647" i="15"/>
  <c r="H784" i="15" l="1"/>
  <c r="L654" i="15"/>
  <c r="M645" i="15"/>
  <c r="I651" i="15"/>
  <c r="J659" i="15"/>
  <c r="K653" i="15"/>
  <c r="O643" i="15"/>
  <c r="R648" i="15"/>
  <c r="Q648" i="15"/>
  <c r="N655" i="15"/>
  <c r="P651" i="15"/>
  <c r="H785" i="15" l="1"/>
  <c r="K654" i="15"/>
  <c r="M646" i="15"/>
  <c r="J660" i="15"/>
  <c r="I652" i="15"/>
  <c r="L655" i="15"/>
  <c r="P652" i="15"/>
  <c r="Q649" i="15"/>
  <c r="O644" i="15"/>
  <c r="N656" i="15"/>
  <c r="R649" i="15"/>
  <c r="H786" i="15" l="1"/>
  <c r="I653" i="15"/>
  <c r="K655" i="15"/>
  <c r="L656" i="15"/>
  <c r="J661" i="15"/>
  <c r="M647" i="15"/>
  <c r="N657" i="15"/>
  <c r="O645" i="15"/>
  <c r="Q650" i="15"/>
  <c r="R650" i="15"/>
  <c r="P653" i="15"/>
  <c r="H787" i="15" l="1"/>
  <c r="M648" i="15"/>
  <c r="J662" i="15"/>
  <c r="L657" i="15"/>
  <c r="I654" i="15"/>
  <c r="K656" i="15"/>
  <c r="N658" i="15"/>
  <c r="P654" i="15"/>
  <c r="R651" i="15"/>
  <c r="Q651" i="15"/>
  <c r="O646" i="15"/>
  <c r="H788" i="15" l="1"/>
  <c r="I655" i="15"/>
  <c r="J663" i="15"/>
  <c r="M649" i="15"/>
  <c r="K657" i="15"/>
  <c r="L658" i="15"/>
  <c r="R652" i="15"/>
  <c r="N659" i="15"/>
  <c r="O647" i="15"/>
  <c r="Q652" i="15"/>
  <c r="P655" i="15"/>
  <c r="H789" i="15" l="1"/>
  <c r="K658" i="15"/>
  <c r="J664" i="15"/>
  <c r="I656" i="15"/>
  <c r="L659" i="15"/>
  <c r="M650" i="15"/>
  <c r="P656" i="15"/>
  <c r="O648" i="15"/>
  <c r="R653" i="15"/>
  <c r="Q653" i="15"/>
  <c r="N660" i="15"/>
  <c r="H790" i="15" l="1"/>
  <c r="K659" i="15"/>
  <c r="I657" i="15"/>
  <c r="J665" i="15"/>
  <c r="M651" i="15"/>
  <c r="L660" i="15"/>
  <c r="Q654" i="15"/>
  <c r="R654" i="15"/>
  <c r="O649" i="15"/>
  <c r="N661" i="15"/>
  <c r="P657" i="15"/>
  <c r="H791" i="15" l="1"/>
  <c r="L661" i="15"/>
  <c r="K660" i="15"/>
  <c r="J666" i="15"/>
  <c r="I658" i="15"/>
  <c r="M652" i="15"/>
  <c r="P658" i="15"/>
  <c r="O650" i="15"/>
  <c r="Q655" i="15"/>
  <c r="N662" i="15"/>
  <c r="R655" i="15"/>
  <c r="H792" i="15" l="1"/>
  <c r="L662" i="15"/>
  <c r="I659" i="15"/>
  <c r="K661" i="15"/>
  <c r="J667" i="15"/>
  <c r="M653" i="15"/>
  <c r="N663" i="15"/>
  <c r="O651" i="15"/>
  <c r="P659" i="15"/>
  <c r="R656" i="15"/>
  <c r="Q656" i="15"/>
  <c r="H793" i="15" l="1"/>
  <c r="J668" i="15"/>
  <c r="L663" i="15"/>
  <c r="I660" i="15"/>
  <c r="M654" i="15"/>
  <c r="K662" i="15"/>
  <c r="N664" i="15"/>
  <c r="Q657" i="15"/>
  <c r="R657" i="15"/>
  <c r="P660" i="15"/>
  <c r="O652" i="15"/>
  <c r="H794" i="15" l="1"/>
  <c r="K663" i="15"/>
  <c r="J669" i="15"/>
  <c r="M655" i="15"/>
  <c r="I661" i="15"/>
  <c r="L664" i="15"/>
  <c r="P661" i="15"/>
  <c r="R658" i="15"/>
  <c r="N665" i="15"/>
  <c r="O653" i="15"/>
  <c r="Q658" i="15"/>
  <c r="H795" i="15" l="1"/>
  <c r="I662" i="15"/>
  <c r="J670" i="15"/>
  <c r="K664" i="15"/>
  <c r="L665" i="15"/>
  <c r="M656" i="15"/>
  <c r="Q659" i="15"/>
  <c r="P662" i="15"/>
  <c r="O654" i="15"/>
  <c r="N666" i="15"/>
  <c r="R659" i="15"/>
  <c r="H796" i="15" l="1"/>
  <c r="I663" i="15"/>
  <c r="M657" i="15"/>
  <c r="L666" i="15"/>
  <c r="J671" i="15"/>
  <c r="K665" i="15"/>
  <c r="R660" i="15"/>
  <c r="N667" i="15"/>
  <c r="P663" i="15"/>
  <c r="O655" i="15"/>
  <c r="Q660" i="15"/>
  <c r="H797" i="15" l="1"/>
  <c r="K666" i="15"/>
  <c r="I664" i="15"/>
  <c r="J672" i="15"/>
  <c r="L667" i="15"/>
  <c r="M658" i="15"/>
  <c r="P664" i="15"/>
  <c r="Q661" i="15"/>
  <c r="O656" i="15"/>
  <c r="N668" i="15"/>
  <c r="R661" i="15"/>
  <c r="H798" i="15" l="1"/>
  <c r="I665" i="15"/>
  <c r="K667" i="15"/>
  <c r="M659" i="15"/>
  <c r="J673" i="15"/>
  <c r="L668" i="15"/>
  <c r="R662" i="15"/>
  <c r="P665" i="15"/>
  <c r="N669" i="15"/>
  <c r="O657" i="15"/>
  <c r="Q662" i="15"/>
  <c r="H799" i="15" l="1"/>
  <c r="L669" i="15"/>
  <c r="K668" i="15"/>
  <c r="M660" i="15"/>
  <c r="J674" i="15"/>
  <c r="I666" i="15"/>
  <c r="O658" i="15"/>
  <c r="P666" i="15"/>
  <c r="R663" i="15"/>
  <c r="Q663" i="15"/>
  <c r="N670" i="15"/>
  <c r="H800" i="15" l="1"/>
  <c r="L670" i="15"/>
  <c r="K669" i="15"/>
  <c r="I667" i="15"/>
  <c r="M661" i="15"/>
  <c r="J675" i="15"/>
  <c r="N671" i="15"/>
  <c r="R664" i="15"/>
  <c r="O659" i="15"/>
  <c r="Q664" i="15"/>
  <c r="P667" i="15"/>
  <c r="H801" i="15" l="1"/>
  <c r="L671" i="15"/>
  <c r="I668" i="15"/>
  <c r="J676" i="15"/>
  <c r="M662" i="15"/>
  <c r="K670" i="15"/>
  <c r="O660" i="15"/>
  <c r="R665" i="15"/>
  <c r="P668" i="15"/>
  <c r="Q665" i="15"/>
  <c r="N672" i="15"/>
  <c r="H802" i="15" l="1"/>
  <c r="M663" i="15"/>
  <c r="J677" i="15"/>
  <c r="I669" i="15"/>
  <c r="L672" i="15"/>
  <c r="K671" i="15"/>
  <c r="N673" i="15"/>
  <c r="Q666" i="15"/>
  <c r="P669" i="15"/>
  <c r="R666" i="15"/>
  <c r="O661" i="15"/>
  <c r="H803" i="15" l="1"/>
  <c r="K672" i="15"/>
  <c r="I670" i="15"/>
  <c r="L673" i="15"/>
  <c r="M664" i="15"/>
  <c r="J678" i="15"/>
  <c r="R667" i="15"/>
  <c r="N674" i="15"/>
  <c r="O662" i="15"/>
  <c r="P670" i="15"/>
  <c r="Q667" i="15"/>
  <c r="H804" i="15" l="1"/>
  <c r="L674" i="15"/>
  <c r="K673" i="15"/>
  <c r="J679" i="15"/>
  <c r="M665" i="15"/>
  <c r="I671" i="15"/>
  <c r="N675" i="15"/>
  <c r="Q668" i="15"/>
  <c r="P671" i="15"/>
  <c r="O663" i="15"/>
  <c r="R668" i="15"/>
  <c r="H805" i="15" l="1"/>
  <c r="I672" i="15"/>
  <c r="M666" i="15"/>
  <c r="L675" i="15"/>
  <c r="J680" i="15"/>
  <c r="K674" i="15"/>
  <c r="P672" i="15"/>
  <c r="R669" i="15"/>
  <c r="O664" i="15"/>
  <c r="Q669" i="15"/>
  <c r="N676" i="15"/>
  <c r="H806" i="15" l="1"/>
  <c r="I673" i="15"/>
  <c r="J681" i="15"/>
  <c r="M667" i="15"/>
  <c r="K675" i="15"/>
  <c r="L676" i="15"/>
  <c r="Q670" i="15"/>
  <c r="O665" i="15"/>
  <c r="N677" i="15"/>
  <c r="R670" i="15"/>
  <c r="P673" i="15"/>
  <c r="H807" i="15" l="1"/>
  <c r="I674" i="15"/>
  <c r="M668" i="15"/>
  <c r="K676" i="15"/>
  <c r="L677" i="15"/>
  <c r="J682" i="15"/>
  <c r="P674" i="15"/>
  <c r="R671" i="15"/>
  <c r="O666" i="15"/>
  <c r="Q671" i="15"/>
  <c r="N678" i="15"/>
  <c r="H808" i="15" l="1"/>
  <c r="J683" i="15"/>
  <c r="K677" i="15"/>
  <c r="L678" i="15"/>
  <c r="M669" i="15"/>
  <c r="I675" i="15"/>
  <c r="N679" i="15"/>
  <c r="R672" i="15"/>
  <c r="P675" i="15"/>
  <c r="Q672" i="15"/>
  <c r="O667" i="15"/>
  <c r="H809" i="15" l="1"/>
  <c r="M670" i="15"/>
  <c r="J684" i="15"/>
  <c r="I676" i="15"/>
  <c r="K678" i="15"/>
  <c r="L679" i="15"/>
  <c r="R673" i="15"/>
  <c r="N680" i="15"/>
  <c r="O668" i="15"/>
  <c r="Q673" i="15"/>
  <c r="P676" i="15"/>
  <c r="H810" i="15" l="1"/>
  <c r="K679" i="15"/>
  <c r="M671" i="15"/>
  <c r="J685" i="15"/>
  <c r="L680" i="15"/>
  <c r="I677" i="15"/>
  <c r="P677" i="15"/>
  <c r="Q674" i="15"/>
  <c r="O669" i="15"/>
  <c r="N681" i="15"/>
  <c r="R674" i="15"/>
  <c r="H811" i="15" l="1"/>
  <c r="J686" i="15"/>
  <c r="K680" i="15"/>
  <c r="L681" i="15"/>
  <c r="M672" i="15"/>
  <c r="I678" i="15"/>
  <c r="R675" i="15"/>
  <c r="N682" i="15"/>
  <c r="O670" i="15"/>
  <c r="Q675" i="15"/>
  <c r="P678" i="15"/>
  <c r="H812" i="15" l="1"/>
  <c r="M673" i="15"/>
  <c r="L682" i="15"/>
  <c r="I679" i="15"/>
  <c r="J687" i="15"/>
  <c r="K681" i="15"/>
  <c r="P679" i="15"/>
  <c r="N683" i="15"/>
  <c r="R676" i="15"/>
  <c r="Q676" i="15"/>
  <c r="O671" i="15"/>
  <c r="H813" i="15" l="1"/>
  <c r="K682" i="15"/>
  <c r="I680" i="15"/>
  <c r="L683" i="15"/>
  <c r="M674" i="15"/>
  <c r="J688" i="15"/>
  <c r="O672" i="15"/>
  <c r="R677" i="15"/>
  <c r="Q677" i="15"/>
  <c r="N684" i="15"/>
  <c r="P680" i="15"/>
  <c r="H814" i="15" l="1"/>
  <c r="J689" i="15"/>
  <c r="I681" i="15"/>
  <c r="K683" i="15"/>
  <c r="L684" i="15"/>
  <c r="M675" i="15"/>
  <c r="R678" i="15"/>
  <c r="P681" i="15"/>
  <c r="N685" i="15"/>
  <c r="Q678" i="15"/>
  <c r="O673" i="15"/>
  <c r="H815" i="15" l="1"/>
  <c r="L685" i="15"/>
  <c r="M676" i="15"/>
  <c r="I682" i="15"/>
  <c r="K684" i="15"/>
  <c r="J690" i="15"/>
  <c r="Q679" i="15"/>
  <c r="P682" i="15"/>
  <c r="R679" i="15"/>
  <c r="O674" i="15"/>
  <c r="N686" i="15"/>
  <c r="H816" i="15" l="1"/>
  <c r="K685" i="15"/>
  <c r="M677" i="15"/>
  <c r="L686" i="15"/>
  <c r="I683" i="15"/>
  <c r="J691" i="15"/>
  <c r="R680" i="15"/>
  <c r="Q680" i="15"/>
  <c r="N687" i="15"/>
  <c r="O675" i="15"/>
  <c r="P683" i="15"/>
  <c r="H817" i="15" l="1"/>
  <c r="M678" i="15"/>
  <c r="K686" i="15"/>
  <c r="J692" i="15"/>
  <c r="I684" i="15"/>
  <c r="L687" i="15"/>
  <c r="P684" i="15"/>
  <c r="O676" i="15"/>
  <c r="N688" i="15"/>
  <c r="Q681" i="15"/>
  <c r="R681" i="15"/>
  <c r="H818" i="15" l="1"/>
  <c r="L688" i="15"/>
  <c r="M679" i="15"/>
  <c r="K687" i="15"/>
  <c r="I685" i="15"/>
  <c r="J693" i="15"/>
  <c r="R682" i="15"/>
  <c r="Q682" i="15"/>
  <c r="N689" i="15"/>
  <c r="O677" i="15"/>
  <c r="P685" i="15"/>
  <c r="H819" i="15" l="1"/>
  <c r="K688" i="15"/>
  <c r="L689" i="15"/>
  <c r="J694" i="15"/>
  <c r="I686" i="15"/>
  <c r="M680" i="15"/>
  <c r="O678" i="15"/>
  <c r="R683" i="15"/>
  <c r="P686" i="15"/>
  <c r="N690" i="15"/>
  <c r="Q683" i="15"/>
  <c r="H820" i="15" l="1"/>
  <c r="K689" i="15"/>
  <c r="M681" i="15"/>
  <c r="L690" i="15"/>
  <c r="I687" i="15"/>
  <c r="J695" i="15"/>
  <c r="AK15" i="11"/>
  <c r="AM15" i="11"/>
  <c r="AO15" i="11"/>
  <c r="AQ15" i="11"/>
  <c r="P687" i="15"/>
  <c r="R684" i="15"/>
  <c r="O679" i="15"/>
  <c r="Q684" i="15"/>
  <c r="N691" i="15"/>
  <c r="H821" i="15" l="1"/>
  <c r="I688" i="15"/>
  <c r="L691" i="15"/>
  <c r="J696" i="15"/>
  <c r="K690" i="15"/>
  <c r="M682" i="15"/>
  <c r="N692" i="15"/>
  <c r="R685" i="15"/>
  <c r="P688" i="15"/>
  <c r="Q685" i="15"/>
  <c r="O680" i="15"/>
  <c r="H822" i="15" l="1"/>
  <c r="L692" i="15"/>
  <c r="M683" i="15"/>
  <c r="J697" i="15"/>
  <c r="K691" i="15"/>
  <c r="I689" i="15"/>
  <c r="O681" i="15"/>
  <c r="Q686" i="15"/>
  <c r="N693" i="15"/>
  <c r="P689" i="15"/>
  <c r="R686" i="15"/>
  <c r="H823" i="15" l="1"/>
  <c r="K692" i="15"/>
  <c r="M684" i="15"/>
  <c r="L693" i="15"/>
  <c r="I690" i="15"/>
  <c r="J698" i="15"/>
  <c r="R687" i="15"/>
  <c r="P690" i="15"/>
  <c r="N694" i="15"/>
  <c r="Q687" i="15"/>
  <c r="O682" i="15"/>
  <c r="H824" i="15" l="1"/>
  <c r="I691" i="15"/>
  <c r="L694" i="15"/>
  <c r="J699" i="15"/>
  <c r="K693" i="15"/>
  <c r="M685" i="15"/>
  <c r="O683" i="15"/>
  <c r="N695" i="15"/>
  <c r="R688" i="15"/>
  <c r="Q688" i="15"/>
  <c r="P691" i="15"/>
  <c r="H825" i="15" l="1"/>
  <c r="M686" i="15"/>
  <c r="K694" i="15"/>
  <c r="I692" i="15"/>
  <c r="J700" i="15"/>
  <c r="L695" i="15"/>
  <c r="Q689" i="15"/>
  <c r="R689" i="15"/>
  <c r="N696" i="15"/>
  <c r="P692" i="15"/>
  <c r="O684" i="15"/>
  <c r="H826" i="15" l="1"/>
  <c r="L696" i="15"/>
  <c r="I693" i="15"/>
  <c r="M687" i="15"/>
  <c r="K695" i="15"/>
  <c r="J701" i="15"/>
  <c r="N697" i="15"/>
  <c r="O685" i="15"/>
  <c r="P693" i="15"/>
  <c r="R690" i="15"/>
  <c r="Q690" i="15"/>
  <c r="H827" i="15" l="1"/>
  <c r="L697" i="15"/>
  <c r="J702" i="15"/>
  <c r="K696" i="15"/>
  <c r="M688" i="15"/>
  <c r="I694" i="15"/>
  <c r="R691" i="15"/>
  <c r="O686" i="15"/>
  <c r="N698" i="15"/>
  <c r="Q691" i="15"/>
  <c r="P694" i="15"/>
  <c r="H828" i="15" l="1"/>
  <c r="M689" i="15"/>
  <c r="L698" i="15"/>
  <c r="I695" i="15"/>
  <c r="K697" i="15"/>
  <c r="J703" i="15"/>
  <c r="Q692" i="15"/>
  <c r="P695" i="15"/>
  <c r="N699" i="15"/>
  <c r="O687" i="15"/>
  <c r="R692" i="15"/>
  <c r="H829" i="15" l="1"/>
  <c r="M690" i="15"/>
  <c r="L699" i="15"/>
  <c r="K698" i="15"/>
  <c r="I696" i="15"/>
  <c r="J704" i="15"/>
  <c r="R693" i="15"/>
  <c r="N700" i="15"/>
  <c r="Q693" i="15"/>
  <c r="O688" i="15"/>
  <c r="P696" i="15"/>
  <c r="H830" i="15" l="1"/>
  <c r="J705" i="15"/>
  <c r="K699" i="15"/>
  <c r="L700" i="15"/>
  <c r="I697" i="15"/>
  <c r="M691" i="15"/>
  <c r="P697" i="15"/>
  <c r="Q694" i="15"/>
  <c r="R694" i="15"/>
  <c r="O689" i="15"/>
  <c r="N701" i="15"/>
  <c r="H831" i="15" l="1"/>
  <c r="K700" i="15"/>
  <c r="J706" i="15"/>
  <c r="L701" i="15"/>
  <c r="M692" i="15"/>
  <c r="I698" i="15"/>
  <c r="N702" i="15"/>
  <c r="O690" i="15"/>
  <c r="R695" i="15"/>
  <c r="P698" i="15"/>
  <c r="Q695" i="15"/>
  <c r="H832" i="15" l="1"/>
  <c r="L702" i="15"/>
  <c r="M693" i="15"/>
  <c r="K701" i="15"/>
  <c r="I699" i="15"/>
  <c r="J707" i="15"/>
  <c r="O691" i="15"/>
  <c r="Q696" i="15"/>
  <c r="P699" i="15"/>
  <c r="R696" i="15"/>
  <c r="N703" i="15"/>
  <c r="H833" i="15" l="1"/>
  <c r="I700" i="15"/>
  <c r="L703" i="15"/>
  <c r="J708" i="15"/>
  <c r="K702" i="15"/>
  <c r="M694" i="15"/>
  <c r="N704" i="15"/>
  <c r="P700" i="15"/>
  <c r="O692" i="15"/>
  <c r="R697" i="15"/>
  <c r="Q697" i="15"/>
  <c r="H834" i="15" l="1"/>
  <c r="M695" i="15"/>
  <c r="K703" i="15"/>
  <c r="J709" i="15"/>
  <c r="I701" i="15"/>
  <c r="L704" i="15"/>
  <c r="Q698" i="15"/>
  <c r="O693" i="15"/>
  <c r="P701" i="15"/>
  <c r="R698" i="15"/>
  <c r="N705" i="15"/>
  <c r="H835" i="15" l="1"/>
  <c r="J710" i="15"/>
  <c r="M696" i="15"/>
  <c r="L705" i="15"/>
  <c r="I702" i="15"/>
  <c r="K704" i="15"/>
  <c r="R699" i="15"/>
  <c r="P702" i="15"/>
  <c r="O694" i="15"/>
  <c r="N706" i="15"/>
  <c r="Q699" i="15"/>
  <c r="H836" i="15" l="1"/>
  <c r="M697" i="15"/>
  <c r="K705" i="15"/>
  <c r="I703" i="15"/>
  <c r="L706" i="15"/>
  <c r="J711" i="15"/>
  <c r="N707" i="15"/>
  <c r="P703" i="15"/>
  <c r="R700" i="15"/>
  <c r="Q700" i="15"/>
  <c r="O695" i="15"/>
  <c r="H837" i="15" l="1"/>
  <c r="K706" i="15"/>
  <c r="J712" i="15"/>
  <c r="I704" i="15"/>
  <c r="L707" i="15"/>
  <c r="M698" i="15"/>
  <c r="R701" i="15"/>
  <c r="N708" i="15"/>
  <c r="O696" i="15"/>
  <c r="Q701" i="15"/>
  <c r="P704" i="15"/>
  <c r="H838" i="15" l="1"/>
  <c r="M699" i="15"/>
  <c r="J713" i="15"/>
  <c r="I705" i="15"/>
  <c r="L708" i="15"/>
  <c r="K707" i="15"/>
  <c r="P705" i="15"/>
  <c r="Q702" i="15"/>
  <c r="O697" i="15"/>
  <c r="N709" i="15"/>
  <c r="R702" i="15"/>
  <c r="H839" i="15" l="1"/>
  <c r="K708" i="15"/>
  <c r="J714" i="15"/>
  <c r="I706" i="15"/>
  <c r="L709" i="15"/>
  <c r="M700" i="15"/>
  <c r="R703" i="15"/>
  <c r="N710" i="15"/>
  <c r="O698" i="15"/>
  <c r="Q703" i="15"/>
  <c r="P706" i="15"/>
  <c r="H840" i="15" l="1"/>
  <c r="M701" i="15"/>
  <c r="I707" i="15"/>
  <c r="L710" i="15"/>
  <c r="K709" i="15"/>
  <c r="J715" i="15"/>
  <c r="N711" i="15"/>
  <c r="R704" i="15"/>
  <c r="Q704" i="15"/>
  <c r="P707" i="15"/>
  <c r="O699" i="15"/>
  <c r="H841" i="15" l="1"/>
  <c r="K710" i="15"/>
  <c r="I708" i="15"/>
  <c r="L711" i="15"/>
  <c r="M702" i="15"/>
  <c r="J716" i="15"/>
  <c r="O700" i="15"/>
  <c r="Q705" i="15"/>
  <c r="R705" i="15"/>
  <c r="N712" i="15"/>
  <c r="P708" i="15"/>
  <c r="H842" i="15" l="1"/>
  <c r="J717" i="15"/>
  <c r="K711" i="15"/>
  <c r="M703" i="15"/>
  <c r="I709" i="15"/>
  <c r="L712" i="15"/>
  <c r="N713" i="15"/>
  <c r="Q706" i="15"/>
  <c r="P709" i="15"/>
  <c r="R706" i="15"/>
  <c r="O701" i="15"/>
  <c r="H843" i="15" l="1"/>
  <c r="J718" i="15"/>
  <c r="M704" i="15"/>
  <c r="K712" i="15"/>
  <c r="L713" i="15"/>
  <c r="I710" i="15"/>
  <c r="O702" i="15"/>
  <c r="P710" i="15"/>
  <c r="Q707" i="15"/>
  <c r="R707" i="15"/>
  <c r="N714" i="15"/>
  <c r="H844" i="15" l="1"/>
  <c r="L714" i="15"/>
  <c r="I711" i="15"/>
  <c r="K713" i="15"/>
  <c r="J719" i="15"/>
  <c r="M705" i="15"/>
  <c r="R708" i="15"/>
  <c r="N715" i="15"/>
  <c r="Q708" i="15"/>
  <c r="P711" i="15"/>
  <c r="O703" i="15"/>
  <c r="H845" i="15" l="1"/>
  <c r="M706" i="15"/>
  <c r="L715" i="15"/>
  <c r="K714" i="15"/>
  <c r="J720" i="15"/>
  <c r="I712" i="15"/>
  <c r="O704" i="15"/>
  <c r="P712" i="15"/>
  <c r="R709" i="15"/>
  <c r="N716" i="15"/>
  <c r="Q709" i="15"/>
  <c r="H846" i="15" l="1"/>
  <c r="K715" i="15"/>
  <c r="L716" i="15"/>
  <c r="I713" i="15"/>
  <c r="M707" i="15"/>
  <c r="J721" i="15"/>
  <c r="Q710" i="15"/>
  <c r="N717" i="15"/>
  <c r="R710" i="15"/>
  <c r="P713" i="15"/>
  <c r="O705" i="15"/>
  <c r="H847" i="15" l="1"/>
  <c r="M708" i="15"/>
  <c r="I714" i="15"/>
  <c r="K716" i="15"/>
  <c r="L717" i="15"/>
  <c r="J722" i="15"/>
  <c r="P714" i="15"/>
  <c r="R711" i="15"/>
  <c r="N718" i="15"/>
  <c r="O706" i="15"/>
  <c r="Q711" i="15"/>
  <c r="H848" i="15" l="1"/>
  <c r="J723" i="15"/>
  <c r="K717" i="15"/>
  <c r="M709" i="15"/>
  <c r="L718" i="15"/>
  <c r="I715" i="15"/>
  <c r="Q712" i="15"/>
  <c r="N719" i="15"/>
  <c r="P715" i="15"/>
  <c r="O707" i="15"/>
  <c r="R712" i="15"/>
  <c r="H849" i="15" l="1"/>
  <c r="I716" i="15"/>
  <c r="L719" i="15"/>
  <c r="J724" i="15"/>
  <c r="M710" i="15"/>
  <c r="K718" i="15"/>
  <c r="P716" i="15"/>
  <c r="N720" i="15"/>
  <c r="Q713" i="15"/>
  <c r="R713" i="15"/>
  <c r="O708" i="15"/>
  <c r="H850" i="15" l="1"/>
  <c r="M711" i="15"/>
  <c r="K719" i="15"/>
  <c r="I717" i="15"/>
  <c r="J725" i="15"/>
  <c r="L720" i="15"/>
  <c r="P717" i="15"/>
  <c r="O709" i="15"/>
  <c r="R714" i="15"/>
  <c r="Q714" i="15"/>
  <c r="N721" i="15"/>
  <c r="H851" i="15" l="1"/>
  <c r="J726" i="15"/>
  <c r="L721" i="15"/>
  <c r="K720" i="15"/>
  <c r="I718" i="15"/>
  <c r="M712" i="15"/>
  <c r="Q715" i="15"/>
  <c r="O710" i="15"/>
  <c r="P718" i="15"/>
  <c r="N722" i="15"/>
  <c r="R715" i="15"/>
  <c r="H852" i="15" l="1"/>
  <c r="M713" i="15"/>
  <c r="K721" i="15"/>
  <c r="J727" i="15"/>
  <c r="I719" i="15"/>
  <c r="L722" i="15"/>
  <c r="R716" i="15"/>
  <c r="P719" i="15"/>
  <c r="N723" i="15"/>
  <c r="O711" i="15"/>
  <c r="Q716" i="15"/>
  <c r="H853" i="15" l="1"/>
  <c r="L723" i="15"/>
  <c r="K722" i="15"/>
  <c r="J728" i="15"/>
  <c r="I720" i="15"/>
  <c r="M714" i="15"/>
  <c r="Q717" i="15"/>
  <c r="N724" i="15"/>
  <c r="P720" i="15"/>
  <c r="R717" i="15"/>
  <c r="O712" i="15"/>
  <c r="H854" i="15" l="1"/>
  <c r="J729" i="15"/>
  <c r="L724" i="15"/>
  <c r="M715" i="15"/>
  <c r="I721" i="15"/>
  <c r="K723" i="15"/>
  <c r="R718" i="15"/>
  <c r="N725" i="15"/>
  <c r="O713" i="15"/>
  <c r="P721" i="15"/>
  <c r="Q718" i="15"/>
  <c r="H855" i="15" l="1"/>
  <c r="J730" i="15"/>
  <c r="K724" i="15"/>
  <c r="M716" i="15"/>
  <c r="L725" i="15"/>
  <c r="I722" i="15"/>
  <c r="P722" i="15"/>
  <c r="Q719" i="15"/>
  <c r="O714" i="15"/>
  <c r="N726" i="15"/>
  <c r="R719" i="15"/>
  <c r="H856" i="15" l="1"/>
  <c r="I723" i="15"/>
  <c r="K725" i="15"/>
  <c r="M717" i="15"/>
  <c r="L726" i="15"/>
  <c r="J731" i="15"/>
  <c r="R720" i="15"/>
  <c r="N727" i="15"/>
  <c r="Q720" i="15"/>
  <c r="P723" i="15"/>
  <c r="O715" i="15"/>
  <c r="H857" i="15" l="1"/>
  <c r="J732" i="15"/>
  <c r="M718" i="15"/>
  <c r="I724" i="15"/>
  <c r="L727" i="15"/>
  <c r="K726" i="15"/>
  <c r="O716" i="15"/>
  <c r="P724" i="15"/>
  <c r="Q721" i="15"/>
  <c r="R721" i="15"/>
  <c r="N728" i="15"/>
  <c r="H858" i="15" l="1"/>
  <c r="J733" i="15"/>
  <c r="L728" i="15"/>
  <c r="M719" i="15"/>
  <c r="K727" i="15"/>
  <c r="I725" i="15"/>
  <c r="Q722" i="15"/>
  <c r="O717" i="15"/>
  <c r="N729" i="15"/>
  <c r="R722" i="15"/>
  <c r="P725" i="15"/>
  <c r="H859" i="15" l="1"/>
  <c r="L729" i="15"/>
  <c r="J734" i="15"/>
  <c r="I726" i="15"/>
  <c r="M720" i="15"/>
  <c r="K728" i="15"/>
  <c r="N730" i="15"/>
  <c r="Q723" i="15"/>
  <c r="P726" i="15"/>
  <c r="R723" i="15"/>
  <c r="O718" i="15"/>
  <c r="H860" i="15" l="1"/>
  <c r="M721" i="15"/>
  <c r="I727" i="15"/>
  <c r="L730" i="15"/>
  <c r="J735" i="15"/>
  <c r="K729" i="15"/>
  <c r="R724" i="15"/>
  <c r="P727" i="15"/>
  <c r="O719" i="15"/>
  <c r="Q724" i="15"/>
  <c r="N731" i="15"/>
  <c r="H861" i="15" l="1"/>
  <c r="I728" i="15"/>
  <c r="J736" i="15"/>
  <c r="M722" i="15"/>
  <c r="L731" i="15"/>
  <c r="K730" i="15"/>
  <c r="O720" i="15"/>
  <c r="R725" i="15"/>
  <c r="N732" i="15"/>
  <c r="Q725" i="15"/>
  <c r="P728" i="15"/>
  <c r="H862" i="15" l="1"/>
  <c r="K731" i="15"/>
  <c r="L732" i="15"/>
  <c r="M723" i="15"/>
  <c r="I729" i="15"/>
  <c r="J737" i="15"/>
  <c r="P729" i="15"/>
  <c r="Q726" i="15"/>
  <c r="R726" i="15"/>
  <c r="O721" i="15"/>
  <c r="N733" i="15"/>
  <c r="H863" i="15" l="1"/>
  <c r="L733" i="15"/>
  <c r="K732" i="15"/>
  <c r="J738" i="15"/>
  <c r="M724" i="15"/>
  <c r="I730" i="15"/>
  <c r="N734" i="15"/>
  <c r="Q727" i="15"/>
  <c r="P730" i="15"/>
  <c r="O722" i="15"/>
  <c r="R727" i="15"/>
  <c r="H864" i="15" l="1"/>
  <c r="J739" i="15"/>
  <c r="M725" i="15"/>
  <c r="I731" i="15"/>
  <c r="L734" i="15"/>
  <c r="K733" i="15"/>
  <c r="R728" i="15"/>
  <c r="P731" i="15"/>
  <c r="Q728" i="15"/>
  <c r="O723" i="15"/>
  <c r="N735" i="15"/>
  <c r="H865" i="15" l="1"/>
  <c r="L735" i="15"/>
  <c r="I732" i="15"/>
  <c r="J740" i="15"/>
  <c r="K734" i="15"/>
  <c r="M726" i="15"/>
  <c r="N736" i="15"/>
  <c r="O724" i="15"/>
  <c r="Q729" i="15"/>
  <c r="P732" i="15"/>
  <c r="R729" i="15"/>
  <c r="H866" i="15" l="1"/>
  <c r="K735" i="15"/>
  <c r="L736" i="15"/>
  <c r="M727" i="15"/>
  <c r="J741" i="15"/>
  <c r="I733" i="15"/>
  <c r="R730" i="15"/>
  <c r="Q730" i="15"/>
  <c r="N737" i="15"/>
  <c r="P733" i="15"/>
  <c r="O725" i="15"/>
  <c r="H867" i="15" l="1"/>
  <c r="M728" i="15"/>
  <c r="K736" i="15"/>
  <c r="J742" i="15"/>
  <c r="I734" i="15"/>
  <c r="L737" i="15"/>
  <c r="O726" i="15"/>
  <c r="P734" i="15"/>
  <c r="N738" i="15"/>
  <c r="Q731" i="15"/>
  <c r="R731" i="15"/>
  <c r="H868" i="15" l="1"/>
  <c r="M729" i="15"/>
  <c r="I735" i="15"/>
  <c r="L738" i="15"/>
  <c r="J743" i="15"/>
  <c r="K737" i="15"/>
  <c r="P735" i="15"/>
  <c r="O727" i="15"/>
  <c r="R732" i="15"/>
  <c r="Q732" i="15"/>
  <c r="N739" i="15"/>
  <c r="H869" i="15" l="1"/>
  <c r="M730" i="15"/>
  <c r="K738" i="15"/>
  <c r="J744" i="15"/>
  <c r="L739" i="15"/>
  <c r="I736" i="15"/>
  <c r="Q733" i="15"/>
  <c r="P736" i="15"/>
  <c r="N740" i="15"/>
  <c r="R733" i="15"/>
  <c r="O728" i="15"/>
  <c r="H870" i="15" l="1"/>
  <c r="J745" i="15"/>
  <c r="M731" i="15"/>
  <c r="I737" i="15"/>
  <c r="L740" i="15"/>
  <c r="K739" i="15"/>
  <c r="Q734" i="15"/>
  <c r="O729" i="15"/>
  <c r="R734" i="15"/>
  <c r="N741" i="15"/>
  <c r="P737" i="15"/>
  <c r="H871" i="15" l="1"/>
  <c r="K740" i="15"/>
  <c r="J746" i="15"/>
  <c r="L741" i="15"/>
  <c r="I738" i="15"/>
  <c r="M732" i="15"/>
  <c r="R735" i="15"/>
  <c r="O730" i="15"/>
  <c r="P738" i="15"/>
  <c r="N742" i="15"/>
  <c r="Q735" i="15"/>
  <c r="H872" i="15" l="1"/>
  <c r="M733" i="15"/>
  <c r="J747" i="15"/>
  <c r="K741" i="15"/>
  <c r="L742" i="15"/>
  <c r="I739" i="15"/>
  <c r="N743" i="15"/>
  <c r="O731" i="15"/>
  <c r="R736" i="15"/>
  <c r="Q736" i="15"/>
  <c r="P739" i="15"/>
  <c r="H873" i="15" l="1"/>
  <c r="L743" i="15"/>
  <c r="J748" i="15"/>
  <c r="M734" i="15"/>
  <c r="I740" i="15"/>
  <c r="K742" i="15"/>
  <c r="P740" i="15"/>
  <c r="R737" i="15"/>
  <c r="Q737" i="15"/>
  <c r="O732" i="15"/>
  <c r="N744" i="15"/>
  <c r="H874" i="15" l="1"/>
  <c r="K743" i="15"/>
  <c r="L744" i="15"/>
  <c r="J749" i="15"/>
  <c r="I741" i="15"/>
  <c r="M735" i="15"/>
  <c r="Q738" i="15"/>
  <c r="R738" i="15"/>
  <c r="N745" i="15"/>
  <c r="O733" i="15"/>
  <c r="P741" i="15"/>
  <c r="H875" i="15" l="1"/>
  <c r="K744" i="15"/>
  <c r="I742" i="15"/>
  <c r="J750" i="15"/>
  <c r="M736" i="15"/>
  <c r="L745" i="15"/>
  <c r="O734" i="15"/>
  <c r="P742" i="15"/>
  <c r="N746" i="15"/>
  <c r="Q739" i="15"/>
  <c r="R739" i="15"/>
  <c r="H876" i="15" l="1"/>
  <c r="I743" i="15"/>
  <c r="J751" i="15"/>
  <c r="K745" i="15"/>
  <c r="M737" i="15"/>
  <c r="L746" i="15"/>
  <c r="R740" i="15"/>
  <c r="N747" i="15"/>
  <c r="Q740" i="15"/>
  <c r="P743" i="15"/>
  <c r="O735" i="15"/>
  <c r="H877" i="15" l="1"/>
  <c r="M738" i="15"/>
  <c r="L747" i="15"/>
  <c r="J752" i="15"/>
  <c r="I744" i="15"/>
  <c r="K746" i="15"/>
  <c r="P744" i="15"/>
  <c r="R741" i="15"/>
  <c r="O736" i="15"/>
  <c r="Q741" i="15"/>
  <c r="N748" i="15"/>
  <c r="H878" i="15" l="1"/>
  <c r="K747" i="15"/>
  <c r="J753" i="15"/>
  <c r="M739" i="15"/>
  <c r="I745" i="15"/>
  <c r="L748" i="15"/>
  <c r="Q742" i="15"/>
  <c r="R742" i="15"/>
  <c r="N749" i="15"/>
  <c r="O737" i="15"/>
  <c r="P745" i="15"/>
  <c r="H879" i="15" l="1"/>
  <c r="K748" i="15"/>
  <c r="J754" i="15"/>
  <c r="I746" i="15"/>
  <c r="L749" i="15"/>
  <c r="M740" i="15"/>
  <c r="P746" i="15"/>
  <c r="Q743" i="15"/>
  <c r="O738" i="15"/>
  <c r="N750" i="15"/>
  <c r="R743" i="15"/>
  <c r="H880" i="15" l="1"/>
  <c r="I747" i="15"/>
  <c r="K749" i="15"/>
  <c r="L750" i="15"/>
  <c r="J755" i="15"/>
  <c r="M741" i="15"/>
  <c r="O739" i="15"/>
  <c r="Q744" i="15"/>
  <c r="P747" i="15"/>
  <c r="R744" i="15"/>
  <c r="N751" i="15"/>
  <c r="H881" i="15" l="1"/>
  <c r="J756" i="15"/>
  <c r="M742" i="15"/>
  <c r="K750" i="15"/>
  <c r="L751" i="15"/>
  <c r="I748" i="15"/>
  <c r="Q745" i="15"/>
  <c r="N752" i="15"/>
  <c r="R745" i="15"/>
  <c r="P748" i="15"/>
  <c r="O740" i="15"/>
  <c r="H882" i="15" l="1"/>
  <c r="I749" i="15"/>
  <c r="K751" i="15"/>
  <c r="J757" i="15"/>
  <c r="M743" i="15"/>
  <c r="L752" i="15"/>
  <c r="N753" i="15"/>
  <c r="P749" i="15"/>
  <c r="R746" i="15"/>
  <c r="Q746" i="15"/>
  <c r="O741" i="15"/>
  <c r="H883" i="15" l="1"/>
  <c r="M744" i="15"/>
  <c r="I750" i="15"/>
  <c r="L753" i="15"/>
  <c r="K752" i="15"/>
  <c r="J758" i="15"/>
  <c r="O742" i="15"/>
  <c r="Q747" i="15"/>
  <c r="P750" i="15"/>
  <c r="N754" i="15"/>
  <c r="R747" i="15"/>
  <c r="H884" i="15" l="1"/>
  <c r="K753" i="15"/>
  <c r="I751" i="15"/>
  <c r="M745" i="15"/>
  <c r="L754" i="15"/>
  <c r="J759" i="15"/>
  <c r="R748" i="15"/>
  <c r="P751" i="15"/>
  <c r="O743" i="15"/>
  <c r="N755" i="15"/>
  <c r="Q748" i="15"/>
  <c r="H885" i="15" l="1"/>
  <c r="I752" i="15"/>
  <c r="K754" i="15"/>
  <c r="M746" i="15"/>
  <c r="L755" i="15"/>
  <c r="J760" i="15"/>
  <c r="N756" i="15"/>
  <c r="O744" i="15"/>
  <c r="P752" i="15"/>
  <c r="Q749" i="15"/>
  <c r="R749" i="15"/>
  <c r="H886" i="15" l="1"/>
  <c r="J761" i="15"/>
  <c r="M747" i="15"/>
  <c r="I753" i="15"/>
  <c r="K755" i="15"/>
  <c r="L756" i="15"/>
  <c r="R750" i="15"/>
  <c r="Q750" i="15"/>
  <c r="O745" i="15"/>
  <c r="N757" i="15"/>
  <c r="P753" i="15"/>
  <c r="H887" i="15" l="1"/>
  <c r="J762" i="15"/>
  <c r="I754" i="15"/>
  <c r="M748" i="15"/>
  <c r="K756" i="15"/>
  <c r="L757" i="15"/>
  <c r="N758" i="15"/>
  <c r="P754" i="15"/>
  <c r="O746" i="15"/>
  <c r="Q751" i="15"/>
  <c r="R751" i="15"/>
  <c r="H888" i="15" l="1"/>
  <c r="I755" i="15"/>
  <c r="K757" i="15"/>
  <c r="M749" i="15"/>
  <c r="L758" i="15"/>
  <c r="J763" i="15"/>
  <c r="N759" i="15"/>
  <c r="O747" i="15"/>
  <c r="R752" i="15"/>
  <c r="Q752" i="15"/>
  <c r="P755" i="15"/>
  <c r="H889" i="15" l="1"/>
  <c r="J764" i="15"/>
  <c r="I756" i="15"/>
  <c r="K758" i="15"/>
  <c r="M750" i="15"/>
  <c r="L759" i="15"/>
  <c r="P756" i="15"/>
  <c r="Q753" i="15"/>
  <c r="O748" i="15"/>
  <c r="N760" i="15"/>
  <c r="R753" i="15"/>
  <c r="H890" i="15" l="1"/>
  <c r="M751" i="15"/>
  <c r="I757" i="15"/>
  <c r="J765" i="15"/>
  <c r="L760" i="15"/>
  <c r="K759" i="15"/>
  <c r="R754" i="15"/>
  <c r="O749" i="15"/>
  <c r="P757" i="15"/>
  <c r="N761" i="15"/>
  <c r="Q754" i="15"/>
  <c r="H891" i="15" l="1"/>
  <c r="J766" i="15"/>
  <c r="M752" i="15"/>
  <c r="L761" i="15"/>
  <c r="K760" i="15"/>
  <c r="I758" i="15"/>
  <c r="Q755" i="15"/>
  <c r="O750" i="15"/>
  <c r="R755" i="15"/>
  <c r="N762" i="15"/>
  <c r="P758" i="15"/>
  <c r="H892" i="15" l="1"/>
  <c r="K761" i="15"/>
  <c r="J767" i="15"/>
  <c r="M753" i="15"/>
  <c r="I759" i="15"/>
  <c r="L762" i="15"/>
  <c r="P759" i="15"/>
  <c r="O751" i="15"/>
  <c r="N763" i="15"/>
  <c r="R756" i="15"/>
  <c r="Q756" i="15"/>
  <c r="H893" i="15" l="1"/>
  <c r="L763" i="15"/>
  <c r="J768" i="15"/>
  <c r="M754" i="15"/>
  <c r="K762" i="15"/>
  <c r="I760" i="15"/>
  <c r="R757" i="15"/>
  <c r="N764" i="15"/>
  <c r="P760" i="15"/>
  <c r="Q757" i="15"/>
  <c r="O752" i="15"/>
  <c r="H894" i="15" l="1"/>
  <c r="L764" i="15"/>
  <c r="I761" i="15"/>
  <c r="K763" i="15"/>
  <c r="J769" i="15"/>
  <c r="M755" i="15"/>
  <c r="O753" i="15"/>
  <c r="P761" i="15"/>
  <c r="Q758" i="15"/>
  <c r="N765" i="15"/>
  <c r="R758" i="15"/>
  <c r="H895" i="15" l="1"/>
  <c r="K764" i="15"/>
  <c r="J770" i="15"/>
  <c r="L765" i="15"/>
  <c r="M756" i="15"/>
  <c r="I762" i="15"/>
  <c r="P762" i="15"/>
  <c r="O754" i="15"/>
  <c r="R759" i="15"/>
  <c r="N766" i="15"/>
  <c r="Q759" i="15"/>
  <c r="H896" i="15" l="1"/>
  <c r="I763" i="15"/>
  <c r="L766" i="15"/>
  <c r="M757" i="15"/>
  <c r="K765" i="15"/>
  <c r="J771" i="15"/>
  <c r="Q760" i="15"/>
  <c r="R760" i="15"/>
  <c r="O755" i="15"/>
  <c r="N767" i="15"/>
  <c r="P763" i="15"/>
  <c r="H897" i="15" l="1"/>
  <c r="I764" i="15"/>
  <c r="L767" i="15"/>
  <c r="J772" i="15"/>
  <c r="K766" i="15"/>
  <c r="M758" i="15"/>
  <c r="P764" i="15"/>
  <c r="O756" i="15"/>
  <c r="R761" i="15"/>
  <c r="Q761" i="15"/>
  <c r="N768" i="15"/>
  <c r="H898" i="15" l="1"/>
  <c r="M759" i="15"/>
  <c r="I765" i="15"/>
  <c r="J773" i="15"/>
  <c r="K767" i="15"/>
  <c r="L768" i="15"/>
  <c r="Q762" i="15"/>
  <c r="R762" i="15"/>
  <c r="O757" i="15"/>
  <c r="N769" i="15"/>
  <c r="P765" i="15"/>
  <c r="H899" i="15" l="1"/>
  <c r="I766" i="15"/>
  <c r="M760" i="15"/>
  <c r="K768" i="15"/>
  <c r="L769" i="15"/>
  <c r="J774" i="15"/>
  <c r="P766" i="15"/>
  <c r="N770" i="15"/>
  <c r="R763" i="15"/>
  <c r="O758" i="15"/>
  <c r="Q763" i="15"/>
  <c r="H900" i="15" l="1"/>
  <c r="K769" i="15"/>
  <c r="I767" i="15"/>
  <c r="L770" i="15"/>
  <c r="M761" i="15"/>
  <c r="J775" i="15"/>
  <c r="O759" i="15"/>
  <c r="N771" i="15"/>
  <c r="P767" i="15"/>
  <c r="Q764" i="15"/>
  <c r="R764" i="15"/>
  <c r="H901" i="15" l="1"/>
  <c r="K770" i="15"/>
  <c r="L771" i="15"/>
  <c r="J776" i="15"/>
  <c r="M762" i="15"/>
  <c r="I768" i="15"/>
  <c r="R765" i="15"/>
  <c r="Q765" i="15"/>
  <c r="P768" i="15"/>
  <c r="O760" i="15"/>
  <c r="N772" i="15"/>
  <c r="H902" i="15" l="1"/>
  <c r="M763" i="15"/>
  <c r="K771" i="15"/>
  <c r="L772" i="15"/>
  <c r="I769" i="15"/>
  <c r="J777" i="15"/>
  <c r="P769" i="15"/>
  <c r="N773" i="15"/>
  <c r="O761" i="15"/>
  <c r="Q766" i="15"/>
  <c r="R766" i="15"/>
  <c r="H903" i="15" l="1"/>
  <c r="J778" i="15"/>
  <c r="L773" i="15"/>
  <c r="M764" i="15"/>
  <c r="I770" i="15"/>
  <c r="K772" i="15"/>
  <c r="R767" i="15"/>
  <c r="O762" i="15"/>
  <c r="N774" i="15"/>
  <c r="P770" i="15"/>
  <c r="Q767" i="15"/>
  <c r="H904" i="15" l="1"/>
  <c r="I771" i="15"/>
  <c r="J779" i="15"/>
  <c r="L774" i="15"/>
  <c r="K773" i="15"/>
  <c r="M765" i="15"/>
  <c r="O763" i="15"/>
  <c r="R768" i="15"/>
  <c r="Q768" i="15"/>
  <c r="P771" i="15"/>
  <c r="N775" i="15"/>
  <c r="H905" i="15" l="1"/>
  <c r="M766" i="15"/>
  <c r="J780" i="15"/>
  <c r="L775" i="15"/>
  <c r="I772" i="15"/>
  <c r="K774" i="15"/>
  <c r="N776" i="15"/>
  <c r="Q769" i="15"/>
  <c r="O764" i="15"/>
  <c r="P772" i="15"/>
  <c r="R769" i="15"/>
  <c r="H906" i="15" l="1"/>
  <c r="K775" i="15"/>
  <c r="L776" i="15"/>
  <c r="M767" i="15"/>
  <c r="I773" i="15"/>
  <c r="J781" i="15"/>
  <c r="P773" i="15"/>
  <c r="O765" i="15"/>
  <c r="Q770" i="15"/>
  <c r="R770" i="15"/>
  <c r="N777" i="15"/>
  <c r="H907" i="15" l="1"/>
  <c r="K776" i="15"/>
  <c r="L777" i="15"/>
  <c r="J782" i="15"/>
  <c r="I774" i="15"/>
  <c r="M768" i="15"/>
  <c r="N778" i="15"/>
  <c r="R771" i="15"/>
  <c r="Q771" i="15"/>
  <c r="O766" i="15"/>
  <c r="P774" i="15"/>
  <c r="H908" i="15" l="1"/>
  <c r="M769" i="15"/>
  <c r="J783" i="15"/>
  <c r="K777" i="15"/>
  <c r="L778" i="15"/>
  <c r="I775" i="15"/>
  <c r="P775" i="15"/>
  <c r="Q772" i="15"/>
  <c r="N779" i="15"/>
  <c r="O767" i="15"/>
  <c r="R772" i="15"/>
  <c r="H909" i="15" l="1"/>
  <c r="L779" i="15"/>
  <c r="M770" i="15"/>
  <c r="I776" i="15"/>
  <c r="J784" i="15"/>
  <c r="K778" i="15"/>
  <c r="R773" i="15"/>
  <c r="O768" i="15"/>
  <c r="Q773" i="15"/>
  <c r="P776" i="15"/>
  <c r="N780" i="15"/>
  <c r="H910" i="15" l="1"/>
  <c r="M771" i="15"/>
  <c r="J785" i="15"/>
  <c r="I777" i="15"/>
  <c r="L780" i="15"/>
  <c r="K779" i="15"/>
  <c r="P777" i="15"/>
  <c r="Q774" i="15"/>
  <c r="O769" i="15"/>
  <c r="N781" i="15"/>
  <c r="R774" i="15"/>
  <c r="H911" i="15" l="1"/>
  <c r="I778" i="15"/>
  <c r="K780" i="15"/>
  <c r="J786" i="15"/>
  <c r="M772" i="15"/>
  <c r="L781" i="15"/>
  <c r="R775" i="15"/>
  <c r="O770" i="15"/>
  <c r="N782" i="15"/>
  <c r="Q775" i="15"/>
  <c r="P778" i="15"/>
  <c r="H912" i="15" l="1"/>
  <c r="J787" i="15"/>
  <c r="I779" i="15"/>
  <c r="M773" i="15"/>
  <c r="L782" i="15"/>
  <c r="K781" i="15"/>
  <c r="P779" i="15"/>
  <c r="N783" i="15"/>
  <c r="Q776" i="15"/>
  <c r="O771" i="15"/>
  <c r="R776" i="15"/>
  <c r="H913" i="15" l="1"/>
  <c r="K782" i="15"/>
  <c r="I780" i="15"/>
  <c r="L783" i="15"/>
  <c r="M774" i="15"/>
  <c r="J788" i="15"/>
  <c r="R777" i="15"/>
  <c r="O772" i="15"/>
  <c r="P780" i="15"/>
  <c r="Q777" i="15"/>
  <c r="N784" i="15"/>
  <c r="H914" i="15" l="1"/>
  <c r="M775" i="15"/>
  <c r="I781" i="15"/>
  <c r="J789" i="15"/>
  <c r="L784" i="15"/>
  <c r="K783" i="15"/>
  <c r="N785" i="15"/>
  <c r="Q778" i="15"/>
  <c r="P781" i="15"/>
  <c r="O773" i="15"/>
  <c r="R778" i="15"/>
  <c r="H915" i="15" l="1"/>
  <c r="M776" i="15"/>
  <c r="J790" i="15"/>
  <c r="I782" i="15"/>
  <c r="L785" i="15"/>
  <c r="K784" i="15"/>
  <c r="R779" i="15"/>
  <c r="Q779" i="15"/>
  <c r="O774" i="15"/>
  <c r="P782" i="15"/>
  <c r="N786" i="15"/>
  <c r="H916" i="15" l="1"/>
  <c r="L786" i="15"/>
  <c r="I783" i="15"/>
  <c r="K785" i="15"/>
  <c r="J791" i="15"/>
  <c r="M777" i="15"/>
  <c r="O775" i="15"/>
  <c r="R780" i="15"/>
  <c r="N787" i="15"/>
  <c r="P783" i="15"/>
  <c r="Q780" i="15"/>
  <c r="H917" i="15" l="1"/>
  <c r="I784" i="15"/>
  <c r="K786" i="15"/>
  <c r="M778" i="15"/>
  <c r="J792" i="15"/>
  <c r="L787" i="15"/>
  <c r="Q781" i="15"/>
  <c r="N788" i="15"/>
  <c r="O776" i="15"/>
  <c r="P784" i="15"/>
  <c r="R781" i="15"/>
  <c r="H918" i="15" l="1"/>
  <c r="L788" i="15"/>
  <c r="K787" i="15"/>
  <c r="I785" i="15"/>
  <c r="J793" i="15"/>
  <c r="M779" i="15"/>
  <c r="R782" i="15"/>
  <c r="O777" i="15"/>
  <c r="N789" i="15"/>
  <c r="Q782" i="15"/>
  <c r="P785" i="15"/>
  <c r="H919" i="15" l="1"/>
  <c r="J794" i="15"/>
  <c r="I786" i="15"/>
  <c r="M780" i="15"/>
  <c r="L789" i="15"/>
  <c r="K788" i="15"/>
  <c r="P786" i="15"/>
  <c r="Q783" i="15"/>
  <c r="O778" i="15"/>
  <c r="R783" i="15"/>
  <c r="N790" i="15"/>
  <c r="H920" i="15" l="1"/>
  <c r="K789" i="15"/>
  <c r="J795" i="15"/>
  <c r="M781" i="15"/>
  <c r="L790" i="15"/>
  <c r="I787" i="15"/>
  <c r="R784" i="15"/>
  <c r="Q784" i="15"/>
  <c r="N791" i="15"/>
  <c r="O779" i="15"/>
  <c r="P787" i="15"/>
  <c r="H921" i="15" l="1"/>
  <c r="J796" i="15"/>
  <c r="K790" i="15"/>
  <c r="I788" i="15"/>
  <c r="L791" i="15"/>
  <c r="M782" i="15"/>
  <c r="O780" i="15"/>
  <c r="R785" i="15"/>
  <c r="P788" i="15"/>
  <c r="N792" i="15"/>
  <c r="Q785" i="15"/>
  <c r="H922" i="15" l="1"/>
  <c r="M783" i="15"/>
  <c r="I789" i="15"/>
  <c r="J797" i="15"/>
  <c r="K791" i="15"/>
  <c r="L792" i="15"/>
  <c r="P789" i="15"/>
  <c r="R786" i="15"/>
  <c r="O781" i="15"/>
  <c r="Q786" i="15"/>
  <c r="N793" i="15"/>
  <c r="H923" i="15" l="1"/>
  <c r="K792" i="15"/>
  <c r="I790" i="15"/>
  <c r="L793" i="15"/>
  <c r="M784" i="15"/>
  <c r="J798" i="15"/>
  <c r="R787" i="15"/>
  <c r="P790" i="15"/>
  <c r="N794" i="15"/>
  <c r="Q787" i="15"/>
  <c r="O782" i="15"/>
  <c r="H924" i="15" l="1"/>
  <c r="J799" i="15"/>
  <c r="K793" i="15"/>
  <c r="L794" i="15"/>
  <c r="M785" i="15"/>
  <c r="I791" i="15"/>
  <c r="Q788" i="15"/>
  <c r="R788" i="15"/>
  <c r="O783" i="15"/>
  <c r="N795" i="15"/>
  <c r="P791" i="15"/>
  <c r="H925" i="15" l="1"/>
  <c r="J800" i="15"/>
  <c r="I792" i="15"/>
  <c r="M786" i="15"/>
  <c r="L795" i="15"/>
  <c r="K794" i="15"/>
  <c r="O784" i="15"/>
  <c r="P792" i="15"/>
  <c r="N796" i="15"/>
  <c r="R789" i="15"/>
  <c r="Q789" i="15"/>
  <c r="H926" i="15" l="1"/>
  <c r="K795" i="15"/>
  <c r="M787" i="15"/>
  <c r="I793" i="15"/>
  <c r="L796" i="15"/>
  <c r="J801" i="15"/>
  <c r="Q790" i="15"/>
  <c r="N797" i="15"/>
  <c r="O785" i="15"/>
  <c r="R790" i="15"/>
  <c r="P793" i="15"/>
  <c r="H927" i="15" l="1"/>
  <c r="J802" i="15"/>
  <c r="I794" i="15"/>
  <c r="M788" i="15"/>
  <c r="K796" i="15"/>
  <c r="L797" i="15"/>
  <c r="P794" i="15"/>
  <c r="R791" i="15"/>
  <c r="Q791" i="15"/>
  <c r="O786" i="15"/>
  <c r="N798" i="15"/>
  <c r="H928" i="15" l="1"/>
  <c r="M789" i="15"/>
  <c r="I795" i="15"/>
  <c r="K797" i="15"/>
  <c r="J803" i="15"/>
  <c r="L798" i="15"/>
  <c r="N799" i="15"/>
  <c r="O787" i="15"/>
  <c r="Q792" i="15"/>
  <c r="R792" i="15"/>
  <c r="P795" i="15"/>
  <c r="H929" i="15" l="1"/>
  <c r="K798" i="15"/>
  <c r="L799" i="15"/>
  <c r="M790" i="15"/>
  <c r="J804" i="15"/>
  <c r="I796" i="15"/>
  <c r="P796" i="15"/>
  <c r="Q793" i="15"/>
  <c r="N800" i="15"/>
  <c r="R793" i="15"/>
  <c r="O788" i="15"/>
  <c r="H930" i="15" l="1"/>
  <c r="L800" i="15"/>
  <c r="J805" i="15"/>
  <c r="K799" i="15"/>
  <c r="I797" i="15"/>
  <c r="M791" i="15"/>
  <c r="Q794" i="15"/>
  <c r="P797" i="15"/>
  <c r="O789" i="15"/>
  <c r="R794" i="15"/>
  <c r="N801" i="15"/>
  <c r="H931" i="15" l="1"/>
  <c r="K800" i="15"/>
  <c r="L801" i="15"/>
  <c r="I798" i="15"/>
  <c r="J806" i="15"/>
  <c r="M792" i="15"/>
  <c r="N802" i="15"/>
  <c r="P798" i="15"/>
  <c r="R795" i="15"/>
  <c r="O790" i="15"/>
  <c r="Q795" i="15"/>
  <c r="H932" i="15" l="1"/>
  <c r="J807" i="15"/>
  <c r="K801" i="15"/>
  <c r="I799" i="15"/>
  <c r="M793" i="15"/>
  <c r="L802" i="15"/>
  <c r="Q796" i="15"/>
  <c r="R796" i="15"/>
  <c r="N803" i="15"/>
  <c r="O791" i="15"/>
  <c r="P799" i="15"/>
  <c r="H933" i="15" l="1"/>
  <c r="L803" i="15"/>
  <c r="K802" i="15"/>
  <c r="M794" i="15"/>
  <c r="I800" i="15"/>
  <c r="J808" i="15"/>
  <c r="P800" i="15"/>
  <c r="Q797" i="15"/>
  <c r="O792" i="15"/>
  <c r="N804" i="15"/>
  <c r="R797" i="15"/>
  <c r="H934" i="15" l="1"/>
  <c r="L804" i="15"/>
  <c r="J809" i="15"/>
  <c r="I801" i="15"/>
  <c r="M795" i="15"/>
  <c r="K803" i="15"/>
  <c r="R798" i="15"/>
  <c r="O793" i="15"/>
  <c r="P801" i="15"/>
  <c r="N805" i="15"/>
  <c r="Q798" i="15"/>
  <c r="H935" i="15" l="1"/>
  <c r="I802" i="15"/>
  <c r="J810" i="15"/>
  <c r="K804" i="15"/>
  <c r="M796" i="15"/>
  <c r="L805" i="15"/>
  <c r="N806" i="15"/>
  <c r="O794" i="15"/>
  <c r="R799" i="15"/>
  <c r="Q799" i="15"/>
  <c r="P802" i="15"/>
  <c r="H936" i="15" l="1"/>
  <c r="J811" i="15"/>
  <c r="L806" i="15"/>
  <c r="I803" i="15"/>
  <c r="M797" i="15"/>
  <c r="K805" i="15"/>
  <c r="P803" i="15"/>
  <c r="R800" i="15"/>
  <c r="Q800" i="15"/>
  <c r="O795" i="15"/>
  <c r="N807" i="15"/>
  <c r="H937" i="15" l="1"/>
  <c r="I804" i="15"/>
  <c r="L807" i="15"/>
  <c r="J812" i="15"/>
  <c r="K806" i="15"/>
  <c r="M798" i="15"/>
  <c r="N808" i="15"/>
  <c r="O796" i="15"/>
  <c r="R801" i="15"/>
  <c r="Q801" i="15"/>
  <c r="P804" i="15"/>
  <c r="H938" i="15" l="1"/>
  <c r="M799" i="15"/>
  <c r="L808" i="15"/>
  <c r="K807" i="15"/>
  <c r="J813" i="15"/>
  <c r="I805" i="15"/>
  <c r="Q802" i="15"/>
  <c r="O797" i="15"/>
  <c r="P805" i="15"/>
  <c r="R802" i="15"/>
  <c r="N809" i="15"/>
  <c r="H939" i="15" l="1"/>
  <c r="K808" i="15"/>
  <c r="L809" i="15"/>
  <c r="I806" i="15"/>
  <c r="M800" i="15"/>
  <c r="J814" i="15"/>
  <c r="P806" i="15"/>
  <c r="Q803" i="15"/>
  <c r="N810" i="15"/>
  <c r="R803" i="15"/>
  <c r="O798" i="15"/>
  <c r="H940" i="15" l="1"/>
  <c r="I807" i="15"/>
  <c r="J815" i="15"/>
  <c r="M801" i="15"/>
  <c r="L810" i="15"/>
  <c r="K809" i="15"/>
  <c r="R804" i="15"/>
  <c r="N811" i="15"/>
  <c r="O799" i="15"/>
  <c r="Q804" i="15"/>
  <c r="P807" i="15"/>
  <c r="H941" i="15" l="1"/>
  <c r="M802" i="15"/>
  <c r="K810" i="15"/>
  <c r="L811" i="15"/>
  <c r="J816" i="15"/>
  <c r="I808" i="15"/>
  <c r="O800" i="15"/>
  <c r="R805" i="15"/>
  <c r="P808" i="15"/>
  <c r="Q805" i="15"/>
  <c r="N812" i="15"/>
  <c r="H942" i="15" l="1"/>
  <c r="J817" i="15"/>
  <c r="K811" i="15"/>
  <c r="L812" i="15"/>
  <c r="M803" i="15"/>
  <c r="I809" i="15"/>
  <c r="Q806" i="15"/>
  <c r="O801" i="15"/>
  <c r="N813" i="15"/>
  <c r="P809" i="15"/>
  <c r="R806" i="15"/>
  <c r="H943" i="15" l="1"/>
  <c r="I810" i="15"/>
  <c r="M804" i="15"/>
  <c r="L813" i="15"/>
  <c r="K812" i="15"/>
  <c r="J818" i="15"/>
  <c r="O802" i="15"/>
  <c r="R807" i="15"/>
  <c r="P810" i="15"/>
  <c r="N814" i="15"/>
  <c r="Q807" i="15"/>
  <c r="H944" i="15" l="1"/>
  <c r="K813" i="15"/>
  <c r="L814" i="15"/>
  <c r="I811" i="15"/>
  <c r="J819" i="15"/>
  <c r="M805" i="15"/>
  <c r="R808" i="15"/>
  <c r="O803" i="15"/>
  <c r="Q808" i="15"/>
  <c r="N815" i="15"/>
  <c r="P811" i="15"/>
  <c r="H945" i="15" l="1"/>
  <c r="J820" i="15"/>
  <c r="L815" i="15"/>
  <c r="I812" i="15"/>
  <c r="M806" i="15"/>
  <c r="K814" i="15"/>
  <c r="P812" i="15"/>
  <c r="N816" i="15"/>
  <c r="Q809" i="15"/>
  <c r="O804" i="15"/>
  <c r="R809" i="15"/>
  <c r="H946" i="15" l="1"/>
  <c r="L816" i="15"/>
  <c r="K815" i="15"/>
  <c r="J821" i="15"/>
  <c r="M807" i="15"/>
  <c r="I813" i="15"/>
  <c r="R810" i="15"/>
  <c r="O805" i="15"/>
  <c r="P813" i="15"/>
  <c r="Q810" i="15"/>
  <c r="N817" i="15"/>
  <c r="H947" i="15" l="1"/>
  <c r="M808" i="15"/>
  <c r="J822" i="15"/>
  <c r="I814" i="15"/>
  <c r="K816" i="15"/>
  <c r="L817" i="15"/>
  <c r="N818" i="15"/>
  <c r="P814" i="15"/>
  <c r="R811" i="15"/>
  <c r="Q811" i="15"/>
  <c r="O806" i="15"/>
  <c r="H948" i="15" l="1"/>
  <c r="L818" i="15"/>
  <c r="I815" i="15"/>
  <c r="J823" i="15"/>
  <c r="K817" i="15"/>
  <c r="M809" i="15"/>
  <c r="R812" i="15"/>
  <c r="O807" i="15"/>
  <c r="Q812" i="15"/>
  <c r="P815" i="15"/>
  <c r="N819" i="15"/>
  <c r="H949" i="15" l="1"/>
  <c r="I816" i="15"/>
  <c r="M810" i="15"/>
  <c r="K818" i="15"/>
  <c r="J824" i="15"/>
  <c r="L819" i="15"/>
  <c r="N820" i="15"/>
  <c r="O808" i="15"/>
  <c r="R813" i="15"/>
  <c r="P816" i="15"/>
  <c r="Q813" i="15"/>
  <c r="H950" i="15" l="1"/>
  <c r="J825" i="15"/>
  <c r="K819" i="15"/>
  <c r="M811" i="15"/>
  <c r="I817" i="15"/>
  <c r="L820" i="15"/>
  <c r="P817" i="15"/>
  <c r="O809" i="15"/>
  <c r="N821" i="15"/>
  <c r="Q814" i="15"/>
  <c r="R814" i="15"/>
  <c r="H951" i="15" l="1"/>
  <c r="I818" i="15"/>
  <c r="K820" i="15"/>
  <c r="J826" i="15"/>
  <c r="L821" i="15"/>
  <c r="M812" i="15"/>
  <c r="O810" i="15"/>
  <c r="P818" i="15"/>
  <c r="R815" i="15"/>
  <c r="Q815" i="15"/>
  <c r="N822" i="15"/>
  <c r="H952" i="15" l="1"/>
  <c r="L822" i="15"/>
  <c r="M813" i="15"/>
  <c r="K821" i="15"/>
  <c r="J827" i="15"/>
  <c r="I819" i="15"/>
  <c r="Q816" i="15"/>
  <c r="R816" i="15"/>
  <c r="P819" i="15"/>
  <c r="O811" i="15"/>
  <c r="N823" i="15"/>
  <c r="H953" i="15" l="1"/>
  <c r="I820" i="15"/>
  <c r="J828" i="15"/>
  <c r="M814" i="15"/>
  <c r="K822" i="15"/>
  <c r="L823" i="15"/>
  <c r="N824" i="15"/>
  <c r="P820" i="15"/>
  <c r="Q817" i="15"/>
  <c r="O812" i="15"/>
  <c r="R817" i="15"/>
  <c r="H954" i="15" l="1"/>
  <c r="K823" i="15"/>
  <c r="I821" i="15"/>
  <c r="M815" i="15"/>
  <c r="L824" i="15"/>
  <c r="J829" i="15"/>
  <c r="O813" i="15"/>
  <c r="P821" i="15"/>
  <c r="R818" i="15"/>
  <c r="Q818" i="15"/>
  <c r="N825" i="15"/>
  <c r="H955" i="15" l="1"/>
  <c r="L825" i="15"/>
  <c r="M816" i="15"/>
  <c r="I822" i="15"/>
  <c r="K824" i="15"/>
  <c r="J830" i="15"/>
  <c r="O814" i="15"/>
  <c r="N826" i="15"/>
  <c r="Q819" i="15"/>
  <c r="R819" i="15"/>
  <c r="P822" i="15"/>
  <c r="H956" i="15" l="1"/>
  <c r="K825" i="15"/>
  <c r="M817" i="15"/>
  <c r="I823" i="15"/>
  <c r="J831" i="15"/>
  <c r="L826" i="15"/>
  <c r="R820" i="15"/>
  <c r="N827" i="15"/>
  <c r="P823" i="15"/>
  <c r="Q820" i="15"/>
  <c r="O815" i="15"/>
  <c r="H957" i="15" l="1"/>
  <c r="J832" i="15"/>
  <c r="M818" i="15"/>
  <c r="K826" i="15"/>
  <c r="I824" i="15"/>
  <c r="L827" i="15"/>
  <c r="P824" i="15"/>
  <c r="R821" i="15"/>
  <c r="O816" i="15"/>
  <c r="Q821" i="15"/>
  <c r="N828" i="15"/>
  <c r="H958" i="15" l="1"/>
  <c r="L828" i="15"/>
  <c r="K827" i="15"/>
  <c r="M819" i="15"/>
  <c r="J833" i="15"/>
  <c r="I825" i="15"/>
  <c r="O817" i="15"/>
  <c r="N829" i="15"/>
  <c r="Q822" i="15"/>
  <c r="R822" i="15"/>
  <c r="P825" i="15"/>
  <c r="H959" i="15" l="1"/>
  <c r="I826" i="15"/>
  <c r="J834" i="15"/>
  <c r="M820" i="15"/>
  <c r="K828" i="15"/>
  <c r="L829" i="15"/>
  <c r="P826" i="15"/>
  <c r="Q823" i="15"/>
  <c r="O818" i="15"/>
  <c r="R823" i="15"/>
  <c r="N830" i="15"/>
  <c r="H960" i="15" l="1"/>
  <c r="M821" i="15"/>
  <c r="J835" i="15"/>
  <c r="L830" i="15"/>
  <c r="I827" i="15"/>
  <c r="K829" i="15"/>
  <c r="N831" i="15"/>
  <c r="R824" i="15"/>
  <c r="P827" i="15"/>
  <c r="O819" i="15"/>
  <c r="Q824" i="15"/>
  <c r="H961" i="15" l="1"/>
  <c r="M822" i="15"/>
  <c r="K830" i="15"/>
  <c r="I828" i="15"/>
  <c r="L831" i="15"/>
  <c r="J836" i="15"/>
  <c r="Q825" i="15"/>
  <c r="O820" i="15"/>
  <c r="R825" i="15"/>
  <c r="N832" i="15"/>
  <c r="P828" i="15"/>
  <c r="H962" i="15" l="1"/>
  <c r="I829" i="15"/>
  <c r="K831" i="15"/>
  <c r="M823" i="15"/>
  <c r="J837" i="15"/>
  <c r="L832" i="15"/>
  <c r="P829" i="15"/>
  <c r="N833" i="15"/>
  <c r="O821" i="15"/>
  <c r="R826" i="15"/>
  <c r="Q826" i="15"/>
  <c r="H963" i="15" l="1"/>
  <c r="M824" i="15"/>
  <c r="L833" i="15"/>
  <c r="K832" i="15"/>
  <c r="J838" i="15"/>
  <c r="I830" i="15"/>
  <c r="R827" i="15"/>
  <c r="N834" i="15"/>
  <c r="P830" i="15"/>
  <c r="Q827" i="15"/>
  <c r="O822" i="15"/>
  <c r="H964" i="15" l="1"/>
  <c r="J839" i="15"/>
  <c r="I831" i="15"/>
  <c r="K833" i="15"/>
  <c r="L834" i="15"/>
  <c r="M825" i="15"/>
  <c r="Q828" i="15"/>
  <c r="R828" i="15"/>
  <c r="O823" i="15"/>
  <c r="P831" i="15"/>
  <c r="N835" i="15"/>
  <c r="H965" i="15" l="1"/>
  <c r="J840" i="15"/>
  <c r="K834" i="15"/>
  <c r="I832" i="15"/>
  <c r="M826" i="15"/>
  <c r="L835" i="15"/>
  <c r="O824" i="15"/>
  <c r="N836" i="15"/>
  <c r="P832" i="15"/>
  <c r="R829" i="15"/>
  <c r="Q829" i="15"/>
  <c r="H966" i="15" l="1"/>
  <c r="I833" i="15"/>
  <c r="J841" i="15"/>
  <c r="L836" i="15"/>
  <c r="M827" i="15"/>
  <c r="K835" i="15"/>
  <c r="Q830" i="15"/>
  <c r="P833" i="15"/>
  <c r="R830" i="15"/>
  <c r="N837" i="15"/>
  <c r="O825" i="15"/>
  <c r="H967" i="15" l="1"/>
  <c r="I834" i="15"/>
  <c r="L837" i="15"/>
  <c r="J842" i="15"/>
  <c r="K836" i="15"/>
  <c r="M828" i="15"/>
  <c r="N838" i="15"/>
  <c r="O826" i="15"/>
  <c r="R831" i="15"/>
  <c r="P834" i="15"/>
  <c r="Q831" i="15"/>
  <c r="H968" i="15" l="1"/>
  <c r="L838" i="15"/>
  <c r="I835" i="15"/>
  <c r="M829" i="15"/>
  <c r="K837" i="15"/>
  <c r="J843" i="15"/>
  <c r="Q832" i="15"/>
  <c r="R832" i="15"/>
  <c r="N839" i="15"/>
  <c r="P835" i="15"/>
  <c r="O827" i="15"/>
  <c r="H969" i="15" l="1"/>
  <c r="J844" i="15"/>
  <c r="I836" i="15"/>
  <c r="K838" i="15"/>
  <c r="L839" i="15"/>
  <c r="M830" i="15"/>
  <c r="P836" i="15"/>
  <c r="N840" i="15"/>
  <c r="Q833" i="15"/>
  <c r="O828" i="15"/>
  <c r="R833" i="15"/>
  <c r="H970" i="15" l="1"/>
  <c r="J845" i="15"/>
  <c r="K839" i="15"/>
  <c r="M831" i="15"/>
  <c r="L840" i="15"/>
  <c r="I837" i="15"/>
  <c r="R834" i="15"/>
  <c r="O829" i="15"/>
  <c r="Q834" i="15"/>
  <c r="N841" i="15"/>
  <c r="P837" i="15"/>
  <c r="H971" i="15" l="1"/>
  <c r="M832" i="15"/>
  <c r="J846" i="15"/>
  <c r="I838" i="15"/>
  <c r="K840" i="15"/>
  <c r="L841" i="15"/>
  <c r="P838" i="15"/>
  <c r="Q835" i="15"/>
  <c r="R835" i="15"/>
  <c r="N842" i="15"/>
  <c r="O830" i="15"/>
  <c r="H972" i="15" l="1"/>
  <c r="K841" i="15"/>
  <c r="I839" i="15"/>
  <c r="M833" i="15"/>
  <c r="L842" i="15"/>
  <c r="J847" i="15"/>
  <c r="O831" i="15"/>
  <c r="N843" i="15"/>
  <c r="R836" i="15"/>
  <c r="Q836" i="15"/>
  <c r="P839" i="15"/>
  <c r="H973" i="15" l="1"/>
  <c r="J848" i="15"/>
  <c r="M834" i="15"/>
  <c r="I840" i="15"/>
  <c r="K842" i="15"/>
  <c r="L843" i="15"/>
  <c r="P840" i="15"/>
  <c r="O832" i="15"/>
  <c r="Q837" i="15"/>
  <c r="R837" i="15"/>
  <c r="N844" i="15"/>
  <c r="H974" i="15" l="1"/>
  <c r="I841" i="15"/>
  <c r="J849" i="15"/>
  <c r="L844" i="15"/>
  <c r="K843" i="15"/>
  <c r="M835" i="15"/>
  <c r="N845" i="15"/>
  <c r="Q838" i="15"/>
  <c r="P841" i="15"/>
  <c r="R838" i="15"/>
  <c r="O833" i="15"/>
  <c r="H975" i="15" l="1"/>
  <c r="L845" i="15"/>
  <c r="J850" i="15"/>
  <c r="M836" i="15"/>
  <c r="K844" i="15"/>
  <c r="I842" i="15"/>
  <c r="P842" i="15"/>
  <c r="O834" i="15"/>
  <c r="R839" i="15"/>
  <c r="Q839" i="15"/>
  <c r="N846" i="15"/>
  <c r="H976" i="15" l="1"/>
  <c r="K845" i="15"/>
  <c r="I843" i="15"/>
  <c r="M837" i="15"/>
  <c r="J851" i="15"/>
  <c r="L846" i="15"/>
  <c r="Q840" i="15"/>
  <c r="O835" i="15"/>
  <c r="N847" i="15"/>
  <c r="R840" i="15"/>
  <c r="P843" i="15"/>
  <c r="H977" i="15" l="1"/>
  <c r="J852" i="15"/>
  <c r="M838" i="15"/>
  <c r="I844" i="15"/>
  <c r="L847" i="15"/>
  <c r="K846" i="15"/>
  <c r="R841" i="15"/>
  <c r="O836" i="15"/>
  <c r="Q841" i="15"/>
  <c r="P844" i="15"/>
  <c r="N848" i="15"/>
  <c r="H978" i="15" l="1"/>
  <c r="M839" i="15"/>
  <c r="K847" i="15"/>
  <c r="J853" i="15"/>
  <c r="L848" i="15"/>
  <c r="I845" i="15"/>
  <c r="N849" i="15"/>
  <c r="P845" i="15"/>
  <c r="O837" i="15"/>
  <c r="R842" i="15"/>
  <c r="Q842" i="15"/>
  <c r="H979" i="15" l="1"/>
  <c r="M840" i="15"/>
  <c r="I846" i="15"/>
  <c r="L849" i="15"/>
  <c r="J854" i="15"/>
  <c r="K848" i="15"/>
  <c r="Q843" i="15"/>
  <c r="R843" i="15"/>
  <c r="O838" i="15"/>
  <c r="P846" i="15"/>
  <c r="N850" i="15"/>
  <c r="H980" i="15" l="1"/>
  <c r="M841" i="15"/>
  <c r="K849" i="15"/>
  <c r="J855" i="15"/>
  <c r="L850" i="15"/>
  <c r="I847" i="15"/>
  <c r="N851" i="15"/>
  <c r="O839" i="15"/>
  <c r="Q844" i="15"/>
  <c r="P847" i="15"/>
  <c r="R844" i="15"/>
  <c r="H981" i="15" l="1"/>
  <c r="I848" i="15"/>
  <c r="J856" i="15"/>
  <c r="K850" i="15"/>
  <c r="M842" i="15"/>
  <c r="L851" i="15"/>
  <c r="P848" i="15"/>
  <c r="O840" i="15"/>
  <c r="R845" i="15"/>
  <c r="Q845" i="15"/>
  <c r="N852" i="15"/>
  <c r="H982" i="15" l="1"/>
  <c r="I849" i="15"/>
  <c r="K851" i="15"/>
  <c r="J857" i="15"/>
  <c r="L852" i="15"/>
  <c r="M843" i="15"/>
  <c r="N853" i="15"/>
  <c r="P849" i="15"/>
  <c r="Q846" i="15"/>
  <c r="R846" i="15"/>
  <c r="O841" i="15"/>
  <c r="H983" i="15" l="1"/>
  <c r="M844" i="15"/>
  <c r="L853" i="15"/>
  <c r="J858" i="15"/>
  <c r="K852" i="15"/>
  <c r="I850" i="15"/>
  <c r="R847" i="15"/>
  <c r="P850" i="15"/>
  <c r="N854" i="15"/>
  <c r="O842" i="15"/>
  <c r="Q847" i="15"/>
  <c r="H984" i="15" l="1"/>
  <c r="I851" i="15"/>
  <c r="L854" i="15"/>
  <c r="K853" i="15"/>
  <c r="M845" i="15"/>
  <c r="J859" i="15"/>
  <c r="Q848" i="15"/>
  <c r="R848" i="15"/>
  <c r="O843" i="15"/>
  <c r="N855" i="15"/>
  <c r="P851" i="15"/>
  <c r="H985" i="15" l="1"/>
  <c r="J860" i="15"/>
  <c r="L855" i="15"/>
  <c r="I852" i="15"/>
  <c r="M846" i="15"/>
  <c r="K854" i="15"/>
  <c r="O844" i="15"/>
  <c r="Q849" i="15"/>
  <c r="P852" i="15"/>
  <c r="N856" i="15"/>
  <c r="R849" i="15"/>
  <c r="H986" i="15" l="1"/>
  <c r="K855" i="15"/>
  <c r="M847" i="15"/>
  <c r="I853" i="15"/>
  <c r="L856" i="15"/>
  <c r="J861" i="15"/>
  <c r="Q850" i="15"/>
  <c r="O845" i="15"/>
  <c r="R850" i="15"/>
  <c r="N857" i="15"/>
  <c r="P853" i="15"/>
  <c r="H987" i="15" l="1"/>
  <c r="I854" i="15"/>
  <c r="K856" i="15"/>
  <c r="J862" i="15"/>
  <c r="L857" i="15"/>
  <c r="M848" i="15"/>
  <c r="N858" i="15"/>
  <c r="O846" i="15"/>
  <c r="Q851" i="15"/>
  <c r="P854" i="15"/>
  <c r="R851" i="15"/>
  <c r="H988" i="15" l="1"/>
  <c r="M849" i="15"/>
  <c r="L858" i="15"/>
  <c r="J863" i="15"/>
  <c r="K857" i="15"/>
  <c r="I855" i="15"/>
  <c r="N859" i="15"/>
  <c r="R852" i="15"/>
  <c r="P855" i="15"/>
  <c r="Q852" i="15"/>
  <c r="O847" i="15"/>
  <c r="H989" i="15" l="1"/>
  <c r="L859" i="15"/>
  <c r="M850" i="15"/>
  <c r="J864" i="15"/>
  <c r="K858" i="15"/>
  <c r="I856" i="15"/>
  <c r="O848" i="15"/>
  <c r="P856" i="15"/>
  <c r="N860" i="15"/>
  <c r="Q853" i="15"/>
  <c r="R853" i="15"/>
  <c r="H990" i="15" l="1"/>
  <c r="K859" i="15"/>
  <c r="J865" i="15"/>
  <c r="M851" i="15"/>
  <c r="L860" i="15"/>
  <c r="I857" i="15"/>
  <c r="R854" i="15"/>
  <c r="N861" i="15"/>
  <c r="P857" i="15"/>
  <c r="O849" i="15"/>
  <c r="Q854" i="15"/>
  <c r="H991" i="15" l="1"/>
  <c r="I858" i="15"/>
  <c r="K860" i="15"/>
  <c r="L861" i="15"/>
  <c r="M852" i="15"/>
  <c r="J866" i="15"/>
  <c r="N862" i="15"/>
  <c r="Q855" i="15"/>
  <c r="O850" i="15"/>
  <c r="P858" i="15"/>
  <c r="R855" i="15"/>
  <c r="H992" i="15" l="1"/>
  <c r="K861" i="15"/>
  <c r="I859" i="15"/>
  <c r="M853" i="15"/>
  <c r="J867" i="15"/>
  <c r="L862" i="15"/>
  <c r="R856" i="15"/>
  <c r="O851" i="15"/>
  <c r="N863" i="15"/>
  <c r="P859" i="15"/>
  <c r="Q856" i="15"/>
  <c r="H993" i="15" l="1"/>
  <c r="M854" i="15"/>
  <c r="I860" i="15"/>
  <c r="L863" i="15"/>
  <c r="J868" i="15"/>
  <c r="K862" i="15"/>
  <c r="N864" i="15"/>
  <c r="Q857" i="15"/>
  <c r="P860" i="15"/>
  <c r="O852" i="15"/>
  <c r="R857" i="15"/>
  <c r="H994" i="15" l="1"/>
  <c r="K863" i="15"/>
  <c r="J869" i="15"/>
  <c r="L864" i="15"/>
  <c r="I861" i="15"/>
  <c r="M855" i="15"/>
  <c r="O853" i="15"/>
  <c r="N865" i="15"/>
  <c r="R858" i="15"/>
  <c r="P861" i="15"/>
  <c r="Q858" i="15"/>
  <c r="H995" i="15" l="1"/>
  <c r="L865" i="15"/>
  <c r="I862" i="15"/>
  <c r="M856" i="15"/>
  <c r="J870" i="15"/>
  <c r="K864" i="15"/>
  <c r="Q859" i="15"/>
  <c r="R859" i="15"/>
  <c r="O854" i="15"/>
  <c r="P862" i="15"/>
  <c r="N866" i="15"/>
  <c r="H996" i="15" l="1"/>
  <c r="J871" i="15"/>
  <c r="M857" i="15"/>
  <c r="L866" i="15"/>
  <c r="I863" i="15"/>
  <c r="K865" i="15"/>
  <c r="N867" i="15"/>
  <c r="P863" i="15"/>
  <c r="Q860" i="15"/>
  <c r="O855" i="15"/>
  <c r="R860" i="15"/>
  <c r="H997" i="15" l="1"/>
  <c r="L867" i="15"/>
  <c r="J872" i="15"/>
  <c r="I864" i="15"/>
  <c r="M858" i="15"/>
  <c r="K866" i="15"/>
  <c r="R861" i="15"/>
  <c r="O856" i="15"/>
  <c r="N868" i="15"/>
  <c r="Q861" i="15"/>
  <c r="P864" i="15"/>
  <c r="H998" i="15" l="1"/>
  <c r="K867" i="15"/>
  <c r="L868" i="15"/>
  <c r="M859" i="15"/>
  <c r="I865" i="15"/>
  <c r="J873" i="15"/>
  <c r="Q862" i="15"/>
  <c r="O857" i="15"/>
  <c r="R862" i="15"/>
  <c r="P865" i="15"/>
  <c r="N869" i="15"/>
  <c r="H999" i="15" l="1"/>
  <c r="I866" i="15"/>
  <c r="L869" i="15"/>
  <c r="K868" i="15"/>
  <c r="J874" i="15"/>
  <c r="M860" i="15"/>
  <c r="R863" i="15"/>
  <c r="Q863" i="15"/>
  <c r="N870" i="15"/>
  <c r="P866" i="15"/>
  <c r="O858" i="15"/>
  <c r="H1000" i="15" l="1"/>
  <c r="K869" i="15"/>
  <c r="M861" i="15"/>
  <c r="J875" i="15"/>
  <c r="L870" i="15"/>
  <c r="I867" i="15"/>
  <c r="P867" i="15"/>
  <c r="N871" i="15"/>
  <c r="R864" i="15"/>
  <c r="O859" i="15"/>
  <c r="Q864" i="15"/>
  <c r="H1001" i="15" l="1"/>
  <c r="J876" i="15"/>
  <c r="L871" i="15"/>
  <c r="M862" i="15"/>
  <c r="I868" i="15"/>
  <c r="K870" i="15"/>
  <c r="Q865" i="15"/>
  <c r="R865" i="15"/>
  <c r="P868" i="15"/>
  <c r="O860" i="15"/>
  <c r="N872" i="15"/>
  <c r="H1002" i="15" l="1"/>
  <c r="K871" i="15"/>
  <c r="L872" i="15"/>
  <c r="J877" i="15"/>
  <c r="M863" i="15"/>
  <c r="I869" i="15"/>
  <c r="O861" i="15"/>
  <c r="P869" i="15"/>
  <c r="Q866" i="15"/>
  <c r="N873" i="15"/>
  <c r="R866" i="15"/>
  <c r="H1003" i="15" l="1"/>
  <c r="M864" i="15"/>
  <c r="I870" i="15"/>
  <c r="J878" i="15"/>
  <c r="K872" i="15"/>
  <c r="L873" i="15"/>
  <c r="R867" i="15"/>
  <c r="N874" i="15"/>
  <c r="Q867" i="15"/>
  <c r="P870" i="15"/>
  <c r="O862" i="15"/>
  <c r="H1004" i="15" l="1"/>
  <c r="L874" i="15"/>
  <c r="M865" i="15"/>
  <c r="K873" i="15"/>
  <c r="J879" i="15"/>
  <c r="I871" i="15"/>
  <c r="O863" i="15"/>
  <c r="Q868" i="15"/>
  <c r="R868" i="15"/>
  <c r="P871" i="15"/>
  <c r="N875" i="15"/>
  <c r="H1005" i="15" l="1"/>
  <c r="M866" i="15"/>
  <c r="I872" i="15"/>
  <c r="J880" i="15"/>
  <c r="L875" i="15"/>
  <c r="K874" i="15"/>
  <c r="R869" i="15"/>
  <c r="O864" i="15"/>
  <c r="N876" i="15"/>
  <c r="P872" i="15"/>
  <c r="Q869" i="15"/>
  <c r="H1006" i="15" l="1"/>
  <c r="I873" i="15"/>
  <c r="K875" i="15"/>
  <c r="L876" i="15"/>
  <c r="J881" i="15"/>
  <c r="M867" i="15"/>
  <c r="Q870" i="15"/>
  <c r="P873" i="15"/>
  <c r="O865" i="15"/>
  <c r="N877" i="15"/>
  <c r="R870" i="15"/>
  <c r="H1007" i="15" l="1"/>
  <c r="J882" i="15"/>
  <c r="L877" i="15"/>
  <c r="K876" i="15"/>
  <c r="M868" i="15"/>
  <c r="I874" i="15"/>
  <c r="N878" i="15"/>
  <c r="O866" i="15"/>
  <c r="Q871" i="15"/>
  <c r="R871" i="15"/>
  <c r="P874" i="15"/>
  <c r="H1008" i="15" l="1"/>
  <c r="I875" i="15"/>
  <c r="K877" i="15"/>
  <c r="M869" i="15"/>
  <c r="L878" i="15"/>
  <c r="J883" i="15"/>
  <c r="Q872" i="15"/>
  <c r="P875" i="15"/>
  <c r="R872" i="15"/>
  <c r="O867" i="15"/>
  <c r="N879" i="15"/>
  <c r="H1009" i="15" l="1"/>
  <c r="L879" i="15"/>
  <c r="M870" i="15"/>
  <c r="K878" i="15"/>
  <c r="I876" i="15"/>
  <c r="J884" i="15"/>
  <c r="O868" i="15"/>
  <c r="P876" i="15"/>
  <c r="Q873" i="15"/>
  <c r="N880" i="15"/>
  <c r="R873" i="15"/>
  <c r="H1010" i="15" l="1"/>
  <c r="J885" i="15"/>
  <c r="I877" i="15"/>
  <c r="K879" i="15"/>
  <c r="L880" i="15"/>
  <c r="M871" i="15"/>
  <c r="R874" i="15"/>
  <c r="Q874" i="15"/>
  <c r="O869" i="15"/>
  <c r="N881" i="15"/>
  <c r="P877" i="15"/>
  <c r="H1011" i="15" l="1"/>
  <c r="L881" i="15"/>
  <c r="K880" i="15"/>
  <c r="I878" i="15"/>
  <c r="J886" i="15"/>
  <c r="M872" i="15"/>
  <c r="R875" i="15"/>
  <c r="P878" i="15"/>
  <c r="N882" i="15"/>
  <c r="O870" i="15"/>
  <c r="Q875" i="15"/>
  <c r="H1012" i="15" l="1"/>
  <c r="M873" i="15"/>
  <c r="I879" i="15"/>
  <c r="K881" i="15"/>
  <c r="L882" i="15"/>
  <c r="J887" i="15"/>
  <c r="Q876" i="15"/>
  <c r="O871" i="15"/>
  <c r="P879" i="15"/>
  <c r="N883" i="15"/>
  <c r="R876" i="15"/>
  <c r="H1013" i="15" l="1"/>
  <c r="L883" i="15"/>
  <c r="I880" i="15"/>
  <c r="J888" i="15"/>
  <c r="M874" i="15"/>
  <c r="K882" i="15"/>
  <c r="R877" i="15"/>
  <c r="P880" i="15"/>
  <c r="Q877" i="15"/>
  <c r="N884" i="15"/>
  <c r="O872" i="15"/>
  <c r="H1014" i="15" l="1"/>
  <c r="J889" i="15"/>
  <c r="K883" i="15"/>
  <c r="I881" i="15"/>
  <c r="M875" i="15"/>
  <c r="L884" i="15"/>
  <c r="O873" i="15"/>
  <c r="Q878" i="15"/>
  <c r="P881" i="15"/>
  <c r="N885" i="15"/>
  <c r="R878" i="15"/>
  <c r="H1015" i="15" l="1"/>
  <c r="M876" i="15"/>
  <c r="I882" i="15"/>
  <c r="K884" i="15"/>
  <c r="J890" i="15"/>
  <c r="L885" i="15"/>
  <c r="N886" i="15"/>
  <c r="O874" i="15"/>
  <c r="R879" i="15"/>
  <c r="P882" i="15"/>
  <c r="Q879" i="15"/>
  <c r="H1016" i="15" l="1"/>
  <c r="K885" i="15"/>
  <c r="I883" i="15"/>
  <c r="L886" i="15"/>
  <c r="J891" i="15"/>
  <c r="M877" i="15"/>
  <c r="Q880" i="15"/>
  <c r="R880" i="15"/>
  <c r="N887" i="15"/>
  <c r="P883" i="15"/>
  <c r="O875" i="15"/>
  <c r="H1017" i="15" l="1"/>
  <c r="M878" i="15"/>
  <c r="I884" i="15"/>
  <c r="J892" i="15"/>
  <c r="L887" i="15"/>
  <c r="K886" i="15"/>
  <c r="N888" i="15"/>
  <c r="Q881" i="15"/>
  <c r="O876" i="15"/>
  <c r="P884" i="15"/>
  <c r="R881" i="15"/>
  <c r="H1018" i="15" l="1"/>
  <c r="I885" i="15"/>
  <c r="J893" i="15"/>
  <c r="K887" i="15"/>
  <c r="L888" i="15"/>
  <c r="M879" i="15"/>
  <c r="R882" i="15"/>
  <c r="P885" i="15"/>
  <c r="Q882" i="15"/>
  <c r="N889" i="15"/>
  <c r="O877" i="15"/>
  <c r="H1019" i="15" l="1"/>
  <c r="L889" i="15"/>
  <c r="J894" i="15"/>
  <c r="I886" i="15"/>
  <c r="M880" i="15"/>
  <c r="K888" i="15"/>
  <c r="Q883" i="15"/>
  <c r="R883" i="15"/>
  <c r="O878" i="15"/>
  <c r="N890" i="15"/>
  <c r="P886" i="15"/>
  <c r="H1020" i="15" l="1"/>
  <c r="I887" i="15"/>
  <c r="K889" i="15"/>
  <c r="J895" i="15"/>
  <c r="M881" i="15"/>
  <c r="L890" i="15"/>
  <c r="N891" i="15"/>
  <c r="O879" i="15"/>
  <c r="Q884" i="15"/>
  <c r="P887" i="15"/>
  <c r="R884" i="15"/>
  <c r="H1021" i="15" l="1"/>
  <c r="J896" i="15"/>
  <c r="I888" i="15"/>
  <c r="L891" i="15"/>
  <c r="M882" i="15"/>
  <c r="K890" i="15"/>
  <c r="P888" i="15"/>
  <c r="O880" i="15"/>
  <c r="R885" i="15"/>
  <c r="Q885" i="15"/>
  <c r="N892" i="15"/>
  <c r="H1022" i="15" l="1"/>
  <c r="M883" i="15"/>
  <c r="L892" i="15"/>
  <c r="I889" i="15"/>
  <c r="K891" i="15"/>
  <c r="J897" i="15"/>
  <c r="N893" i="15"/>
  <c r="R886" i="15"/>
  <c r="P889" i="15"/>
  <c r="Q886" i="15"/>
  <c r="O881" i="15"/>
  <c r="H1023" i="15" l="1"/>
  <c r="K892" i="15"/>
  <c r="I890" i="15"/>
  <c r="J898" i="15"/>
  <c r="L893" i="15"/>
  <c r="M884" i="15"/>
  <c r="O882" i="15"/>
  <c r="Q887" i="15"/>
  <c r="R887" i="15"/>
  <c r="P890" i="15"/>
  <c r="N894" i="15"/>
  <c r="H1024" i="15" l="1"/>
  <c r="M885" i="15"/>
  <c r="L894" i="15"/>
  <c r="J899" i="15"/>
  <c r="I891" i="15"/>
  <c r="K893" i="15"/>
  <c r="P891" i="15"/>
  <c r="R888" i="15"/>
  <c r="O883" i="15"/>
  <c r="N895" i="15"/>
  <c r="Q888" i="15"/>
  <c r="H1025" i="15" l="1"/>
  <c r="K894" i="15"/>
  <c r="I892" i="15"/>
  <c r="L895" i="15"/>
  <c r="J900" i="15"/>
  <c r="M886" i="15"/>
  <c r="N896" i="15"/>
  <c r="R889" i="15"/>
  <c r="Q889" i="15"/>
  <c r="O884" i="15"/>
  <c r="P892" i="15"/>
  <c r="H1026" i="15" l="1"/>
  <c r="L896" i="15"/>
  <c r="M887" i="15"/>
  <c r="J901" i="15"/>
  <c r="I893" i="15"/>
  <c r="K895" i="15"/>
  <c r="O885" i="15"/>
  <c r="R890" i="15"/>
  <c r="P893" i="15"/>
  <c r="Q890" i="15"/>
  <c r="N897" i="15"/>
  <c r="H1027" i="15" l="1"/>
  <c r="I894" i="15"/>
  <c r="M888" i="15"/>
  <c r="K896" i="15"/>
  <c r="J902" i="15"/>
  <c r="L897" i="15"/>
  <c r="Q891" i="15"/>
  <c r="P894" i="15"/>
  <c r="R891" i="15"/>
  <c r="O886" i="15"/>
  <c r="N898" i="15"/>
  <c r="H1028" i="15" l="1"/>
  <c r="L898" i="15"/>
  <c r="K897" i="15"/>
  <c r="M889" i="15"/>
  <c r="J903" i="15"/>
  <c r="I895" i="15"/>
  <c r="R892" i="15"/>
  <c r="P895" i="15"/>
  <c r="N899" i="15"/>
  <c r="O887" i="15"/>
  <c r="Q892" i="15"/>
  <c r="H1029" i="15" l="1"/>
  <c r="M890" i="15"/>
  <c r="J904" i="15"/>
  <c r="K898" i="15"/>
  <c r="I896" i="15"/>
  <c r="L899" i="15"/>
  <c r="O888" i="15"/>
  <c r="R893" i="15"/>
  <c r="Q893" i="15"/>
  <c r="N900" i="15"/>
  <c r="P896" i="15"/>
  <c r="H1030" i="15" l="1"/>
  <c r="J905" i="15"/>
  <c r="L900" i="15"/>
  <c r="I897" i="15"/>
  <c r="K899" i="15"/>
  <c r="M891" i="15"/>
  <c r="P897" i="15"/>
  <c r="Q894" i="15"/>
  <c r="R894" i="15"/>
  <c r="O889" i="15"/>
  <c r="N901" i="15"/>
  <c r="H1031" i="15" l="1"/>
  <c r="M892" i="15"/>
  <c r="K900" i="15"/>
  <c r="J906" i="15"/>
  <c r="I898" i="15"/>
  <c r="L901" i="15"/>
  <c r="R895" i="15"/>
  <c r="P898" i="15"/>
  <c r="N902" i="15"/>
  <c r="O890" i="15"/>
  <c r="Q895" i="15"/>
  <c r="H1032" i="15" l="1"/>
  <c r="J907" i="15"/>
  <c r="K901" i="15"/>
  <c r="M893" i="15"/>
  <c r="L902" i="15"/>
  <c r="I899" i="15"/>
  <c r="Q896" i="15"/>
  <c r="P899" i="15"/>
  <c r="R896" i="15"/>
  <c r="O891" i="15"/>
  <c r="N903" i="15"/>
  <c r="H1033" i="15" l="1"/>
  <c r="K902" i="15"/>
  <c r="I900" i="15"/>
  <c r="L903" i="15"/>
  <c r="J908" i="15"/>
  <c r="M894" i="15"/>
  <c r="N904" i="15"/>
  <c r="O892" i="15"/>
  <c r="R897" i="15"/>
  <c r="P900" i="15"/>
  <c r="Q897" i="15"/>
  <c r="H1034" i="15" l="1"/>
  <c r="J909" i="15"/>
  <c r="K903" i="15"/>
  <c r="M895" i="15"/>
  <c r="L904" i="15"/>
  <c r="I901" i="15"/>
  <c r="Q898" i="15"/>
  <c r="R898" i="15"/>
  <c r="N905" i="15"/>
  <c r="P901" i="15"/>
  <c r="O893" i="15"/>
  <c r="H1035" i="15" l="1"/>
  <c r="I902" i="15"/>
  <c r="L905" i="15"/>
  <c r="M896" i="15"/>
  <c r="J910" i="15"/>
  <c r="K904" i="15"/>
  <c r="O894" i="15"/>
  <c r="P902" i="15"/>
  <c r="N906" i="15"/>
  <c r="R899" i="15"/>
  <c r="Q899" i="15"/>
  <c r="H1036" i="15" l="1"/>
  <c r="M897" i="15"/>
  <c r="L906" i="15"/>
  <c r="K905" i="15"/>
  <c r="J911" i="15"/>
  <c r="I903" i="15"/>
  <c r="Q900" i="15"/>
  <c r="R900" i="15"/>
  <c r="N907" i="15"/>
  <c r="O895" i="15"/>
  <c r="P903" i="15"/>
  <c r="H1037" i="15" l="1"/>
  <c r="J912" i="15"/>
  <c r="L907" i="15"/>
  <c r="K906" i="15"/>
  <c r="M898" i="15"/>
  <c r="I904" i="15"/>
  <c r="P904" i="15"/>
  <c r="N908" i="15"/>
  <c r="Q901" i="15"/>
  <c r="O896" i="15"/>
  <c r="R901" i="15"/>
  <c r="H1038" i="15" l="1"/>
  <c r="L908" i="15"/>
  <c r="I905" i="15"/>
  <c r="M899" i="15"/>
  <c r="K907" i="15"/>
  <c r="J913" i="15"/>
  <c r="R902" i="15"/>
  <c r="O897" i="15"/>
  <c r="Q902" i="15"/>
  <c r="N909" i="15"/>
  <c r="P905" i="15"/>
  <c r="H1039" i="15" l="1"/>
  <c r="M900" i="15"/>
  <c r="I906" i="15"/>
  <c r="L909" i="15"/>
  <c r="J914" i="15"/>
  <c r="K908" i="15"/>
  <c r="P906" i="15"/>
  <c r="Q903" i="15"/>
  <c r="R903" i="15"/>
  <c r="N910" i="15"/>
  <c r="O898" i="15"/>
  <c r="H1040" i="15" l="1"/>
  <c r="J915" i="15"/>
  <c r="L910" i="15"/>
  <c r="M901" i="15"/>
  <c r="I907" i="15"/>
  <c r="K909" i="15"/>
  <c r="R904" i="15"/>
  <c r="P907" i="15"/>
  <c r="O899" i="15"/>
  <c r="N911" i="15"/>
  <c r="Q904" i="15"/>
  <c r="H1041" i="15" l="1"/>
  <c r="J916" i="15"/>
  <c r="K910" i="15"/>
  <c r="M902" i="15"/>
  <c r="I908" i="15"/>
  <c r="L911" i="15"/>
  <c r="Q905" i="15"/>
  <c r="R905" i="15"/>
  <c r="N912" i="15"/>
  <c r="O900" i="15"/>
  <c r="P908" i="15"/>
  <c r="H1042" i="15" l="1"/>
  <c r="L912" i="15"/>
  <c r="K911" i="15"/>
  <c r="I909" i="15"/>
  <c r="M903" i="15"/>
  <c r="J917" i="15"/>
  <c r="P909" i="15"/>
  <c r="O901" i="15"/>
  <c r="Q906" i="15"/>
  <c r="N913" i="15"/>
  <c r="R906" i="15"/>
  <c r="H1043" i="15" l="1"/>
  <c r="K912" i="15"/>
  <c r="M904" i="15"/>
  <c r="J918" i="15"/>
  <c r="I910" i="15"/>
  <c r="L913" i="15"/>
  <c r="O902" i="15"/>
  <c r="P910" i="15"/>
  <c r="N914" i="15"/>
  <c r="R907" i="15"/>
  <c r="Q907" i="15"/>
  <c r="H1044" i="15" l="1"/>
  <c r="M905" i="15"/>
  <c r="L914" i="15"/>
  <c r="I911" i="15"/>
  <c r="K913" i="15"/>
  <c r="J919" i="15"/>
  <c r="R908" i="15"/>
  <c r="O903" i="15"/>
  <c r="Q908" i="15"/>
  <c r="N915" i="15"/>
  <c r="P911" i="15"/>
  <c r="H1045" i="15" l="1"/>
  <c r="L915" i="15"/>
  <c r="M906" i="15"/>
  <c r="J920" i="15"/>
  <c r="K914" i="15"/>
  <c r="I912" i="15"/>
  <c r="Q909" i="15"/>
  <c r="O904" i="15"/>
  <c r="P912" i="15"/>
  <c r="N916" i="15"/>
  <c r="R909" i="15"/>
  <c r="H1046" i="15" l="1"/>
  <c r="I913" i="15"/>
  <c r="K915" i="15"/>
  <c r="J921" i="15"/>
  <c r="M907" i="15"/>
  <c r="L916" i="15"/>
  <c r="N917" i="15"/>
  <c r="Q910" i="15"/>
  <c r="R910" i="15"/>
  <c r="P913" i="15"/>
  <c r="O905" i="15"/>
  <c r="H1047" i="15" l="1"/>
  <c r="J922" i="15"/>
  <c r="K916" i="15"/>
  <c r="I914" i="15"/>
  <c r="L917" i="15"/>
  <c r="M908" i="15"/>
  <c r="O906" i="15"/>
  <c r="R911" i="15"/>
  <c r="N918" i="15"/>
  <c r="P914" i="15"/>
  <c r="Q911" i="15"/>
  <c r="H1048" i="15" l="1"/>
  <c r="I915" i="15"/>
  <c r="K917" i="15"/>
  <c r="L918" i="15"/>
  <c r="J923" i="15"/>
  <c r="M909" i="15"/>
  <c r="Q912" i="15"/>
  <c r="P915" i="15"/>
  <c r="R912" i="15"/>
  <c r="O907" i="15"/>
  <c r="N919" i="15"/>
  <c r="H1049" i="15" l="1"/>
  <c r="M910" i="15"/>
  <c r="J924" i="15"/>
  <c r="L919" i="15"/>
  <c r="I916" i="15"/>
  <c r="K918" i="15"/>
  <c r="R913" i="15"/>
  <c r="P916" i="15"/>
  <c r="N920" i="15"/>
  <c r="O908" i="15"/>
  <c r="Q913" i="15"/>
  <c r="H1050" i="15" l="1"/>
  <c r="K919" i="15"/>
  <c r="M911" i="15"/>
  <c r="I917" i="15"/>
  <c r="L920" i="15"/>
  <c r="J925" i="15"/>
  <c r="Q914" i="15"/>
  <c r="R914" i="15"/>
  <c r="O909" i="15"/>
  <c r="N921" i="15"/>
  <c r="P917" i="15"/>
  <c r="H1051" i="15" l="1"/>
  <c r="J926" i="15"/>
  <c r="I918" i="15"/>
  <c r="L921" i="15"/>
  <c r="M912" i="15"/>
  <c r="K920" i="15"/>
  <c r="P918" i="15"/>
  <c r="O910" i="15"/>
  <c r="N922" i="15"/>
  <c r="R915" i="15"/>
  <c r="Q915" i="15"/>
  <c r="H1052" i="15" l="1"/>
  <c r="L922" i="15"/>
  <c r="I919" i="15"/>
  <c r="K921" i="15"/>
  <c r="M913" i="15"/>
  <c r="J927" i="15"/>
  <c r="Q916" i="15"/>
  <c r="N923" i="15"/>
  <c r="P919" i="15"/>
  <c r="R916" i="15"/>
  <c r="O911" i="15"/>
  <c r="H1053" i="15" l="1"/>
  <c r="J928" i="15"/>
  <c r="M914" i="15"/>
  <c r="K922" i="15"/>
  <c r="I920" i="15"/>
  <c r="L923" i="15"/>
  <c r="P920" i="15"/>
  <c r="N924" i="15"/>
  <c r="Q917" i="15"/>
  <c r="O912" i="15"/>
  <c r="R917" i="15"/>
  <c r="H1054" i="15" l="1"/>
  <c r="K923" i="15"/>
  <c r="L924" i="15"/>
  <c r="I921" i="15"/>
  <c r="M915" i="15"/>
  <c r="J929" i="15"/>
  <c r="R918" i="15"/>
  <c r="N925" i="15"/>
  <c r="O913" i="15"/>
  <c r="Q918" i="15"/>
  <c r="P921" i="15"/>
  <c r="H1055" i="15" l="1"/>
  <c r="I922" i="15"/>
  <c r="J930" i="15"/>
  <c r="L925" i="15"/>
  <c r="M916" i="15"/>
  <c r="K924" i="15"/>
  <c r="P922" i="15"/>
  <c r="O914" i="15"/>
  <c r="R919" i="15"/>
  <c r="Q919" i="15"/>
  <c r="N926" i="15"/>
  <c r="H1056" i="15" l="1"/>
  <c r="K925" i="15"/>
  <c r="M917" i="15"/>
  <c r="I923" i="15"/>
  <c r="L926" i="15"/>
  <c r="J931" i="15"/>
  <c r="Q920" i="15"/>
  <c r="R920" i="15"/>
  <c r="O915" i="15"/>
  <c r="P923" i="15"/>
  <c r="N927" i="15"/>
  <c r="H1057" i="15" l="1"/>
  <c r="J932" i="15"/>
  <c r="K926" i="15"/>
  <c r="L927" i="15"/>
  <c r="I924" i="15"/>
  <c r="M918" i="15"/>
  <c r="P924" i="15"/>
  <c r="O916" i="15"/>
  <c r="N928" i="15"/>
  <c r="R921" i="15"/>
  <c r="Q921" i="15"/>
  <c r="H1058" i="15" l="1"/>
  <c r="M919" i="15"/>
  <c r="I925" i="15"/>
  <c r="J933" i="15"/>
  <c r="K927" i="15"/>
  <c r="L928" i="15"/>
  <c r="Q922" i="15"/>
  <c r="N929" i="15"/>
  <c r="P925" i="15"/>
  <c r="R922" i="15"/>
  <c r="O917" i="15"/>
  <c r="H1059" i="15" l="1"/>
  <c r="J934" i="15"/>
  <c r="L929" i="15"/>
  <c r="K928" i="15"/>
  <c r="I926" i="15"/>
  <c r="M920" i="15"/>
  <c r="R923" i="15"/>
  <c r="N930" i="15"/>
  <c r="Q923" i="15"/>
  <c r="O918" i="15"/>
  <c r="P926" i="15"/>
  <c r="H1060" i="15" l="1"/>
  <c r="L930" i="15"/>
  <c r="J935" i="15"/>
  <c r="M921" i="15"/>
  <c r="I927" i="15"/>
  <c r="K929" i="15"/>
  <c r="P927" i="15"/>
  <c r="Q924" i="15"/>
  <c r="N931" i="15"/>
  <c r="O919" i="15"/>
  <c r="R924" i="15"/>
  <c r="H1061" i="15" l="1"/>
  <c r="M922" i="15"/>
  <c r="K930" i="15"/>
  <c r="I928" i="15"/>
  <c r="J936" i="15"/>
  <c r="L931" i="15"/>
  <c r="R925" i="15"/>
  <c r="O920" i="15"/>
  <c r="N932" i="15"/>
  <c r="P928" i="15"/>
  <c r="Q925" i="15"/>
  <c r="H1062" i="15" l="1"/>
  <c r="J937" i="15"/>
  <c r="I929" i="15"/>
  <c r="M923" i="15"/>
  <c r="L932" i="15"/>
  <c r="K931" i="15"/>
  <c r="Q926" i="15"/>
  <c r="N933" i="15"/>
  <c r="O921" i="15"/>
  <c r="R926" i="15"/>
  <c r="P929" i="15"/>
  <c r="H1063" i="15" l="1"/>
  <c r="M924" i="15"/>
  <c r="I930" i="15"/>
  <c r="L933" i="15"/>
  <c r="J938" i="15"/>
  <c r="K932" i="15"/>
  <c r="P930" i="15"/>
  <c r="R927" i="15"/>
  <c r="N934" i="15"/>
  <c r="Q927" i="15"/>
  <c r="O922" i="15"/>
  <c r="H1064" i="15" l="1"/>
  <c r="K933" i="15"/>
  <c r="M925" i="15"/>
  <c r="J939" i="15"/>
  <c r="L934" i="15"/>
  <c r="I931" i="15"/>
  <c r="O923" i="15"/>
  <c r="N935" i="15"/>
  <c r="P931" i="15"/>
  <c r="Q928" i="15"/>
  <c r="R928" i="15"/>
  <c r="H1065" i="15" l="1"/>
  <c r="M926" i="15"/>
  <c r="I932" i="15"/>
  <c r="L935" i="15"/>
  <c r="J940" i="15"/>
  <c r="K934" i="15"/>
  <c r="Q929" i="15"/>
  <c r="R929" i="15"/>
  <c r="P932" i="15"/>
  <c r="N936" i="15"/>
  <c r="O924" i="15"/>
  <c r="H1066" i="15" l="1"/>
  <c r="J941" i="15"/>
  <c r="L936" i="15"/>
  <c r="I933" i="15"/>
  <c r="K935" i="15"/>
  <c r="M927" i="15"/>
  <c r="O925" i="15"/>
  <c r="N937" i="15"/>
  <c r="P933" i="15"/>
  <c r="R930" i="15"/>
  <c r="Q930" i="15"/>
  <c r="H1067" i="15" l="1"/>
  <c r="K936" i="15"/>
  <c r="I934" i="15"/>
  <c r="L937" i="15"/>
  <c r="M928" i="15"/>
  <c r="J942" i="15"/>
  <c r="Q931" i="15"/>
  <c r="R931" i="15"/>
  <c r="O926" i="15"/>
  <c r="P934" i="15"/>
  <c r="N938" i="15"/>
  <c r="H1068" i="15" l="1"/>
  <c r="L938" i="15"/>
  <c r="K937" i="15"/>
  <c r="I935" i="15"/>
  <c r="J943" i="15"/>
  <c r="M929" i="15"/>
  <c r="O927" i="15"/>
  <c r="Q932" i="15"/>
  <c r="N939" i="15"/>
  <c r="P935" i="15"/>
  <c r="R932" i="15"/>
  <c r="H1069" i="15" l="1"/>
  <c r="I936" i="15"/>
  <c r="M930" i="15"/>
  <c r="K938" i="15"/>
  <c r="J944" i="15"/>
  <c r="L939" i="15"/>
  <c r="Q933" i="15"/>
  <c r="O928" i="15"/>
  <c r="R933" i="15"/>
  <c r="P936" i="15"/>
  <c r="N940" i="15"/>
  <c r="H1070" i="15" l="1"/>
  <c r="L940" i="15"/>
  <c r="I937" i="15"/>
  <c r="J945" i="15"/>
  <c r="K939" i="15"/>
  <c r="M931" i="15"/>
  <c r="R934" i="15"/>
  <c r="O929" i="15"/>
  <c r="N941" i="15"/>
  <c r="P937" i="15"/>
  <c r="Q934" i="15"/>
  <c r="H1071" i="15" l="1"/>
  <c r="J946" i="15"/>
  <c r="K940" i="15"/>
  <c r="I938" i="15"/>
  <c r="M932" i="15"/>
  <c r="L941" i="15"/>
  <c r="Q935" i="15"/>
  <c r="N942" i="15"/>
  <c r="O930" i="15"/>
  <c r="R935" i="15"/>
  <c r="P938" i="15"/>
  <c r="H1072" i="15" l="1"/>
  <c r="L942" i="15"/>
  <c r="M933" i="15"/>
  <c r="I939" i="15"/>
  <c r="J947" i="15"/>
  <c r="K941" i="15"/>
  <c r="N943" i="15"/>
  <c r="P939" i="15"/>
  <c r="R936" i="15"/>
  <c r="O931" i="15"/>
  <c r="Q936" i="15"/>
  <c r="H1073" i="15" l="1"/>
  <c r="I940" i="15"/>
  <c r="M934" i="15"/>
  <c r="L943" i="15"/>
  <c r="J948" i="15"/>
  <c r="K942" i="15"/>
  <c r="R937" i="15"/>
  <c r="N944" i="15"/>
  <c r="Q937" i="15"/>
  <c r="O932" i="15"/>
  <c r="P940" i="15"/>
  <c r="H1074" i="15" l="1"/>
  <c r="K943" i="15"/>
  <c r="J949" i="15"/>
  <c r="L944" i="15"/>
  <c r="M935" i="15"/>
  <c r="I941" i="15"/>
  <c r="P941" i="15"/>
  <c r="N945" i="15"/>
  <c r="R938" i="15"/>
  <c r="O933" i="15"/>
  <c r="Q938" i="15"/>
  <c r="H1075" i="15" l="1"/>
  <c r="M936" i="15"/>
  <c r="L945" i="15"/>
  <c r="J950" i="15"/>
  <c r="K944" i="15"/>
  <c r="I942" i="15"/>
  <c r="Q939" i="15"/>
  <c r="O934" i="15"/>
  <c r="R939" i="15"/>
  <c r="N946" i="15"/>
  <c r="P942" i="15"/>
  <c r="H1076" i="15" l="1"/>
  <c r="I943" i="15"/>
  <c r="K945" i="15"/>
  <c r="J951" i="15"/>
  <c r="L946" i="15"/>
  <c r="M937" i="15"/>
  <c r="P943" i="15"/>
  <c r="R940" i="15"/>
  <c r="Q940" i="15"/>
  <c r="N947" i="15"/>
  <c r="O935" i="15"/>
  <c r="H1077" i="15" l="1"/>
  <c r="J952" i="15"/>
  <c r="K946" i="15"/>
  <c r="M938" i="15"/>
  <c r="I944" i="15"/>
  <c r="L947" i="15"/>
  <c r="O936" i="15"/>
  <c r="N948" i="15"/>
  <c r="Q941" i="15"/>
  <c r="R941" i="15"/>
  <c r="P944" i="15"/>
  <c r="H1078" i="15" l="1"/>
  <c r="I945" i="15"/>
  <c r="M939" i="15"/>
  <c r="K947" i="15"/>
  <c r="J953" i="15"/>
  <c r="L948" i="15"/>
  <c r="O937" i="15"/>
  <c r="P945" i="15"/>
  <c r="R942" i="15"/>
  <c r="Q942" i="15"/>
  <c r="N949" i="15"/>
  <c r="H1079" i="15" l="1"/>
  <c r="M940" i="15"/>
  <c r="L949" i="15"/>
  <c r="I946" i="15"/>
  <c r="J954" i="15"/>
  <c r="K948" i="15"/>
  <c r="N950" i="15"/>
  <c r="R943" i="15"/>
  <c r="O938" i="15"/>
  <c r="Q943" i="15"/>
  <c r="P946" i="15"/>
  <c r="H1080" i="15" l="1"/>
  <c r="L950" i="15"/>
  <c r="M941" i="15"/>
  <c r="K949" i="15"/>
  <c r="J955" i="15"/>
  <c r="I947" i="15"/>
  <c r="P947" i="15"/>
  <c r="O939" i="15"/>
  <c r="R944" i="15"/>
  <c r="Q944" i="15"/>
  <c r="N951" i="15"/>
  <c r="H1081" i="15" l="1"/>
  <c r="I948" i="15"/>
  <c r="K950" i="15"/>
  <c r="J956" i="15"/>
  <c r="M942" i="15"/>
  <c r="L951" i="15"/>
  <c r="Q945" i="15"/>
  <c r="R945" i="15"/>
  <c r="O940" i="15"/>
  <c r="N952" i="15"/>
  <c r="P948" i="15"/>
  <c r="H1082" i="15" l="1"/>
  <c r="L952" i="15"/>
  <c r="M943" i="15"/>
  <c r="K951" i="15"/>
  <c r="I949" i="15"/>
  <c r="J957" i="15"/>
  <c r="N953" i="15"/>
  <c r="Q946" i="15"/>
  <c r="P949" i="15"/>
  <c r="O941" i="15"/>
  <c r="R946" i="15"/>
  <c r="H1083" i="15" l="1"/>
  <c r="J958" i="15"/>
  <c r="M944" i="15"/>
  <c r="L953" i="15"/>
  <c r="I950" i="15"/>
  <c r="K952" i="15"/>
  <c r="R947" i="15"/>
  <c r="Q947" i="15"/>
  <c r="O942" i="15"/>
  <c r="P950" i="15"/>
  <c r="N954" i="15"/>
  <c r="H1084" i="15" l="1"/>
  <c r="K953" i="15"/>
  <c r="I951" i="15"/>
  <c r="L954" i="15"/>
  <c r="M945" i="15"/>
  <c r="J959" i="15"/>
  <c r="N955" i="15"/>
  <c r="P951" i="15"/>
  <c r="O943" i="15"/>
  <c r="Q948" i="15"/>
  <c r="R948" i="15"/>
  <c r="H1085" i="15" l="1"/>
  <c r="M946" i="15"/>
  <c r="L955" i="15"/>
  <c r="I952" i="15"/>
  <c r="J960" i="15"/>
  <c r="K954" i="15"/>
  <c r="R949" i="15"/>
  <c r="O944" i="15"/>
  <c r="N956" i="15"/>
  <c r="Q949" i="15"/>
  <c r="P952" i="15"/>
  <c r="H1086" i="15" l="1"/>
  <c r="I953" i="15"/>
  <c r="L956" i="15"/>
  <c r="J961" i="15"/>
  <c r="M947" i="15"/>
  <c r="K955" i="15"/>
  <c r="P953" i="15"/>
  <c r="N957" i="15"/>
  <c r="O945" i="15"/>
  <c r="R950" i="15"/>
  <c r="Q950" i="15"/>
  <c r="H1087" i="15" l="1"/>
  <c r="M948" i="15"/>
  <c r="J962" i="15"/>
  <c r="K956" i="15"/>
  <c r="L957" i="15"/>
  <c r="I954" i="15"/>
  <c r="N958" i="15"/>
  <c r="Q951" i="15"/>
  <c r="R951" i="15"/>
  <c r="O946" i="15"/>
  <c r="P954" i="15"/>
  <c r="H1088" i="15" l="1"/>
  <c r="K957" i="15"/>
  <c r="J963" i="15"/>
  <c r="M949" i="15"/>
  <c r="I955" i="15"/>
  <c r="L958" i="15"/>
  <c r="R952" i="15"/>
  <c r="N959" i="15"/>
  <c r="P955" i="15"/>
  <c r="O947" i="15"/>
  <c r="Q952" i="15"/>
  <c r="H1089" i="15" l="1"/>
  <c r="L959" i="15"/>
  <c r="M950" i="15"/>
  <c r="J964" i="15"/>
  <c r="I956" i="15"/>
  <c r="K958" i="15"/>
  <c r="Q953" i="15"/>
  <c r="N960" i="15"/>
  <c r="R953" i="15"/>
  <c r="O948" i="15"/>
  <c r="P956" i="15"/>
  <c r="H1090" i="15" l="1"/>
  <c r="K959" i="15"/>
  <c r="I957" i="15"/>
  <c r="J965" i="15"/>
  <c r="M951" i="15"/>
  <c r="L960" i="15"/>
  <c r="R954" i="15"/>
  <c r="N961" i="15"/>
  <c r="P957" i="15"/>
  <c r="O949" i="15"/>
  <c r="Q954" i="15"/>
  <c r="H1091" i="15" l="1"/>
  <c r="L961" i="15"/>
  <c r="J966" i="15"/>
  <c r="I958" i="15"/>
  <c r="M952" i="15"/>
  <c r="K960" i="15"/>
  <c r="Q955" i="15"/>
  <c r="O950" i="15"/>
  <c r="P958" i="15"/>
  <c r="N962" i="15"/>
  <c r="R955" i="15"/>
  <c r="H1092" i="15" l="1"/>
  <c r="K961" i="15"/>
  <c r="J967" i="15"/>
  <c r="M953" i="15"/>
  <c r="I959" i="15"/>
  <c r="L962" i="15"/>
  <c r="R956" i="15"/>
  <c r="N963" i="15"/>
  <c r="O951" i="15"/>
  <c r="Q956" i="15"/>
  <c r="P959" i="15"/>
  <c r="H1093" i="15" l="1"/>
  <c r="L963" i="15"/>
  <c r="M954" i="15"/>
  <c r="J968" i="15"/>
  <c r="K962" i="15"/>
  <c r="I960" i="15"/>
  <c r="P960" i="15"/>
  <c r="Q957" i="15"/>
  <c r="O952" i="15"/>
  <c r="N964" i="15"/>
  <c r="R957" i="15"/>
  <c r="H1094" i="15" l="1"/>
  <c r="I961" i="15"/>
  <c r="J969" i="15"/>
  <c r="K963" i="15"/>
  <c r="M955" i="15"/>
  <c r="L964" i="15"/>
  <c r="R958" i="15"/>
  <c r="O953" i="15"/>
  <c r="P961" i="15"/>
  <c r="N965" i="15"/>
  <c r="Q958" i="15"/>
  <c r="H1095" i="15" l="1"/>
  <c r="K964" i="15"/>
  <c r="J970" i="15"/>
  <c r="L965" i="15"/>
  <c r="M956" i="15"/>
  <c r="I962" i="15"/>
  <c r="N966" i="15"/>
  <c r="P962" i="15"/>
  <c r="O954" i="15"/>
  <c r="R959" i="15"/>
  <c r="Q959" i="15"/>
  <c r="H1096" i="15" l="1"/>
  <c r="I963" i="15"/>
  <c r="L966" i="15"/>
  <c r="J971" i="15"/>
  <c r="K965" i="15"/>
  <c r="M957" i="15"/>
  <c r="N967" i="15"/>
  <c r="Q960" i="15"/>
  <c r="R960" i="15"/>
  <c r="O955" i="15"/>
  <c r="P963" i="15"/>
  <c r="H1097" i="15" l="1"/>
  <c r="K966" i="15"/>
  <c r="J972" i="15"/>
  <c r="L967" i="15"/>
  <c r="M958" i="15"/>
  <c r="I964" i="15"/>
  <c r="P964" i="15"/>
  <c r="O956" i="15"/>
  <c r="Q961" i="15"/>
  <c r="R961" i="15"/>
  <c r="N968" i="15"/>
  <c r="H1098" i="15" l="1"/>
  <c r="I965" i="15"/>
  <c r="L968" i="15"/>
  <c r="M959" i="15"/>
  <c r="J973" i="15"/>
  <c r="K967" i="15"/>
  <c r="R962" i="15"/>
  <c r="Q962" i="15"/>
  <c r="O957" i="15"/>
  <c r="P965" i="15"/>
  <c r="N969" i="15"/>
  <c r="H1099" i="15" l="1"/>
  <c r="L969" i="15"/>
  <c r="K968" i="15"/>
  <c r="J974" i="15"/>
  <c r="M960" i="15"/>
  <c r="I966" i="15"/>
  <c r="P966" i="15"/>
  <c r="O958" i="15"/>
  <c r="R963" i="15"/>
  <c r="N970" i="15"/>
  <c r="Q963" i="15"/>
  <c r="H1100" i="15" l="1"/>
  <c r="J975" i="15"/>
  <c r="I967" i="15"/>
  <c r="L970" i="15"/>
  <c r="M961" i="15"/>
  <c r="K969" i="15"/>
  <c r="Q964" i="15"/>
  <c r="N971" i="15"/>
  <c r="P967" i="15"/>
  <c r="R964" i="15"/>
  <c r="O959" i="15"/>
  <c r="H1101" i="15" l="1"/>
  <c r="I968" i="15"/>
  <c r="K970" i="15"/>
  <c r="M962" i="15"/>
  <c r="L971" i="15"/>
  <c r="J976" i="15"/>
  <c r="O960" i="15"/>
  <c r="R965" i="15"/>
  <c r="N972" i="15"/>
  <c r="Q965" i="15"/>
  <c r="P968" i="15"/>
  <c r="H1102" i="15" l="1"/>
  <c r="I969" i="15"/>
  <c r="J977" i="15"/>
  <c r="L972" i="15"/>
  <c r="M963" i="15"/>
  <c r="K971" i="15"/>
  <c r="P969" i="15"/>
  <c r="R966" i="15"/>
  <c r="O961" i="15"/>
  <c r="Q966" i="15"/>
  <c r="N973" i="15"/>
  <c r="H1103" i="15" l="1"/>
  <c r="K972" i="15"/>
  <c r="M964" i="15"/>
  <c r="L973" i="15"/>
  <c r="I970" i="15"/>
  <c r="J978" i="15"/>
  <c r="Q967" i="15"/>
  <c r="P970" i="15"/>
  <c r="N974" i="15"/>
  <c r="O962" i="15"/>
  <c r="R967" i="15"/>
  <c r="H1104" i="15" l="1"/>
  <c r="L974" i="15"/>
  <c r="M965" i="15"/>
  <c r="I971" i="15"/>
  <c r="K973" i="15"/>
  <c r="J979" i="15"/>
  <c r="R968" i="15"/>
  <c r="O963" i="15"/>
  <c r="Q968" i="15"/>
  <c r="N975" i="15"/>
  <c r="P971" i="15"/>
  <c r="H1105" i="15" l="1"/>
  <c r="J980" i="15"/>
  <c r="K974" i="15"/>
  <c r="I972" i="15"/>
  <c r="M966" i="15"/>
  <c r="L975" i="15"/>
  <c r="O964" i="15"/>
  <c r="R969" i="15"/>
  <c r="P972" i="15"/>
  <c r="N976" i="15"/>
  <c r="Q969" i="15"/>
  <c r="H1106" i="15" l="1"/>
  <c r="I973" i="15"/>
  <c r="K975" i="15"/>
  <c r="J981" i="15"/>
  <c r="L976" i="15"/>
  <c r="M967" i="15"/>
  <c r="Q970" i="15"/>
  <c r="P973" i="15"/>
  <c r="O965" i="15"/>
  <c r="N977" i="15"/>
  <c r="R970" i="15"/>
  <c r="H1107" i="15" l="1"/>
  <c r="M968" i="15"/>
  <c r="J982" i="15"/>
  <c r="L977" i="15"/>
  <c r="K976" i="15"/>
  <c r="I974" i="15"/>
  <c r="N978" i="15"/>
  <c r="Q971" i="15"/>
  <c r="R971" i="15"/>
  <c r="O966" i="15"/>
  <c r="P974" i="15"/>
  <c r="H1108" i="15" l="1"/>
  <c r="J983" i="15"/>
  <c r="M969" i="15"/>
  <c r="L978" i="15"/>
  <c r="I975" i="15"/>
  <c r="K977" i="15"/>
  <c r="R972" i="15"/>
  <c r="Q972" i="15"/>
  <c r="N979" i="15"/>
  <c r="P975" i="15"/>
  <c r="O967" i="15"/>
  <c r="H1109" i="15" l="1"/>
  <c r="I976" i="15"/>
  <c r="K978" i="15"/>
  <c r="L979" i="15"/>
  <c r="M970" i="15"/>
  <c r="J984" i="15"/>
  <c r="P976" i="15"/>
  <c r="N980" i="15"/>
  <c r="R973" i="15"/>
  <c r="O968" i="15"/>
  <c r="Q973" i="15"/>
  <c r="H1110" i="15" l="1"/>
  <c r="M971" i="15"/>
  <c r="K979" i="15"/>
  <c r="L980" i="15"/>
  <c r="I977" i="15"/>
  <c r="J985" i="15"/>
  <c r="O969" i="15"/>
  <c r="N981" i="15"/>
  <c r="P977" i="15"/>
  <c r="Q974" i="15"/>
  <c r="R974" i="15"/>
  <c r="H1111" i="15" l="1"/>
  <c r="L981" i="15"/>
  <c r="I978" i="15"/>
  <c r="J986" i="15"/>
  <c r="K980" i="15"/>
  <c r="M972" i="15"/>
  <c r="R975" i="15"/>
  <c r="Q975" i="15"/>
  <c r="P978" i="15"/>
  <c r="O970" i="15"/>
  <c r="N982" i="15"/>
  <c r="H1112" i="15" l="1"/>
  <c r="M973" i="15"/>
  <c r="J987" i="15"/>
  <c r="L982" i="15"/>
  <c r="K981" i="15"/>
  <c r="I979" i="15"/>
  <c r="N983" i="15"/>
  <c r="P979" i="15"/>
  <c r="O971" i="15"/>
  <c r="Q976" i="15"/>
  <c r="R976" i="15"/>
  <c r="H1113" i="15" l="1"/>
  <c r="K982" i="15"/>
  <c r="L983" i="15"/>
  <c r="J988" i="15"/>
  <c r="M974" i="15"/>
  <c r="I980" i="15"/>
  <c r="R977" i="15"/>
  <c r="O972" i="15"/>
  <c r="P980" i="15"/>
  <c r="Q977" i="15"/>
  <c r="N984" i="15"/>
  <c r="H1114" i="15" l="1"/>
  <c r="I981" i="15"/>
  <c r="M975" i="15"/>
  <c r="L984" i="15"/>
  <c r="J989" i="15"/>
  <c r="K983" i="15"/>
  <c r="Q978" i="15"/>
  <c r="R978" i="15"/>
  <c r="N985" i="15"/>
  <c r="P981" i="15"/>
  <c r="O973" i="15"/>
  <c r="H1115" i="15" l="1"/>
  <c r="L985" i="15"/>
  <c r="M976" i="15"/>
  <c r="I982" i="15"/>
  <c r="K984" i="15"/>
  <c r="J990" i="15"/>
  <c r="O974" i="15"/>
  <c r="N986" i="15"/>
  <c r="Q979" i="15"/>
  <c r="P982" i="15"/>
  <c r="R979" i="15"/>
  <c r="H1116" i="15" l="1"/>
  <c r="L986" i="15"/>
  <c r="K985" i="15"/>
  <c r="J991" i="15"/>
  <c r="I983" i="15"/>
  <c r="M977" i="15"/>
  <c r="Q980" i="15"/>
  <c r="P983" i="15"/>
  <c r="R980" i="15"/>
  <c r="N987" i="15"/>
  <c r="O975" i="15"/>
  <c r="H1117" i="15" l="1"/>
  <c r="J992" i="15"/>
  <c r="L987" i="15"/>
  <c r="I984" i="15"/>
  <c r="M978" i="15"/>
  <c r="K986" i="15"/>
  <c r="O976" i="15"/>
  <c r="N988" i="15"/>
  <c r="R981" i="15"/>
  <c r="P984" i="15"/>
  <c r="Q981" i="15"/>
  <c r="H1118" i="15" l="1"/>
  <c r="K987" i="15"/>
  <c r="I985" i="15"/>
  <c r="J993" i="15"/>
  <c r="L988" i="15"/>
  <c r="M979" i="15"/>
  <c r="P985" i="15"/>
  <c r="N989" i="15"/>
  <c r="O977" i="15"/>
  <c r="Q982" i="15"/>
  <c r="R982" i="15"/>
  <c r="H1119" i="15" l="1"/>
  <c r="L989" i="15"/>
  <c r="I986" i="15"/>
  <c r="K988" i="15"/>
  <c r="M980" i="15"/>
  <c r="J994" i="15"/>
  <c r="N990" i="15"/>
  <c r="P986" i="15"/>
  <c r="R983" i="15"/>
  <c r="Q983" i="15"/>
  <c r="O978" i="15"/>
  <c r="H1120" i="15" l="1"/>
  <c r="L990" i="15"/>
  <c r="M981" i="15"/>
  <c r="K989" i="15"/>
  <c r="J995" i="15"/>
  <c r="I987" i="15"/>
  <c r="O979" i="15"/>
  <c r="Q984" i="15"/>
  <c r="R984" i="15"/>
  <c r="P987" i="15"/>
  <c r="N991" i="15"/>
  <c r="H1121" i="15" l="1"/>
  <c r="L991" i="15"/>
  <c r="K990" i="15"/>
  <c r="J996" i="15"/>
  <c r="I988" i="15"/>
  <c r="M982" i="15"/>
  <c r="N992" i="15"/>
  <c r="R985" i="15"/>
  <c r="O980" i="15"/>
  <c r="P988" i="15"/>
  <c r="Q985" i="15"/>
  <c r="H1122" i="15" l="1"/>
  <c r="L992" i="15"/>
  <c r="M983" i="15"/>
  <c r="I989" i="15"/>
  <c r="J997" i="15"/>
  <c r="K991" i="15"/>
  <c r="P989" i="15"/>
  <c r="N993" i="15"/>
  <c r="Q986" i="15"/>
  <c r="O981" i="15"/>
  <c r="R986" i="15"/>
  <c r="H1123" i="15" l="1"/>
  <c r="J998" i="15"/>
  <c r="M984" i="15"/>
  <c r="L993" i="15"/>
  <c r="K992" i="15"/>
  <c r="I990" i="15"/>
  <c r="P990" i="15"/>
  <c r="R987" i="15"/>
  <c r="O982" i="15"/>
  <c r="Q987" i="15"/>
  <c r="N994" i="15"/>
  <c r="H1124" i="15" l="1"/>
  <c r="L994" i="15"/>
  <c r="K993" i="15"/>
  <c r="I991" i="15"/>
  <c r="M985" i="15"/>
  <c r="J999" i="15"/>
  <c r="N995" i="15"/>
  <c r="Q988" i="15"/>
  <c r="P991" i="15"/>
  <c r="O983" i="15"/>
  <c r="R988" i="15"/>
  <c r="H1125" i="15" l="1"/>
  <c r="L995" i="15"/>
  <c r="M986" i="15"/>
  <c r="K994" i="15"/>
  <c r="J1000" i="15"/>
  <c r="I992" i="15"/>
  <c r="R989" i="15"/>
  <c r="Q989" i="15"/>
  <c r="O984" i="15"/>
  <c r="P992" i="15"/>
  <c r="N996" i="15"/>
  <c r="H1126" i="15" l="1"/>
  <c r="I993" i="15"/>
  <c r="K995" i="15"/>
  <c r="L996" i="15"/>
  <c r="M987" i="15"/>
  <c r="J1001" i="15"/>
  <c r="O985" i="15"/>
  <c r="R990" i="15"/>
  <c r="N997" i="15"/>
  <c r="P993" i="15"/>
  <c r="Q990" i="15"/>
  <c r="H1127" i="15" l="1"/>
  <c r="M988" i="15"/>
  <c r="K996" i="15"/>
  <c r="J1002" i="15"/>
  <c r="L997" i="15"/>
  <c r="I994" i="15"/>
  <c r="N998" i="15"/>
  <c r="O986" i="15"/>
  <c r="Q991" i="15"/>
  <c r="P994" i="15"/>
  <c r="R991" i="15"/>
  <c r="H1128" i="15" l="1"/>
  <c r="I995" i="15"/>
  <c r="L998" i="15"/>
  <c r="K997" i="15"/>
  <c r="M989" i="15"/>
  <c r="J1003" i="15"/>
  <c r="P995" i="15"/>
  <c r="Q992" i="15"/>
  <c r="R992" i="15"/>
  <c r="O987" i="15"/>
  <c r="N999" i="15"/>
  <c r="H1129" i="15" l="1"/>
  <c r="J1004" i="15"/>
  <c r="K998" i="15"/>
  <c r="L999" i="15"/>
  <c r="M990" i="15"/>
  <c r="I996" i="15"/>
  <c r="O988" i="15"/>
  <c r="Q993" i="15"/>
  <c r="N1000" i="15"/>
  <c r="R993" i="15"/>
  <c r="P996" i="15"/>
  <c r="H1130" i="15" l="1"/>
  <c r="K999" i="15"/>
  <c r="I997" i="15"/>
  <c r="L1000" i="15"/>
  <c r="J1005" i="15"/>
  <c r="M991" i="15"/>
  <c r="O989" i="15"/>
  <c r="N1001" i="15"/>
  <c r="P997" i="15"/>
  <c r="R994" i="15"/>
  <c r="Q994" i="15"/>
  <c r="H1131" i="15" l="1"/>
  <c r="L1001" i="15"/>
  <c r="K1000" i="15"/>
  <c r="M992" i="15"/>
  <c r="J1006" i="15"/>
  <c r="I998" i="15"/>
  <c r="Q995" i="15"/>
  <c r="N1002" i="15"/>
  <c r="O990" i="15"/>
  <c r="R995" i="15"/>
  <c r="P998" i="15"/>
  <c r="H1132" i="15" l="1"/>
  <c r="K1001" i="15"/>
  <c r="L1002" i="15"/>
  <c r="I999" i="15"/>
  <c r="M993" i="15"/>
  <c r="J1007" i="15"/>
  <c r="N1003" i="15"/>
  <c r="P999" i="15"/>
  <c r="R996" i="15"/>
  <c r="O991" i="15"/>
  <c r="Q996" i="15"/>
  <c r="H1133" i="15" l="1"/>
  <c r="I1000" i="15"/>
  <c r="M994" i="15"/>
  <c r="K1002" i="15"/>
  <c r="L1003" i="15"/>
  <c r="J1008" i="15"/>
  <c r="R997" i="15"/>
  <c r="P1000" i="15"/>
  <c r="Q997" i="15"/>
  <c r="O992" i="15"/>
  <c r="N1004" i="15"/>
  <c r="H1134" i="15" l="1"/>
  <c r="M995" i="15"/>
  <c r="J1009" i="15"/>
  <c r="L1004" i="15"/>
  <c r="I1001" i="15"/>
  <c r="K1003" i="15"/>
  <c r="Q998" i="15"/>
  <c r="R998" i="15"/>
  <c r="N1005" i="15"/>
  <c r="O993" i="15"/>
  <c r="P1001" i="15"/>
  <c r="H1135" i="15" l="1"/>
  <c r="I1002" i="15"/>
  <c r="L1005" i="15"/>
  <c r="K1004" i="15"/>
  <c r="J1010" i="15"/>
  <c r="M996" i="15"/>
  <c r="N1006" i="15"/>
  <c r="P1002" i="15"/>
  <c r="O994" i="15"/>
  <c r="R999" i="15"/>
  <c r="Q999" i="15"/>
  <c r="H1136" i="15" l="1"/>
  <c r="M997" i="15"/>
  <c r="J1011" i="15"/>
  <c r="L1006" i="15"/>
  <c r="I1003" i="15"/>
  <c r="K1005" i="15"/>
  <c r="R1000" i="15"/>
  <c r="N1007" i="15"/>
  <c r="Q1000" i="15"/>
  <c r="O995" i="15"/>
  <c r="P1003" i="15"/>
  <c r="H1137" i="15" l="1"/>
  <c r="K1006" i="15"/>
  <c r="I1004" i="15"/>
  <c r="L1007" i="15"/>
  <c r="J1012" i="15"/>
  <c r="M998" i="15"/>
  <c r="P1004" i="15"/>
  <c r="O996" i="15"/>
  <c r="Q1001" i="15"/>
  <c r="R1001" i="15"/>
  <c r="N1008" i="15"/>
  <c r="H1138" i="15" l="1"/>
  <c r="I1005" i="15"/>
  <c r="M999" i="15"/>
  <c r="J1013" i="15"/>
  <c r="L1008" i="15"/>
  <c r="K1007" i="15"/>
  <c r="R1002" i="15"/>
  <c r="Q1002" i="15"/>
  <c r="O997" i="15"/>
  <c r="P1005" i="15"/>
  <c r="N1009" i="15"/>
  <c r="H1139" i="15" l="1"/>
  <c r="L1009" i="15"/>
  <c r="J1014" i="15"/>
  <c r="M1000" i="15"/>
  <c r="K1008" i="15"/>
  <c r="I1006" i="15"/>
  <c r="N1010" i="15"/>
  <c r="O998" i="15"/>
  <c r="R1003" i="15"/>
  <c r="P1006" i="15"/>
  <c r="Q1003" i="15"/>
  <c r="H1140" i="15" l="1"/>
  <c r="M1001" i="15"/>
  <c r="I1007" i="15"/>
  <c r="K1009" i="15"/>
  <c r="J1015" i="15"/>
  <c r="L1010" i="15"/>
  <c r="Q1004" i="15"/>
  <c r="P1007" i="15"/>
  <c r="R1004" i="15"/>
  <c r="O999" i="15"/>
  <c r="N1011" i="15"/>
  <c r="H1141" i="15" l="1"/>
  <c r="J1016" i="15"/>
  <c r="K1010" i="15"/>
  <c r="I1008" i="15"/>
  <c r="L1011" i="15"/>
  <c r="M1002" i="15"/>
  <c r="N1012" i="15"/>
  <c r="O1000" i="15"/>
  <c r="R1005" i="15"/>
  <c r="P1008" i="15"/>
  <c r="Q1005" i="15"/>
  <c r="H1142" i="15" l="1"/>
  <c r="L1012" i="15"/>
  <c r="I1009" i="15"/>
  <c r="K1011" i="15"/>
  <c r="J1017" i="15"/>
  <c r="M1003" i="15"/>
  <c r="Q1006" i="15"/>
  <c r="R1006" i="15"/>
  <c r="N1013" i="15"/>
  <c r="P1009" i="15"/>
  <c r="O1001" i="15"/>
  <c r="H1143" i="15" l="1"/>
  <c r="K1012" i="15"/>
  <c r="I1010" i="15"/>
  <c r="L1013" i="15"/>
  <c r="J1018" i="15"/>
  <c r="M1004" i="15"/>
  <c r="Q1007" i="15"/>
  <c r="O1002" i="15"/>
  <c r="P1010" i="15"/>
  <c r="N1014" i="15"/>
  <c r="R1007" i="15"/>
  <c r="H1144" i="15" l="1"/>
  <c r="J1019" i="15"/>
  <c r="L1014" i="15"/>
  <c r="I1011" i="15"/>
  <c r="M1005" i="15"/>
  <c r="K1013" i="15"/>
  <c r="R1008" i="15"/>
  <c r="O1003" i="15"/>
  <c r="N1015" i="15"/>
  <c r="P1011" i="15"/>
  <c r="Q1008" i="15"/>
  <c r="H1145" i="15" l="1"/>
  <c r="K1014" i="15"/>
  <c r="M1006" i="15"/>
  <c r="I1012" i="15"/>
  <c r="L1015" i="15"/>
  <c r="J1020" i="15"/>
  <c r="N1016" i="15"/>
  <c r="O1004" i="15"/>
  <c r="R1009" i="15"/>
  <c r="Q1009" i="15"/>
  <c r="P1012" i="15"/>
  <c r="H1146" i="15" l="1"/>
  <c r="J1021" i="15"/>
  <c r="L1016" i="15"/>
  <c r="I1013" i="15"/>
  <c r="M1007" i="15"/>
  <c r="K1015" i="15"/>
  <c r="P1013" i="15"/>
  <c r="R1010" i="15"/>
  <c r="Q1010" i="15"/>
  <c r="O1005" i="15"/>
  <c r="N1017" i="15"/>
  <c r="H1147" i="15" l="1"/>
  <c r="I1014" i="15"/>
  <c r="L1017" i="15"/>
  <c r="K1016" i="15"/>
  <c r="M1008" i="15"/>
  <c r="J1022" i="15"/>
  <c r="O1006" i="15"/>
  <c r="Q1011" i="15"/>
  <c r="R1011" i="15"/>
  <c r="N1018" i="15"/>
  <c r="P1014" i="15"/>
  <c r="H1148" i="15" l="1"/>
  <c r="M1009" i="15"/>
  <c r="K1017" i="15"/>
  <c r="L1018" i="15"/>
  <c r="J1023" i="15"/>
  <c r="I1015" i="15"/>
  <c r="P1015" i="15"/>
  <c r="N1019" i="15"/>
  <c r="R1012" i="15"/>
  <c r="O1007" i="15"/>
  <c r="Q1012" i="15"/>
  <c r="H1149" i="15" l="1"/>
  <c r="L1019" i="15"/>
  <c r="K1018" i="15"/>
  <c r="I1016" i="15"/>
  <c r="J1024" i="15"/>
  <c r="M1010" i="15"/>
  <c r="N1020" i="15"/>
  <c r="P1016" i="15"/>
  <c r="Q1013" i="15"/>
  <c r="O1008" i="15"/>
  <c r="R1013" i="15"/>
  <c r="H1150" i="15" l="1"/>
  <c r="J1025" i="15"/>
  <c r="I1017" i="15"/>
  <c r="K1019" i="15"/>
  <c r="M1011" i="15"/>
  <c r="L1020" i="15"/>
  <c r="R1014" i="15"/>
  <c r="O1009" i="15"/>
  <c r="Q1014" i="15"/>
  <c r="P1017" i="15"/>
  <c r="N1021" i="15"/>
  <c r="H1151" i="15" l="1"/>
  <c r="L1021" i="15"/>
  <c r="J1026" i="15"/>
  <c r="M1012" i="15"/>
  <c r="K1020" i="15"/>
  <c r="I1018" i="15"/>
  <c r="Q1015" i="15"/>
  <c r="R1015" i="15"/>
  <c r="N1022" i="15"/>
  <c r="P1018" i="15"/>
  <c r="O1010" i="15"/>
  <c r="H1152" i="15" l="1"/>
  <c r="M1013" i="15"/>
  <c r="L1022" i="15"/>
  <c r="K1021" i="15"/>
  <c r="J1027" i="15"/>
  <c r="I1019" i="15"/>
  <c r="P1019" i="15"/>
  <c r="Q1016" i="15"/>
  <c r="O1011" i="15"/>
  <c r="N1023" i="15"/>
  <c r="R1016" i="15"/>
  <c r="H1153" i="15" l="1"/>
  <c r="I1020" i="15"/>
  <c r="L1023" i="15"/>
  <c r="J1028" i="15"/>
  <c r="K1022" i="15"/>
  <c r="M1014" i="15"/>
  <c r="R1017" i="15"/>
  <c r="N1024" i="15"/>
  <c r="O1012" i="15"/>
  <c r="Q1017" i="15"/>
  <c r="P1020" i="15"/>
  <c r="H1154" i="15" l="1"/>
  <c r="J1029" i="15"/>
  <c r="I1021" i="15"/>
  <c r="M1015" i="15"/>
  <c r="L1024" i="15"/>
  <c r="K1023" i="15"/>
  <c r="Q1018" i="15"/>
  <c r="O1013" i="15"/>
  <c r="N1025" i="15"/>
  <c r="P1021" i="15"/>
  <c r="R1018" i="15"/>
  <c r="H1155" i="15" l="1"/>
  <c r="L1025" i="15"/>
  <c r="M1016" i="15"/>
  <c r="I1022" i="15"/>
  <c r="K1024" i="15"/>
  <c r="J1030" i="15"/>
  <c r="Q1019" i="15"/>
  <c r="P1022" i="15"/>
  <c r="R1019" i="15"/>
  <c r="N1026" i="15"/>
  <c r="O1014" i="15"/>
  <c r="H1156" i="15" l="1"/>
  <c r="K1025" i="15"/>
  <c r="I1023" i="15"/>
  <c r="M1017" i="15"/>
  <c r="L1026" i="15"/>
  <c r="J1031" i="15"/>
  <c r="N1027" i="15"/>
  <c r="R1020" i="15"/>
  <c r="P1023" i="15"/>
  <c r="O1015" i="15"/>
  <c r="Q1020" i="15"/>
  <c r="H1157" i="15" l="1"/>
  <c r="I1024" i="15"/>
  <c r="J1032" i="15"/>
  <c r="K1026" i="15"/>
  <c r="L1027" i="15"/>
  <c r="M1018" i="15"/>
  <c r="Q1021" i="15"/>
  <c r="O1016" i="15"/>
  <c r="R1021" i="15"/>
  <c r="P1024" i="15"/>
  <c r="N1028" i="15"/>
  <c r="H1158" i="15" l="1"/>
  <c r="L1028" i="15"/>
  <c r="K1027" i="15"/>
  <c r="J1033" i="15"/>
  <c r="I1025" i="15"/>
  <c r="M1019" i="15"/>
  <c r="N1029" i="15"/>
  <c r="O1017" i="15"/>
  <c r="Q1022" i="15"/>
  <c r="P1025" i="15"/>
  <c r="R1022" i="15"/>
  <c r="H1159" i="15" l="1"/>
  <c r="K1028" i="15"/>
  <c r="M1020" i="15"/>
  <c r="I1026" i="15"/>
  <c r="J1034" i="15"/>
  <c r="L1029" i="15"/>
  <c r="R1023" i="15"/>
  <c r="P1026" i="15"/>
  <c r="Q1023" i="15"/>
  <c r="O1018" i="15"/>
  <c r="N1030" i="15"/>
  <c r="H1160" i="15" l="1"/>
  <c r="L1030" i="15"/>
  <c r="M1021" i="15"/>
  <c r="I1027" i="15"/>
  <c r="J1035" i="15"/>
  <c r="K1029" i="15"/>
  <c r="Q1024" i="15"/>
  <c r="R1024" i="15"/>
  <c r="N1031" i="15"/>
  <c r="O1019" i="15"/>
  <c r="P1027" i="15"/>
  <c r="H1161" i="15" l="1"/>
  <c r="I1028" i="15"/>
  <c r="K1030" i="15"/>
  <c r="M1022" i="15"/>
  <c r="L1031" i="15"/>
  <c r="J1036" i="15"/>
  <c r="O1020" i="15"/>
  <c r="N1032" i="15"/>
  <c r="P1028" i="15"/>
  <c r="R1025" i="15"/>
  <c r="Q1025" i="15"/>
  <c r="H1162" i="15" l="1"/>
  <c r="L1032" i="15"/>
  <c r="I1029" i="15"/>
  <c r="M1023" i="15"/>
  <c r="K1031" i="15"/>
  <c r="J1037" i="15"/>
  <c r="Q1026" i="15"/>
  <c r="R1026" i="15"/>
  <c r="P1029" i="15"/>
  <c r="N1033" i="15"/>
  <c r="O1021" i="15"/>
  <c r="H1163" i="15" l="1"/>
  <c r="L1033" i="15"/>
  <c r="I1030" i="15"/>
  <c r="K1032" i="15"/>
  <c r="J1038" i="15"/>
  <c r="M1024" i="15"/>
  <c r="N1034" i="15"/>
  <c r="P1030" i="15"/>
  <c r="Q1027" i="15"/>
  <c r="O1022" i="15"/>
  <c r="R1027" i="15"/>
  <c r="H1164" i="15" l="1"/>
  <c r="K1033" i="15"/>
  <c r="J1039" i="15"/>
  <c r="L1034" i="15"/>
  <c r="M1025" i="15"/>
  <c r="I1031" i="15"/>
  <c r="O1023" i="15"/>
  <c r="P1031" i="15"/>
  <c r="R1028" i="15"/>
  <c r="Q1028" i="15"/>
  <c r="N1035" i="15"/>
  <c r="H1165" i="15" l="1"/>
  <c r="M1026" i="15"/>
  <c r="J1040" i="15"/>
  <c r="I1032" i="15"/>
  <c r="L1035" i="15"/>
  <c r="K1034" i="15"/>
  <c r="O1024" i="15"/>
  <c r="N1036" i="15"/>
  <c r="Q1029" i="15"/>
  <c r="R1029" i="15"/>
  <c r="P1032" i="15"/>
  <c r="H1166" i="15" l="1"/>
  <c r="K1035" i="15"/>
  <c r="J1041" i="15"/>
  <c r="M1027" i="15"/>
  <c r="L1036" i="15"/>
  <c r="I1033" i="15"/>
  <c r="P1033" i="15"/>
  <c r="Q1030" i="15"/>
  <c r="R1030" i="15"/>
  <c r="N1037" i="15"/>
  <c r="O1025" i="15"/>
  <c r="H1167" i="15" l="1"/>
  <c r="I1034" i="15"/>
  <c r="L1037" i="15"/>
  <c r="J1042" i="15"/>
  <c r="K1036" i="15"/>
  <c r="M1028" i="15"/>
  <c r="R1031" i="15"/>
  <c r="P1034" i="15"/>
  <c r="O1026" i="15"/>
  <c r="N1038" i="15"/>
  <c r="Q1031" i="15"/>
  <c r="H1168" i="15" l="1"/>
  <c r="M1029" i="15"/>
  <c r="L1038" i="15"/>
  <c r="J1043" i="15"/>
  <c r="K1037" i="15"/>
  <c r="I1035" i="15"/>
  <c r="Q1032" i="15"/>
  <c r="O1027" i="15"/>
  <c r="P1035" i="15"/>
  <c r="R1032" i="15"/>
  <c r="N1039" i="15"/>
  <c r="H1169" i="15" l="1"/>
  <c r="K1038" i="15"/>
  <c r="I1036" i="15"/>
  <c r="J1044" i="15"/>
  <c r="L1039" i="15"/>
  <c r="M1030" i="15"/>
  <c r="P1036" i="15"/>
  <c r="Q1033" i="15"/>
  <c r="N1040" i="15"/>
  <c r="R1033" i="15"/>
  <c r="O1028" i="15"/>
  <c r="H1170" i="15" l="1"/>
  <c r="M1031" i="15"/>
  <c r="L1040" i="15"/>
  <c r="I1037" i="15"/>
  <c r="K1039" i="15"/>
  <c r="J1045" i="15"/>
  <c r="N1041" i="15"/>
  <c r="Q1034" i="15"/>
  <c r="O1029" i="15"/>
  <c r="R1034" i="15"/>
  <c r="P1037" i="15"/>
  <c r="H1171" i="15" l="1"/>
  <c r="L1041" i="15"/>
  <c r="K1040" i="15"/>
  <c r="M1032" i="15"/>
  <c r="J1046" i="15"/>
  <c r="I1038" i="15"/>
  <c r="R1035" i="15"/>
  <c r="O1030" i="15"/>
  <c r="P1038" i="15"/>
  <c r="Q1035" i="15"/>
  <c r="N1042" i="15"/>
  <c r="H1172" i="15" l="1"/>
  <c r="I1039" i="15"/>
  <c r="M1033" i="15"/>
  <c r="K1041" i="15"/>
  <c r="L1042" i="15"/>
  <c r="J1047" i="15"/>
  <c r="N1043" i="15"/>
  <c r="Q1036" i="15"/>
  <c r="R1036" i="15"/>
  <c r="P1039" i="15"/>
  <c r="O1031" i="15"/>
  <c r="H1173" i="15" l="1"/>
  <c r="L1043" i="15"/>
  <c r="J1048" i="15"/>
  <c r="I1040" i="15"/>
  <c r="M1034" i="15"/>
  <c r="K1042" i="15"/>
  <c r="R1037" i="15"/>
  <c r="O1032" i="15"/>
  <c r="P1040" i="15"/>
  <c r="Q1037" i="15"/>
  <c r="N1044" i="15"/>
  <c r="H1174" i="15" l="1"/>
  <c r="K1043" i="15"/>
  <c r="I1041" i="15"/>
  <c r="M1035" i="15"/>
  <c r="J1049" i="15"/>
  <c r="L1044" i="15"/>
  <c r="N1045" i="15"/>
  <c r="Q1038" i="15"/>
  <c r="R1038" i="15"/>
  <c r="P1041" i="15"/>
  <c r="O1033" i="15"/>
  <c r="H1175" i="15" l="1"/>
  <c r="L1045" i="15"/>
  <c r="M1036" i="15"/>
  <c r="K1044" i="15"/>
  <c r="J1050" i="15"/>
  <c r="I1042" i="15"/>
  <c r="O1034" i="15"/>
  <c r="R1039" i="15"/>
  <c r="Q1039" i="15"/>
  <c r="N1046" i="15"/>
  <c r="P1042" i="15"/>
  <c r="H1176" i="15" l="1"/>
  <c r="I1043" i="15"/>
  <c r="K1045" i="15"/>
  <c r="J1051" i="15"/>
  <c r="M1037" i="15"/>
  <c r="L1046" i="15"/>
  <c r="P1043" i="15"/>
  <c r="R1040" i="15"/>
  <c r="N1047" i="15"/>
  <c r="Q1040" i="15"/>
  <c r="O1035" i="15"/>
  <c r="H1177" i="15" l="1"/>
  <c r="L1047" i="15"/>
  <c r="M1038" i="15"/>
  <c r="I1044" i="15"/>
  <c r="K1046" i="15"/>
  <c r="J1052" i="15"/>
  <c r="O1036" i="15"/>
  <c r="Q1041" i="15"/>
  <c r="N1048" i="15"/>
  <c r="R1041" i="15"/>
  <c r="P1044" i="15"/>
  <c r="H1178" i="15" l="1"/>
  <c r="I1045" i="15"/>
  <c r="K1047" i="15"/>
  <c r="M1039" i="15"/>
  <c r="L1048" i="15"/>
  <c r="J1053" i="15"/>
  <c r="P1045" i="15"/>
  <c r="N1049" i="15"/>
  <c r="Q1042" i="15"/>
  <c r="R1042" i="15"/>
  <c r="O1037" i="15"/>
  <c r="H1179" i="15" l="1"/>
  <c r="K1048" i="15"/>
  <c r="I1046" i="15"/>
  <c r="J1054" i="15"/>
  <c r="L1049" i="15"/>
  <c r="M1040" i="15"/>
  <c r="Q1043" i="15"/>
  <c r="O1038" i="15"/>
  <c r="R1043" i="15"/>
  <c r="N1050" i="15"/>
  <c r="P1046" i="15"/>
  <c r="H1180" i="15" l="1"/>
  <c r="M1041" i="15"/>
  <c r="L1050" i="15"/>
  <c r="J1055" i="15"/>
  <c r="I1047" i="15"/>
  <c r="K1049" i="15"/>
  <c r="P1047" i="15"/>
  <c r="N1051" i="15"/>
  <c r="R1044" i="15"/>
  <c r="O1039" i="15"/>
  <c r="Q1044" i="15"/>
  <c r="H1181" i="15" l="1"/>
  <c r="M1042" i="15"/>
  <c r="K1050" i="15"/>
  <c r="I1048" i="15"/>
  <c r="J1056" i="15"/>
  <c r="L1051" i="15"/>
  <c r="O1040" i="15"/>
  <c r="N1052" i="15"/>
  <c r="P1048" i="15"/>
  <c r="Q1045" i="15"/>
  <c r="R1045" i="15"/>
  <c r="H1182" i="15" l="1"/>
  <c r="M1043" i="15"/>
  <c r="L1052" i="15"/>
  <c r="I1049" i="15"/>
  <c r="K1051" i="15"/>
  <c r="J1057" i="15"/>
  <c r="R1046" i="15"/>
  <c r="Q1046" i="15"/>
  <c r="P1049" i="15"/>
  <c r="N1053" i="15"/>
  <c r="O1041" i="15"/>
  <c r="H1183" i="15" l="1"/>
  <c r="J1058" i="15"/>
  <c r="K1052" i="15"/>
  <c r="M1044" i="15"/>
  <c r="I1050" i="15"/>
  <c r="L1053" i="15"/>
  <c r="O1042" i="15"/>
  <c r="N1054" i="15"/>
  <c r="P1050" i="15"/>
  <c r="Q1047" i="15"/>
  <c r="R1047" i="15"/>
  <c r="H1184" i="15" l="1"/>
  <c r="I1051" i="15"/>
  <c r="L1054" i="15"/>
  <c r="K1053" i="15"/>
  <c r="M1045" i="15"/>
  <c r="J1059" i="15"/>
  <c r="R1048" i="15"/>
  <c r="P1051" i="15"/>
  <c r="Q1048" i="15"/>
  <c r="N1055" i="15"/>
  <c r="O1043" i="15"/>
  <c r="H1185" i="15" l="1"/>
  <c r="M1046" i="15"/>
  <c r="L1055" i="15"/>
  <c r="J1060" i="15"/>
  <c r="K1054" i="15"/>
  <c r="I1052" i="15"/>
  <c r="N1056" i="15"/>
  <c r="Q1049" i="15"/>
  <c r="R1049" i="15"/>
  <c r="O1044" i="15"/>
  <c r="P1052" i="15"/>
  <c r="H1186" i="15" l="1"/>
  <c r="I1053" i="15"/>
  <c r="K1055" i="15"/>
  <c r="J1061" i="15"/>
  <c r="L1056" i="15"/>
  <c r="M1047" i="15"/>
  <c r="R1050" i="15"/>
  <c r="Q1050" i="15"/>
  <c r="N1057" i="15"/>
  <c r="P1053" i="15"/>
  <c r="O1045" i="15"/>
  <c r="H1187" i="15" l="1"/>
  <c r="M1048" i="15"/>
  <c r="I1054" i="15"/>
  <c r="L1057" i="15"/>
  <c r="J1062" i="15"/>
  <c r="K1056" i="15"/>
  <c r="P1054" i="15"/>
  <c r="R1051" i="15"/>
  <c r="O1046" i="15"/>
  <c r="N1058" i="15"/>
  <c r="Q1051" i="15"/>
  <c r="H1188" i="15" l="1"/>
  <c r="K1057" i="15"/>
  <c r="I1055" i="15"/>
  <c r="M1049" i="15"/>
  <c r="L1058" i="15"/>
  <c r="J1063" i="15"/>
  <c r="N1059" i="15"/>
  <c r="O1047" i="15"/>
  <c r="P1055" i="15"/>
  <c r="Q1052" i="15"/>
  <c r="R1052" i="15"/>
  <c r="H1189" i="15" l="1"/>
  <c r="J1064" i="15"/>
  <c r="L1059" i="15"/>
  <c r="M1050" i="15"/>
  <c r="I1056" i="15"/>
  <c r="K1058" i="15"/>
  <c r="N1060" i="15"/>
  <c r="R1053" i="15"/>
  <c r="Q1053" i="15"/>
  <c r="P1056" i="15"/>
  <c r="O1048" i="15"/>
  <c r="H1190" i="15" l="1"/>
  <c r="M1051" i="15"/>
  <c r="K1059" i="15"/>
  <c r="I1057" i="15"/>
  <c r="L1060" i="15"/>
  <c r="J1065" i="15"/>
  <c r="O1049" i="15"/>
  <c r="R1054" i="15"/>
  <c r="P1057" i="15"/>
  <c r="Q1054" i="15"/>
  <c r="N1061" i="15"/>
  <c r="H1191" i="15" l="1"/>
  <c r="I1058" i="15"/>
  <c r="K1060" i="15"/>
  <c r="M1052" i="15"/>
  <c r="J1066" i="15"/>
  <c r="L1061" i="15"/>
  <c r="P1058" i="15"/>
  <c r="O1050" i="15"/>
  <c r="N1062" i="15"/>
  <c r="Q1055" i="15"/>
  <c r="R1055" i="15"/>
  <c r="H1192" i="15" l="1"/>
  <c r="M1053" i="15"/>
  <c r="K1061" i="15"/>
  <c r="I1059" i="15"/>
  <c r="L1062" i="15"/>
  <c r="J1067" i="15"/>
  <c r="R1056" i="15"/>
  <c r="Q1056" i="15"/>
  <c r="N1063" i="15"/>
  <c r="O1051" i="15"/>
  <c r="P1059" i="15"/>
  <c r="H1193" i="15" l="1"/>
  <c r="J1068" i="15"/>
  <c r="K1062" i="15"/>
  <c r="M1054" i="15"/>
  <c r="I1060" i="15"/>
  <c r="L1063" i="15"/>
  <c r="P1060" i="15"/>
  <c r="O1052" i="15"/>
  <c r="N1064" i="15"/>
  <c r="Q1057" i="15"/>
  <c r="R1057" i="15"/>
  <c r="H1194" i="15" l="1"/>
  <c r="K1063" i="15"/>
  <c r="L1064" i="15"/>
  <c r="M1055" i="15"/>
  <c r="I1061" i="15"/>
  <c r="J1069" i="15"/>
  <c r="R1058" i="15"/>
  <c r="N1065" i="15"/>
  <c r="O1053" i="15"/>
  <c r="P1061" i="15"/>
  <c r="Q1058" i="15"/>
  <c r="H1195" i="15" l="1"/>
  <c r="L1065" i="15"/>
  <c r="K1064" i="15"/>
  <c r="J1070" i="15"/>
  <c r="M1056" i="15"/>
  <c r="I1062" i="15"/>
  <c r="Q1059" i="15"/>
  <c r="P1062" i="15"/>
  <c r="O1054" i="15"/>
  <c r="N1066" i="15"/>
  <c r="R1059" i="15"/>
  <c r="H1196" i="15" l="1"/>
  <c r="I1063" i="15"/>
  <c r="M1057" i="15"/>
  <c r="J1071" i="15"/>
  <c r="K1065" i="15"/>
  <c r="L1066" i="15"/>
  <c r="O1055" i="15"/>
  <c r="P1063" i="15"/>
  <c r="R1060" i="15"/>
  <c r="N1067" i="15"/>
  <c r="Q1060" i="15"/>
  <c r="H1197" i="15" l="1"/>
  <c r="L1067" i="15"/>
  <c r="K1066" i="15"/>
  <c r="M1058" i="15"/>
  <c r="J1072" i="15"/>
  <c r="I1064" i="15"/>
  <c r="Q1061" i="15"/>
  <c r="N1068" i="15"/>
  <c r="P1064" i="15"/>
  <c r="R1061" i="15"/>
  <c r="O1056" i="15"/>
  <c r="H1198" i="15" l="1"/>
  <c r="J1073" i="15"/>
  <c r="L1068" i="15"/>
  <c r="M1059" i="15"/>
  <c r="I1065" i="15"/>
  <c r="K1067" i="15"/>
  <c r="O1057" i="15"/>
  <c r="R1062" i="15"/>
  <c r="P1065" i="15"/>
  <c r="N1069" i="15"/>
  <c r="Q1062" i="15"/>
  <c r="H1199" i="15" l="1"/>
  <c r="M1060" i="15"/>
  <c r="K1068" i="15"/>
  <c r="L1069" i="15"/>
  <c r="I1066" i="15"/>
  <c r="J1074" i="15"/>
  <c r="N1070" i="15"/>
  <c r="P1066" i="15"/>
  <c r="O1058" i="15"/>
  <c r="Q1063" i="15"/>
  <c r="R1063" i="15"/>
  <c r="H1200" i="15" l="1"/>
  <c r="J1075" i="15"/>
  <c r="M1061" i="15"/>
  <c r="L1070" i="15"/>
  <c r="I1067" i="15"/>
  <c r="K1069" i="15"/>
  <c r="Q1064" i="15"/>
  <c r="R1064" i="15"/>
  <c r="O1059" i="15"/>
  <c r="P1067" i="15"/>
  <c r="N1071" i="15"/>
  <c r="H1201" i="15" l="1"/>
  <c r="K1070" i="15"/>
  <c r="L1071" i="15"/>
  <c r="M1062" i="15"/>
  <c r="J1076" i="15"/>
  <c r="I1068" i="15"/>
  <c r="N1072" i="15"/>
  <c r="P1068" i="15"/>
  <c r="O1060" i="15"/>
  <c r="R1065" i="15"/>
  <c r="Q1065" i="15"/>
  <c r="H1202" i="15" l="1"/>
  <c r="K1071" i="15"/>
  <c r="M1063" i="15"/>
  <c r="I1069" i="15"/>
  <c r="J1077" i="15"/>
  <c r="L1072" i="15"/>
  <c r="R1066" i="15"/>
  <c r="P1069" i="15"/>
  <c r="Q1066" i="15"/>
  <c r="O1061" i="15"/>
  <c r="N1073" i="15"/>
  <c r="H1203" i="15" l="1"/>
  <c r="J1078" i="15"/>
  <c r="I1070" i="15"/>
  <c r="K1072" i="15"/>
  <c r="L1073" i="15"/>
  <c r="M1064" i="15"/>
  <c r="N1074" i="15"/>
  <c r="O1062" i="15"/>
  <c r="Q1067" i="15"/>
  <c r="P1070" i="15"/>
  <c r="R1067" i="15"/>
  <c r="H1204" i="15" l="1"/>
  <c r="K1073" i="15"/>
  <c r="L1074" i="15"/>
  <c r="M1065" i="15"/>
  <c r="I1071" i="15"/>
  <c r="J1079" i="15"/>
  <c r="R1068" i="15"/>
  <c r="O1063" i="15"/>
  <c r="P1071" i="15"/>
  <c r="Q1068" i="15"/>
  <c r="N1075" i="15"/>
  <c r="H1205" i="15" l="1"/>
  <c r="J1080" i="15"/>
  <c r="I1072" i="15"/>
  <c r="M1066" i="15"/>
  <c r="L1075" i="15"/>
  <c r="K1074" i="15"/>
  <c r="O1064" i="15"/>
  <c r="P1072" i="15"/>
  <c r="R1069" i="15"/>
  <c r="N1076" i="15"/>
  <c r="Q1069" i="15"/>
  <c r="H1206" i="15" l="1"/>
  <c r="K1075" i="15"/>
  <c r="I1073" i="15"/>
  <c r="J1081" i="15"/>
  <c r="L1076" i="15"/>
  <c r="M1067" i="15"/>
  <c r="Q1070" i="15"/>
  <c r="P1073" i="15"/>
  <c r="N1077" i="15"/>
  <c r="R1070" i="15"/>
  <c r="O1065" i="15"/>
  <c r="H1207" i="15" l="1"/>
  <c r="M1068" i="15"/>
  <c r="L1077" i="15"/>
  <c r="K1076" i="15"/>
  <c r="I1074" i="15"/>
  <c r="J1082" i="15"/>
  <c r="R1071" i="15"/>
  <c r="N1078" i="15"/>
  <c r="P1074" i="15"/>
  <c r="O1066" i="15"/>
  <c r="Q1071" i="15"/>
  <c r="H1208" i="15" l="1"/>
  <c r="K1077" i="15"/>
  <c r="M1069" i="15"/>
  <c r="I1075" i="15"/>
  <c r="J1083" i="15"/>
  <c r="L1078" i="15"/>
  <c r="Q1072" i="15"/>
  <c r="N1079" i="15"/>
  <c r="R1072" i="15"/>
  <c r="O1067" i="15"/>
  <c r="P1075" i="15"/>
  <c r="H1209" i="15" l="1"/>
  <c r="L1079" i="15"/>
  <c r="K1078" i="15"/>
  <c r="J1084" i="15"/>
  <c r="I1076" i="15"/>
  <c r="M1070" i="15"/>
  <c r="O1068" i="15"/>
  <c r="N1080" i="15"/>
  <c r="Q1073" i="15"/>
  <c r="P1076" i="15"/>
  <c r="R1073" i="15"/>
  <c r="H1210" i="15" l="1"/>
  <c r="I1077" i="15"/>
  <c r="J1085" i="15"/>
  <c r="K1079" i="15"/>
  <c r="M1071" i="15"/>
  <c r="L1080" i="15"/>
  <c r="P1077" i="15"/>
  <c r="Q1074" i="15"/>
  <c r="O1069" i="15"/>
  <c r="R1074" i="15"/>
  <c r="N1081" i="15"/>
  <c r="H1211" i="15" l="1"/>
  <c r="M1072" i="15"/>
  <c r="J1086" i="15"/>
  <c r="L1081" i="15"/>
  <c r="K1080" i="15"/>
  <c r="I1078" i="15"/>
  <c r="N1082" i="15"/>
  <c r="Q1075" i="15"/>
  <c r="O1070" i="15"/>
  <c r="P1078" i="15"/>
  <c r="R1075" i="15"/>
  <c r="H1212" i="15" l="1"/>
  <c r="L1082" i="15"/>
  <c r="I1079" i="15"/>
  <c r="K1081" i="15"/>
  <c r="J1087" i="15"/>
  <c r="M1073" i="15"/>
  <c r="R1076" i="15"/>
  <c r="O1071" i="15"/>
  <c r="Q1076" i="15"/>
  <c r="N1083" i="15"/>
  <c r="P1079" i="15"/>
  <c r="H1213" i="15" l="1"/>
  <c r="J1088" i="15"/>
  <c r="I1080" i="15"/>
  <c r="L1083" i="15"/>
  <c r="K1082" i="15"/>
  <c r="M1074" i="15"/>
  <c r="P1080" i="15"/>
  <c r="N1084" i="15"/>
  <c r="Q1077" i="15"/>
  <c r="O1072" i="15"/>
  <c r="R1077" i="15"/>
  <c r="H1214" i="15" l="1"/>
  <c r="L1084" i="15"/>
  <c r="J1089" i="15"/>
  <c r="K1083" i="15"/>
  <c r="I1081" i="15"/>
  <c r="M1075" i="15"/>
  <c r="O1073" i="15"/>
  <c r="R1078" i="15"/>
  <c r="Q1078" i="15"/>
  <c r="N1085" i="15"/>
  <c r="P1081" i="15"/>
  <c r="H1215" i="15" l="1"/>
  <c r="I1082" i="15"/>
  <c r="K1084" i="15"/>
  <c r="J1090" i="15"/>
  <c r="L1085" i="15"/>
  <c r="M1076" i="15"/>
  <c r="N1086" i="15"/>
  <c r="Q1079" i="15"/>
  <c r="O1074" i="15"/>
  <c r="P1082" i="15"/>
  <c r="R1079" i="15"/>
  <c r="H1216" i="15" l="1"/>
  <c r="I1083" i="15"/>
  <c r="M1077" i="15"/>
  <c r="L1086" i="15"/>
  <c r="K1085" i="15"/>
  <c r="J1091" i="15"/>
  <c r="O1075" i="15"/>
  <c r="R1080" i="15"/>
  <c r="P1083" i="15"/>
  <c r="Q1080" i="15"/>
  <c r="N1087" i="15"/>
  <c r="H1217" i="15" l="1"/>
  <c r="L1087" i="15"/>
  <c r="J1092" i="15"/>
  <c r="K1086" i="15"/>
  <c r="M1078" i="15"/>
  <c r="I1084" i="15"/>
  <c r="R1081" i="15"/>
  <c r="O1076" i="15"/>
  <c r="N1088" i="15"/>
  <c r="Q1081" i="15"/>
  <c r="P1084" i="15"/>
  <c r="H1218" i="15" l="1"/>
  <c r="J1093" i="15"/>
  <c r="L1088" i="15"/>
  <c r="I1085" i="15"/>
  <c r="M1079" i="15"/>
  <c r="K1087" i="15"/>
  <c r="P1085" i="15"/>
  <c r="N1089" i="15"/>
  <c r="O1077" i="15"/>
  <c r="R1082" i="15"/>
  <c r="Q1082" i="15"/>
  <c r="H1219" i="15" l="1"/>
  <c r="K1088" i="15"/>
  <c r="M1080" i="15"/>
  <c r="I1086" i="15"/>
  <c r="L1089" i="15"/>
  <c r="J1094" i="15"/>
  <c r="R1083" i="15"/>
  <c r="Q1083" i="15"/>
  <c r="O1078" i="15"/>
  <c r="N1090" i="15"/>
  <c r="P1086" i="15"/>
  <c r="H1220" i="15" l="1"/>
  <c r="J1095" i="15"/>
  <c r="I1087" i="15"/>
  <c r="M1081" i="15"/>
  <c r="K1089" i="15"/>
  <c r="L1090" i="15"/>
  <c r="N1091" i="15"/>
  <c r="O1079" i="15"/>
  <c r="R1084" i="15"/>
  <c r="P1087" i="15"/>
  <c r="Q1084" i="15"/>
  <c r="H1221" i="15" l="1"/>
  <c r="M1082" i="15"/>
  <c r="L1091" i="15"/>
  <c r="I1088" i="15"/>
  <c r="K1090" i="15"/>
  <c r="J1096" i="15"/>
  <c r="Q1085" i="15"/>
  <c r="R1085" i="15"/>
  <c r="P1088" i="15"/>
  <c r="O1080" i="15"/>
  <c r="N1092" i="15"/>
  <c r="H1222" i="15" l="1"/>
  <c r="J1097" i="15"/>
  <c r="K1091" i="15"/>
  <c r="I1089" i="15"/>
  <c r="L1092" i="15"/>
  <c r="M1083" i="15"/>
  <c r="N1093" i="15"/>
  <c r="O1081" i="15"/>
  <c r="P1089" i="15"/>
  <c r="R1086" i="15"/>
  <c r="Q1086" i="15"/>
  <c r="H1223" i="15" l="1"/>
  <c r="L1093" i="15"/>
  <c r="J1098" i="15"/>
  <c r="I1090" i="15"/>
  <c r="K1092" i="15"/>
  <c r="M1084" i="15"/>
  <c r="R1087" i="15"/>
  <c r="O1082" i="15"/>
  <c r="Q1087" i="15"/>
  <c r="P1090" i="15"/>
  <c r="N1094" i="15"/>
  <c r="H1224" i="15" l="1"/>
  <c r="M1085" i="15"/>
  <c r="K1093" i="15"/>
  <c r="I1091" i="15"/>
  <c r="J1099" i="15"/>
  <c r="L1094" i="15"/>
  <c r="P1091" i="15"/>
  <c r="R1088" i="15"/>
  <c r="N1095" i="15"/>
  <c r="Q1088" i="15"/>
  <c r="O1083" i="15"/>
  <c r="H1225" i="15" l="1"/>
  <c r="L1095" i="15"/>
  <c r="M1086" i="15"/>
  <c r="J1100" i="15"/>
  <c r="I1092" i="15"/>
  <c r="K1094" i="15"/>
  <c r="Q1089" i="15"/>
  <c r="O1084" i="15"/>
  <c r="N1096" i="15"/>
  <c r="R1089" i="15"/>
  <c r="P1092" i="15"/>
  <c r="H1226" i="15" l="1"/>
  <c r="K1095" i="15"/>
  <c r="M1087" i="15"/>
  <c r="L1096" i="15"/>
  <c r="I1093" i="15"/>
  <c r="J1101" i="15"/>
  <c r="R1090" i="15"/>
  <c r="Q1090" i="15"/>
  <c r="P1093" i="15"/>
  <c r="N1097" i="15"/>
  <c r="O1085" i="15"/>
  <c r="H1227" i="15" l="1"/>
  <c r="I1094" i="15"/>
  <c r="L1097" i="15"/>
  <c r="K1096" i="15"/>
  <c r="J1102" i="15"/>
  <c r="M1088" i="15"/>
  <c r="P1094" i="15"/>
  <c r="R1091" i="15"/>
  <c r="O1086" i="15"/>
  <c r="N1098" i="15"/>
  <c r="Q1091" i="15"/>
  <c r="H1228" i="15" l="1"/>
  <c r="I1095" i="15"/>
  <c r="L1098" i="15"/>
  <c r="M1089" i="15"/>
  <c r="J1103" i="15"/>
  <c r="K1097" i="15"/>
  <c r="R1092" i="15"/>
  <c r="P1095" i="15"/>
  <c r="Q1092" i="15"/>
  <c r="N1099" i="15"/>
  <c r="O1087" i="15"/>
  <c r="H1229" i="15" l="1"/>
  <c r="K1098" i="15"/>
  <c r="J1104" i="15"/>
  <c r="L1099" i="15"/>
  <c r="M1090" i="15"/>
  <c r="I1096" i="15"/>
  <c r="N1100" i="15"/>
  <c r="Q1093" i="15"/>
  <c r="R1093" i="15"/>
  <c r="O1088" i="15"/>
  <c r="P1096" i="15"/>
  <c r="H1230" i="15" l="1"/>
  <c r="K1099" i="15"/>
  <c r="I1097" i="15"/>
  <c r="M1091" i="15"/>
  <c r="J1105" i="15"/>
  <c r="L1100" i="15"/>
  <c r="P1097" i="15"/>
  <c r="Q1094" i="15"/>
  <c r="O1089" i="15"/>
  <c r="R1094" i="15"/>
  <c r="N1101" i="15"/>
  <c r="H1231" i="15" l="1"/>
  <c r="M1092" i="15"/>
  <c r="I1098" i="15"/>
  <c r="L1101" i="15"/>
  <c r="J1106" i="15"/>
  <c r="K1100" i="15"/>
  <c r="N1102" i="15"/>
  <c r="O1090" i="15"/>
  <c r="P1098" i="15"/>
  <c r="R1095" i="15"/>
  <c r="Q1095" i="15"/>
  <c r="H1232" i="15" l="1"/>
  <c r="K1101" i="15"/>
  <c r="L1102" i="15"/>
  <c r="I1099" i="15"/>
  <c r="M1093" i="15"/>
  <c r="J1107" i="15"/>
  <c r="R1096" i="15"/>
  <c r="O1091" i="15"/>
  <c r="Q1096" i="15"/>
  <c r="P1099" i="15"/>
  <c r="N1103" i="15"/>
  <c r="H1233" i="15" l="1"/>
  <c r="K1102" i="15"/>
  <c r="M1094" i="15"/>
  <c r="J1108" i="15"/>
  <c r="I1100" i="15"/>
  <c r="L1103" i="15"/>
  <c r="N1104" i="15"/>
  <c r="P1100" i="15"/>
  <c r="O1092" i="15"/>
  <c r="R1097" i="15"/>
  <c r="Q1097" i="15"/>
  <c r="H1234" i="15" l="1"/>
  <c r="M1095" i="15"/>
  <c r="K1103" i="15"/>
  <c r="L1104" i="15"/>
  <c r="I1101" i="15"/>
  <c r="J1109" i="15"/>
  <c r="R1098" i="15"/>
  <c r="O1093" i="15"/>
  <c r="Q1098" i="15"/>
  <c r="P1101" i="15"/>
  <c r="N1105" i="15"/>
  <c r="H1235" i="15" l="1"/>
  <c r="L1105" i="15"/>
  <c r="I1102" i="15"/>
  <c r="K1104" i="15"/>
  <c r="J1110" i="15"/>
  <c r="M1096" i="15"/>
  <c r="O1094" i="15"/>
  <c r="N1106" i="15"/>
  <c r="P1102" i="15"/>
  <c r="Q1099" i="15"/>
  <c r="R1099" i="15"/>
  <c r="H1236" i="15" l="1"/>
  <c r="K1105" i="15"/>
  <c r="M1097" i="15"/>
  <c r="I1103" i="15"/>
  <c r="L1106" i="15"/>
  <c r="J1111" i="15"/>
  <c r="R1100" i="15"/>
  <c r="P1103" i="15"/>
  <c r="Q1100" i="15"/>
  <c r="N1107" i="15"/>
  <c r="O1095" i="15"/>
  <c r="H1237" i="15" l="1"/>
  <c r="M1098" i="15"/>
  <c r="K1106" i="15"/>
  <c r="J1112" i="15"/>
  <c r="L1107" i="15"/>
  <c r="I1104" i="15"/>
  <c r="O1096" i="15"/>
  <c r="N1108" i="15"/>
  <c r="Q1101" i="15"/>
  <c r="P1104" i="15"/>
  <c r="R1101" i="15"/>
  <c r="H1238" i="15" l="1"/>
  <c r="J1113" i="15"/>
  <c r="M1099" i="15"/>
  <c r="I1105" i="15"/>
  <c r="L1108" i="15"/>
  <c r="K1107" i="15"/>
  <c r="R1102" i="15"/>
  <c r="P1105" i="15"/>
  <c r="O1097" i="15"/>
  <c r="Q1102" i="15"/>
  <c r="N1109" i="15"/>
  <c r="H1239" i="15" l="1"/>
  <c r="K1108" i="15"/>
  <c r="L1109" i="15"/>
  <c r="I1106" i="15"/>
  <c r="M1100" i="15"/>
  <c r="J1114" i="15"/>
  <c r="O1098" i="15"/>
  <c r="R1103" i="15"/>
  <c r="N1110" i="15"/>
  <c r="Q1103" i="15"/>
  <c r="P1106" i="15"/>
  <c r="H1240" i="15" l="1"/>
  <c r="I1107" i="15"/>
  <c r="L1110" i="15"/>
  <c r="K1109" i="15"/>
  <c r="J1115" i="15"/>
  <c r="M1101" i="15"/>
  <c r="P1107" i="15"/>
  <c r="Q1104" i="15"/>
  <c r="N1111" i="15"/>
  <c r="R1104" i="15"/>
  <c r="O1099" i="15"/>
  <c r="H1241" i="15" l="1"/>
  <c r="M1102" i="15"/>
  <c r="K1110" i="15"/>
  <c r="L1111" i="15"/>
  <c r="J1116" i="15"/>
  <c r="I1108" i="15"/>
  <c r="O1100" i="15"/>
  <c r="P1108" i="15"/>
  <c r="R1105" i="15"/>
  <c r="N1112" i="15"/>
  <c r="Q1105" i="15"/>
  <c r="H1242" i="15" l="1"/>
  <c r="J1117" i="15"/>
  <c r="L1112" i="15"/>
  <c r="I1109" i="15"/>
  <c r="K1111" i="15"/>
  <c r="M1103" i="15"/>
  <c r="Q1106" i="15"/>
  <c r="R1106" i="15"/>
  <c r="N1113" i="15"/>
  <c r="P1109" i="15"/>
  <c r="O1101" i="15"/>
  <c r="H1243" i="15" l="1"/>
  <c r="I1110" i="15"/>
  <c r="L1113" i="15"/>
  <c r="M1104" i="15"/>
  <c r="K1112" i="15"/>
  <c r="J1118" i="15"/>
  <c r="O1102" i="15"/>
  <c r="P1110" i="15"/>
  <c r="N1114" i="15"/>
  <c r="R1107" i="15"/>
  <c r="Q1107" i="15"/>
  <c r="H1244" i="15" l="1"/>
  <c r="L1114" i="15"/>
  <c r="K1113" i="15"/>
  <c r="I1111" i="15"/>
  <c r="J1119" i="15"/>
  <c r="M1105" i="15"/>
  <c r="R1108" i="15"/>
  <c r="O1103" i="15"/>
  <c r="Q1108" i="15"/>
  <c r="N1115" i="15"/>
  <c r="P1111" i="15"/>
  <c r="H1245" i="15" l="1"/>
  <c r="I1112" i="15"/>
  <c r="K1114" i="15"/>
  <c r="M1106" i="15"/>
  <c r="J1120" i="15"/>
  <c r="L1115" i="15"/>
  <c r="N1116" i="15"/>
  <c r="P1112" i="15"/>
  <c r="Q1109" i="15"/>
  <c r="O1104" i="15"/>
  <c r="R1109" i="15"/>
  <c r="H1246" i="15" l="1"/>
  <c r="J1121" i="15"/>
  <c r="M1107" i="15"/>
  <c r="I1113" i="15"/>
  <c r="K1115" i="15"/>
  <c r="L1116" i="15"/>
  <c r="O1105" i="15"/>
  <c r="R1110" i="15"/>
  <c r="Q1110" i="15"/>
  <c r="P1113" i="15"/>
  <c r="N1117" i="15"/>
  <c r="H1247" i="15" l="1"/>
  <c r="L1117" i="15"/>
  <c r="I1114" i="15"/>
  <c r="M1108" i="15"/>
  <c r="K1116" i="15"/>
  <c r="J1122" i="15"/>
  <c r="N1118" i="15"/>
  <c r="P1114" i="15"/>
  <c r="Q1111" i="15"/>
  <c r="O1106" i="15"/>
  <c r="R1111" i="15"/>
  <c r="H1248" i="15" l="1"/>
  <c r="M1109" i="15"/>
  <c r="J1123" i="15"/>
  <c r="I1115" i="15"/>
  <c r="L1118" i="15"/>
  <c r="K1117" i="15"/>
  <c r="Q1112" i="15"/>
  <c r="N1119" i="15"/>
  <c r="R1112" i="15"/>
  <c r="O1107" i="15"/>
  <c r="P1115" i="15"/>
  <c r="H1249" i="15" l="1"/>
  <c r="K1118" i="15"/>
  <c r="J1124" i="15"/>
  <c r="M1110" i="15"/>
  <c r="L1119" i="15"/>
  <c r="I1116" i="15"/>
  <c r="P1116" i="15"/>
  <c r="N1120" i="15"/>
  <c r="Q1113" i="15"/>
  <c r="O1108" i="15"/>
  <c r="R1113" i="15"/>
  <c r="H1250" i="15" l="1"/>
  <c r="I1117" i="15"/>
  <c r="M1111" i="15"/>
  <c r="L1120" i="15"/>
  <c r="J1125" i="15"/>
  <c r="K1119" i="15"/>
  <c r="O1109" i="15"/>
  <c r="Q1114" i="15"/>
  <c r="N1121" i="15"/>
  <c r="P1117" i="15"/>
  <c r="R1114" i="15"/>
  <c r="H1251" i="15" l="1"/>
  <c r="J1126" i="15"/>
  <c r="L1121" i="15"/>
  <c r="I1118" i="15"/>
  <c r="K1120" i="15"/>
  <c r="M1112" i="15"/>
  <c r="N1122" i="15"/>
  <c r="Q1115" i="15"/>
  <c r="O1110" i="15"/>
  <c r="R1115" i="15"/>
  <c r="P1118" i="15"/>
  <c r="H1252" i="15" l="1"/>
  <c r="K1121" i="15"/>
  <c r="L1122" i="15"/>
  <c r="I1119" i="15"/>
  <c r="M1113" i="15"/>
  <c r="J1127" i="15"/>
  <c r="P1119" i="15"/>
  <c r="O1111" i="15"/>
  <c r="Q1116" i="15"/>
  <c r="N1123" i="15"/>
  <c r="R1116" i="15"/>
  <c r="H1253" i="15" l="1"/>
  <c r="L1123" i="15"/>
  <c r="J1128" i="15"/>
  <c r="K1122" i="15"/>
  <c r="M1114" i="15"/>
  <c r="I1120" i="15"/>
  <c r="R1117" i="15"/>
  <c r="P1120" i="15"/>
  <c r="N1124" i="15"/>
  <c r="Q1117" i="15"/>
  <c r="O1112" i="15"/>
  <c r="H1254" i="15" l="1"/>
  <c r="I1121" i="15"/>
  <c r="K1123" i="15"/>
  <c r="J1129" i="15"/>
  <c r="L1124" i="15"/>
  <c r="M1115" i="15"/>
  <c r="Q1118" i="15"/>
  <c r="N1125" i="15"/>
  <c r="O1113" i="15"/>
  <c r="R1118" i="15"/>
  <c r="P1121" i="15"/>
  <c r="H1255" i="15" l="1"/>
  <c r="J1130" i="15"/>
  <c r="M1116" i="15"/>
  <c r="L1125" i="15"/>
  <c r="K1124" i="15"/>
  <c r="I1122" i="15"/>
  <c r="P1122" i="15"/>
  <c r="O1114" i="15"/>
  <c r="N1126" i="15"/>
  <c r="Q1119" i="15"/>
  <c r="R1119" i="15"/>
  <c r="H1256" i="15" l="1"/>
  <c r="I1123" i="15"/>
  <c r="L1126" i="15"/>
  <c r="M1117" i="15"/>
  <c r="K1125" i="15"/>
  <c r="J1131" i="15"/>
  <c r="Q1120" i="15"/>
  <c r="R1120" i="15"/>
  <c r="N1127" i="15"/>
  <c r="O1115" i="15"/>
  <c r="P1123" i="15"/>
  <c r="H1257" i="15" l="1"/>
  <c r="K1126" i="15"/>
  <c r="L1127" i="15"/>
  <c r="J1132" i="15"/>
  <c r="M1118" i="15"/>
  <c r="I1124" i="15"/>
  <c r="P1124" i="15"/>
  <c r="N1128" i="15"/>
  <c r="Q1121" i="15"/>
  <c r="O1116" i="15"/>
  <c r="R1121" i="15"/>
  <c r="H1258" i="15" l="1"/>
  <c r="J1133" i="15"/>
  <c r="L1128" i="15"/>
  <c r="K1127" i="15"/>
  <c r="I1125" i="15"/>
  <c r="M1119" i="15"/>
  <c r="R1122" i="15"/>
  <c r="O1117" i="15"/>
  <c r="Q1122" i="15"/>
  <c r="N1129" i="15"/>
  <c r="P1125" i="15"/>
  <c r="H1259" i="15" l="1"/>
  <c r="I1126" i="15"/>
  <c r="K1128" i="15"/>
  <c r="L1129" i="15"/>
  <c r="M1120" i="15"/>
  <c r="J1134" i="15"/>
  <c r="N1130" i="15"/>
  <c r="P1126" i="15"/>
  <c r="Q1123" i="15"/>
  <c r="O1118" i="15"/>
  <c r="R1123" i="15"/>
  <c r="H1260" i="15" l="1"/>
  <c r="J1135" i="15"/>
  <c r="M1121" i="15"/>
  <c r="I1127" i="15"/>
  <c r="L1130" i="15"/>
  <c r="K1129" i="15"/>
  <c r="O1119" i="15"/>
  <c r="R1124" i="15"/>
  <c r="Q1124" i="15"/>
  <c r="P1127" i="15"/>
  <c r="N1131" i="15"/>
  <c r="H1261" i="15" l="1"/>
  <c r="K1130" i="15"/>
  <c r="L1131" i="15"/>
  <c r="M1122" i="15"/>
  <c r="I1128" i="15"/>
  <c r="J1136" i="15"/>
  <c r="Q1125" i="15"/>
  <c r="N1132" i="15"/>
  <c r="P1128" i="15"/>
  <c r="R1125" i="15"/>
  <c r="O1120" i="15"/>
  <c r="H1262" i="15" l="1"/>
  <c r="K1131" i="15"/>
  <c r="I1129" i="15"/>
  <c r="M1123" i="15"/>
  <c r="J1137" i="15"/>
  <c r="L1132" i="15"/>
  <c r="O1121" i="15"/>
  <c r="P1129" i="15"/>
  <c r="N1133" i="15"/>
  <c r="Q1126" i="15"/>
  <c r="R1126" i="15"/>
  <c r="H1263" i="15" l="1"/>
  <c r="J1138" i="15"/>
  <c r="M1124" i="15"/>
  <c r="K1132" i="15"/>
  <c r="L1133" i="15"/>
  <c r="I1130" i="15"/>
  <c r="Q1127" i="15"/>
  <c r="N1134" i="15"/>
  <c r="P1130" i="15"/>
  <c r="R1127" i="15"/>
  <c r="O1122" i="15"/>
  <c r="H1264" i="15" l="1"/>
  <c r="J1139" i="15"/>
  <c r="K1133" i="15"/>
  <c r="M1125" i="15"/>
  <c r="I1131" i="15"/>
  <c r="L1134" i="15"/>
  <c r="O1123" i="15"/>
  <c r="P1131" i="15"/>
  <c r="N1135" i="15"/>
  <c r="Q1128" i="15"/>
  <c r="R1128" i="15"/>
  <c r="H1265" i="15" l="1"/>
  <c r="I1132" i="15"/>
  <c r="M1126" i="15"/>
  <c r="J1140" i="15"/>
  <c r="L1135" i="15"/>
  <c r="K1134" i="15"/>
  <c r="R1129" i="15"/>
  <c r="Q1129" i="15"/>
  <c r="N1136" i="15"/>
  <c r="P1132" i="15"/>
  <c r="O1124" i="15"/>
  <c r="H1266" i="15" l="1"/>
  <c r="K1135" i="15"/>
  <c r="J1141" i="15"/>
  <c r="L1136" i="15"/>
  <c r="M1127" i="15"/>
  <c r="I1133" i="15"/>
  <c r="Q1130" i="15"/>
  <c r="O1125" i="15"/>
  <c r="P1133" i="15"/>
  <c r="N1137" i="15"/>
  <c r="R1130" i="15"/>
  <c r="H1267" i="15" l="1"/>
  <c r="L1137" i="15"/>
  <c r="K1136" i="15"/>
  <c r="I1134" i="15"/>
  <c r="M1128" i="15"/>
  <c r="J1142" i="15"/>
  <c r="R1131" i="15"/>
  <c r="N1138" i="15"/>
  <c r="P1134" i="15"/>
  <c r="O1126" i="15"/>
  <c r="Q1131" i="15"/>
  <c r="H1268" i="15" l="1"/>
  <c r="I1135" i="15"/>
  <c r="K1137" i="15"/>
  <c r="L1138" i="15"/>
  <c r="J1143" i="15"/>
  <c r="M1129" i="15"/>
  <c r="Q1132" i="15"/>
  <c r="O1127" i="15"/>
  <c r="P1135" i="15"/>
  <c r="N1139" i="15"/>
  <c r="R1132" i="15"/>
  <c r="H1269" i="15" l="1"/>
  <c r="L1139" i="15"/>
  <c r="M1130" i="15"/>
  <c r="J1144" i="15"/>
  <c r="K1138" i="15"/>
  <c r="I1136" i="15"/>
  <c r="R1133" i="15"/>
  <c r="N1140" i="15"/>
  <c r="P1136" i="15"/>
  <c r="O1128" i="15"/>
  <c r="Q1133" i="15"/>
  <c r="H1270" i="15" l="1"/>
  <c r="K1139" i="15"/>
  <c r="L1140" i="15"/>
  <c r="I1137" i="15"/>
  <c r="J1145" i="15"/>
  <c r="M1131" i="15"/>
  <c r="N1141" i="15"/>
  <c r="R1134" i="15"/>
  <c r="Q1134" i="15"/>
  <c r="O1129" i="15"/>
  <c r="P1137" i="15"/>
  <c r="H1271" i="15" l="1"/>
  <c r="J1146" i="15"/>
  <c r="I1138" i="15"/>
  <c r="L1141" i="15"/>
  <c r="K1140" i="15"/>
  <c r="M1132" i="15"/>
  <c r="Q1135" i="15"/>
  <c r="R1135" i="15"/>
  <c r="P1138" i="15"/>
  <c r="O1130" i="15"/>
  <c r="N1142" i="15"/>
  <c r="H1272" i="15" l="1"/>
  <c r="K1141" i="15"/>
  <c r="L1142" i="15"/>
  <c r="I1139" i="15"/>
  <c r="J1147" i="15"/>
  <c r="M1133" i="15"/>
  <c r="N1143" i="15"/>
  <c r="O1131" i="15"/>
  <c r="P1139" i="15"/>
  <c r="R1136" i="15"/>
  <c r="Q1136" i="15"/>
  <c r="H1273" i="15" l="1"/>
  <c r="J1148" i="15"/>
  <c r="I1140" i="15"/>
  <c r="L1143" i="15"/>
  <c r="M1134" i="15"/>
  <c r="K1142" i="15"/>
  <c r="R1137" i="15"/>
  <c r="P1140" i="15"/>
  <c r="O1132" i="15"/>
  <c r="N1144" i="15"/>
  <c r="Q1137" i="15"/>
  <c r="H1274" i="15" l="1"/>
  <c r="L1144" i="15"/>
  <c r="K1143" i="15"/>
  <c r="M1135" i="15"/>
  <c r="I1141" i="15"/>
  <c r="J1149" i="15"/>
  <c r="Q1138" i="15"/>
  <c r="N1145" i="15"/>
  <c r="O1133" i="15"/>
  <c r="P1141" i="15"/>
  <c r="R1138" i="15"/>
  <c r="H1275" i="15" l="1"/>
  <c r="J1150" i="15"/>
  <c r="K1144" i="15"/>
  <c r="I1142" i="15"/>
  <c r="M1136" i="15"/>
  <c r="L1145" i="15"/>
  <c r="R1139" i="15"/>
  <c r="P1142" i="15"/>
  <c r="O1134" i="15"/>
  <c r="N1146" i="15"/>
  <c r="Q1139" i="15"/>
  <c r="H1276" i="15" l="1"/>
  <c r="K1145" i="15"/>
  <c r="J1151" i="15"/>
  <c r="I1143" i="15"/>
  <c r="L1146" i="15"/>
  <c r="M1137" i="15"/>
  <c r="Q1140" i="15"/>
  <c r="N1147" i="15"/>
  <c r="O1135" i="15"/>
  <c r="P1143" i="15"/>
  <c r="R1140" i="15"/>
  <c r="H1277" i="15" l="1"/>
  <c r="L1147" i="15"/>
  <c r="I1144" i="15"/>
  <c r="M1138" i="15"/>
  <c r="J1152" i="15"/>
  <c r="K1146" i="15"/>
  <c r="R1141" i="15"/>
  <c r="P1144" i="15"/>
  <c r="O1136" i="15"/>
  <c r="N1148" i="15"/>
  <c r="Q1141" i="15"/>
  <c r="H1278" i="15" l="1"/>
  <c r="I1145" i="15"/>
  <c r="L1148" i="15"/>
  <c r="K1147" i="15"/>
  <c r="J1153" i="15"/>
  <c r="M1139" i="15"/>
  <c r="Q1142" i="15"/>
  <c r="N1149" i="15"/>
  <c r="O1137" i="15"/>
  <c r="P1145" i="15"/>
  <c r="R1142" i="15"/>
  <c r="H1279" i="15" l="1"/>
  <c r="L1149" i="15"/>
  <c r="M1140" i="15"/>
  <c r="J1154" i="15"/>
  <c r="K1148" i="15"/>
  <c r="I1146" i="15"/>
  <c r="P1146" i="15"/>
  <c r="O1138" i="15"/>
  <c r="N1150" i="15"/>
  <c r="R1143" i="15"/>
  <c r="Q1143" i="15"/>
  <c r="H1280" i="15" l="1"/>
  <c r="L1150" i="15"/>
  <c r="J1155" i="15"/>
  <c r="M1141" i="15"/>
  <c r="K1149" i="15"/>
  <c r="I1147" i="15"/>
  <c r="Q1144" i="15"/>
  <c r="N1151" i="15"/>
  <c r="R1144" i="15"/>
  <c r="O1139" i="15"/>
  <c r="P1147" i="15"/>
  <c r="H1281" i="15" l="1"/>
  <c r="J1156" i="15"/>
  <c r="L1151" i="15"/>
  <c r="M1142" i="15"/>
  <c r="I1148" i="15"/>
  <c r="K1150" i="15"/>
  <c r="P1148" i="15"/>
  <c r="O1140" i="15"/>
  <c r="R1145" i="15"/>
  <c r="N1152" i="15"/>
  <c r="Q1145" i="15"/>
  <c r="H1282" i="15" l="1"/>
  <c r="I1149" i="15"/>
  <c r="M1143" i="15"/>
  <c r="K1151" i="15"/>
  <c r="L1152" i="15"/>
  <c r="J1157" i="15"/>
  <c r="Q1146" i="15"/>
  <c r="N1153" i="15"/>
  <c r="R1146" i="15"/>
  <c r="O1141" i="15"/>
  <c r="P1149" i="15"/>
  <c r="H1283" i="15" l="1"/>
  <c r="I1150" i="15"/>
  <c r="J1158" i="15"/>
  <c r="L1153" i="15"/>
  <c r="K1152" i="15"/>
  <c r="M1144" i="15"/>
  <c r="O1142" i="15"/>
  <c r="R1147" i="15"/>
  <c r="N1154" i="15"/>
  <c r="P1150" i="15"/>
  <c r="Q1147" i="15"/>
  <c r="H1284" i="15" l="1"/>
  <c r="J1159" i="15"/>
  <c r="I1151" i="15"/>
  <c r="M1145" i="15"/>
  <c r="K1153" i="15"/>
  <c r="L1154" i="15"/>
  <c r="Q1148" i="15"/>
  <c r="P1151" i="15"/>
  <c r="N1155" i="15"/>
  <c r="R1148" i="15"/>
  <c r="O1143" i="15"/>
  <c r="H1285" i="15" l="1"/>
  <c r="L1155" i="15"/>
  <c r="I1152" i="15"/>
  <c r="J1160" i="15"/>
  <c r="K1154" i="15"/>
  <c r="M1146" i="15"/>
  <c r="O1144" i="15"/>
  <c r="R1149" i="15"/>
  <c r="N1156" i="15"/>
  <c r="P1152" i="15"/>
  <c r="Q1149" i="15"/>
  <c r="H1286" i="15" l="1"/>
  <c r="J1161" i="15"/>
  <c r="I1153" i="15"/>
  <c r="K1155" i="15"/>
  <c r="M1147" i="15"/>
  <c r="L1156" i="15"/>
  <c r="P1153" i="15"/>
  <c r="N1157" i="15"/>
  <c r="R1150" i="15"/>
  <c r="Q1150" i="15"/>
  <c r="O1145" i="15"/>
  <c r="H1287" i="15" l="1"/>
  <c r="M1148" i="15"/>
  <c r="L1157" i="15"/>
  <c r="K1156" i="15"/>
  <c r="I1154" i="15"/>
  <c r="J1162" i="15"/>
  <c r="R1151" i="15"/>
  <c r="O1146" i="15"/>
  <c r="Q1151" i="15"/>
  <c r="N1158" i="15"/>
  <c r="P1154" i="15"/>
  <c r="H1288" i="15" l="1"/>
  <c r="M1149" i="15"/>
  <c r="L1158" i="15"/>
  <c r="J1163" i="15"/>
  <c r="I1155" i="15"/>
  <c r="K1157" i="15"/>
  <c r="P1155" i="15"/>
  <c r="N1159" i="15"/>
  <c r="Q1152" i="15"/>
  <c r="O1147" i="15"/>
  <c r="R1152" i="15"/>
  <c r="H1289" i="15" l="1"/>
  <c r="K1158" i="15"/>
  <c r="M1150" i="15"/>
  <c r="I1156" i="15"/>
  <c r="J1164" i="15"/>
  <c r="L1159" i="15"/>
  <c r="R1153" i="15"/>
  <c r="O1148" i="15"/>
  <c r="Q1153" i="15"/>
  <c r="N1160" i="15"/>
  <c r="P1156" i="15"/>
  <c r="H1290" i="15" l="1"/>
  <c r="L1160" i="15"/>
  <c r="I1157" i="15"/>
  <c r="M1151" i="15"/>
  <c r="J1165" i="15"/>
  <c r="K1159" i="15"/>
  <c r="P1157" i="15"/>
  <c r="N1161" i="15"/>
  <c r="Q1154" i="15"/>
  <c r="O1149" i="15"/>
  <c r="R1154" i="15"/>
  <c r="H1291" i="15" l="1"/>
  <c r="J1166" i="15"/>
  <c r="M1152" i="15"/>
  <c r="I1158" i="15"/>
  <c r="K1160" i="15"/>
  <c r="L1161" i="15"/>
  <c r="R1155" i="15"/>
  <c r="O1150" i="15"/>
  <c r="Q1155" i="15"/>
  <c r="N1162" i="15"/>
  <c r="P1158" i="15"/>
  <c r="H1292" i="15" l="1"/>
  <c r="K1161" i="15"/>
  <c r="I1159" i="15"/>
  <c r="M1153" i="15"/>
  <c r="L1162" i="15"/>
  <c r="J1167" i="15"/>
  <c r="P1159" i="15"/>
  <c r="N1163" i="15"/>
  <c r="Q1156" i="15"/>
  <c r="O1151" i="15"/>
  <c r="R1156" i="15"/>
  <c r="H1293" i="15" l="1"/>
  <c r="L1163" i="15"/>
  <c r="M1154" i="15"/>
  <c r="J1168" i="15"/>
  <c r="I1160" i="15"/>
  <c r="K1162" i="15"/>
  <c r="R1157" i="15"/>
  <c r="O1152" i="15"/>
  <c r="Q1157" i="15"/>
  <c r="N1164" i="15"/>
  <c r="P1160" i="15"/>
  <c r="H1294" i="15" l="1"/>
  <c r="K1163" i="15"/>
  <c r="I1161" i="15"/>
  <c r="L1164" i="15"/>
  <c r="J1169" i="15"/>
  <c r="M1155" i="15"/>
  <c r="P1161" i="15"/>
  <c r="N1165" i="15"/>
  <c r="Q1158" i="15"/>
  <c r="O1153" i="15"/>
  <c r="R1158" i="15"/>
  <c r="H1295" i="15" l="1"/>
  <c r="J1170" i="15"/>
  <c r="L1165" i="15"/>
  <c r="M1156" i="15"/>
  <c r="I1162" i="15"/>
  <c r="K1164" i="15"/>
  <c r="R1159" i="15"/>
  <c r="O1154" i="15"/>
  <c r="Q1159" i="15"/>
  <c r="N1166" i="15"/>
  <c r="P1162" i="15"/>
  <c r="H1296" i="15" l="1"/>
  <c r="M1157" i="15"/>
  <c r="J1171" i="15"/>
  <c r="I1163" i="15"/>
  <c r="L1166" i="15"/>
  <c r="K1165" i="15"/>
  <c r="P1163" i="15"/>
  <c r="N1167" i="15"/>
  <c r="Q1160" i="15"/>
  <c r="O1155" i="15"/>
  <c r="R1160" i="15"/>
  <c r="H1297" i="15" l="1"/>
  <c r="I1164" i="15"/>
  <c r="J1172" i="15"/>
  <c r="K1166" i="15"/>
  <c r="L1167" i="15"/>
  <c r="M1158" i="15"/>
  <c r="R1161" i="15"/>
  <c r="O1156" i="15"/>
  <c r="Q1161" i="15"/>
  <c r="N1168" i="15"/>
  <c r="P1164" i="15"/>
  <c r="H1298" i="15" l="1"/>
  <c r="J1173" i="15"/>
  <c r="L1168" i="15"/>
  <c r="K1167" i="15"/>
  <c r="I1165" i="15"/>
  <c r="M1159" i="15"/>
  <c r="P1165" i="15"/>
  <c r="N1169" i="15"/>
  <c r="Q1162" i="15"/>
  <c r="O1157" i="15"/>
  <c r="R1162" i="15"/>
  <c r="H1299" i="15" l="1"/>
  <c r="J1174" i="15"/>
  <c r="I1166" i="15"/>
  <c r="K1168" i="15"/>
  <c r="L1169" i="15"/>
  <c r="M1160" i="15"/>
  <c r="R1163" i="15"/>
  <c r="O1158" i="15"/>
  <c r="Q1163" i="15"/>
  <c r="N1170" i="15"/>
  <c r="P1166" i="15"/>
  <c r="H1300" i="15" l="1"/>
  <c r="L1170" i="15"/>
  <c r="I1167" i="15"/>
  <c r="M1161" i="15"/>
  <c r="K1169" i="15"/>
  <c r="J1175" i="15"/>
  <c r="P1167" i="15"/>
  <c r="N1171" i="15"/>
  <c r="Q1164" i="15"/>
  <c r="O1159" i="15"/>
  <c r="R1164" i="15"/>
  <c r="H1301" i="15" l="1"/>
  <c r="M1162" i="15"/>
  <c r="I1168" i="15"/>
  <c r="L1171" i="15"/>
  <c r="J1176" i="15"/>
  <c r="K1170" i="15"/>
  <c r="O1160" i="15"/>
  <c r="Q1165" i="15"/>
  <c r="R1165" i="15"/>
  <c r="N1172" i="15"/>
  <c r="P1168" i="15"/>
  <c r="H1302" i="15" l="1"/>
  <c r="J1177" i="15"/>
  <c r="I1169" i="15"/>
  <c r="M1163" i="15"/>
  <c r="K1171" i="15"/>
  <c r="L1172" i="15"/>
  <c r="P1169" i="15"/>
  <c r="N1173" i="15"/>
  <c r="R1166" i="15"/>
  <c r="Q1166" i="15"/>
  <c r="O1161" i="15"/>
  <c r="H1303" i="15" l="1"/>
  <c r="K1172" i="15"/>
  <c r="M1164" i="15"/>
  <c r="L1173" i="15"/>
  <c r="I1170" i="15"/>
  <c r="J1178" i="15"/>
  <c r="O1162" i="15"/>
  <c r="Q1167" i="15"/>
  <c r="R1167" i="15"/>
  <c r="N1174" i="15"/>
  <c r="P1170" i="15"/>
  <c r="H1304" i="15" l="1"/>
  <c r="J1179" i="15"/>
  <c r="I1171" i="15"/>
  <c r="L1174" i="15"/>
  <c r="K1173" i="15"/>
  <c r="M1165" i="15"/>
  <c r="P1171" i="15"/>
  <c r="N1175" i="15"/>
  <c r="R1168" i="15"/>
  <c r="Q1168" i="15"/>
  <c r="O1163" i="15"/>
  <c r="H1305" i="15" l="1"/>
  <c r="K1174" i="15"/>
  <c r="M1166" i="15"/>
  <c r="L1175" i="15"/>
  <c r="I1172" i="15"/>
  <c r="J1180" i="15"/>
  <c r="O1164" i="15"/>
  <c r="Q1169" i="15"/>
  <c r="R1169" i="15"/>
  <c r="N1176" i="15"/>
  <c r="P1172" i="15"/>
  <c r="H1306" i="15" l="1"/>
  <c r="J1181" i="15"/>
  <c r="I1173" i="15"/>
  <c r="L1176" i="15"/>
  <c r="M1167" i="15"/>
  <c r="K1175" i="15"/>
  <c r="N1177" i="15"/>
  <c r="R1170" i="15"/>
  <c r="Q1170" i="15"/>
  <c r="O1165" i="15"/>
  <c r="P1173" i="15"/>
  <c r="H1307" i="15" l="1"/>
  <c r="L1177" i="15"/>
  <c r="K1176" i="15"/>
  <c r="M1168" i="15"/>
  <c r="I1174" i="15"/>
  <c r="J1182" i="15"/>
  <c r="Q1171" i="15"/>
  <c r="P1174" i="15"/>
  <c r="O1166" i="15"/>
  <c r="R1171" i="15"/>
  <c r="N1178" i="15"/>
  <c r="H1308" i="15" l="1"/>
  <c r="J1183" i="15"/>
  <c r="L1178" i="15"/>
  <c r="I1175" i="15"/>
  <c r="M1169" i="15"/>
  <c r="K1177" i="15"/>
  <c r="R1172" i="15"/>
  <c r="N1179" i="15"/>
  <c r="O1167" i="15"/>
  <c r="P1175" i="15"/>
  <c r="Q1172" i="15"/>
  <c r="H1309" i="15" l="1"/>
  <c r="M1170" i="15"/>
  <c r="K1178" i="15"/>
  <c r="I1176" i="15"/>
  <c r="L1179" i="15"/>
  <c r="J1184" i="15"/>
  <c r="P1176" i="15"/>
  <c r="R1173" i="15"/>
  <c r="Q1173" i="15"/>
  <c r="O1168" i="15"/>
  <c r="N1180" i="15"/>
  <c r="H1310" i="15" l="1"/>
  <c r="J1185" i="15"/>
  <c r="M1171" i="15"/>
  <c r="L1180" i="15"/>
  <c r="I1177" i="15"/>
  <c r="K1179" i="15"/>
  <c r="N1181" i="15"/>
  <c r="O1169" i="15"/>
  <c r="Q1174" i="15"/>
  <c r="R1174" i="15"/>
  <c r="P1177" i="15"/>
  <c r="H1311" i="15" l="1"/>
  <c r="L1181" i="15"/>
  <c r="K1180" i="15"/>
  <c r="J1186" i="15"/>
  <c r="I1178" i="15"/>
  <c r="M1172" i="15"/>
  <c r="R1175" i="15"/>
  <c r="O1170" i="15"/>
  <c r="N1182" i="15"/>
  <c r="P1178" i="15"/>
  <c r="Q1175" i="15"/>
  <c r="H1312" i="15" l="1"/>
  <c r="M1173" i="15"/>
  <c r="K1181" i="15"/>
  <c r="J1187" i="15"/>
  <c r="I1179" i="15"/>
  <c r="L1182" i="15"/>
  <c r="N1183" i="15"/>
  <c r="Q1176" i="15"/>
  <c r="P1179" i="15"/>
  <c r="O1171" i="15"/>
  <c r="R1176" i="15"/>
  <c r="H1313" i="15" l="1"/>
  <c r="L1183" i="15"/>
  <c r="K1182" i="15"/>
  <c r="I1180" i="15"/>
  <c r="J1188" i="15"/>
  <c r="M1174" i="15"/>
  <c r="R1177" i="15"/>
  <c r="O1172" i="15"/>
  <c r="N1184" i="15"/>
  <c r="P1180" i="15"/>
  <c r="Q1177" i="15"/>
  <c r="H1314" i="15" l="1"/>
  <c r="I1181" i="15"/>
  <c r="M1175" i="15"/>
  <c r="J1189" i="15"/>
  <c r="L1184" i="15"/>
  <c r="K1183" i="15"/>
  <c r="N1185" i="15"/>
  <c r="Q1178" i="15"/>
  <c r="P1181" i="15"/>
  <c r="O1173" i="15"/>
  <c r="R1178" i="15"/>
  <c r="H1315" i="15" l="1"/>
  <c r="K1184" i="15"/>
  <c r="M1176" i="15"/>
  <c r="L1185" i="15"/>
  <c r="J1190" i="15"/>
  <c r="I1182" i="15"/>
  <c r="O1174" i="15"/>
  <c r="P1182" i="15"/>
  <c r="Q1179" i="15"/>
  <c r="N1186" i="15"/>
  <c r="R1179" i="15"/>
  <c r="H1316" i="15" l="1"/>
  <c r="L1186" i="15"/>
  <c r="M1177" i="15"/>
  <c r="K1185" i="15"/>
  <c r="J1191" i="15"/>
  <c r="I1183" i="15"/>
  <c r="R1180" i="15"/>
  <c r="N1187" i="15"/>
  <c r="Q1180" i="15"/>
  <c r="P1183" i="15"/>
  <c r="O1175" i="15"/>
  <c r="H1317" i="15" l="1"/>
  <c r="K1186" i="15"/>
  <c r="I1184" i="15"/>
  <c r="J1192" i="15"/>
  <c r="M1178" i="15"/>
  <c r="L1187" i="15"/>
  <c r="O1176" i="15"/>
  <c r="Q1181" i="15"/>
  <c r="N1188" i="15"/>
  <c r="R1181" i="15"/>
  <c r="P1184" i="15"/>
  <c r="H1318" i="15" l="1"/>
  <c r="K1187" i="15"/>
  <c r="J1193" i="15"/>
  <c r="I1185" i="15"/>
  <c r="M1179" i="15"/>
  <c r="L1188" i="15"/>
  <c r="P1185" i="15"/>
  <c r="R1182" i="15"/>
  <c r="N1189" i="15"/>
  <c r="Q1182" i="15"/>
  <c r="O1177" i="15"/>
  <c r="H1319" i="15" l="1"/>
  <c r="L1189" i="15"/>
  <c r="K1188" i="15"/>
  <c r="M1180" i="15"/>
  <c r="I1186" i="15"/>
  <c r="J1194" i="15"/>
  <c r="R1183" i="15"/>
  <c r="P1186" i="15"/>
  <c r="O1178" i="15"/>
  <c r="Q1183" i="15"/>
  <c r="N1190" i="15"/>
  <c r="H1320" i="15" l="1"/>
  <c r="M1181" i="15"/>
  <c r="I1187" i="15"/>
  <c r="L1190" i="15"/>
  <c r="J1195" i="15"/>
  <c r="K1189" i="15"/>
  <c r="N1191" i="15"/>
  <c r="P1187" i="15"/>
  <c r="Q1184" i="15"/>
  <c r="O1179" i="15"/>
  <c r="R1184" i="15"/>
  <c r="H1321" i="15" l="1"/>
  <c r="L1191" i="15"/>
  <c r="M1182" i="15"/>
  <c r="J1196" i="15"/>
  <c r="K1190" i="15"/>
  <c r="I1188" i="15"/>
  <c r="N1192" i="15"/>
  <c r="R1185" i="15"/>
  <c r="O1180" i="15"/>
  <c r="Q1185" i="15"/>
  <c r="P1188" i="15"/>
  <c r="H1322" i="15" l="1"/>
  <c r="I1189" i="15"/>
  <c r="K1191" i="15"/>
  <c r="J1197" i="15"/>
  <c r="M1183" i="15"/>
  <c r="L1192" i="15"/>
  <c r="O1181" i="15"/>
  <c r="R1186" i="15"/>
  <c r="P1189" i="15"/>
  <c r="Q1186" i="15"/>
  <c r="N1193" i="15"/>
  <c r="H1323" i="15" l="1"/>
  <c r="K1192" i="15"/>
  <c r="L1193" i="15"/>
  <c r="M1184" i="15"/>
  <c r="J1198" i="15"/>
  <c r="I1190" i="15"/>
  <c r="Q1187" i="15"/>
  <c r="P1190" i="15"/>
  <c r="R1187" i="15"/>
  <c r="O1182" i="15"/>
  <c r="N1194" i="15"/>
  <c r="H1324" i="15" l="1"/>
  <c r="J1199" i="15"/>
  <c r="K1193" i="15"/>
  <c r="L1194" i="15"/>
  <c r="I1191" i="15"/>
  <c r="M1185" i="15"/>
  <c r="N1195" i="15"/>
  <c r="P1191" i="15"/>
  <c r="Q1188" i="15"/>
  <c r="O1183" i="15"/>
  <c r="R1188" i="15"/>
  <c r="H1325" i="15" l="1"/>
  <c r="M1186" i="15"/>
  <c r="I1192" i="15"/>
  <c r="L1195" i="15"/>
  <c r="K1194" i="15"/>
  <c r="J1200" i="15"/>
  <c r="R1189" i="15"/>
  <c r="O1184" i="15"/>
  <c r="Q1189" i="15"/>
  <c r="P1192" i="15"/>
  <c r="N1196" i="15"/>
  <c r="H1326" i="15" l="1"/>
  <c r="J1201" i="15"/>
  <c r="L1196" i="15"/>
  <c r="K1195" i="15"/>
  <c r="I1193" i="15"/>
  <c r="M1187" i="15"/>
  <c r="N1197" i="15"/>
  <c r="P1193" i="15"/>
  <c r="Q1190" i="15"/>
  <c r="O1185" i="15"/>
  <c r="R1190" i="15"/>
  <c r="H1327" i="15" l="1"/>
  <c r="M1188" i="15"/>
  <c r="J1202" i="15"/>
  <c r="I1194" i="15"/>
  <c r="L1197" i="15"/>
  <c r="K1196" i="15"/>
  <c r="R1191" i="15"/>
  <c r="Q1191" i="15"/>
  <c r="P1194" i="15"/>
  <c r="N1198" i="15"/>
  <c r="O1186" i="15"/>
  <c r="H1328" i="15" l="1"/>
  <c r="L1198" i="15"/>
  <c r="I1195" i="15"/>
  <c r="M1189" i="15"/>
  <c r="J1203" i="15"/>
  <c r="K1197" i="15"/>
  <c r="O1187" i="15"/>
  <c r="N1199" i="15"/>
  <c r="P1195" i="15"/>
  <c r="Q1192" i="15"/>
  <c r="R1192" i="15"/>
  <c r="H1329" i="15" l="1"/>
  <c r="I1196" i="15"/>
  <c r="J1204" i="15"/>
  <c r="L1199" i="15"/>
  <c r="K1198" i="15"/>
  <c r="M1190" i="15"/>
  <c r="Q1193" i="15"/>
  <c r="O1188" i="15"/>
  <c r="R1193" i="15"/>
  <c r="P1196" i="15"/>
  <c r="N1200" i="15"/>
  <c r="H1330" i="15" l="1"/>
  <c r="J1205" i="15"/>
  <c r="L1200" i="15"/>
  <c r="M1191" i="15"/>
  <c r="I1197" i="15"/>
  <c r="K1199" i="15"/>
  <c r="N1201" i="15"/>
  <c r="P1197" i="15"/>
  <c r="R1194" i="15"/>
  <c r="O1189" i="15"/>
  <c r="Q1194" i="15"/>
  <c r="H1331" i="15" l="1"/>
  <c r="I1198" i="15"/>
  <c r="L1201" i="15"/>
  <c r="J1206" i="15"/>
  <c r="K1200" i="15"/>
  <c r="M1192" i="15"/>
  <c r="Q1195" i="15"/>
  <c r="O1190" i="15"/>
  <c r="R1195" i="15"/>
  <c r="P1198" i="15"/>
  <c r="N1202" i="15"/>
  <c r="H1332" i="15" l="1"/>
  <c r="I1199" i="15"/>
  <c r="M1193" i="15"/>
  <c r="J1207" i="15"/>
  <c r="L1202" i="15"/>
  <c r="K1201" i="15"/>
  <c r="N1203" i="15"/>
  <c r="P1199" i="15"/>
  <c r="R1196" i="15"/>
  <c r="O1191" i="15"/>
  <c r="Q1196" i="15"/>
  <c r="H1333" i="15" l="1"/>
  <c r="J1208" i="15"/>
  <c r="I1200" i="15"/>
  <c r="L1203" i="15"/>
  <c r="M1194" i="15"/>
  <c r="K1202" i="15"/>
  <c r="N1204" i="15"/>
  <c r="Q1197" i="15"/>
  <c r="O1192" i="15"/>
  <c r="R1197" i="15"/>
  <c r="P1200" i="15"/>
  <c r="H1334" i="15" l="1"/>
  <c r="K1203" i="15"/>
  <c r="M1195" i="15"/>
  <c r="L1204" i="15"/>
  <c r="I1201" i="15"/>
  <c r="J1209" i="15"/>
  <c r="Q1198" i="15"/>
  <c r="N1205" i="15"/>
  <c r="P1201" i="15"/>
  <c r="R1198" i="15"/>
  <c r="O1193" i="15"/>
  <c r="H1335" i="15" l="1"/>
  <c r="I1202" i="15"/>
  <c r="L1205" i="15"/>
  <c r="K1204" i="15"/>
  <c r="M1196" i="15"/>
  <c r="J1210" i="15"/>
  <c r="O1194" i="15"/>
  <c r="R1199" i="15"/>
  <c r="P1202" i="15"/>
  <c r="N1206" i="15"/>
  <c r="Q1199" i="15"/>
  <c r="H1336" i="15" l="1"/>
  <c r="M1197" i="15"/>
  <c r="L1206" i="15"/>
  <c r="I1203" i="15"/>
  <c r="K1205" i="15"/>
  <c r="J1211" i="15"/>
  <c r="N1207" i="15"/>
  <c r="R1200" i="15"/>
  <c r="Q1200" i="15"/>
  <c r="P1203" i="15"/>
  <c r="O1195" i="15"/>
  <c r="H1337" i="15" l="1"/>
  <c r="I1204" i="15"/>
  <c r="K1206" i="15"/>
  <c r="L1207" i="15"/>
  <c r="M1198" i="15"/>
  <c r="J1212" i="15"/>
  <c r="O1196" i="15"/>
  <c r="P1204" i="15"/>
  <c r="Q1201" i="15"/>
  <c r="R1201" i="15"/>
  <c r="N1208" i="15"/>
  <c r="H1338" i="15" l="1"/>
  <c r="M1199" i="15"/>
  <c r="K1207" i="15"/>
  <c r="I1205" i="15"/>
  <c r="J1213" i="15"/>
  <c r="L1208" i="15"/>
  <c r="N1209" i="15"/>
  <c r="R1202" i="15"/>
  <c r="Q1202" i="15"/>
  <c r="P1205" i="15"/>
  <c r="O1197" i="15"/>
  <c r="H1339" i="15" l="1"/>
  <c r="L1209" i="15"/>
  <c r="J1214" i="15"/>
  <c r="I1206" i="15"/>
  <c r="K1208" i="15"/>
  <c r="M1200" i="15"/>
  <c r="O1198" i="15"/>
  <c r="R1203" i="15"/>
  <c r="P1206" i="15"/>
  <c r="Q1203" i="15"/>
  <c r="N1210" i="15"/>
  <c r="H1340" i="15" l="1"/>
  <c r="M1201" i="15"/>
  <c r="I1207" i="15"/>
  <c r="J1215" i="15"/>
  <c r="L1210" i="15"/>
  <c r="K1209" i="15"/>
  <c r="Q1204" i="15"/>
  <c r="P1207" i="15"/>
  <c r="N1211" i="15"/>
  <c r="R1204" i="15"/>
  <c r="O1199" i="15"/>
  <c r="H1341" i="15" l="1"/>
  <c r="K1210" i="15"/>
  <c r="J1216" i="15"/>
  <c r="I1208" i="15"/>
  <c r="L1211" i="15"/>
  <c r="M1202" i="15"/>
  <c r="O1200" i="15"/>
  <c r="R1205" i="15"/>
  <c r="N1212" i="15"/>
  <c r="P1208" i="15"/>
  <c r="Q1205" i="15"/>
  <c r="H1342" i="15" l="1"/>
  <c r="J1217" i="15"/>
  <c r="M1203" i="15"/>
  <c r="L1212" i="15"/>
  <c r="K1211" i="15"/>
  <c r="I1209" i="15"/>
  <c r="Q1206" i="15"/>
  <c r="P1209" i="15"/>
  <c r="N1213" i="15"/>
  <c r="R1206" i="15"/>
  <c r="O1201" i="15"/>
  <c r="H1343" i="15" l="1"/>
  <c r="K1212" i="15"/>
  <c r="L1213" i="15"/>
  <c r="J1218" i="15"/>
  <c r="I1210" i="15"/>
  <c r="M1204" i="15"/>
  <c r="N1214" i="15"/>
  <c r="O1202" i="15"/>
  <c r="R1207" i="15"/>
  <c r="P1210" i="15"/>
  <c r="Q1207" i="15"/>
  <c r="H1344" i="15" l="1"/>
  <c r="M1205" i="15"/>
  <c r="J1219" i="15"/>
  <c r="L1214" i="15"/>
  <c r="I1211" i="15"/>
  <c r="K1213" i="15"/>
  <c r="Q1208" i="15"/>
  <c r="P1211" i="15"/>
  <c r="R1208" i="15"/>
  <c r="O1203" i="15"/>
  <c r="N1215" i="15"/>
  <c r="H1345" i="15" l="1"/>
  <c r="K1214" i="15"/>
  <c r="J1220" i="15"/>
  <c r="I1212" i="15"/>
  <c r="L1215" i="15"/>
  <c r="M1206" i="15"/>
  <c r="O1204" i="15"/>
  <c r="R1209" i="15"/>
  <c r="P1212" i="15"/>
  <c r="N1216" i="15"/>
  <c r="Q1209" i="15"/>
  <c r="H1346" i="15" l="1"/>
  <c r="J1221" i="15"/>
  <c r="L1216" i="15"/>
  <c r="K1215" i="15"/>
  <c r="M1207" i="15"/>
  <c r="I1213" i="15"/>
  <c r="Q1210" i="15"/>
  <c r="N1217" i="15"/>
  <c r="P1213" i="15"/>
  <c r="R1210" i="15"/>
  <c r="O1205" i="15"/>
  <c r="H1347" i="15" l="1"/>
  <c r="I1214" i="15"/>
  <c r="K1216" i="15"/>
  <c r="J1222" i="15"/>
  <c r="M1208" i="15"/>
  <c r="L1217" i="15"/>
  <c r="O1206" i="15"/>
  <c r="R1211" i="15"/>
  <c r="P1214" i="15"/>
  <c r="N1218" i="15"/>
  <c r="Q1211" i="15"/>
  <c r="H1348" i="15" l="1"/>
  <c r="L1218" i="15"/>
  <c r="K1217" i="15"/>
  <c r="M1209" i="15"/>
  <c r="I1215" i="15"/>
  <c r="J1223" i="15"/>
  <c r="N1219" i="15"/>
  <c r="O1207" i="15"/>
  <c r="Q1212" i="15"/>
  <c r="P1215" i="15"/>
  <c r="R1212" i="15"/>
  <c r="H1349" i="15" l="1"/>
  <c r="J1224" i="15"/>
  <c r="K1218" i="15"/>
  <c r="L1219" i="15"/>
  <c r="I1216" i="15"/>
  <c r="M1210" i="15"/>
  <c r="R1213" i="15"/>
  <c r="P1216" i="15"/>
  <c r="Q1213" i="15"/>
  <c r="O1208" i="15"/>
  <c r="N1220" i="15"/>
  <c r="H1350" i="15" l="1"/>
  <c r="M1211" i="15"/>
  <c r="L1220" i="15"/>
  <c r="I1217" i="15"/>
  <c r="K1219" i="15"/>
  <c r="J1225" i="15"/>
  <c r="N1221" i="15"/>
  <c r="P1217" i="15"/>
  <c r="R1214" i="15"/>
  <c r="O1209" i="15"/>
  <c r="Q1214" i="15"/>
  <c r="H1351" i="15" l="1"/>
  <c r="I1218" i="15"/>
  <c r="J1226" i="15"/>
  <c r="K1220" i="15"/>
  <c r="L1221" i="15"/>
  <c r="M1212" i="15"/>
  <c r="Q1215" i="15"/>
  <c r="O1210" i="15"/>
  <c r="N1222" i="15"/>
  <c r="R1215" i="15"/>
  <c r="P1218" i="15"/>
  <c r="H1352" i="15" l="1"/>
  <c r="L1222" i="15"/>
  <c r="I1219" i="15"/>
  <c r="M1213" i="15"/>
  <c r="K1221" i="15"/>
  <c r="J1227" i="15"/>
  <c r="P1219" i="15"/>
  <c r="R1216" i="15"/>
  <c r="N1223" i="15"/>
  <c r="O1211" i="15"/>
  <c r="Q1216" i="15"/>
  <c r="H1353" i="15" l="1"/>
  <c r="J1228" i="15"/>
  <c r="I1220" i="15"/>
  <c r="L1223" i="15"/>
  <c r="K1222" i="15"/>
  <c r="M1214" i="15"/>
  <c r="N1224" i="15"/>
  <c r="Q1217" i="15"/>
  <c r="O1212" i="15"/>
  <c r="R1217" i="15"/>
  <c r="P1220" i="15"/>
  <c r="H1354" i="15" l="1"/>
  <c r="M1215" i="15"/>
  <c r="I1221" i="15"/>
  <c r="K1223" i="15"/>
  <c r="J1229" i="15"/>
  <c r="L1224" i="15"/>
  <c r="R1218" i="15"/>
  <c r="N1225" i="15"/>
  <c r="P1221" i="15"/>
  <c r="O1213" i="15"/>
  <c r="Q1218" i="15"/>
  <c r="H1355" i="15" l="1"/>
  <c r="J1230" i="15"/>
  <c r="K1224" i="15"/>
  <c r="I1222" i="15"/>
  <c r="L1225" i="15"/>
  <c r="M1216" i="15"/>
  <c r="P1222" i="15"/>
  <c r="N1226" i="15"/>
  <c r="Q1219" i="15"/>
  <c r="O1214" i="15"/>
  <c r="R1219" i="15"/>
  <c r="H1356" i="15" l="1"/>
  <c r="M1217" i="15"/>
  <c r="K1225" i="15"/>
  <c r="J1231" i="15"/>
  <c r="L1226" i="15"/>
  <c r="I1223" i="15"/>
  <c r="R1220" i="15"/>
  <c r="O1215" i="15"/>
  <c r="Q1220" i="15"/>
  <c r="N1227" i="15"/>
  <c r="P1223" i="15"/>
  <c r="H1357" i="15" l="1"/>
  <c r="K1226" i="15"/>
  <c r="I1224" i="15"/>
  <c r="L1227" i="15"/>
  <c r="J1232" i="15"/>
  <c r="M1218" i="15"/>
  <c r="Q1221" i="15"/>
  <c r="R1221" i="15"/>
  <c r="P1224" i="15"/>
  <c r="N1228" i="15"/>
  <c r="O1216" i="15"/>
  <c r="H1358" i="15" l="1"/>
  <c r="M1219" i="15"/>
  <c r="I1225" i="15"/>
  <c r="J1233" i="15"/>
  <c r="L1228" i="15"/>
  <c r="K1227" i="15"/>
  <c r="O1217" i="15"/>
  <c r="N1229" i="15"/>
  <c r="P1225" i="15"/>
  <c r="R1222" i="15"/>
  <c r="Q1222" i="15"/>
  <c r="H1359" i="15" l="1"/>
  <c r="L1229" i="15"/>
  <c r="J1234" i="15"/>
  <c r="M1220" i="15"/>
  <c r="K1228" i="15"/>
  <c r="I1226" i="15"/>
  <c r="Q1223" i="15"/>
  <c r="R1223" i="15"/>
  <c r="P1226" i="15"/>
  <c r="N1230" i="15"/>
  <c r="O1218" i="15"/>
  <c r="H1360" i="15" l="1"/>
  <c r="M1221" i="15"/>
  <c r="I1227" i="15"/>
  <c r="J1235" i="15"/>
  <c r="K1229" i="15"/>
  <c r="L1230" i="15"/>
  <c r="O1219" i="15"/>
  <c r="N1231" i="15"/>
  <c r="P1227" i="15"/>
  <c r="R1224" i="15"/>
  <c r="Q1224" i="15"/>
  <c r="H1361" i="15" l="1"/>
  <c r="K1230" i="15"/>
  <c r="M1222" i="15"/>
  <c r="J1236" i="15"/>
  <c r="L1231" i="15"/>
  <c r="I1228" i="15"/>
  <c r="Q1225" i="15"/>
  <c r="R1225" i="15"/>
  <c r="P1228" i="15"/>
  <c r="O1220" i="15"/>
  <c r="N1232" i="15"/>
  <c r="H1362" i="15" l="1"/>
  <c r="J1237" i="15"/>
  <c r="I1229" i="15"/>
  <c r="M1223" i="15"/>
  <c r="K1231" i="15"/>
  <c r="L1232" i="15"/>
  <c r="N1233" i="15"/>
  <c r="O1221" i="15"/>
  <c r="P1229" i="15"/>
  <c r="R1226" i="15"/>
  <c r="Q1226" i="15"/>
  <c r="H1363" i="15" l="1"/>
  <c r="L1233" i="15"/>
  <c r="M1224" i="15"/>
  <c r="J1238" i="15"/>
  <c r="I1230" i="15"/>
  <c r="K1232" i="15"/>
  <c r="Q1227" i="15"/>
  <c r="R1227" i="15"/>
  <c r="P1230" i="15"/>
  <c r="O1222" i="15"/>
  <c r="N1234" i="15"/>
  <c r="H1364" i="15" l="1"/>
  <c r="I1231" i="15"/>
  <c r="M1225" i="15"/>
  <c r="K1233" i="15"/>
  <c r="J1239" i="15"/>
  <c r="L1234" i="15"/>
  <c r="Q1228" i="15"/>
  <c r="N1235" i="15"/>
  <c r="O1223" i="15"/>
  <c r="P1231" i="15"/>
  <c r="R1228" i="15"/>
  <c r="H1365" i="15" l="1"/>
  <c r="M1226" i="15"/>
  <c r="L1235" i="15"/>
  <c r="J1240" i="15"/>
  <c r="I1232" i="15"/>
  <c r="K1234" i="15"/>
  <c r="R1229" i="15"/>
  <c r="P1232" i="15"/>
  <c r="O1224" i="15"/>
  <c r="N1236" i="15"/>
  <c r="Q1229" i="15"/>
  <c r="H1366" i="15" l="1"/>
  <c r="J1241" i="15"/>
  <c r="K1235" i="15"/>
  <c r="I1233" i="15"/>
  <c r="L1236" i="15"/>
  <c r="M1227" i="15"/>
  <c r="Q1230" i="15"/>
  <c r="N1237" i="15"/>
  <c r="P1233" i="15"/>
  <c r="O1225" i="15"/>
  <c r="R1230" i="15"/>
  <c r="H1367" i="15" l="1"/>
  <c r="L1237" i="15"/>
  <c r="K1236" i="15"/>
  <c r="J1242" i="15"/>
  <c r="M1228" i="15"/>
  <c r="I1234" i="15"/>
  <c r="R1231" i="15"/>
  <c r="O1226" i="15"/>
  <c r="P1234" i="15"/>
  <c r="N1238" i="15"/>
  <c r="Q1231" i="15"/>
  <c r="H1368" i="15" l="1"/>
  <c r="M1229" i="15"/>
  <c r="I1235" i="15"/>
  <c r="J1243" i="15"/>
  <c r="L1238" i="15"/>
  <c r="K1237" i="15"/>
  <c r="Q1232" i="15"/>
  <c r="O1227" i="15"/>
  <c r="N1239" i="15"/>
  <c r="P1235" i="15"/>
  <c r="R1232" i="15"/>
  <c r="H1369" i="15" l="1"/>
  <c r="I1236" i="15"/>
  <c r="K1238" i="15"/>
  <c r="L1239" i="15"/>
  <c r="J1244" i="15"/>
  <c r="M1230" i="15"/>
  <c r="P1236" i="15"/>
  <c r="N1240" i="15"/>
  <c r="Q1233" i="15"/>
  <c r="R1233" i="15"/>
  <c r="O1228" i="15"/>
  <c r="H1370" i="15" l="1"/>
  <c r="L1240" i="15"/>
  <c r="K1239" i="15"/>
  <c r="I1237" i="15"/>
  <c r="M1231" i="15"/>
  <c r="J1245" i="15"/>
  <c r="O1229" i="15"/>
  <c r="R1234" i="15"/>
  <c r="Q1234" i="15"/>
  <c r="N1241" i="15"/>
  <c r="P1237" i="15"/>
  <c r="H1371" i="15" l="1"/>
  <c r="J1246" i="15"/>
  <c r="I1238" i="15"/>
  <c r="L1241" i="15"/>
  <c r="M1232" i="15"/>
  <c r="K1240" i="15"/>
  <c r="Q1235" i="15"/>
  <c r="O1230" i="15"/>
  <c r="P1238" i="15"/>
  <c r="N1242" i="15"/>
  <c r="R1235" i="15"/>
  <c r="H1372" i="15" l="1"/>
  <c r="M1233" i="15"/>
  <c r="L1242" i="15"/>
  <c r="J1247" i="15"/>
  <c r="K1241" i="15"/>
  <c r="I1239" i="15"/>
  <c r="R1236" i="15"/>
  <c r="N1243" i="15"/>
  <c r="P1239" i="15"/>
  <c r="O1231" i="15"/>
  <c r="Q1236" i="15"/>
  <c r="H1373" i="15" l="1"/>
  <c r="K1242" i="15"/>
  <c r="J1248" i="15"/>
  <c r="L1243" i="15"/>
  <c r="M1234" i="15"/>
  <c r="I1240" i="15"/>
  <c r="Q1237" i="15"/>
  <c r="O1232" i="15"/>
  <c r="P1240" i="15"/>
  <c r="N1244" i="15"/>
  <c r="R1237" i="15"/>
  <c r="H1374" i="15" l="1"/>
  <c r="J1249" i="15"/>
  <c r="I1241" i="15"/>
  <c r="M1235" i="15"/>
  <c r="K1243" i="15"/>
  <c r="L1244" i="15"/>
  <c r="P1241" i="15"/>
  <c r="O1233" i="15"/>
  <c r="R1238" i="15"/>
  <c r="N1245" i="15"/>
  <c r="Q1238" i="15"/>
  <c r="H1375" i="15" l="1"/>
  <c r="K1244" i="15"/>
  <c r="J1250" i="15"/>
  <c r="M1236" i="15"/>
  <c r="L1245" i="15"/>
  <c r="I1242" i="15"/>
  <c r="R1239" i="15"/>
  <c r="O1234" i="15"/>
  <c r="P1242" i="15"/>
  <c r="Q1239" i="15"/>
  <c r="N1246" i="15"/>
  <c r="H1376" i="15" l="1"/>
  <c r="J1251" i="15"/>
  <c r="K1245" i="15"/>
  <c r="I1243" i="15"/>
  <c r="L1246" i="15"/>
  <c r="M1237" i="15"/>
  <c r="N1247" i="15"/>
  <c r="O1235" i="15"/>
  <c r="Q1240" i="15"/>
  <c r="P1243" i="15"/>
  <c r="R1240" i="15"/>
  <c r="H1377" i="15" l="1"/>
  <c r="L1247" i="15"/>
  <c r="K1246" i="15"/>
  <c r="I1244" i="15"/>
  <c r="M1238" i="15"/>
  <c r="J1252" i="15"/>
  <c r="R1241" i="15"/>
  <c r="P1244" i="15"/>
  <c r="Q1241" i="15"/>
  <c r="O1236" i="15"/>
  <c r="N1248" i="15"/>
  <c r="H1378" i="15" l="1"/>
  <c r="J1253" i="15"/>
  <c r="L1248" i="15"/>
  <c r="M1239" i="15"/>
  <c r="K1247" i="15"/>
  <c r="I1245" i="15"/>
  <c r="N1249" i="15"/>
  <c r="P1245" i="15"/>
  <c r="R1242" i="15"/>
  <c r="O1237" i="15"/>
  <c r="Q1242" i="15"/>
  <c r="H1379" i="15" l="1"/>
  <c r="I1246" i="15"/>
  <c r="K1248" i="15"/>
  <c r="M1240" i="15"/>
  <c r="L1249" i="15"/>
  <c r="J1254" i="15"/>
  <c r="O1238" i="15"/>
  <c r="R1243" i="15"/>
  <c r="Q1243" i="15"/>
  <c r="P1246" i="15"/>
  <c r="N1250" i="15"/>
  <c r="H1380" i="15" l="1"/>
  <c r="J1255" i="15"/>
  <c r="I1247" i="15"/>
  <c r="K1249" i="15"/>
  <c r="L1250" i="15"/>
  <c r="M1241" i="15"/>
  <c r="N1251" i="15"/>
  <c r="P1247" i="15"/>
  <c r="Q1244" i="15"/>
  <c r="R1244" i="15"/>
  <c r="O1239" i="15"/>
  <c r="H1381" i="15" l="1"/>
  <c r="M1242" i="15"/>
  <c r="I1248" i="15"/>
  <c r="J1256" i="15"/>
  <c r="L1251" i="15"/>
  <c r="K1250" i="15"/>
  <c r="N1252" i="15"/>
  <c r="O1240" i="15"/>
  <c r="R1245" i="15"/>
  <c r="Q1245" i="15"/>
  <c r="P1248" i="15"/>
  <c r="H1382" i="15" l="1"/>
  <c r="J1257" i="15"/>
  <c r="K1251" i="15"/>
  <c r="M1243" i="15"/>
  <c r="L1252" i="15"/>
  <c r="I1249" i="15"/>
  <c r="P1249" i="15"/>
  <c r="Q1246" i="15"/>
  <c r="R1246" i="15"/>
  <c r="O1241" i="15"/>
  <c r="N1253" i="15"/>
  <c r="H1383" i="15" l="1"/>
  <c r="K1252" i="15"/>
  <c r="J1258" i="15"/>
  <c r="L1253" i="15"/>
  <c r="I1250" i="15"/>
  <c r="M1244" i="15"/>
  <c r="O1242" i="15"/>
  <c r="N1254" i="15"/>
  <c r="R1247" i="15"/>
  <c r="Q1247" i="15"/>
  <c r="P1250" i="15"/>
  <c r="H1384" i="15" l="1"/>
  <c r="M1245" i="15"/>
  <c r="K1253" i="15"/>
  <c r="I1251" i="15"/>
  <c r="L1254" i="15"/>
  <c r="J1259" i="15"/>
  <c r="R1248" i="15"/>
  <c r="O1243" i="15"/>
  <c r="P1251" i="15"/>
  <c r="Q1248" i="15"/>
  <c r="N1255" i="15"/>
  <c r="H1385" i="15" l="1"/>
  <c r="I1252" i="15"/>
  <c r="J1260" i="15"/>
  <c r="K1254" i="15"/>
  <c r="L1255" i="15"/>
  <c r="M1246" i="15"/>
  <c r="N1256" i="15"/>
  <c r="P1252" i="15"/>
  <c r="O1244" i="15"/>
  <c r="R1249" i="15"/>
  <c r="Q1249" i="15"/>
  <c r="H1386" i="15" l="1"/>
  <c r="L1256" i="15"/>
  <c r="K1255" i="15"/>
  <c r="I1253" i="15"/>
  <c r="M1247" i="15"/>
  <c r="J1261" i="15"/>
  <c r="Q1250" i="15"/>
  <c r="R1250" i="15"/>
  <c r="O1245" i="15"/>
  <c r="P1253" i="15"/>
  <c r="N1257" i="15"/>
  <c r="H1387" i="15" l="1"/>
  <c r="J1262" i="15"/>
  <c r="M1248" i="15"/>
  <c r="I1254" i="15"/>
  <c r="L1257" i="15"/>
  <c r="K1256" i="15"/>
  <c r="N1258" i="15"/>
  <c r="P1254" i="15"/>
  <c r="O1246" i="15"/>
  <c r="R1251" i="15"/>
  <c r="Q1251" i="15"/>
  <c r="H1388" i="15" l="1"/>
  <c r="L1258" i="15"/>
  <c r="M1249" i="15"/>
  <c r="J1263" i="15"/>
  <c r="K1257" i="15"/>
  <c r="I1255" i="15"/>
  <c r="Q1252" i="15"/>
  <c r="R1252" i="15"/>
  <c r="O1247" i="15"/>
  <c r="P1255" i="15"/>
  <c r="N1259" i="15"/>
  <c r="H1389" i="15" l="1"/>
  <c r="J1264" i="15"/>
  <c r="K1258" i="15"/>
  <c r="L1259" i="15"/>
  <c r="I1256" i="15"/>
  <c r="M1250" i="15"/>
  <c r="P1256" i="15"/>
  <c r="O1248" i="15"/>
  <c r="N1260" i="15"/>
  <c r="R1253" i="15"/>
  <c r="Q1253" i="15"/>
  <c r="H1390" i="15" l="1"/>
  <c r="K1259" i="15"/>
  <c r="J1265" i="15"/>
  <c r="M1251" i="15"/>
  <c r="I1257" i="15"/>
  <c r="L1260" i="15"/>
  <c r="O1249" i="15"/>
  <c r="Q1254" i="15"/>
  <c r="R1254" i="15"/>
  <c r="N1261" i="15"/>
  <c r="P1257" i="15"/>
  <c r="H1391" i="15" l="1"/>
  <c r="M1252" i="15"/>
  <c r="I1258" i="15"/>
  <c r="K1260" i="15"/>
  <c r="J1266" i="15"/>
  <c r="L1261" i="15"/>
  <c r="P1258" i="15"/>
  <c r="R1255" i="15"/>
  <c r="Q1255" i="15"/>
  <c r="N1262" i="15"/>
  <c r="O1250" i="15"/>
  <c r="H1392" i="15" l="1"/>
  <c r="L1262" i="15"/>
  <c r="I1259" i="15"/>
  <c r="M1253" i="15"/>
  <c r="K1261" i="15"/>
  <c r="J1267" i="15"/>
  <c r="R1256" i="15"/>
  <c r="O1251" i="15"/>
  <c r="N1263" i="15"/>
  <c r="Q1256" i="15"/>
  <c r="P1259" i="15"/>
  <c r="H1393" i="15" l="1"/>
  <c r="J1268" i="15"/>
  <c r="M1254" i="15"/>
  <c r="I1260" i="15"/>
  <c r="K1262" i="15"/>
  <c r="L1263" i="15"/>
  <c r="P1260" i="15"/>
  <c r="Q1257" i="15"/>
  <c r="N1264" i="15"/>
  <c r="O1252" i="15"/>
  <c r="R1257" i="15"/>
  <c r="H1394" i="15" l="1"/>
  <c r="L1264" i="15"/>
  <c r="I1261" i="15"/>
  <c r="M1255" i="15"/>
  <c r="J1269" i="15"/>
  <c r="K1263" i="15"/>
  <c r="R1258" i="15"/>
  <c r="O1253" i="15"/>
  <c r="N1265" i="15"/>
  <c r="Q1258" i="15"/>
  <c r="P1261" i="15"/>
  <c r="H1395" i="15" l="1"/>
  <c r="K1264" i="15"/>
  <c r="M1256" i="15"/>
  <c r="L1265" i="15"/>
  <c r="I1262" i="15"/>
  <c r="J1270" i="15"/>
  <c r="P1262" i="15"/>
  <c r="N1266" i="15"/>
  <c r="O1254" i="15"/>
  <c r="R1259" i="15"/>
  <c r="Q1259" i="15"/>
  <c r="H1396" i="15" l="1"/>
  <c r="K1265" i="15"/>
  <c r="I1263" i="15"/>
  <c r="L1266" i="15"/>
  <c r="J1271" i="15"/>
  <c r="M1257" i="15"/>
  <c r="Q1260" i="15"/>
  <c r="R1260" i="15"/>
  <c r="O1255" i="15"/>
  <c r="N1267" i="15"/>
  <c r="P1263" i="15"/>
  <c r="H1397" i="15" l="1"/>
  <c r="M1258" i="15"/>
  <c r="I1264" i="15"/>
  <c r="L1267" i="15"/>
  <c r="K1266" i="15"/>
  <c r="J1272" i="15"/>
  <c r="R1261" i="15"/>
  <c r="Q1261" i="15"/>
  <c r="P1264" i="15"/>
  <c r="N1268" i="15"/>
  <c r="O1256" i="15"/>
  <c r="H1398" i="15" l="1"/>
  <c r="J1273" i="15"/>
  <c r="K1267" i="15"/>
  <c r="M1259" i="15"/>
  <c r="I1265" i="15"/>
  <c r="L1268" i="15"/>
  <c r="O1257" i="15"/>
  <c r="N1269" i="15"/>
  <c r="P1265" i="15"/>
  <c r="Q1262" i="15"/>
  <c r="R1262" i="15"/>
  <c r="H1399" i="15" l="1"/>
  <c r="M1260" i="15"/>
  <c r="J1274" i="15"/>
  <c r="K1268" i="15"/>
  <c r="L1269" i="15"/>
  <c r="I1266" i="15"/>
  <c r="R1263" i="15"/>
  <c r="Q1263" i="15"/>
  <c r="P1266" i="15"/>
  <c r="N1270" i="15"/>
  <c r="O1258" i="15"/>
  <c r="H1400" i="15" l="1"/>
  <c r="I1267" i="15"/>
  <c r="K1269" i="15"/>
  <c r="M1261" i="15"/>
  <c r="L1270" i="15"/>
  <c r="J1275" i="15"/>
  <c r="O1259" i="15"/>
  <c r="N1271" i="15"/>
  <c r="P1267" i="15"/>
  <c r="Q1264" i="15"/>
  <c r="R1264" i="15"/>
  <c r="H1401" i="15" l="1"/>
  <c r="M1262" i="15"/>
  <c r="I1268" i="15"/>
  <c r="L1271" i="15"/>
  <c r="K1270" i="15"/>
  <c r="J1276" i="15"/>
  <c r="R1265" i="15"/>
  <c r="Q1265" i="15"/>
  <c r="N1272" i="15"/>
  <c r="O1260" i="15"/>
  <c r="P1268" i="15"/>
  <c r="H1402" i="15" l="1"/>
  <c r="J1277" i="15"/>
  <c r="L1272" i="15"/>
  <c r="K1271" i="15"/>
  <c r="I1269" i="15"/>
  <c r="M1263" i="15"/>
  <c r="P1269" i="15"/>
  <c r="O1261" i="15"/>
  <c r="N1273" i="15"/>
  <c r="Q1266" i="15"/>
  <c r="R1266" i="15"/>
  <c r="H1403" i="15" l="1"/>
  <c r="M1264" i="15"/>
  <c r="J1278" i="15"/>
  <c r="I1270" i="15"/>
  <c r="K1272" i="15"/>
  <c r="L1273" i="15"/>
  <c r="O1262" i="15"/>
  <c r="P1270" i="15"/>
  <c r="R1267" i="15"/>
  <c r="Q1267" i="15"/>
  <c r="N1274" i="15"/>
  <c r="H1404" i="15" l="1"/>
  <c r="K1273" i="15"/>
  <c r="M1265" i="15"/>
  <c r="L1274" i="15"/>
  <c r="I1271" i="15"/>
  <c r="J1279" i="15"/>
  <c r="N1275" i="15"/>
  <c r="Q1268" i="15"/>
  <c r="R1268" i="15"/>
  <c r="P1271" i="15"/>
  <c r="O1263" i="15"/>
  <c r="H1405" i="15" l="1"/>
  <c r="M1266" i="15"/>
  <c r="I1272" i="15"/>
  <c r="L1275" i="15"/>
  <c r="K1274" i="15"/>
  <c r="J1280" i="15"/>
  <c r="N1276" i="15"/>
  <c r="O1264" i="15"/>
  <c r="P1272" i="15"/>
  <c r="R1269" i="15"/>
  <c r="Q1269" i="15"/>
  <c r="H1406" i="15" l="1"/>
  <c r="K1275" i="15"/>
  <c r="I1273" i="15"/>
  <c r="N1277" i="15"/>
  <c r="N1278" i="15" s="1"/>
  <c r="N1279" i="15" s="1"/>
  <c r="J1281" i="15"/>
  <c r="L1276" i="15"/>
  <c r="M1267" i="15"/>
  <c r="P1273" i="15"/>
  <c r="O1265" i="15"/>
  <c r="Q1270" i="15"/>
  <c r="R1270" i="15"/>
  <c r="H1407" i="15" l="1"/>
  <c r="I1274" i="15"/>
  <c r="L1277" i="15"/>
  <c r="K1276" i="15"/>
  <c r="J1282" i="15"/>
  <c r="M1268" i="15"/>
  <c r="P1274" i="15"/>
  <c r="N1280" i="15"/>
  <c r="R1271" i="15"/>
  <c r="Q1271" i="15"/>
  <c r="O1266" i="15"/>
  <c r="H1408" i="15" l="1"/>
  <c r="M1269" i="15"/>
  <c r="K1277" i="15"/>
  <c r="J1283" i="15"/>
  <c r="L1278" i="15"/>
  <c r="I1275" i="15"/>
  <c r="R1272" i="15"/>
  <c r="O1267" i="15"/>
  <c r="Q1272" i="15"/>
  <c r="N1281" i="15"/>
  <c r="P1275" i="15"/>
  <c r="H1409" i="15" l="1"/>
  <c r="K1278" i="15"/>
  <c r="L1279" i="15"/>
  <c r="M1270" i="15"/>
  <c r="I1276" i="15"/>
  <c r="J1284" i="15"/>
  <c r="P1276" i="15"/>
  <c r="N1282" i="15"/>
  <c r="Q1273" i="15"/>
  <c r="O1268" i="15"/>
  <c r="R1273" i="15"/>
  <c r="H1410" i="15" l="1"/>
  <c r="K1279" i="15"/>
  <c r="I1277" i="15"/>
  <c r="M1271" i="15"/>
  <c r="J1285" i="15"/>
  <c r="L1280" i="15"/>
  <c r="R1274" i="15"/>
  <c r="N1283" i="15"/>
  <c r="P1277" i="15"/>
  <c r="O1269" i="15"/>
  <c r="Q1274" i="15"/>
  <c r="H1411" i="15" l="1"/>
  <c r="J1286" i="15"/>
  <c r="I1278" i="15"/>
  <c r="K1280" i="15"/>
  <c r="L1281" i="15"/>
  <c r="M1272" i="15"/>
  <c r="P1278" i="15"/>
  <c r="Q1275" i="15"/>
  <c r="O1270" i="15"/>
  <c r="N1284" i="15"/>
  <c r="R1275" i="15"/>
  <c r="H1412" i="15" l="1"/>
  <c r="L1282" i="15"/>
  <c r="K1281" i="15"/>
  <c r="J1287" i="15"/>
  <c r="M1273" i="15"/>
  <c r="I1279" i="15"/>
  <c r="R1276" i="15"/>
  <c r="N1285" i="15"/>
  <c r="Q1276" i="15"/>
  <c r="O1271" i="15"/>
  <c r="P1279" i="15"/>
  <c r="H1413" i="15" l="1"/>
  <c r="I1280" i="15"/>
  <c r="M1274" i="15"/>
  <c r="L1283" i="15"/>
  <c r="J1288" i="15"/>
  <c r="K1282" i="15"/>
  <c r="P1280" i="15"/>
  <c r="O1272" i="15"/>
  <c r="N1286" i="15"/>
  <c r="R1277" i="15"/>
  <c r="Q1277" i="15"/>
  <c r="H1414" i="15" l="1"/>
  <c r="J1289" i="15"/>
  <c r="K1283" i="15"/>
  <c r="L1284" i="15"/>
  <c r="M1275" i="15"/>
  <c r="I1281" i="15"/>
  <c r="R1278" i="15"/>
  <c r="Q1278" i="15"/>
  <c r="N1287" i="15"/>
  <c r="O1273" i="15"/>
  <c r="P1281" i="15"/>
  <c r="H1415" i="15" l="1"/>
  <c r="M1276" i="15"/>
  <c r="K1284" i="15"/>
  <c r="I1282" i="15"/>
  <c r="L1285" i="15"/>
  <c r="J1290" i="15"/>
  <c r="P1282" i="15"/>
  <c r="O1274" i="15"/>
  <c r="N1288" i="15"/>
  <c r="Q1279" i="15"/>
  <c r="R1279" i="15"/>
  <c r="H1416" i="15" l="1"/>
  <c r="L1286" i="15"/>
  <c r="I1283" i="15"/>
  <c r="J1291" i="15"/>
  <c r="M1277" i="15"/>
  <c r="K1285" i="15"/>
  <c r="R1280" i="15"/>
  <c r="Q1280" i="15"/>
  <c r="N1289" i="15"/>
  <c r="O1275" i="15"/>
  <c r="P1283" i="15"/>
  <c r="H1417" i="15" l="1"/>
  <c r="I1284" i="15"/>
  <c r="M1278" i="15"/>
  <c r="J1292" i="15"/>
  <c r="K1286" i="15"/>
  <c r="L1287" i="15"/>
  <c r="O1276" i="15"/>
  <c r="N1290" i="15"/>
  <c r="Q1281" i="15"/>
  <c r="R1281" i="15"/>
  <c r="P1284" i="15"/>
  <c r="H1418" i="15" l="1"/>
  <c r="I1285" i="15"/>
  <c r="J1293" i="15"/>
  <c r="M1279" i="15"/>
  <c r="L1288" i="15"/>
  <c r="K1287" i="15"/>
  <c r="P1285" i="15"/>
  <c r="R1282" i="15"/>
  <c r="Q1282" i="15"/>
  <c r="N1291" i="15"/>
  <c r="O1277" i="15"/>
  <c r="H1419" i="15" l="1"/>
  <c r="M1280" i="15"/>
  <c r="K1288" i="15"/>
  <c r="I1286" i="15"/>
  <c r="L1289" i="15"/>
  <c r="J1294" i="15"/>
  <c r="O1278" i="15"/>
  <c r="N1292" i="15"/>
  <c r="Q1283" i="15"/>
  <c r="R1283" i="15"/>
  <c r="P1286" i="15"/>
  <c r="H1420" i="15" l="1"/>
  <c r="K1289" i="15"/>
  <c r="L1290" i="15"/>
  <c r="I1287" i="15"/>
  <c r="J1295" i="15"/>
  <c r="M1281" i="15"/>
  <c r="Q1284" i="15"/>
  <c r="P1287" i="15"/>
  <c r="R1284" i="15"/>
  <c r="N1293" i="15"/>
  <c r="O1279" i="15"/>
  <c r="H1421" i="15" l="1"/>
  <c r="L1291" i="15"/>
  <c r="K1290" i="15"/>
  <c r="J1296" i="15"/>
  <c r="I1288" i="15"/>
  <c r="M1282" i="15"/>
  <c r="O1280" i="15"/>
  <c r="N1294" i="15"/>
  <c r="R1285" i="15"/>
  <c r="P1288" i="15"/>
  <c r="Q1285" i="15"/>
  <c r="H1422" i="15" l="1"/>
  <c r="J1297" i="15"/>
  <c r="I1289" i="15"/>
  <c r="L1292" i="15"/>
  <c r="M1283" i="15"/>
  <c r="K1291" i="15"/>
  <c r="Q1286" i="15"/>
  <c r="P1289" i="15"/>
  <c r="R1286" i="15"/>
  <c r="N1295" i="15"/>
  <c r="O1281" i="15"/>
  <c r="H1423" i="15" l="1"/>
  <c r="M1284" i="15"/>
  <c r="K1292" i="15"/>
  <c r="I1290" i="15"/>
  <c r="L1293" i="15"/>
  <c r="J1298" i="15"/>
  <c r="O1282" i="15"/>
  <c r="N1296" i="15"/>
  <c r="R1287" i="15"/>
  <c r="P1290" i="15"/>
  <c r="Q1287" i="15"/>
  <c r="H1424" i="15" l="1"/>
  <c r="L1294" i="15"/>
  <c r="M1285" i="15"/>
  <c r="I1291" i="15"/>
  <c r="J1299" i="15"/>
  <c r="K1293" i="15"/>
  <c r="R1288" i="15"/>
  <c r="N1297" i="15"/>
  <c r="O1283" i="15"/>
  <c r="Q1288" i="15"/>
  <c r="P1291" i="15"/>
  <c r="H1425" i="15" l="1"/>
  <c r="J1300" i="15"/>
  <c r="K1294" i="15"/>
  <c r="I1292" i="15"/>
  <c r="L1295" i="15"/>
  <c r="M1286" i="15"/>
  <c r="N1298" i="15"/>
  <c r="R1289" i="15"/>
  <c r="P1292" i="15"/>
  <c r="Q1289" i="15"/>
  <c r="O1284" i="15"/>
  <c r="H1426" i="15" l="1"/>
  <c r="L1296" i="15"/>
  <c r="J1301" i="15"/>
  <c r="I1293" i="15"/>
  <c r="K1295" i="15"/>
  <c r="M1287" i="15"/>
  <c r="O1285" i="15"/>
  <c r="Q1290" i="15"/>
  <c r="P1293" i="15"/>
  <c r="R1290" i="15"/>
  <c r="N1299" i="15"/>
  <c r="H1427" i="15" l="1"/>
  <c r="M1288" i="15"/>
  <c r="L1297" i="15"/>
  <c r="K1296" i="15"/>
  <c r="J1302" i="15"/>
  <c r="I1294" i="15"/>
  <c r="N1300" i="15"/>
  <c r="R1291" i="15"/>
  <c r="P1294" i="15"/>
  <c r="Q1291" i="15"/>
  <c r="O1286" i="15"/>
  <c r="H1428" i="15" l="1"/>
  <c r="K1297" i="15"/>
  <c r="M1289" i="15"/>
  <c r="J1303" i="15"/>
  <c r="I1295" i="15"/>
  <c r="L1298" i="15"/>
  <c r="O1287" i="15"/>
  <c r="Q1292" i="15"/>
  <c r="P1295" i="15"/>
  <c r="R1292" i="15"/>
  <c r="N1301" i="15"/>
  <c r="H1429" i="15" l="1"/>
  <c r="J1304" i="15"/>
  <c r="L1299" i="15"/>
  <c r="K1298" i="15"/>
  <c r="I1296" i="15"/>
  <c r="M1290" i="15"/>
  <c r="P1296" i="15"/>
  <c r="Q1293" i="15"/>
  <c r="N1302" i="15"/>
  <c r="R1293" i="15"/>
  <c r="O1288" i="15"/>
  <c r="H1430" i="15" l="1"/>
  <c r="K1299" i="15"/>
  <c r="J1305" i="15"/>
  <c r="I1297" i="15"/>
  <c r="M1291" i="15"/>
  <c r="L1300" i="15"/>
  <c r="O1289" i="15"/>
  <c r="R1294" i="15"/>
  <c r="N1303" i="15"/>
  <c r="Q1294" i="15"/>
  <c r="P1297" i="15"/>
  <c r="H1431" i="15" l="1"/>
  <c r="L1301" i="15"/>
  <c r="J1306" i="15"/>
  <c r="I1298" i="15"/>
  <c r="M1292" i="15"/>
  <c r="K1300" i="15"/>
  <c r="Q1295" i="15"/>
  <c r="N1304" i="15"/>
  <c r="R1295" i="15"/>
  <c r="P1298" i="15"/>
  <c r="O1290" i="15"/>
  <c r="H1432" i="15" l="1"/>
  <c r="L1302" i="15"/>
  <c r="K1301" i="15"/>
  <c r="M1293" i="15"/>
  <c r="J1307" i="15"/>
  <c r="I1299" i="15"/>
  <c r="N1305" i="15"/>
  <c r="N1306" i="15" s="1"/>
  <c r="R1296" i="15"/>
  <c r="O1291" i="15"/>
  <c r="P1299" i="15"/>
  <c r="Q1296" i="15"/>
  <c r="H1433" i="15" l="1"/>
  <c r="I1300" i="15"/>
  <c r="L1303" i="15"/>
  <c r="J1308" i="15"/>
  <c r="K1302" i="15"/>
  <c r="M1294" i="15"/>
  <c r="N1307" i="15"/>
  <c r="Q1297" i="15"/>
  <c r="P1300" i="15"/>
  <c r="O1292" i="15"/>
  <c r="R1297" i="15"/>
  <c r="H1434" i="15" l="1"/>
  <c r="M1295" i="15"/>
  <c r="I1301" i="15"/>
  <c r="L1304" i="15"/>
  <c r="K1303" i="15"/>
  <c r="J1309" i="15"/>
  <c r="N1308" i="15"/>
  <c r="R1298" i="15"/>
  <c r="P1301" i="15"/>
  <c r="Q1298" i="15"/>
  <c r="O1293" i="15"/>
  <c r="H1435" i="15" l="1"/>
  <c r="K1304" i="15"/>
  <c r="L1305" i="15"/>
  <c r="M1296" i="15"/>
  <c r="J1310" i="15"/>
  <c r="I1302" i="15"/>
  <c r="N1309" i="15"/>
  <c r="O1294" i="15"/>
  <c r="P1302" i="15"/>
  <c r="Q1299" i="15"/>
  <c r="R1299" i="15"/>
  <c r="H1436" i="15" l="1"/>
  <c r="M1297" i="15"/>
  <c r="I1303" i="15"/>
  <c r="J1311" i="15"/>
  <c r="K1305" i="15"/>
  <c r="L1306" i="15"/>
  <c r="N1310" i="15"/>
  <c r="R1300" i="15"/>
  <c r="Q1300" i="15"/>
  <c r="P1303" i="15"/>
  <c r="O1295" i="15"/>
  <c r="H1437" i="15" l="1"/>
  <c r="I1304" i="15"/>
  <c r="K1306" i="15"/>
  <c r="J1312" i="15"/>
  <c r="L1307" i="15"/>
  <c r="M1298" i="15"/>
  <c r="N1311" i="15"/>
  <c r="R1301" i="15"/>
  <c r="O1296" i="15"/>
  <c r="P1304" i="15"/>
  <c r="Q1301" i="15"/>
  <c r="H1438" i="15" l="1"/>
  <c r="M1299" i="15"/>
  <c r="J1313" i="15"/>
  <c r="L1308" i="15"/>
  <c r="K1307" i="15"/>
  <c r="I1305" i="15"/>
  <c r="N1312" i="15"/>
  <c r="P1305" i="15"/>
  <c r="R1302" i="15"/>
  <c r="Q1302" i="15"/>
  <c r="O1297" i="15"/>
  <c r="H1439" i="15" l="1"/>
  <c r="L1309" i="15"/>
  <c r="M1300" i="15"/>
  <c r="J1314" i="15"/>
  <c r="I1306" i="15"/>
  <c r="K1308" i="15"/>
  <c r="N1313" i="15"/>
  <c r="O1298" i="15"/>
  <c r="Q1303" i="15"/>
  <c r="R1303" i="15"/>
  <c r="P1306" i="15"/>
  <c r="H1440" i="15" l="1"/>
  <c r="J1315" i="15"/>
  <c r="M1301" i="15"/>
  <c r="L1310" i="15"/>
  <c r="I1307" i="15"/>
  <c r="K1309" i="15"/>
  <c r="N1314" i="15"/>
  <c r="P1307" i="15"/>
  <c r="R1304" i="15"/>
  <c r="Q1304" i="15"/>
  <c r="O1299" i="15"/>
  <c r="H1441" i="15" l="1"/>
  <c r="K1310" i="15"/>
  <c r="M1302" i="15"/>
  <c r="I1308" i="15"/>
  <c r="L1311" i="15"/>
  <c r="J1316" i="15"/>
  <c r="N1315" i="15"/>
  <c r="O1300" i="15"/>
  <c r="R1305" i="15"/>
  <c r="P1308" i="15"/>
  <c r="Q1305" i="15"/>
  <c r="H1442" i="15" l="1"/>
  <c r="I1309" i="15"/>
  <c r="L1312" i="15"/>
  <c r="M1303" i="15"/>
  <c r="K1311" i="15"/>
  <c r="J1317" i="15"/>
  <c r="N1316" i="15"/>
  <c r="Q1306" i="15"/>
  <c r="R1306" i="15"/>
  <c r="O1301" i="15"/>
  <c r="P1309" i="15"/>
  <c r="H1443" i="15" l="1"/>
  <c r="J1318" i="15"/>
  <c r="K1312" i="15"/>
  <c r="I1310" i="15"/>
  <c r="M1304" i="15"/>
  <c r="L1313" i="15"/>
  <c r="N1317" i="15"/>
  <c r="O1302" i="15"/>
  <c r="R1307" i="15"/>
  <c r="P1310" i="15"/>
  <c r="Q1307" i="15"/>
  <c r="H1444" i="15" l="1"/>
  <c r="K1313" i="15"/>
  <c r="L1314" i="15"/>
  <c r="I1311" i="15"/>
  <c r="M1305" i="15"/>
  <c r="J1319" i="15"/>
  <c r="N1318" i="15"/>
  <c r="N1319" i="15" s="1"/>
  <c r="Q1308" i="15"/>
  <c r="P1311" i="15"/>
  <c r="R1308" i="15"/>
  <c r="O1303" i="15"/>
  <c r="H1445" i="15" l="1"/>
  <c r="I1312" i="15"/>
  <c r="J1320" i="15"/>
  <c r="M1306" i="15"/>
  <c r="K1314" i="15"/>
  <c r="L1315" i="15"/>
  <c r="N1320" i="15"/>
  <c r="Q1309" i="15"/>
  <c r="O1304" i="15"/>
  <c r="R1309" i="15"/>
  <c r="P1312" i="15"/>
  <c r="H1446" i="15" l="1"/>
  <c r="L1316" i="15"/>
  <c r="M1307" i="15"/>
  <c r="J1321" i="15"/>
  <c r="I1313" i="15"/>
  <c r="K1315" i="15"/>
  <c r="N1321" i="15"/>
  <c r="N1322" i="15" s="1"/>
  <c r="P1313" i="15"/>
  <c r="R1310" i="15"/>
  <c r="O1305" i="15"/>
  <c r="Q1310" i="15"/>
  <c r="H1447" i="15" l="1"/>
  <c r="N1323" i="15"/>
  <c r="K1316" i="15"/>
  <c r="L1317" i="15"/>
  <c r="J1322" i="15"/>
  <c r="M1308" i="15"/>
  <c r="I1314" i="15"/>
  <c r="O1306" i="15"/>
  <c r="Q1311" i="15"/>
  <c r="R1311" i="15"/>
  <c r="P1314" i="15"/>
  <c r="H1448" i="15" l="1"/>
  <c r="N1324" i="15"/>
  <c r="N1325" i="15" s="1"/>
  <c r="K1317" i="15"/>
  <c r="M1309" i="15"/>
  <c r="J1323" i="15"/>
  <c r="L1318" i="15"/>
  <c r="I1315" i="15"/>
  <c r="R1312" i="15"/>
  <c r="P1315" i="15"/>
  <c r="Q1312" i="15"/>
  <c r="O1307" i="15"/>
  <c r="H1449" i="15" l="1"/>
  <c r="N1326" i="15"/>
  <c r="N1327" i="15" s="1"/>
  <c r="N1328" i="15" s="1"/>
  <c r="I1316" i="15"/>
  <c r="J1324" i="15"/>
  <c r="M1310" i="15"/>
  <c r="K1318" i="15"/>
  <c r="L1319" i="15"/>
  <c r="O1308" i="15"/>
  <c r="Q1313" i="15"/>
  <c r="P1316" i="15"/>
  <c r="R1313" i="15"/>
  <c r="H1450" i="15" l="1"/>
  <c r="L1320" i="15"/>
  <c r="K1319" i="15"/>
  <c r="J1325" i="15"/>
  <c r="I1317" i="15"/>
  <c r="N1329" i="15"/>
  <c r="M1311" i="15"/>
  <c r="R1314" i="15"/>
  <c r="P1317" i="15"/>
  <c r="O1309" i="15"/>
  <c r="Q1314" i="15"/>
  <c r="H1451" i="15" l="1"/>
  <c r="J1326" i="15"/>
  <c r="I1318" i="15"/>
  <c r="L1321" i="15"/>
  <c r="N1330" i="15"/>
  <c r="N1331" i="15" s="1"/>
  <c r="M1312" i="15"/>
  <c r="K1320" i="15"/>
  <c r="Q1315" i="15"/>
  <c r="P1318" i="15"/>
  <c r="O1310" i="15"/>
  <c r="R1315" i="15"/>
  <c r="H1452" i="15" l="1"/>
  <c r="N1332" i="15"/>
  <c r="J1327" i="15"/>
  <c r="L1322" i="15"/>
  <c r="I1319" i="15"/>
  <c r="K1321" i="15"/>
  <c r="M1313" i="15"/>
  <c r="R1316" i="15"/>
  <c r="O1311" i="15"/>
  <c r="Q1316" i="15"/>
  <c r="P1319" i="15"/>
  <c r="H1453" i="15" l="1"/>
  <c r="N1333" i="15"/>
  <c r="N1334" i="15" s="1"/>
  <c r="N1335" i="15" s="1"/>
  <c r="L1323" i="15"/>
  <c r="M1314" i="15"/>
  <c r="I1320" i="15"/>
  <c r="J1328" i="15"/>
  <c r="K1322" i="15"/>
  <c r="O1312" i="15"/>
  <c r="P1320" i="15"/>
  <c r="Q1317" i="15"/>
  <c r="R1317" i="15"/>
  <c r="H1454" i="15" l="1"/>
  <c r="M1315" i="15"/>
  <c r="I1321" i="15"/>
  <c r="J1329" i="15"/>
  <c r="L1324" i="15"/>
  <c r="N1336" i="15"/>
  <c r="K1323" i="15"/>
  <c r="P1321" i="15"/>
  <c r="R1318" i="15"/>
  <c r="Q1318" i="15"/>
  <c r="O1313" i="15"/>
  <c r="H1455" i="15" l="1"/>
  <c r="M1316" i="15"/>
  <c r="K1324" i="15"/>
  <c r="I1322" i="15"/>
  <c r="L1325" i="15"/>
  <c r="J1330" i="15"/>
  <c r="N1337" i="15"/>
  <c r="O1314" i="15"/>
  <c r="Q1319" i="15"/>
  <c r="P1322" i="15"/>
  <c r="R1319" i="15"/>
  <c r="H1456" i="15" l="1"/>
  <c r="K1325" i="15"/>
  <c r="J1331" i="15"/>
  <c r="L1326" i="15"/>
  <c r="I1323" i="15"/>
  <c r="M1317" i="15"/>
  <c r="N1338" i="15"/>
  <c r="O1315" i="15"/>
  <c r="R1320" i="15"/>
  <c r="P1323" i="15"/>
  <c r="Q1320" i="15"/>
  <c r="H1457" i="15" l="1"/>
  <c r="M1318" i="15"/>
  <c r="K1326" i="15"/>
  <c r="L1327" i="15"/>
  <c r="J1332" i="15"/>
  <c r="N1339" i="15"/>
  <c r="N1340" i="15" s="1"/>
  <c r="N1341" i="15" s="1"/>
  <c r="N1342" i="15" s="1"/>
  <c r="N1343" i="15" s="1"/>
  <c r="N1344" i="15" s="1"/>
  <c r="N1345" i="15" s="1"/>
  <c r="N1346" i="15" s="1"/>
  <c r="N1347" i="15" s="1"/>
  <c r="N1348" i="15" s="1"/>
  <c r="N1349" i="15" s="1"/>
  <c r="N1350" i="15" s="1"/>
  <c r="N1351" i="15" s="1"/>
  <c r="N1352" i="15" s="1"/>
  <c r="N1353" i="15" s="1"/>
  <c r="N1354" i="15" s="1"/>
  <c r="N1355" i="15" s="1"/>
  <c r="N1356" i="15" s="1"/>
  <c r="N1357" i="15" s="1"/>
  <c r="N1358" i="15" s="1"/>
  <c r="N1359" i="15" s="1"/>
  <c r="N1360" i="15" s="1"/>
  <c r="N1361" i="15" s="1"/>
  <c r="N1362" i="15" s="1"/>
  <c r="N1363" i="15" s="1"/>
  <c r="N1364" i="15" s="1"/>
  <c r="N1365" i="15" s="1"/>
  <c r="N1366" i="15" s="1"/>
  <c r="I1324" i="15"/>
  <c r="P1324" i="15"/>
  <c r="O1316" i="15"/>
  <c r="Q1321" i="15"/>
  <c r="R1321" i="15"/>
  <c r="H1458" i="15" l="1"/>
  <c r="N1367" i="15"/>
  <c r="N1368" i="15" s="1"/>
  <c r="N1369" i="15" s="1"/>
  <c r="N1370" i="15" s="1"/>
  <c r="M1319" i="15"/>
  <c r="I1325" i="15"/>
  <c r="L1328" i="15"/>
  <c r="K1327" i="15"/>
  <c r="J1333" i="15"/>
  <c r="P1325" i="15"/>
  <c r="R1322" i="15"/>
  <c r="Q1322" i="15"/>
  <c r="O1317" i="15"/>
  <c r="H1459" i="15" l="1"/>
  <c r="K1328" i="15"/>
  <c r="N1371" i="15"/>
  <c r="J1334" i="15"/>
  <c r="M1320" i="15"/>
  <c r="L1329" i="15"/>
  <c r="I1326" i="15"/>
  <c r="O1318" i="15"/>
  <c r="Q1323" i="15"/>
  <c r="R1323" i="15"/>
  <c r="P1326" i="15"/>
  <c r="H1460" i="15" l="1"/>
  <c r="J1335" i="15"/>
  <c r="K1329" i="15"/>
  <c r="L1330" i="15"/>
  <c r="M1321" i="15"/>
  <c r="N1372" i="15"/>
  <c r="I1327" i="15"/>
  <c r="P1327" i="15"/>
  <c r="O1319" i="15"/>
  <c r="R1324" i="15"/>
  <c r="Q1324" i="15"/>
  <c r="H1461" i="15" l="1"/>
  <c r="M1322" i="15"/>
  <c r="N1373" i="15"/>
  <c r="K1330" i="15"/>
  <c r="J1336" i="15"/>
  <c r="I1328" i="15"/>
  <c r="L1331" i="15"/>
  <c r="Q1325" i="15"/>
  <c r="R1325" i="15"/>
  <c r="P1328" i="15"/>
  <c r="O1320" i="15"/>
  <c r="H1462" i="15" l="1"/>
  <c r="K1331" i="15"/>
  <c r="J1337" i="15"/>
  <c r="L1332" i="15"/>
  <c r="M1323" i="15"/>
  <c r="I1329" i="15"/>
  <c r="N1374" i="15"/>
  <c r="O1321" i="15"/>
  <c r="R1326" i="15"/>
  <c r="Q1326" i="15"/>
  <c r="P1329" i="15"/>
  <c r="H1463" i="15" l="1"/>
  <c r="L1333" i="15"/>
  <c r="K1332" i="15"/>
  <c r="M1324" i="15"/>
  <c r="I1330" i="15"/>
  <c r="J1338" i="15"/>
  <c r="N1375" i="15"/>
  <c r="P1330" i="15"/>
  <c r="R1327" i="15"/>
  <c r="O1322" i="15"/>
  <c r="Q1327" i="15"/>
  <c r="H1464" i="15" l="1"/>
  <c r="J1339" i="15"/>
  <c r="N1376" i="15"/>
  <c r="K1333" i="15"/>
  <c r="L1334" i="15"/>
  <c r="M1325" i="15"/>
  <c r="I1331" i="15"/>
  <c r="Q1328" i="15"/>
  <c r="P1331" i="15"/>
  <c r="O1323" i="15"/>
  <c r="R1328" i="15"/>
  <c r="H1465" i="15" l="1"/>
  <c r="J1340" i="15"/>
  <c r="M1326" i="15"/>
  <c r="N1377" i="15"/>
  <c r="L1335" i="15"/>
  <c r="K1334" i="15"/>
  <c r="I1332" i="15"/>
  <c r="R1329" i="15"/>
  <c r="O1324" i="15"/>
  <c r="Q1329" i="15"/>
  <c r="P1332" i="15"/>
  <c r="H1466" i="15" l="1"/>
  <c r="K1335" i="15"/>
  <c r="I1333" i="15"/>
  <c r="J1341" i="15"/>
  <c r="M1327" i="15"/>
  <c r="L1336" i="15"/>
  <c r="N1378" i="15"/>
  <c r="N1379" i="15" s="1"/>
  <c r="P1333" i="15"/>
  <c r="Q1330" i="15"/>
  <c r="R1330" i="15"/>
  <c r="O1325" i="15"/>
  <c r="H1467" i="15" l="1"/>
  <c r="L1337" i="15"/>
  <c r="I1334" i="15"/>
  <c r="N1380" i="15"/>
  <c r="J1342" i="15"/>
  <c r="M1328" i="15"/>
  <c r="K1336" i="15"/>
  <c r="O1326" i="15"/>
  <c r="R1331" i="15"/>
  <c r="P1334" i="15"/>
  <c r="Q1331" i="15"/>
  <c r="H1468" i="15" l="1"/>
  <c r="J1343" i="15"/>
  <c r="I1335" i="15"/>
  <c r="M1329" i="15"/>
  <c r="N1381" i="15"/>
  <c r="K1337" i="15"/>
  <c r="L1338" i="15"/>
  <c r="P1335" i="15"/>
  <c r="O1327" i="15"/>
  <c r="Q1332" i="15"/>
  <c r="R1332" i="15"/>
  <c r="H1469" i="15" l="1"/>
  <c r="L1339" i="15"/>
  <c r="M1330" i="15"/>
  <c r="J1344" i="15"/>
  <c r="N1382" i="15"/>
  <c r="K1338" i="15"/>
  <c r="I1336" i="15"/>
  <c r="Q1333" i="15"/>
  <c r="O1328" i="15"/>
  <c r="R1333" i="15"/>
  <c r="P1336" i="15"/>
  <c r="H1470" i="15" l="1"/>
  <c r="N1383" i="15"/>
  <c r="L1340" i="15"/>
  <c r="I1337" i="15"/>
  <c r="K1339" i="15"/>
  <c r="M1331" i="15"/>
  <c r="J1345" i="15"/>
  <c r="R1334" i="15"/>
  <c r="Q1334" i="15"/>
  <c r="P1337" i="15"/>
  <c r="O1329" i="15"/>
  <c r="H1471" i="15" l="1"/>
  <c r="K1340" i="15"/>
  <c r="N1384" i="15"/>
  <c r="M1332" i="15"/>
  <c r="J1346" i="15"/>
  <c r="I1338" i="15"/>
  <c r="L1341" i="15"/>
  <c r="O1330" i="15"/>
  <c r="R1335" i="15"/>
  <c r="P1338" i="15"/>
  <c r="Q1335" i="15"/>
  <c r="H1472" i="15" l="1"/>
  <c r="M1333" i="15"/>
  <c r="K1341" i="15"/>
  <c r="J1347" i="15"/>
  <c r="N1385" i="15"/>
  <c r="I1339" i="15"/>
  <c r="L1342" i="15"/>
  <c r="R1336" i="15"/>
  <c r="O1331" i="15"/>
  <c r="Q1336" i="15"/>
  <c r="P1339" i="15"/>
  <c r="H1473" i="15" l="1"/>
  <c r="M1334" i="15"/>
  <c r="L1343" i="15"/>
  <c r="J1348" i="15"/>
  <c r="K1342" i="15"/>
  <c r="N1386" i="15"/>
  <c r="I1340" i="15"/>
  <c r="P1340" i="15"/>
  <c r="O1332" i="15"/>
  <c r="R1337" i="15"/>
  <c r="Q1337" i="15"/>
  <c r="H1474" i="15" l="1"/>
  <c r="N1387" i="15"/>
  <c r="K1343" i="15"/>
  <c r="L1344" i="15"/>
  <c r="I1341" i="15"/>
  <c r="J1349" i="15"/>
  <c r="M1335" i="15"/>
  <c r="Q1338" i="15"/>
  <c r="R1338" i="15"/>
  <c r="O1333" i="15"/>
  <c r="P1341" i="15"/>
  <c r="H1475" i="15" l="1"/>
  <c r="N1388" i="15"/>
  <c r="M1336" i="15"/>
  <c r="I1342" i="15"/>
  <c r="K1344" i="15"/>
  <c r="J1350" i="15"/>
  <c r="L1345" i="15"/>
  <c r="P1342" i="15"/>
  <c r="R1339" i="15"/>
  <c r="O1334" i="15"/>
  <c r="Q1339" i="15"/>
  <c r="H1476" i="15" l="1"/>
  <c r="J1351" i="15"/>
  <c r="K1345" i="15"/>
  <c r="N1389" i="15"/>
  <c r="L1346" i="15"/>
  <c r="I1343" i="15"/>
  <c r="M1337" i="15"/>
  <c r="O1335" i="15"/>
  <c r="P1343" i="15"/>
  <c r="Q1340" i="15"/>
  <c r="R1340" i="15"/>
  <c r="H1477" i="15" l="1"/>
  <c r="M1338" i="15"/>
  <c r="J1352" i="15"/>
  <c r="N1390" i="15"/>
  <c r="K1346" i="15"/>
  <c r="I1344" i="15"/>
  <c r="L1347" i="15"/>
  <c r="R1341" i="15"/>
  <c r="P1344" i="15"/>
  <c r="Q1341" i="15"/>
  <c r="O1336" i="15"/>
  <c r="H1478" i="15" l="1"/>
  <c r="L1348" i="15"/>
  <c r="M1339" i="15"/>
  <c r="K1347" i="15"/>
  <c r="J1353" i="15"/>
  <c r="I1345" i="15"/>
  <c r="N1391" i="15"/>
  <c r="O1337" i="15"/>
  <c r="Q1342" i="15"/>
  <c r="R1342" i="15"/>
  <c r="P1345" i="15"/>
  <c r="H1479" i="15" l="1"/>
  <c r="J1354" i="15"/>
  <c r="K1348" i="15"/>
  <c r="L1349" i="15"/>
  <c r="N1392" i="15"/>
  <c r="I1346" i="15"/>
  <c r="M1340" i="15"/>
  <c r="P1346" i="15"/>
  <c r="Q1343" i="15"/>
  <c r="R1343" i="15"/>
  <c r="O1338" i="15"/>
  <c r="H1480" i="15" l="1"/>
  <c r="I1347" i="15"/>
  <c r="J1355" i="15"/>
  <c r="M1341" i="15"/>
  <c r="L1350" i="15"/>
  <c r="K1349" i="15"/>
  <c r="N1393" i="15"/>
  <c r="P1347" i="15"/>
  <c r="O1339" i="15"/>
  <c r="R1344" i="15"/>
  <c r="Q1344" i="15"/>
  <c r="H1481" i="15" l="1"/>
  <c r="L1351" i="15"/>
  <c r="J1356" i="15"/>
  <c r="I1348" i="15"/>
  <c r="K1350" i="15"/>
  <c r="M1342" i="15"/>
  <c r="N1394" i="15"/>
  <c r="N1395" i="15" s="1"/>
  <c r="R1345" i="15"/>
  <c r="P1348" i="15"/>
  <c r="Q1345" i="15"/>
  <c r="O1340" i="15"/>
  <c r="H1482" i="15" l="1"/>
  <c r="N1396" i="15"/>
  <c r="N1397" i="15" s="1"/>
  <c r="M1343" i="15"/>
  <c r="L1352" i="15"/>
  <c r="J1357" i="15"/>
  <c r="K1351" i="15"/>
  <c r="I1349" i="15"/>
  <c r="O1341" i="15"/>
  <c r="Q1346" i="15"/>
  <c r="R1346" i="15"/>
  <c r="P1349" i="15"/>
  <c r="H1483" i="15" l="1"/>
  <c r="I1350" i="15"/>
  <c r="M1344" i="15"/>
  <c r="N1398" i="15"/>
  <c r="K1352" i="15"/>
  <c r="J1358" i="15"/>
  <c r="L1353" i="15"/>
  <c r="R1347" i="15"/>
  <c r="O1342" i="15"/>
  <c r="P1350" i="15"/>
  <c r="Q1347" i="15"/>
  <c r="H1484" i="15" l="1"/>
  <c r="L1354" i="15"/>
  <c r="M1345" i="15"/>
  <c r="I1351" i="15"/>
  <c r="K1353" i="15"/>
  <c r="N1399" i="15"/>
  <c r="N1400" i="15" s="1"/>
  <c r="J1359" i="15"/>
  <c r="P1351" i="15"/>
  <c r="R1348" i="15"/>
  <c r="Q1348" i="15"/>
  <c r="O1343" i="15"/>
  <c r="H1485" i="15" l="1"/>
  <c r="J1360" i="15"/>
  <c r="L1355" i="15"/>
  <c r="K1354" i="15"/>
  <c r="I1352" i="15"/>
  <c r="N1401" i="15"/>
  <c r="N1402" i="15" s="1"/>
  <c r="N1403" i="15" s="1"/>
  <c r="N1404" i="15" s="1"/>
  <c r="M1346" i="15"/>
  <c r="Q1349" i="15"/>
  <c r="P1352" i="15"/>
  <c r="O1344" i="15"/>
  <c r="R1349" i="15"/>
  <c r="H1486" i="15" l="1"/>
  <c r="I1353" i="15"/>
  <c r="L1356" i="15"/>
  <c r="J1361" i="15"/>
  <c r="M1347" i="15"/>
  <c r="N1405" i="15"/>
  <c r="N1406" i="15" s="1"/>
  <c r="N1407" i="15" s="1"/>
  <c r="N1408" i="15" s="1"/>
  <c r="N1409" i="15" s="1"/>
  <c r="N1410" i="15" s="1"/>
  <c r="N1411" i="15" s="1"/>
  <c r="K1355" i="15"/>
  <c r="P1353" i="15"/>
  <c r="Q1350" i="15"/>
  <c r="R1350" i="15"/>
  <c r="O1345" i="15"/>
  <c r="H1487" i="15" l="1"/>
  <c r="K1356" i="15"/>
  <c r="I1354" i="15"/>
  <c r="N1412" i="15"/>
  <c r="L1357" i="15"/>
  <c r="J1362" i="15"/>
  <c r="M1348" i="15"/>
  <c r="O1346" i="15"/>
  <c r="R1351" i="15"/>
  <c r="P1354" i="15"/>
  <c r="Q1351" i="15"/>
  <c r="H1488" i="15" l="1"/>
  <c r="J1363" i="15"/>
  <c r="K1357" i="15"/>
  <c r="M1349" i="15"/>
  <c r="N1413" i="15"/>
  <c r="N1414" i="15" s="1"/>
  <c r="N1415" i="15" s="1"/>
  <c r="I1355" i="15"/>
  <c r="L1358" i="15"/>
  <c r="Q1352" i="15"/>
  <c r="R1352" i="15"/>
  <c r="P1355" i="15"/>
  <c r="O1347" i="15"/>
  <c r="H1489" i="15" l="1"/>
  <c r="L1359" i="15"/>
  <c r="N1416" i="15"/>
  <c r="K1358" i="15"/>
  <c r="J1364" i="15"/>
  <c r="M1350" i="15"/>
  <c r="I1356" i="15"/>
  <c r="O1348" i="15"/>
  <c r="P1356" i="15"/>
  <c r="R1353" i="15"/>
  <c r="Q1353" i="15"/>
  <c r="H1490" i="15" l="1"/>
  <c r="K1359" i="15"/>
  <c r="L1360" i="15"/>
  <c r="J1365" i="15"/>
  <c r="N1417" i="15"/>
  <c r="I1357" i="15"/>
  <c r="M1351" i="15"/>
  <c r="R1354" i="15"/>
  <c r="O1349" i="15"/>
  <c r="O1350" i="15" s="1"/>
  <c r="Q1354" i="15"/>
  <c r="P1357" i="15"/>
  <c r="H1491" i="15" l="1"/>
  <c r="I1358" i="15"/>
  <c r="K1360" i="15"/>
  <c r="M1352" i="15"/>
  <c r="L1361" i="15"/>
  <c r="N1418" i="15"/>
  <c r="J1366" i="15"/>
  <c r="P1358" i="15"/>
  <c r="R1355" i="15"/>
  <c r="Q1355" i="15"/>
  <c r="O1351" i="15"/>
  <c r="H1492" i="15" l="1"/>
  <c r="I1359" i="15"/>
  <c r="J1367" i="15"/>
  <c r="K1361" i="15"/>
  <c r="L1362" i="15"/>
  <c r="M1353" i="15"/>
  <c r="N1419" i="15"/>
  <c r="Q1356" i="15"/>
  <c r="P1359" i="15"/>
  <c r="O1352" i="15"/>
  <c r="R1356" i="15"/>
  <c r="H1493" i="15" l="1"/>
  <c r="M1354" i="15"/>
  <c r="K1362" i="15"/>
  <c r="J1368" i="15"/>
  <c r="L1363" i="15"/>
  <c r="N1420" i="15"/>
  <c r="I1360" i="15"/>
  <c r="R1357" i="15"/>
  <c r="Q1357" i="15"/>
  <c r="O1353" i="15"/>
  <c r="P1360" i="15"/>
  <c r="H1494" i="15" l="1"/>
  <c r="I1361" i="15"/>
  <c r="M1355" i="15"/>
  <c r="N1421" i="15"/>
  <c r="K1363" i="15"/>
  <c r="L1364" i="15"/>
  <c r="J1369" i="15"/>
  <c r="O1354" i="15"/>
  <c r="R1358" i="15"/>
  <c r="P1361" i="15"/>
  <c r="Q1358" i="15"/>
  <c r="H1495" i="15" l="1"/>
  <c r="I1362" i="15"/>
  <c r="K1364" i="15"/>
  <c r="J1370" i="15"/>
  <c r="L1365" i="15"/>
  <c r="N1422" i="15"/>
  <c r="M1356" i="15"/>
  <c r="Q1359" i="15"/>
  <c r="P1362" i="15"/>
  <c r="O1355" i="15"/>
  <c r="R1359" i="15"/>
  <c r="H1496" i="15" l="1"/>
  <c r="N1423" i="15"/>
  <c r="J1371" i="15"/>
  <c r="K1365" i="15"/>
  <c r="L1366" i="15"/>
  <c r="M1357" i="15"/>
  <c r="I1363" i="15"/>
  <c r="O1356" i="15"/>
  <c r="P1363" i="15"/>
  <c r="R1360" i="15"/>
  <c r="Q1360" i="15"/>
  <c r="H1497" i="15" l="1"/>
  <c r="L1367" i="15"/>
  <c r="N1424" i="15"/>
  <c r="M1358" i="15"/>
  <c r="I1364" i="15"/>
  <c r="K1366" i="15"/>
  <c r="J1372" i="15"/>
  <c r="R1361" i="15"/>
  <c r="O1357" i="15"/>
  <c r="Q1361" i="15"/>
  <c r="P1364" i="15"/>
  <c r="H1498" i="15" l="1"/>
  <c r="I1365" i="15"/>
  <c r="K1367" i="15"/>
  <c r="M1359" i="15"/>
  <c r="N1425" i="15"/>
  <c r="L1368" i="15"/>
  <c r="J1373" i="15"/>
  <c r="P1365" i="15"/>
  <c r="O1358" i="15"/>
  <c r="R1362" i="15"/>
  <c r="Q1362" i="15"/>
  <c r="H1499" i="15" l="1"/>
  <c r="L1369" i="15"/>
  <c r="M1360" i="15"/>
  <c r="K1368" i="15"/>
  <c r="J1374" i="15"/>
  <c r="N1426" i="15"/>
  <c r="I1366" i="15"/>
  <c r="R1363" i="15"/>
  <c r="P1366" i="15"/>
  <c r="Q1363" i="15"/>
  <c r="O1359" i="15"/>
  <c r="H1500" i="15" l="1"/>
  <c r="I1367" i="15"/>
  <c r="L1370" i="15"/>
  <c r="K1369" i="15"/>
  <c r="J1375" i="15"/>
  <c r="N1427" i="15"/>
  <c r="M1361" i="15"/>
  <c r="O1360" i="15"/>
  <c r="P1367" i="15"/>
  <c r="R1364" i="15"/>
  <c r="Q1364" i="15"/>
  <c r="H1501" i="15" l="1"/>
  <c r="J1376" i="15"/>
  <c r="K1370" i="15"/>
  <c r="I1368" i="15"/>
  <c r="M1362" i="15"/>
  <c r="L1371" i="15"/>
  <c r="N1428" i="15"/>
  <c r="Q1365" i="15"/>
  <c r="P1368" i="15"/>
  <c r="O1361" i="15"/>
  <c r="R1365" i="15"/>
  <c r="H1502" i="15" l="1"/>
  <c r="N1429" i="15"/>
  <c r="M1363" i="15"/>
  <c r="J1377" i="15"/>
  <c r="K1371" i="15"/>
  <c r="L1372" i="15"/>
  <c r="I1369" i="15"/>
  <c r="R1366" i="15"/>
  <c r="Q1366" i="15"/>
  <c r="O1362" i="15"/>
  <c r="P1369" i="15"/>
  <c r="H1503" i="15" l="1"/>
  <c r="J1378" i="15"/>
  <c r="N1430" i="15"/>
  <c r="K1372" i="15"/>
  <c r="I1370" i="15"/>
  <c r="L1373" i="15"/>
  <c r="M1364" i="15"/>
  <c r="O1363" i="15"/>
  <c r="P1370" i="15"/>
  <c r="Q1367" i="15"/>
  <c r="R1367" i="15"/>
  <c r="H1504" i="15" l="1"/>
  <c r="L1374" i="15"/>
  <c r="M1365" i="15"/>
  <c r="I1371" i="15"/>
  <c r="K1373" i="15"/>
  <c r="J1379" i="15"/>
  <c r="N1431" i="15"/>
  <c r="O1364" i="15"/>
  <c r="R1368" i="15"/>
  <c r="Q1368" i="15"/>
  <c r="P1371" i="15"/>
  <c r="H1505" i="15" l="1"/>
  <c r="I1372" i="15"/>
  <c r="K1374" i="15"/>
  <c r="L1375" i="15"/>
  <c r="J1380" i="15"/>
  <c r="N1432" i="15"/>
  <c r="M1366" i="15"/>
  <c r="P1372" i="15"/>
  <c r="O1365" i="15"/>
  <c r="Q1369" i="15"/>
  <c r="R1369" i="15"/>
  <c r="H1506" i="15" l="1"/>
  <c r="K1375" i="15"/>
  <c r="J1381" i="15"/>
  <c r="L1376" i="15"/>
  <c r="M1367" i="15"/>
  <c r="N1433" i="15"/>
  <c r="I1373" i="15"/>
  <c r="Q1370" i="15"/>
  <c r="P1373" i="15"/>
  <c r="R1370" i="15"/>
  <c r="O1366" i="15"/>
  <c r="H1507" i="15" l="1"/>
  <c r="K1376" i="15"/>
  <c r="I1374" i="15"/>
  <c r="N1434" i="15"/>
  <c r="L1377" i="15"/>
  <c r="M1368" i="15"/>
  <c r="J1382" i="15"/>
  <c r="O1367" i="15"/>
  <c r="R1371" i="15"/>
  <c r="Q1371" i="15"/>
  <c r="P1374" i="15"/>
  <c r="H1508" i="15" l="1"/>
  <c r="J1383" i="15"/>
  <c r="I1375" i="15"/>
  <c r="K1377" i="15"/>
  <c r="L1378" i="15"/>
  <c r="N1435" i="15"/>
  <c r="M1369" i="15"/>
  <c r="Q1372" i="15"/>
  <c r="O1368" i="15"/>
  <c r="P1375" i="15"/>
  <c r="R1372" i="15"/>
  <c r="H1509" i="15" l="1"/>
  <c r="M1370" i="15"/>
  <c r="N1436" i="15"/>
  <c r="I1376" i="15"/>
  <c r="K1378" i="15"/>
  <c r="L1379" i="15"/>
  <c r="J1384" i="15"/>
  <c r="R1373" i="15"/>
  <c r="P1376" i="15"/>
  <c r="Q1373" i="15"/>
  <c r="O1369" i="15"/>
  <c r="H1510" i="15" l="1"/>
  <c r="J1385" i="15"/>
  <c r="L1380" i="15"/>
  <c r="M1371" i="15"/>
  <c r="I1377" i="15"/>
  <c r="K1379" i="15"/>
  <c r="N1437" i="15"/>
  <c r="Q1374" i="15"/>
  <c r="R1374" i="15"/>
  <c r="O1370" i="15"/>
  <c r="P1377" i="15"/>
  <c r="H1511" i="15" l="1"/>
  <c r="K1380" i="15"/>
  <c r="J1386" i="15"/>
  <c r="N1438" i="15"/>
  <c r="L1381" i="15"/>
  <c r="I1378" i="15"/>
  <c r="M1372" i="15"/>
  <c r="O1371" i="15"/>
  <c r="Q1375" i="15"/>
  <c r="P1378" i="15"/>
  <c r="R1375" i="15"/>
  <c r="H1512" i="15" l="1"/>
  <c r="K1381" i="15"/>
  <c r="L1382" i="15"/>
  <c r="N1439" i="15"/>
  <c r="I1379" i="15"/>
  <c r="M1373" i="15"/>
  <c r="J1387" i="15"/>
  <c r="P1379" i="15"/>
  <c r="O1372" i="15"/>
  <c r="R1376" i="15"/>
  <c r="Q1376" i="15"/>
  <c r="H1513" i="15" l="1"/>
  <c r="J1388" i="15"/>
  <c r="L1383" i="15"/>
  <c r="I1380" i="15"/>
  <c r="N1440" i="15"/>
  <c r="K1382" i="15"/>
  <c r="M1374" i="15"/>
  <c r="R1377" i="15"/>
  <c r="P1380" i="15"/>
  <c r="Q1377" i="15"/>
  <c r="O1373" i="15"/>
  <c r="H1514" i="15" l="1"/>
  <c r="K1383" i="15"/>
  <c r="N1441" i="15"/>
  <c r="I1381" i="15"/>
  <c r="J1389" i="15"/>
  <c r="M1375" i="15"/>
  <c r="L1384" i="15"/>
  <c r="Q1378" i="15"/>
  <c r="R1378" i="15"/>
  <c r="O1374" i="15"/>
  <c r="P1381" i="15"/>
  <c r="H1515" i="15" l="1"/>
  <c r="L1385" i="15"/>
  <c r="J1390" i="15"/>
  <c r="N1442" i="15"/>
  <c r="K1384" i="15"/>
  <c r="M1376" i="15"/>
  <c r="I1382" i="15"/>
  <c r="Q1379" i="15"/>
  <c r="O1375" i="15"/>
  <c r="P1382" i="15"/>
  <c r="R1379" i="15"/>
  <c r="H1516" i="15" l="1"/>
  <c r="I1383" i="15"/>
  <c r="M1377" i="15"/>
  <c r="K1385" i="15"/>
  <c r="J1391" i="15"/>
  <c r="L1386" i="15"/>
  <c r="N1443" i="15"/>
  <c r="Q1380" i="15"/>
  <c r="R1380" i="15"/>
  <c r="P1383" i="15"/>
  <c r="O1376" i="15"/>
  <c r="H1517" i="15" l="1"/>
  <c r="J1392" i="15"/>
  <c r="M1378" i="15"/>
  <c r="I1384" i="15"/>
  <c r="K1386" i="15"/>
  <c r="L1387" i="15"/>
  <c r="N1444" i="15"/>
  <c r="O1377" i="15"/>
  <c r="R1381" i="15"/>
  <c r="Q1381" i="15"/>
  <c r="P1384" i="15"/>
  <c r="H1518" i="15" l="1"/>
  <c r="M1379" i="15"/>
  <c r="N1445" i="15"/>
  <c r="I1385" i="15"/>
  <c r="K1387" i="15"/>
  <c r="L1388" i="15"/>
  <c r="J1393" i="15"/>
  <c r="Q1382" i="15"/>
  <c r="O1378" i="15"/>
  <c r="P1385" i="15"/>
  <c r="R1382" i="15"/>
  <c r="H1519" i="15" l="1"/>
  <c r="I1386" i="15"/>
  <c r="N1446" i="15"/>
  <c r="L1389" i="15"/>
  <c r="K1388" i="15"/>
  <c r="M1380" i="15"/>
  <c r="J1394" i="15"/>
  <c r="O1379" i="15"/>
  <c r="R1383" i="15"/>
  <c r="P1386" i="15"/>
  <c r="Q1383" i="15"/>
  <c r="H1520" i="15" l="1"/>
  <c r="J1395" i="15"/>
  <c r="I1387" i="15"/>
  <c r="L1390" i="15"/>
  <c r="N1447" i="15"/>
  <c r="K1389" i="15"/>
  <c r="M1381" i="15"/>
  <c r="P1387" i="15"/>
  <c r="O1380" i="15"/>
  <c r="Q1384" i="15"/>
  <c r="R1384" i="15"/>
  <c r="H1521" i="15" l="1"/>
  <c r="K1390" i="15"/>
  <c r="N1448" i="15"/>
  <c r="I1388" i="15"/>
  <c r="M1382" i="15"/>
  <c r="L1391" i="15"/>
  <c r="J1396" i="15"/>
  <c r="Q1385" i="15"/>
  <c r="P1388" i="15"/>
  <c r="R1385" i="15"/>
  <c r="O1381" i="15"/>
  <c r="H1522" i="15" l="1"/>
  <c r="M1383" i="15"/>
  <c r="J1397" i="15"/>
  <c r="L1392" i="15"/>
  <c r="I1389" i="15"/>
  <c r="K1391" i="15"/>
  <c r="N1449" i="15"/>
  <c r="R1386" i="15"/>
  <c r="Q1386" i="15"/>
  <c r="O1382" i="15"/>
  <c r="P1389" i="15"/>
  <c r="H1523" i="15" l="1"/>
  <c r="N1450" i="15"/>
  <c r="L1393" i="15"/>
  <c r="M1384" i="15"/>
  <c r="I1390" i="15"/>
  <c r="J1398" i="15"/>
  <c r="K1392" i="15"/>
  <c r="Q1387" i="15"/>
  <c r="P1390" i="15"/>
  <c r="O1383" i="15"/>
  <c r="R1387" i="15"/>
  <c r="H1524" i="15" l="1"/>
  <c r="M1385" i="15"/>
  <c r="I1391" i="15"/>
  <c r="J1399" i="15"/>
  <c r="N1451" i="15"/>
  <c r="K1393" i="15"/>
  <c r="L1394" i="15"/>
  <c r="R1388" i="15"/>
  <c r="Q1388" i="15"/>
  <c r="O1384" i="15"/>
  <c r="P1391" i="15"/>
  <c r="H1525" i="15" l="1"/>
  <c r="I1392" i="15"/>
  <c r="M1386" i="15"/>
  <c r="J1400" i="15"/>
  <c r="L1395" i="15"/>
  <c r="K1394" i="15"/>
  <c r="N1452" i="15"/>
  <c r="Q1389" i="15"/>
  <c r="R1389" i="15"/>
  <c r="P1392" i="15"/>
  <c r="O1385" i="15"/>
  <c r="H1526" i="15" l="1"/>
  <c r="L1396" i="15"/>
  <c r="I1393" i="15"/>
  <c r="M1387" i="15"/>
  <c r="K1395" i="15"/>
  <c r="J1401" i="15"/>
  <c r="N1453" i="15"/>
  <c r="R1390" i="15"/>
  <c r="O1386" i="15"/>
  <c r="P1393" i="15"/>
  <c r="Q1390" i="15"/>
  <c r="H1527" i="15" l="1"/>
  <c r="L1397" i="15"/>
  <c r="K1396" i="15"/>
  <c r="N1454" i="15"/>
  <c r="J1402" i="15"/>
  <c r="I1394" i="15"/>
  <c r="M1388" i="15"/>
  <c r="O1387" i="15"/>
  <c r="Q1391" i="15"/>
  <c r="P1394" i="15"/>
  <c r="R1391" i="15"/>
  <c r="H1528" i="15" l="1"/>
  <c r="M1389" i="15"/>
  <c r="J1403" i="15"/>
  <c r="N1455" i="15"/>
  <c r="I1395" i="15"/>
  <c r="K1397" i="15"/>
  <c r="L1398" i="15"/>
  <c r="P1395" i="15"/>
  <c r="R1392" i="15"/>
  <c r="Q1392" i="15"/>
  <c r="O1388" i="15"/>
  <c r="H1529" i="15" l="1"/>
  <c r="I1396" i="15"/>
  <c r="N1456" i="15"/>
  <c r="M1390" i="15"/>
  <c r="L1399" i="15"/>
  <c r="J1404" i="15"/>
  <c r="K1398" i="15"/>
  <c r="O1389" i="15"/>
  <c r="P1396" i="15"/>
  <c r="Q1393" i="15"/>
  <c r="R1393" i="15"/>
  <c r="H1530" i="15" l="1"/>
  <c r="L1400" i="15"/>
  <c r="I1397" i="15"/>
  <c r="M1391" i="15"/>
  <c r="N1457" i="15"/>
  <c r="K1399" i="15"/>
  <c r="J1405" i="15"/>
  <c r="R1394" i="15"/>
  <c r="P1397" i="15"/>
  <c r="Q1394" i="15"/>
  <c r="O1390" i="15"/>
  <c r="O1391" i="15" s="1"/>
  <c r="H1531" i="15" l="1"/>
  <c r="N1458" i="15"/>
  <c r="M1392" i="15"/>
  <c r="K1400" i="15"/>
  <c r="J1406" i="15"/>
  <c r="L1401" i="15"/>
  <c r="I1398" i="15"/>
  <c r="O1392" i="15"/>
  <c r="R1395" i="15"/>
  <c r="Q1395" i="15"/>
  <c r="P1398" i="15"/>
  <c r="H1532" i="15" l="1"/>
  <c r="N1459" i="15"/>
  <c r="J1407" i="15"/>
  <c r="M1393" i="15"/>
  <c r="L1402" i="15"/>
  <c r="I1399" i="15"/>
  <c r="K1401" i="15"/>
  <c r="Q1396" i="15"/>
  <c r="R1396" i="15"/>
  <c r="O1393" i="15"/>
  <c r="P1399" i="15"/>
  <c r="H1533" i="15" l="1"/>
  <c r="L1403" i="15"/>
  <c r="J1408" i="15"/>
  <c r="N1460" i="15"/>
  <c r="M1394" i="15"/>
  <c r="I1400" i="15"/>
  <c r="K1402" i="15"/>
  <c r="R1397" i="15"/>
  <c r="P1400" i="15"/>
  <c r="O1394" i="15"/>
  <c r="O1395" i="15" s="1"/>
  <c r="Q1397" i="15"/>
  <c r="H1534" i="15" l="1"/>
  <c r="K1403" i="15"/>
  <c r="L1404" i="15"/>
  <c r="I1401" i="15"/>
  <c r="N1461" i="15"/>
  <c r="J1409" i="15"/>
  <c r="M1395" i="15"/>
  <c r="Q1398" i="15"/>
  <c r="R1398" i="15"/>
  <c r="O1396" i="15"/>
  <c r="P1401" i="15"/>
  <c r="H1535" i="15" l="1"/>
  <c r="M1396" i="15"/>
  <c r="I1402" i="15"/>
  <c r="K1404" i="15"/>
  <c r="N1462" i="15"/>
  <c r="L1405" i="15"/>
  <c r="J1410" i="15"/>
  <c r="P1402" i="15"/>
  <c r="O1397" i="15"/>
  <c r="Q1399" i="15"/>
  <c r="R1399" i="15"/>
  <c r="H1536" i="15" l="1"/>
  <c r="N1463" i="15"/>
  <c r="K1405" i="15"/>
  <c r="M1397" i="15"/>
  <c r="L1406" i="15"/>
  <c r="J1411" i="15"/>
  <c r="I1403" i="15"/>
  <c r="Q1400" i="15"/>
  <c r="P1403" i="15"/>
  <c r="R1400" i="15"/>
  <c r="O1398" i="15"/>
  <c r="H1537" i="15" l="1"/>
  <c r="L1407" i="15"/>
  <c r="N1464" i="15"/>
  <c r="J1412" i="15"/>
  <c r="K1406" i="15"/>
  <c r="I1404" i="15"/>
  <c r="M1398" i="15"/>
  <c r="R1401" i="15"/>
  <c r="P1404" i="15"/>
  <c r="O1399" i="15"/>
  <c r="Q1401" i="15"/>
  <c r="H1538" i="15" l="1"/>
  <c r="K1407" i="15"/>
  <c r="J1413" i="15"/>
  <c r="I1405" i="15"/>
  <c r="M1399" i="15"/>
  <c r="N1465" i="15"/>
  <c r="L1408" i="15"/>
  <c r="Q1402" i="15"/>
  <c r="Q1403" i="15" s="1"/>
  <c r="Q1404" i="15" s="1"/>
  <c r="O1400" i="15"/>
  <c r="R1402" i="15"/>
  <c r="P1405" i="15"/>
  <c r="H1539" i="15" l="1"/>
  <c r="N1466" i="15"/>
  <c r="L1409" i="15"/>
  <c r="I1406" i="15"/>
  <c r="K1408" i="15"/>
  <c r="M1400" i="15"/>
  <c r="J1414" i="15"/>
  <c r="P1406" i="15"/>
  <c r="Q1405" i="15"/>
  <c r="R1403" i="15"/>
  <c r="O1401" i="15"/>
  <c r="H1540" i="15" l="1"/>
  <c r="I1407" i="15"/>
  <c r="M1401" i="15"/>
  <c r="J1415" i="15"/>
  <c r="K1409" i="15"/>
  <c r="L1410" i="15"/>
  <c r="N1467" i="15"/>
  <c r="O1402" i="15"/>
  <c r="R1404" i="15"/>
  <c r="P1407" i="15"/>
  <c r="Q1406" i="15"/>
  <c r="H1541" i="15" l="1"/>
  <c r="I1408" i="15"/>
  <c r="M1402" i="15"/>
  <c r="N1468" i="15"/>
  <c r="L1411" i="15"/>
  <c r="K1410" i="15"/>
  <c r="J1416" i="15"/>
  <c r="P1408" i="15"/>
  <c r="R1405" i="15"/>
  <c r="Q1407" i="15"/>
  <c r="O1403" i="15"/>
  <c r="H1542" i="15" l="1"/>
  <c r="J1417" i="15"/>
  <c r="N1469" i="15"/>
  <c r="I1409" i="15"/>
  <c r="L1412" i="15"/>
  <c r="M1403" i="15"/>
  <c r="K1411" i="15"/>
  <c r="O1404" i="15"/>
  <c r="Q1408" i="15"/>
  <c r="R1406" i="15"/>
  <c r="P1409" i="15"/>
  <c r="H1543" i="15" l="1"/>
  <c r="K1412" i="15"/>
  <c r="L1413" i="15"/>
  <c r="I1410" i="15"/>
  <c r="J1418" i="15"/>
  <c r="M1404" i="15"/>
  <c r="N1470" i="15"/>
  <c r="P1410" i="15"/>
  <c r="R1407" i="15"/>
  <c r="O1405" i="15"/>
  <c r="Q1409" i="15"/>
  <c r="H1544" i="15" l="1"/>
  <c r="I1411" i="15"/>
  <c r="J1419" i="15"/>
  <c r="N1471" i="15"/>
  <c r="K1413" i="15"/>
  <c r="M1405" i="15"/>
  <c r="L1414" i="15"/>
  <c r="Q1410" i="15"/>
  <c r="O1406" i="15"/>
  <c r="R1408" i="15"/>
  <c r="P1411" i="15"/>
  <c r="H1545" i="15" l="1"/>
  <c r="M1406" i="15"/>
  <c r="I1412" i="15"/>
  <c r="L1415" i="15"/>
  <c r="N1472" i="15"/>
  <c r="K1414" i="15"/>
  <c r="J1420" i="15"/>
  <c r="O1407" i="15"/>
  <c r="P1412" i="15"/>
  <c r="R1409" i="15"/>
  <c r="Q1411" i="15"/>
  <c r="H1546" i="15" l="1"/>
  <c r="K1415" i="15"/>
  <c r="M1407" i="15"/>
  <c r="J1421" i="15"/>
  <c r="N1473" i="15"/>
  <c r="L1416" i="15"/>
  <c r="I1413" i="15"/>
  <c r="Q1412" i="15"/>
  <c r="R1410" i="15"/>
  <c r="P1413" i="15"/>
  <c r="O1408" i="15"/>
  <c r="H1547" i="15" l="1"/>
  <c r="L1417" i="15"/>
  <c r="J1422" i="15"/>
  <c r="K1416" i="15"/>
  <c r="I1414" i="15"/>
  <c r="M1408" i="15"/>
  <c r="N1474" i="15"/>
  <c r="O1409" i="15"/>
  <c r="P1414" i="15"/>
  <c r="R1411" i="15"/>
  <c r="Q1413" i="15"/>
  <c r="H1548" i="15" l="1"/>
  <c r="N1475" i="15"/>
  <c r="I1415" i="15"/>
  <c r="L1418" i="15"/>
  <c r="M1409" i="15"/>
  <c r="J1423" i="15"/>
  <c r="K1417" i="15"/>
  <c r="Q1414" i="15"/>
  <c r="R1412" i="15"/>
  <c r="P1415" i="15"/>
  <c r="O1410" i="15"/>
  <c r="H1549" i="15" l="1"/>
  <c r="J1424" i="15"/>
  <c r="K1418" i="15"/>
  <c r="L1419" i="15"/>
  <c r="N1476" i="15"/>
  <c r="M1410" i="15"/>
  <c r="I1416" i="15"/>
  <c r="O1411" i="15"/>
  <c r="P1416" i="15"/>
  <c r="R1413" i="15"/>
  <c r="Q1415" i="15"/>
  <c r="H1550" i="15" l="1"/>
  <c r="J1425" i="15"/>
  <c r="I1417" i="15"/>
  <c r="N1477" i="15"/>
  <c r="L1420" i="15"/>
  <c r="M1411" i="15"/>
  <c r="K1419" i="15"/>
  <c r="Q1416" i="15"/>
  <c r="R1414" i="15"/>
  <c r="P1417" i="15"/>
  <c r="O1412" i="15"/>
  <c r="H1551" i="15" l="1"/>
  <c r="J1426" i="15"/>
  <c r="N1478" i="15"/>
  <c r="I1418" i="15"/>
  <c r="L1421" i="15"/>
  <c r="K1420" i="15"/>
  <c r="M1412" i="15"/>
  <c r="O1413" i="15"/>
  <c r="P1418" i="15"/>
  <c r="R1415" i="15"/>
  <c r="Q1417" i="15"/>
  <c r="H1552" i="15" l="1"/>
  <c r="K1421" i="15"/>
  <c r="N1479" i="15"/>
  <c r="J1427" i="15"/>
  <c r="M1413" i="15"/>
  <c r="I1419" i="15"/>
  <c r="L1422" i="15"/>
  <c r="Q1418" i="15"/>
  <c r="R1416" i="15"/>
  <c r="P1419" i="15"/>
  <c r="O1414" i="15"/>
  <c r="H1553" i="15" l="1"/>
  <c r="K1422" i="15"/>
  <c r="N1480" i="15"/>
  <c r="L1423" i="15"/>
  <c r="I1420" i="15"/>
  <c r="J1428" i="15"/>
  <c r="M1414" i="15"/>
  <c r="O1415" i="15"/>
  <c r="P1420" i="15"/>
  <c r="R1417" i="15"/>
  <c r="R1418" i="15" s="1"/>
  <c r="Q1419" i="15"/>
  <c r="H1554" i="15" l="1"/>
  <c r="I1421" i="15"/>
  <c r="J1429" i="15"/>
  <c r="K1423" i="15"/>
  <c r="M1415" i="15"/>
  <c r="N1481" i="15"/>
  <c r="L1424" i="15"/>
  <c r="Q1420" i="15"/>
  <c r="R1419" i="15"/>
  <c r="P1421" i="15"/>
  <c r="O1416" i="15"/>
  <c r="H1555" i="15" l="1"/>
  <c r="M1416" i="15"/>
  <c r="I1422" i="15"/>
  <c r="L1425" i="15"/>
  <c r="J1430" i="15"/>
  <c r="K1424" i="15"/>
  <c r="N1482" i="15"/>
  <c r="O1417" i="15"/>
  <c r="P1422" i="15"/>
  <c r="R1420" i="15"/>
  <c r="Q1421" i="15"/>
  <c r="H1556" i="15" l="1"/>
  <c r="L1426" i="15"/>
  <c r="M1417" i="15"/>
  <c r="N1483" i="15"/>
  <c r="J1431" i="15"/>
  <c r="K1425" i="15"/>
  <c r="I1423" i="15"/>
  <c r="O1418" i="15"/>
  <c r="Q1422" i="15"/>
  <c r="R1421" i="15"/>
  <c r="P1423" i="15"/>
  <c r="H1557" i="15" l="1"/>
  <c r="L1427" i="15"/>
  <c r="J1432" i="15"/>
  <c r="M1418" i="15"/>
  <c r="K1426" i="15"/>
  <c r="I1424" i="15"/>
  <c r="N1484" i="15"/>
  <c r="P1424" i="15"/>
  <c r="R1422" i="15"/>
  <c r="Q1423" i="15"/>
  <c r="O1419" i="15"/>
  <c r="H1558" i="15" l="1"/>
  <c r="K1427" i="15"/>
  <c r="J1433" i="15"/>
  <c r="N1485" i="15"/>
  <c r="I1425" i="15"/>
  <c r="M1419" i="15"/>
  <c r="L1428" i="15"/>
  <c r="O1420" i="15"/>
  <c r="Q1424" i="15"/>
  <c r="R1423" i="15"/>
  <c r="P1425" i="15"/>
  <c r="H1559" i="15" l="1"/>
  <c r="N1486" i="15"/>
  <c r="K1428" i="15"/>
  <c r="L1429" i="15"/>
  <c r="I1426" i="15"/>
  <c r="M1420" i="15"/>
  <c r="J1434" i="15"/>
  <c r="P1426" i="15"/>
  <c r="R1424" i="15"/>
  <c r="Q1425" i="15"/>
  <c r="O1421" i="15"/>
  <c r="H1560" i="15" l="1"/>
  <c r="J1435" i="15"/>
  <c r="K1429" i="15"/>
  <c r="L1430" i="15"/>
  <c r="M1421" i="15"/>
  <c r="I1427" i="15"/>
  <c r="N1487" i="15"/>
  <c r="O1422" i="15"/>
  <c r="Q1426" i="15"/>
  <c r="R1425" i="15"/>
  <c r="R1426" i="15" s="1"/>
  <c r="P1427" i="15"/>
  <c r="H1561" i="15" l="1"/>
  <c r="M1422" i="15"/>
  <c r="N1488" i="15"/>
  <c r="J1436" i="15"/>
  <c r="I1428" i="15"/>
  <c r="L1431" i="15"/>
  <c r="K1430" i="15"/>
  <c r="P1428" i="15"/>
  <c r="R1427" i="15"/>
  <c r="Q1427" i="15"/>
  <c r="O1423" i="15"/>
  <c r="H1562" i="15" l="1"/>
  <c r="I1429" i="15"/>
  <c r="M1423" i="15"/>
  <c r="L1432" i="15"/>
  <c r="N1489" i="15"/>
  <c r="K1431" i="15"/>
  <c r="J1437" i="15"/>
  <c r="O1424" i="15"/>
  <c r="Q1428" i="15"/>
  <c r="R1428" i="15"/>
  <c r="P1429" i="15"/>
  <c r="H1563" i="15" l="1"/>
  <c r="I1430" i="15"/>
  <c r="L1433" i="15"/>
  <c r="M1424" i="15"/>
  <c r="K1432" i="15"/>
  <c r="N1490" i="15"/>
  <c r="J1438" i="15"/>
  <c r="P1430" i="15"/>
  <c r="R1429" i="15"/>
  <c r="Q1429" i="15"/>
  <c r="O1425" i="15"/>
  <c r="H1564" i="15" l="1"/>
  <c r="J1439" i="15"/>
  <c r="I1431" i="15"/>
  <c r="K1433" i="15"/>
  <c r="L1434" i="15"/>
  <c r="N1491" i="15"/>
  <c r="M1425" i="15"/>
  <c r="O1426" i="15"/>
  <c r="Q1430" i="15"/>
  <c r="R1430" i="15"/>
  <c r="P1431" i="15"/>
  <c r="H1565" i="15" l="1"/>
  <c r="J1440" i="15"/>
  <c r="N1492" i="15"/>
  <c r="L1435" i="15"/>
  <c r="I1432" i="15"/>
  <c r="M1426" i="15"/>
  <c r="K1434" i="15"/>
  <c r="P1432" i="15"/>
  <c r="R1431" i="15"/>
  <c r="R1432" i="15" s="1"/>
  <c r="Q1431" i="15"/>
  <c r="O1427" i="15"/>
  <c r="H1566" i="15" l="1"/>
  <c r="K1435" i="15"/>
  <c r="M1427" i="15"/>
  <c r="N1493" i="15"/>
  <c r="J1441" i="15"/>
  <c r="L1436" i="15"/>
  <c r="I1433" i="15"/>
  <c r="O1428" i="15"/>
  <c r="O1429" i="15" s="1"/>
  <c r="Q1432" i="15"/>
  <c r="R1433" i="15"/>
  <c r="P1433" i="15"/>
  <c r="H1567" i="15" l="1"/>
  <c r="J1442" i="15"/>
  <c r="K1436" i="15"/>
  <c r="L1437" i="15"/>
  <c r="N1494" i="15"/>
  <c r="M1428" i="15"/>
  <c r="I1434" i="15"/>
  <c r="Q1433" i="15"/>
  <c r="P1434" i="15"/>
  <c r="P1435" i="15" s="1"/>
  <c r="R1434" i="15"/>
  <c r="O1430" i="15"/>
  <c r="O1431" i="15" s="1"/>
  <c r="H1568" i="15" l="1"/>
  <c r="M1429" i="15"/>
  <c r="J1443" i="15"/>
  <c r="I1435" i="15"/>
  <c r="L1438" i="15"/>
  <c r="K1437" i="15"/>
  <c r="N1495" i="15"/>
  <c r="O1432" i="15"/>
  <c r="O1433" i="15" s="1"/>
  <c r="R1435" i="15"/>
  <c r="P1436" i="15"/>
  <c r="P1437" i="15" s="1"/>
  <c r="Q1434" i="15"/>
  <c r="Q1435" i="15" s="1"/>
  <c r="Q1436" i="15" s="1"/>
  <c r="Q1437" i="15" s="1"/>
  <c r="Q1438" i="15" s="1"/>
  <c r="H1569" i="15" l="1"/>
  <c r="L1439" i="15"/>
  <c r="M1430" i="15"/>
  <c r="K1438" i="15"/>
  <c r="I1436" i="15"/>
  <c r="J1444" i="15"/>
  <c r="N1496" i="15"/>
  <c r="Q1439" i="15"/>
  <c r="Q1440" i="15" s="1"/>
  <c r="Q1441" i="15" s="1"/>
  <c r="Q1442" i="15" s="1"/>
  <c r="P1438" i="15"/>
  <c r="R1436" i="15"/>
  <c r="O1434" i="15"/>
  <c r="O1435" i="15" s="1"/>
  <c r="O1436" i="15" s="1"/>
  <c r="O1437" i="15" s="1"/>
  <c r="O1438" i="15" s="1"/>
  <c r="O1439" i="15" s="1"/>
  <c r="O1440" i="15" s="1"/>
  <c r="O1441" i="15" s="1"/>
  <c r="H1570" i="15" l="1"/>
  <c r="I1437" i="15"/>
  <c r="N1497" i="15"/>
  <c r="J1445" i="15"/>
  <c r="L1440" i="15"/>
  <c r="K1439" i="15"/>
  <c r="M1431" i="15"/>
  <c r="O1442" i="15"/>
  <c r="O1443" i="15" s="1"/>
  <c r="O1444" i="15" s="1"/>
  <c r="O1445" i="15" s="1"/>
  <c r="R1437" i="15"/>
  <c r="P1439" i="15"/>
  <c r="Q1443" i="15"/>
  <c r="H1571" i="15" l="1"/>
  <c r="K1440" i="15"/>
  <c r="I1438" i="15"/>
  <c r="M1432" i="15"/>
  <c r="J1446" i="15"/>
  <c r="N1498" i="15"/>
  <c r="L1441" i="15"/>
  <c r="Q1444" i="15"/>
  <c r="P1440" i="15"/>
  <c r="R1438" i="15"/>
  <c r="O1446" i="15"/>
  <c r="O1447" i="15" s="1"/>
  <c r="O1448" i="15" s="1"/>
  <c r="O1449" i="15" s="1"/>
  <c r="O1450" i="15" s="1"/>
  <c r="O1451" i="15" s="1"/>
  <c r="O1452" i="15" s="1"/>
  <c r="H1572" i="15" l="1"/>
  <c r="K1441" i="15"/>
  <c r="N1499" i="15"/>
  <c r="J1447" i="15"/>
  <c r="L1442" i="15"/>
  <c r="M1433" i="15"/>
  <c r="I1439" i="15"/>
  <c r="O1453" i="15"/>
  <c r="O1454" i="15" s="1"/>
  <c r="O1455" i="15" s="1"/>
  <c r="O1456" i="15" s="1"/>
  <c r="O1457" i="15" s="1"/>
  <c r="O1458" i="15" s="1"/>
  <c r="O1459" i="15" s="1"/>
  <c r="O1460" i="15" s="1"/>
  <c r="O1461" i="15" s="1"/>
  <c r="O1462" i="15" s="1"/>
  <c r="O1463" i="15" s="1"/>
  <c r="O1464" i="15" s="1"/>
  <c r="O1465" i="15" s="1"/>
  <c r="O1466" i="15" s="1"/>
  <c r="O1467" i="15" s="1"/>
  <c r="O1468" i="15" s="1"/>
  <c r="O1469" i="15" s="1"/>
  <c r="O1470" i="15" s="1"/>
  <c r="O1471" i="15" s="1"/>
  <c r="O1472" i="15" s="1"/>
  <c r="O1473" i="15" s="1"/>
  <c r="O1474" i="15" s="1"/>
  <c r="R1439" i="15"/>
  <c r="P1441" i="15"/>
  <c r="Q1445" i="15"/>
  <c r="H1573" i="15" l="1"/>
  <c r="M1434" i="15"/>
  <c r="K1442" i="15"/>
  <c r="J1448" i="15"/>
  <c r="N1500" i="15"/>
  <c r="I1440" i="15"/>
  <c r="L1443" i="15"/>
  <c r="Q1446" i="15"/>
  <c r="Q1447" i="15" s="1"/>
  <c r="Q1448" i="15" s="1"/>
  <c r="P1442" i="15"/>
  <c r="R1440" i="15"/>
  <c r="O1475" i="15"/>
  <c r="O1476" i="15" s="1"/>
  <c r="O1477" i="15" s="1"/>
  <c r="O1478" i="15" s="1"/>
  <c r="O1479" i="15" s="1"/>
  <c r="O1480" i="15" s="1"/>
  <c r="O1481" i="15" s="1"/>
  <c r="H1574" i="15" l="1"/>
  <c r="J1449" i="15"/>
  <c r="L1444" i="15"/>
  <c r="N1501" i="15"/>
  <c r="K1443" i="15"/>
  <c r="I1441" i="15"/>
  <c r="M1435" i="15"/>
  <c r="O1482" i="15"/>
  <c r="O1483" i="15" s="1"/>
  <c r="O1484" i="15" s="1"/>
  <c r="O1485" i="15" s="1"/>
  <c r="O1486" i="15" s="1"/>
  <c r="O1487" i="15" s="1"/>
  <c r="R1441" i="15"/>
  <c r="P1443" i="15"/>
  <c r="Q1449" i="15"/>
  <c r="Q1450" i="15" s="1"/>
  <c r="Q1451" i="15" s="1"/>
  <c r="H1575" i="15" l="1"/>
  <c r="J1450" i="15"/>
  <c r="M1436" i="15"/>
  <c r="K1444" i="15"/>
  <c r="N1502" i="15"/>
  <c r="I1442" i="15"/>
  <c r="L1445" i="15"/>
  <c r="O1488" i="15"/>
  <c r="Q1452" i="15"/>
  <c r="P1444" i="15"/>
  <c r="R1442" i="15"/>
  <c r="H1576" i="15" l="1"/>
  <c r="K1445" i="15"/>
  <c r="J1451" i="15"/>
  <c r="M1437" i="15"/>
  <c r="L1446" i="15"/>
  <c r="N1503" i="15"/>
  <c r="I1443" i="15"/>
  <c r="O1489" i="15"/>
  <c r="R1443" i="15"/>
  <c r="P1445" i="15"/>
  <c r="Q1453" i="15"/>
  <c r="Q1454" i="15" s="1"/>
  <c r="Q1455" i="15" s="1"/>
  <c r="Q1456" i="15" s="1"/>
  <c r="Q1457" i="15" s="1"/>
  <c r="Q1458" i="15" s="1"/>
  <c r="Q1459" i="15" s="1"/>
  <c r="Q1460" i="15" s="1"/>
  <c r="Q1461" i="15" s="1"/>
  <c r="Q1462" i="15" s="1"/>
  <c r="Q1463" i="15" s="1"/>
  <c r="Q1464" i="15" s="1"/>
  <c r="Q1465" i="15" s="1"/>
  <c r="Q1466" i="15" s="1"/>
  <c r="Q1467" i="15" s="1"/>
  <c r="Q1468" i="15" s="1"/>
  <c r="Q1469" i="15" s="1"/>
  <c r="Q1470" i="15" s="1"/>
  <c r="Q1471" i="15" s="1"/>
  <c r="Q1472" i="15" s="1"/>
  <c r="Q1473" i="15" s="1"/>
  <c r="Q1474" i="15" s="1"/>
  <c r="H1577" i="15" l="1"/>
  <c r="L1447" i="15"/>
  <c r="K1446" i="15"/>
  <c r="N1504" i="15"/>
  <c r="M1438" i="15"/>
  <c r="J1452" i="15"/>
  <c r="I1444" i="15"/>
  <c r="O1490" i="15"/>
  <c r="Q1475" i="15"/>
  <c r="Q1476" i="15" s="1"/>
  <c r="Q1477" i="15" s="1"/>
  <c r="Q1478" i="15" s="1"/>
  <c r="Q1479" i="15" s="1"/>
  <c r="Q1480" i="15" s="1"/>
  <c r="Q1481" i="15" s="1"/>
  <c r="P1446" i="15"/>
  <c r="R1444" i="15"/>
  <c r="H1578" i="15" l="1"/>
  <c r="I1445" i="15"/>
  <c r="M1439" i="15"/>
  <c r="N1505" i="15"/>
  <c r="L1448" i="15"/>
  <c r="K1447" i="15"/>
  <c r="J1453" i="15"/>
  <c r="O1491" i="15"/>
  <c r="R1445" i="15"/>
  <c r="P1447" i="15"/>
  <c r="P1448" i="15" s="1"/>
  <c r="Q1482" i="15"/>
  <c r="Q1483" i="15" s="1"/>
  <c r="Q1484" i="15" s="1"/>
  <c r="Q1485" i="15" s="1"/>
  <c r="Q1486" i="15" s="1"/>
  <c r="Q1487" i="15" s="1"/>
  <c r="Q1488" i="15" s="1"/>
  <c r="Q1489" i="15" s="1"/>
  <c r="Q1490" i="15" s="1"/>
  <c r="Q1491" i="15" s="1"/>
  <c r="Q1492" i="15" s="1"/>
  <c r="Q1493" i="15" s="1"/>
  <c r="Q1494" i="15" s="1"/>
  <c r="Q1495" i="15" s="1"/>
  <c r="Q1496" i="15" s="1"/>
  <c r="Q1497" i="15" s="1"/>
  <c r="Q1498" i="15" s="1"/>
  <c r="Q1499" i="15" s="1"/>
  <c r="Q1500" i="15" s="1"/>
  <c r="Q1501" i="15" s="1"/>
  <c r="Q1502" i="15" s="1"/>
  <c r="Q1503" i="15" s="1"/>
  <c r="Q1504" i="15" s="1"/>
  <c r="Q1505" i="15" s="1"/>
  <c r="Q1506" i="15" s="1"/>
  <c r="Q1507" i="15" s="1"/>
  <c r="Q1508" i="15" s="1"/>
  <c r="Q1509" i="15" s="1"/>
  <c r="Q1510" i="15" s="1"/>
  <c r="Q1511" i="15" s="1"/>
  <c r="Q1512" i="15" s="1"/>
  <c r="Q1513" i="15" s="1"/>
  <c r="Q1514" i="15" s="1"/>
  <c r="Q1515" i="15" s="1"/>
  <c r="Q1516" i="15" s="1"/>
  <c r="Q1517" i="15" s="1"/>
  <c r="Q1518" i="15" s="1"/>
  <c r="Q1519" i="15" s="1"/>
  <c r="Q1520" i="15" s="1"/>
  <c r="Q1521" i="15" s="1"/>
  <c r="Q1522" i="15" s="1"/>
  <c r="Q1523" i="15" s="1"/>
  <c r="Q1524" i="15" s="1"/>
  <c r="Q1525" i="15" s="1"/>
  <c r="Q1526" i="15" s="1"/>
  <c r="Q1527" i="15" s="1"/>
  <c r="Q1528" i="15" s="1"/>
  <c r="Q1529" i="15" s="1"/>
  <c r="Q1530" i="15" s="1"/>
  <c r="Q1531" i="15" s="1"/>
  <c r="Q1532" i="15" s="1"/>
  <c r="Q1533" i="15" s="1"/>
  <c r="Q1534" i="15" s="1"/>
  <c r="Q1535" i="15" s="1"/>
  <c r="H1579" i="15" l="1"/>
  <c r="L1449" i="15"/>
  <c r="N1506" i="15"/>
  <c r="I1446" i="15"/>
  <c r="M1440" i="15"/>
  <c r="K1448" i="15"/>
  <c r="J1454" i="15"/>
  <c r="O1492" i="15"/>
  <c r="Q1536" i="15"/>
  <c r="Q1537" i="15" s="1"/>
  <c r="P1449" i="15"/>
  <c r="R1446" i="15"/>
  <c r="R1447" i="15" s="1"/>
  <c r="H1580" i="15" l="1"/>
  <c r="K1449" i="15"/>
  <c r="L1450" i="15"/>
  <c r="N1507" i="15"/>
  <c r="J1455" i="15"/>
  <c r="M1441" i="15"/>
  <c r="I1447" i="15"/>
  <c r="O1493" i="15"/>
  <c r="Q1538" i="15"/>
  <c r="R1448" i="15"/>
  <c r="P1450" i="15"/>
  <c r="H1581" i="15" l="1"/>
  <c r="K1450" i="15"/>
  <c r="L1451" i="15"/>
  <c r="I1448" i="15"/>
  <c r="N1508" i="15"/>
  <c r="M1442" i="15"/>
  <c r="J1456" i="15"/>
  <c r="O1494" i="15"/>
  <c r="Q1539" i="15"/>
  <c r="P1451" i="15"/>
  <c r="R1449" i="15"/>
  <c r="H1582" i="15" l="1"/>
  <c r="K1451" i="15"/>
  <c r="N1509" i="15"/>
  <c r="J1457" i="15"/>
  <c r="M1443" i="15"/>
  <c r="I1449" i="15"/>
  <c r="L1452" i="15"/>
  <c r="O1495" i="15"/>
  <c r="Q1540" i="15"/>
  <c r="R1450" i="15"/>
  <c r="P1452" i="15"/>
  <c r="H1583" i="15" l="1"/>
  <c r="I1450" i="15"/>
  <c r="N1510" i="15"/>
  <c r="L1453" i="15"/>
  <c r="K1452" i="15"/>
  <c r="M1444" i="15"/>
  <c r="J1458" i="15"/>
  <c r="O1496" i="15"/>
  <c r="Q1541" i="15"/>
  <c r="P1453" i="15"/>
  <c r="P1454" i="15" s="1"/>
  <c r="P1455" i="15" s="1"/>
  <c r="P1456" i="15" s="1"/>
  <c r="P1457" i="15" s="1"/>
  <c r="P1458" i="15" s="1"/>
  <c r="P1459" i="15" s="1"/>
  <c r="P1460" i="15" s="1"/>
  <c r="P1461" i="15" s="1"/>
  <c r="P1462" i="15" s="1"/>
  <c r="P1463" i="15" s="1"/>
  <c r="P1464" i="15" s="1"/>
  <c r="P1465" i="15" s="1"/>
  <c r="P1466" i="15" s="1"/>
  <c r="P1467" i="15" s="1"/>
  <c r="P1468" i="15" s="1"/>
  <c r="P1469" i="15" s="1"/>
  <c r="P1470" i="15" s="1"/>
  <c r="P1471" i="15" s="1"/>
  <c r="P1472" i="15" s="1"/>
  <c r="P1473" i="15" s="1"/>
  <c r="P1474" i="15" s="1"/>
  <c r="R1451" i="15"/>
  <c r="H1584" i="15" l="1"/>
  <c r="J1459" i="15"/>
  <c r="L1454" i="15"/>
  <c r="K1453" i="15"/>
  <c r="M1445" i="15"/>
  <c r="N1511" i="15"/>
  <c r="I1451" i="15"/>
  <c r="O1497" i="15"/>
  <c r="Q1542" i="15"/>
  <c r="R1452" i="15"/>
  <c r="P1475" i="15"/>
  <c r="P1476" i="15" s="1"/>
  <c r="P1477" i="15" s="1"/>
  <c r="P1478" i="15" s="1"/>
  <c r="P1479" i="15" s="1"/>
  <c r="P1480" i="15" s="1"/>
  <c r="P1481" i="15" s="1"/>
  <c r="H1585" i="15" l="1"/>
  <c r="N1512" i="15"/>
  <c r="J1460" i="15"/>
  <c r="I1452" i="15"/>
  <c r="K1454" i="15"/>
  <c r="L1455" i="15"/>
  <c r="M1446" i="15"/>
  <c r="O1498" i="15"/>
  <c r="Q1543" i="15"/>
  <c r="P1482" i="15"/>
  <c r="P1483" i="15" s="1"/>
  <c r="P1484" i="15" s="1"/>
  <c r="P1485" i="15" s="1"/>
  <c r="P1486" i="15" s="1"/>
  <c r="P1487" i="15" s="1"/>
  <c r="P1488" i="15" s="1"/>
  <c r="P1489" i="15" s="1"/>
  <c r="P1490" i="15" s="1"/>
  <c r="P1491" i="15" s="1"/>
  <c r="P1492" i="15" s="1"/>
  <c r="P1493" i="15" s="1"/>
  <c r="P1494" i="15" s="1"/>
  <c r="P1495" i="15" s="1"/>
  <c r="P1496" i="15" s="1"/>
  <c r="P1497" i="15" s="1"/>
  <c r="P1498" i="15" s="1"/>
  <c r="P1499" i="15" s="1"/>
  <c r="P1500" i="15" s="1"/>
  <c r="P1501" i="15" s="1"/>
  <c r="P1502" i="15" s="1"/>
  <c r="P1503" i="15" s="1"/>
  <c r="P1504" i="15" s="1"/>
  <c r="P1505" i="15" s="1"/>
  <c r="P1506" i="15" s="1"/>
  <c r="P1507" i="15" s="1"/>
  <c r="P1508" i="15" s="1"/>
  <c r="P1509" i="15" s="1"/>
  <c r="P1510" i="15" s="1"/>
  <c r="P1511" i="15" s="1"/>
  <c r="R1453" i="15"/>
  <c r="H1586" i="15" l="1"/>
  <c r="I1453" i="15"/>
  <c r="N1513" i="15"/>
  <c r="K1455" i="15"/>
  <c r="J1461" i="15"/>
  <c r="M1447" i="15"/>
  <c r="L1456" i="15"/>
  <c r="O1499" i="15"/>
  <c r="P1512" i="15"/>
  <c r="Q1544" i="15"/>
  <c r="R1454" i="15"/>
  <c r="H1587" i="15" l="1"/>
  <c r="K1456" i="15"/>
  <c r="M1448" i="15"/>
  <c r="J1462" i="15"/>
  <c r="L1457" i="15"/>
  <c r="N1514" i="15"/>
  <c r="I1454" i="15"/>
  <c r="O1500" i="15"/>
  <c r="P1513" i="15"/>
  <c r="Q1545" i="15"/>
  <c r="R1455" i="15"/>
  <c r="H1588" i="15" l="1"/>
  <c r="M1449" i="15"/>
  <c r="N1515" i="15"/>
  <c r="J1463" i="15"/>
  <c r="I1455" i="15"/>
  <c r="L1458" i="15"/>
  <c r="K1457" i="15"/>
  <c r="O1501" i="15"/>
  <c r="Q1546" i="15"/>
  <c r="P1514" i="15"/>
  <c r="R1456" i="15"/>
  <c r="H1589" i="15" l="1"/>
  <c r="J1464" i="15"/>
  <c r="K1458" i="15"/>
  <c r="I1456" i="15"/>
  <c r="L1459" i="15"/>
  <c r="N1516" i="15"/>
  <c r="M1450" i="15"/>
  <c r="O1502" i="15"/>
  <c r="Q1547" i="15"/>
  <c r="P1515" i="15"/>
  <c r="R1457" i="15"/>
  <c r="H1590" i="15" l="1"/>
  <c r="K1459" i="15"/>
  <c r="J1465" i="15"/>
  <c r="L1460" i="15"/>
  <c r="I1457" i="15"/>
  <c r="N1517" i="15"/>
  <c r="M1451" i="15"/>
  <c r="O1503" i="15"/>
  <c r="Q1548" i="15"/>
  <c r="P1516" i="15"/>
  <c r="R1458" i="15"/>
  <c r="H1591" i="15" l="1"/>
  <c r="N1518" i="15"/>
  <c r="K1460" i="15"/>
  <c r="L1461" i="15"/>
  <c r="J1466" i="15"/>
  <c r="M1452" i="15"/>
  <c r="I1458" i="15"/>
  <c r="O1504" i="15"/>
  <c r="Q1549" i="15"/>
  <c r="P1517" i="15"/>
  <c r="R1459" i="15"/>
  <c r="H1592" i="15" l="1"/>
  <c r="I1459" i="15"/>
  <c r="L1462" i="15"/>
  <c r="N1519" i="15"/>
  <c r="J1467" i="15"/>
  <c r="K1461" i="15"/>
  <c r="M1453" i="15"/>
  <c r="O1505" i="15"/>
  <c r="Q1550" i="15"/>
  <c r="P1518" i="15"/>
  <c r="R1460" i="15"/>
  <c r="R1461" i="15" s="1"/>
  <c r="H1593" i="15" l="1"/>
  <c r="M1454" i="15"/>
  <c r="K1462" i="15"/>
  <c r="N1520" i="15"/>
  <c r="I1460" i="15"/>
  <c r="L1463" i="15"/>
  <c r="J1468" i="15"/>
  <c r="O1506" i="15"/>
  <c r="Q1551" i="15"/>
  <c r="P1519" i="15"/>
  <c r="R1462" i="15"/>
  <c r="R1463" i="15" s="1"/>
  <c r="H1594" i="15" l="1"/>
  <c r="N1521" i="15"/>
  <c r="L1464" i="15"/>
  <c r="I1461" i="15"/>
  <c r="M1455" i="15"/>
  <c r="J1469" i="15"/>
  <c r="K1463" i="15"/>
  <c r="O1507" i="15"/>
  <c r="Q1552" i="15"/>
  <c r="P1520" i="15"/>
  <c r="R1464" i="15"/>
  <c r="R1465" i="15" s="1"/>
  <c r="H1595" i="15" l="1"/>
  <c r="I1462" i="15"/>
  <c r="M1456" i="15"/>
  <c r="K1464" i="15"/>
  <c r="J1470" i="15"/>
  <c r="N1522" i="15"/>
  <c r="L1465" i="15"/>
  <c r="O1508" i="15"/>
  <c r="Q1553" i="15"/>
  <c r="P1521" i="15"/>
  <c r="R1466" i="15"/>
  <c r="R1467" i="15" s="1"/>
  <c r="H1596" i="15" l="1"/>
  <c r="J1471" i="15"/>
  <c r="N1523" i="15"/>
  <c r="M1457" i="15"/>
  <c r="I1463" i="15"/>
  <c r="L1466" i="15"/>
  <c r="K1465" i="15"/>
  <c r="O1509" i="15"/>
  <c r="Q1554" i="15"/>
  <c r="P1522" i="15"/>
  <c r="R1468" i="15"/>
  <c r="R1469" i="15" s="1"/>
  <c r="H1597" i="15" l="1"/>
  <c r="L1467" i="15"/>
  <c r="M1458" i="15"/>
  <c r="J1472" i="15"/>
  <c r="K1466" i="15"/>
  <c r="I1464" i="15"/>
  <c r="N1524" i="15"/>
  <c r="O1510" i="15"/>
  <c r="Q1555" i="15"/>
  <c r="P1523" i="15"/>
  <c r="R1470" i="15"/>
  <c r="R1471" i="15" s="1"/>
  <c r="R1472" i="15" s="1"/>
  <c r="R1473" i="15" s="1"/>
  <c r="R1474" i="15" s="1"/>
  <c r="R1475" i="15" s="1"/>
  <c r="R1476" i="15" s="1"/>
  <c r="R1477" i="15" s="1"/>
  <c r="R1478" i="15" s="1"/>
  <c r="R1479" i="15" s="1"/>
  <c r="R1480" i="15" s="1"/>
  <c r="R1481" i="15" s="1"/>
  <c r="H1598" i="15" l="1"/>
  <c r="N1525" i="15"/>
  <c r="K1467" i="15"/>
  <c r="M1459" i="15"/>
  <c r="I1465" i="15"/>
  <c r="J1473" i="15"/>
  <c r="L1468" i="15"/>
  <c r="O1511" i="15"/>
  <c r="Q1556" i="15"/>
  <c r="P1524" i="15"/>
  <c r="R1482" i="15"/>
  <c r="R1483" i="15" s="1"/>
  <c r="R1484" i="15" s="1"/>
  <c r="R1485" i="15" s="1"/>
  <c r="R1486" i="15" s="1"/>
  <c r="R1487" i="15" s="1"/>
  <c r="R1488" i="15" s="1"/>
  <c r="R1489" i="15" s="1"/>
  <c r="R1490" i="15" s="1"/>
  <c r="R1491" i="15" s="1"/>
  <c r="R1492" i="15" s="1"/>
  <c r="R1493" i="15" s="1"/>
  <c r="R1494" i="15" s="1"/>
  <c r="R1495" i="15" s="1"/>
  <c r="R1496" i="15" s="1"/>
  <c r="R1497" i="15" s="1"/>
  <c r="R1498" i="15" s="1"/>
  <c r="R1499" i="15" s="1"/>
  <c r="R1500" i="15" s="1"/>
  <c r="R1501" i="15" s="1"/>
  <c r="R1502" i="15" s="1"/>
  <c r="R1503" i="15" s="1"/>
  <c r="R1504" i="15" s="1"/>
  <c r="R1505" i="15" s="1"/>
  <c r="R1506" i="15" s="1"/>
  <c r="R1507" i="15" s="1"/>
  <c r="R1508" i="15" s="1"/>
  <c r="R1509" i="15" s="1"/>
  <c r="R1510" i="15" s="1"/>
  <c r="R1511" i="15" s="1"/>
  <c r="R1512" i="15" s="1"/>
  <c r="R1513" i="15" s="1"/>
  <c r="R1514" i="15" s="1"/>
  <c r="R1515" i="15" s="1"/>
  <c r="R1516" i="15" s="1"/>
  <c r="R1517" i="15" s="1"/>
  <c r="R1518" i="15" s="1"/>
  <c r="R1519" i="15" s="1"/>
  <c r="R1520" i="15" s="1"/>
  <c r="R1521" i="15" s="1"/>
  <c r="R1522" i="15" s="1"/>
  <c r="R1523" i="15" s="1"/>
  <c r="R1524" i="15" s="1"/>
  <c r="R1525" i="15" s="1"/>
  <c r="R1526" i="15" s="1"/>
  <c r="R1527" i="15" s="1"/>
  <c r="R1528" i="15" s="1"/>
  <c r="R1529" i="15" s="1"/>
  <c r="R1530" i="15" s="1"/>
  <c r="R1531" i="15" s="1"/>
  <c r="R1532" i="15" s="1"/>
  <c r="R1533" i="15" s="1"/>
  <c r="R1534" i="15" s="1"/>
  <c r="R1535" i="15" s="1"/>
  <c r="R1536" i="15" s="1"/>
  <c r="H1599" i="15" l="1"/>
  <c r="J1474" i="15"/>
  <c r="M1460" i="15"/>
  <c r="N1526" i="15"/>
  <c r="K1468" i="15"/>
  <c r="L1469" i="15"/>
  <c r="I1466" i="15"/>
  <c r="O1512" i="15"/>
  <c r="Q1557" i="15"/>
  <c r="P1525" i="15"/>
  <c r="R1537" i="15"/>
  <c r="R1538" i="15" s="1"/>
  <c r="R1539" i="15" s="1"/>
  <c r="R1540" i="15" s="1"/>
  <c r="R1541" i="15" s="1"/>
  <c r="R1542" i="15" s="1"/>
  <c r="R1543" i="15" s="1"/>
  <c r="R1544" i="15" s="1"/>
  <c r="R1545" i="15" s="1"/>
  <c r="R1546" i="15" s="1"/>
  <c r="R1547" i="15" s="1"/>
  <c r="R1548" i="15" s="1"/>
  <c r="R1549" i="15" s="1"/>
  <c r="R1550" i="15" s="1"/>
  <c r="R1551" i="15" s="1"/>
  <c r="R1552" i="15" s="1"/>
  <c r="H1600" i="15" l="1"/>
  <c r="J1475" i="15"/>
  <c r="N1527" i="15"/>
  <c r="M1461" i="15"/>
  <c r="L1470" i="15"/>
  <c r="K1469" i="15"/>
  <c r="I1467" i="15"/>
  <c r="Q1558" i="15"/>
  <c r="O1513" i="15"/>
  <c r="R1553" i="15"/>
  <c r="P1526" i="15"/>
  <c r="H1601" i="15" l="1"/>
  <c r="I1468" i="15"/>
  <c r="N1528" i="15"/>
  <c r="L1471" i="15"/>
  <c r="M1462" i="15"/>
  <c r="K1470" i="15"/>
  <c r="J1476" i="15"/>
  <c r="Q1559" i="15"/>
  <c r="O1514" i="15"/>
  <c r="P1527" i="15"/>
  <c r="R1554" i="15"/>
  <c r="H1602" i="15" l="1"/>
  <c r="L1472" i="15"/>
  <c r="N1529" i="15"/>
  <c r="M1463" i="15"/>
  <c r="K1471" i="15"/>
  <c r="I1469" i="15"/>
  <c r="J1477" i="15"/>
  <c r="Q1560" i="15"/>
  <c r="O1515" i="15"/>
  <c r="R1555" i="15"/>
  <c r="P1528" i="15"/>
  <c r="H1603" i="15" l="1"/>
  <c r="J1478" i="15"/>
  <c r="L1473" i="15"/>
  <c r="K1472" i="15"/>
  <c r="I1470" i="15"/>
  <c r="N1530" i="15"/>
  <c r="M1464" i="15"/>
  <c r="Q1561" i="15"/>
  <c r="O1516" i="15"/>
  <c r="R1556" i="15"/>
  <c r="P1529" i="15"/>
  <c r="H1604" i="15" l="1"/>
  <c r="I1471" i="15"/>
  <c r="L1474" i="15"/>
  <c r="J1479" i="15"/>
  <c r="N1531" i="15"/>
  <c r="K1473" i="15"/>
  <c r="M1465" i="15"/>
  <c r="O1517" i="15"/>
  <c r="Q1562" i="15"/>
  <c r="R1557" i="15"/>
  <c r="P1530" i="15"/>
  <c r="H1605" i="15" l="1"/>
  <c r="N1532" i="15"/>
  <c r="L1475" i="15"/>
  <c r="I1472" i="15"/>
  <c r="K1474" i="15"/>
  <c r="J1480" i="15"/>
  <c r="M1466" i="15"/>
  <c r="O1518" i="15"/>
  <c r="Q1563" i="15"/>
  <c r="P1531" i="15"/>
  <c r="R1558" i="15"/>
  <c r="H1606" i="15" l="1"/>
  <c r="K1475" i="15"/>
  <c r="M1467" i="15"/>
  <c r="J1481" i="15"/>
  <c r="L1476" i="15"/>
  <c r="N1533" i="15"/>
  <c r="I1473" i="15"/>
  <c r="O1519" i="15"/>
  <c r="Q1564" i="15"/>
  <c r="P1532" i="15"/>
  <c r="R1559" i="15"/>
  <c r="H1607" i="15" l="1"/>
  <c r="N1534" i="15"/>
  <c r="M1468" i="15"/>
  <c r="I1474" i="15"/>
  <c r="J1482" i="15"/>
  <c r="L1477" i="15"/>
  <c r="K1476" i="15"/>
  <c r="Q1565" i="15"/>
  <c r="O1520" i="15"/>
  <c r="R1560" i="15"/>
  <c r="P1533" i="15"/>
  <c r="H1608" i="15" l="1"/>
  <c r="N1535" i="15"/>
  <c r="L1478" i="15"/>
  <c r="I1475" i="15"/>
  <c r="M1469" i="15"/>
  <c r="K1477" i="15"/>
  <c r="J1483" i="15"/>
  <c r="Q1566" i="15"/>
  <c r="O1521" i="15"/>
  <c r="P1534" i="15"/>
  <c r="R1561" i="15"/>
  <c r="H1609" i="15" l="1"/>
  <c r="M1470" i="15"/>
  <c r="L1479" i="15"/>
  <c r="N1536" i="15"/>
  <c r="K1478" i="15"/>
  <c r="I1476" i="15"/>
  <c r="J1484" i="15"/>
  <c r="O1522" i="15"/>
  <c r="Q1567" i="15"/>
  <c r="P1535" i="15"/>
  <c r="R1562" i="15"/>
  <c r="H1610" i="15" l="1"/>
  <c r="I1477" i="15"/>
  <c r="N1537" i="15"/>
  <c r="J1485" i="15"/>
  <c r="K1479" i="15"/>
  <c r="M1471" i="15"/>
  <c r="L1480" i="15"/>
  <c r="Q1568" i="15"/>
  <c r="O1523" i="15"/>
  <c r="P1536" i="15"/>
  <c r="R1563" i="15"/>
  <c r="AQ9" i="11"/>
  <c r="AK9" i="11"/>
  <c r="AM9" i="11"/>
  <c r="AO9" i="11"/>
  <c r="AE9" i="11"/>
  <c r="Y9" i="11"/>
  <c r="AA9" i="11"/>
  <c r="AC9" i="11"/>
  <c r="H1611" i="15" l="1"/>
  <c r="L1481" i="15"/>
  <c r="M1472" i="15"/>
  <c r="N1538" i="15"/>
  <c r="I1478" i="15"/>
  <c r="J1486" i="15"/>
  <c r="K1480" i="15"/>
  <c r="P1537" i="15"/>
  <c r="P1538" i="15" s="1"/>
  <c r="P1539" i="15" s="1"/>
  <c r="P1540" i="15" s="1"/>
  <c r="P1541" i="15" s="1"/>
  <c r="P1542" i="15" s="1"/>
  <c r="O1524" i="15"/>
  <c r="Q1569" i="15"/>
  <c r="R1564" i="15"/>
  <c r="H1612" i="15" l="1"/>
  <c r="J1487" i="15"/>
  <c r="M1473" i="15"/>
  <c r="K1481" i="15"/>
  <c r="N1539" i="15"/>
  <c r="I1479" i="15"/>
  <c r="L1482" i="15"/>
  <c r="O1525" i="15"/>
  <c r="P1543" i="15"/>
  <c r="Q1570" i="15"/>
  <c r="Q1571" i="15" s="1"/>
  <c r="R1565" i="15"/>
  <c r="H1613" i="15" l="1"/>
  <c r="J1488" i="15"/>
  <c r="I1480" i="15"/>
  <c r="N1540" i="15"/>
  <c r="L1483" i="15"/>
  <c r="M1474" i="15"/>
  <c r="K1482" i="15"/>
  <c r="P1544" i="15"/>
  <c r="Q1572" i="15"/>
  <c r="O1526" i="15"/>
  <c r="R1566" i="15"/>
  <c r="AC10" i="11"/>
  <c r="AK10" i="11"/>
  <c r="Y10" i="11"/>
  <c r="AO10" i="11"/>
  <c r="AA10" i="11"/>
  <c r="AM10" i="11"/>
  <c r="AQ11" i="11"/>
  <c r="AO11" i="11"/>
  <c r="AK11" i="11"/>
  <c r="AM11" i="11"/>
  <c r="AE11" i="11"/>
  <c r="AC11" i="11"/>
  <c r="Y11" i="11"/>
  <c r="AA11" i="11"/>
  <c r="AE10" i="11"/>
  <c r="AQ10" i="11"/>
  <c r="H1614" i="15" l="1"/>
  <c r="M1475" i="15"/>
  <c r="J1489" i="15"/>
  <c r="I1481" i="15"/>
  <c r="K1483" i="15"/>
  <c r="L1484" i="15"/>
  <c r="N1541" i="15"/>
  <c r="Q1573" i="15"/>
  <c r="O1527" i="15"/>
  <c r="P1545" i="15"/>
  <c r="R1567" i="15"/>
  <c r="AA12" i="11"/>
  <c r="AM12" i="11"/>
  <c r="Y12" i="11"/>
  <c r="AK12" i="11"/>
  <c r="AE12" i="11"/>
  <c r="AQ12" i="11"/>
  <c r="AC12" i="11"/>
  <c r="AO12" i="11"/>
  <c r="H1615" i="15" l="1"/>
  <c r="N1542" i="15"/>
  <c r="M1476" i="15"/>
  <c r="L1485" i="15"/>
  <c r="K1484" i="15"/>
  <c r="J1490" i="15"/>
  <c r="I1482" i="15"/>
  <c r="P1546" i="15"/>
  <c r="Q1574" i="15"/>
  <c r="Q1575" i="15" s="1"/>
  <c r="O1528" i="15"/>
  <c r="R1568" i="15"/>
  <c r="AC13" i="11"/>
  <c r="AA13" i="11"/>
  <c r="Y13" i="11"/>
  <c r="AE13" i="11"/>
  <c r="AK13" i="11"/>
  <c r="AO13" i="11"/>
  <c r="AQ13" i="11"/>
  <c r="AM13" i="11"/>
  <c r="H1616" i="15" l="1"/>
  <c r="I1483" i="15"/>
  <c r="J1491" i="15"/>
  <c r="N1543" i="15"/>
  <c r="L1486" i="15"/>
  <c r="M1477" i="15"/>
  <c r="K1485" i="15"/>
  <c r="Q1576" i="15"/>
  <c r="P1547" i="15"/>
  <c r="O1529" i="15"/>
  <c r="R1569" i="15"/>
  <c r="H1617" i="15" l="1"/>
  <c r="K1486" i="15"/>
  <c r="N1544" i="15"/>
  <c r="I1484" i="15"/>
  <c r="L1487" i="15"/>
  <c r="M1478" i="15"/>
  <c r="J1492" i="15"/>
  <c r="Q1577" i="15"/>
  <c r="Q1578" i="15" s="1"/>
  <c r="Q1579" i="15" s="1"/>
  <c r="O1530" i="15"/>
  <c r="P1548" i="15"/>
  <c r="R1570" i="15"/>
  <c r="H1618" i="15" l="1"/>
  <c r="J1493" i="15"/>
  <c r="K1487" i="15"/>
  <c r="L1488" i="15"/>
  <c r="M1479" i="15"/>
  <c r="I1485" i="15"/>
  <c r="N1545" i="15"/>
  <c r="P1549" i="15"/>
  <c r="Q1580" i="15"/>
  <c r="Q1581" i="15" s="1"/>
  <c r="O1531" i="15"/>
  <c r="R1571" i="15"/>
  <c r="H1619" i="15" l="1"/>
  <c r="K1488" i="15"/>
  <c r="J1494" i="15"/>
  <c r="I1486" i="15"/>
  <c r="L1489" i="15"/>
  <c r="N1546" i="15"/>
  <c r="M1480" i="15"/>
  <c r="Q1582" i="15"/>
  <c r="P1550" i="15"/>
  <c r="O1532" i="15"/>
  <c r="R1572" i="15"/>
  <c r="H1620" i="15" l="1"/>
  <c r="L1490" i="15"/>
  <c r="K1489" i="15"/>
  <c r="N1547" i="15"/>
  <c r="J1495" i="15"/>
  <c r="I1487" i="15"/>
  <c r="M1481" i="15"/>
  <c r="P1551" i="15"/>
  <c r="Q1583" i="15"/>
  <c r="Q1584" i="15" s="1"/>
  <c r="O1533" i="15"/>
  <c r="R1573" i="15"/>
  <c r="H1621" i="15" l="1"/>
  <c r="N1548" i="15"/>
  <c r="L1491" i="15"/>
  <c r="M1482" i="15"/>
  <c r="I1488" i="15"/>
  <c r="K1490" i="15"/>
  <c r="J1496" i="15"/>
  <c r="Q1585" i="15"/>
  <c r="O1534" i="15"/>
  <c r="P1552" i="15"/>
  <c r="R1574" i="15"/>
  <c r="H1622" i="15" l="1"/>
  <c r="I1489" i="15"/>
  <c r="J1497" i="15"/>
  <c r="N1549" i="15"/>
  <c r="L1492" i="15"/>
  <c r="K1491" i="15"/>
  <c r="M1483" i="15"/>
  <c r="P1553" i="15"/>
  <c r="Q1586" i="15"/>
  <c r="Q1587" i="15" s="1"/>
  <c r="O1535" i="15"/>
  <c r="R1575" i="15"/>
  <c r="H1623" i="15" l="1"/>
  <c r="N1550" i="15"/>
  <c r="I1490" i="15"/>
  <c r="L1493" i="15"/>
  <c r="J1498" i="15"/>
  <c r="M1484" i="15"/>
  <c r="K1492" i="15"/>
  <c r="Q1588" i="15"/>
  <c r="Q1589" i="15" s="1"/>
  <c r="P1554" i="15"/>
  <c r="O1536" i="15"/>
  <c r="R1576" i="15"/>
  <c r="H1624" i="15" l="1"/>
  <c r="K1493" i="15"/>
  <c r="J1499" i="15"/>
  <c r="N1551" i="15"/>
  <c r="L1494" i="15"/>
  <c r="M1485" i="15"/>
  <c r="I1491" i="15"/>
  <c r="O1537" i="15"/>
  <c r="Q1590" i="15"/>
  <c r="P1555" i="15"/>
  <c r="R1577" i="15"/>
  <c r="H1625" i="15" l="1"/>
  <c r="I1492" i="15"/>
  <c r="K1494" i="15"/>
  <c r="N1552" i="15"/>
  <c r="J1500" i="15"/>
  <c r="M1486" i="15"/>
  <c r="L1495" i="15"/>
  <c r="O1538" i="15"/>
  <c r="P1556" i="15"/>
  <c r="Q1591" i="15"/>
  <c r="R1578" i="15"/>
  <c r="H1626" i="15" l="1"/>
  <c r="J1501" i="15"/>
  <c r="I1493" i="15"/>
  <c r="L1496" i="15"/>
  <c r="N1553" i="15"/>
  <c r="K1495" i="15"/>
  <c r="M1487" i="15"/>
  <c r="P1557" i="15"/>
  <c r="Q1592" i="15"/>
  <c r="O1539" i="15"/>
  <c r="R1579" i="15"/>
  <c r="H1627" i="15" l="1"/>
  <c r="M1488" i="15"/>
  <c r="N1554" i="15"/>
  <c r="L1497" i="15"/>
  <c r="I1494" i="15"/>
  <c r="J1502" i="15"/>
  <c r="K1496" i="15"/>
  <c r="Q1593" i="15"/>
  <c r="Q1594" i="15" s="1"/>
  <c r="Q1595" i="15" s="1"/>
  <c r="O1540" i="15"/>
  <c r="P1558" i="15"/>
  <c r="R1580" i="15"/>
  <c r="H1628" i="15" l="1"/>
  <c r="K1497" i="15"/>
  <c r="I1495" i="15"/>
  <c r="M1489" i="15"/>
  <c r="J1503" i="15"/>
  <c r="N1555" i="15"/>
  <c r="L1498" i="15"/>
  <c r="O1541" i="15"/>
  <c r="Q1596" i="15"/>
  <c r="Q1597" i="15" s="1"/>
  <c r="P1559" i="15"/>
  <c r="R1581" i="15"/>
  <c r="H1629" i="15" l="1"/>
  <c r="L1499" i="15"/>
  <c r="K1498" i="15"/>
  <c r="M1490" i="15"/>
  <c r="N1556" i="15"/>
  <c r="J1504" i="15"/>
  <c r="I1496" i="15"/>
  <c r="O1542" i="15"/>
  <c r="Q1598" i="15"/>
  <c r="Q1599" i="15" s="1"/>
  <c r="P1560" i="15"/>
  <c r="R1582" i="15"/>
  <c r="H1630" i="15" l="1"/>
  <c r="I1497" i="15"/>
  <c r="L1500" i="15"/>
  <c r="N1557" i="15"/>
  <c r="M1491" i="15"/>
  <c r="J1505" i="15"/>
  <c r="K1499" i="15"/>
  <c r="Q1600" i="15"/>
  <c r="Q1601" i="15" s="1"/>
  <c r="P1561" i="15"/>
  <c r="O1543" i="15"/>
  <c r="R1583" i="15"/>
  <c r="H1631" i="15" l="1"/>
  <c r="J1506" i="15"/>
  <c r="K1500" i="15"/>
  <c r="N1558" i="15"/>
  <c r="I1498" i="15"/>
  <c r="M1492" i="15"/>
  <c r="L1501" i="15"/>
  <c r="O1544" i="15"/>
  <c r="P1562" i="15"/>
  <c r="Q1602" i="15"/>
  <c r="R1584" i="15"/>
  <c r="H1632" i="15" l="1"/>
  <c r="I1499" i="15"/>
  <c r="J1507" i="15"/>
  <c r="M1493" i="15"/>
  <c r="L1502" i="15"/>
  <c r="N1559" i="15"/>
  <c r="K1501" i="15"/>
  <c r="P1563" i="15"/>
  <c r="O1545" i="15"/>
  <c r="Q1603" i="15"/>
  <c r="R1585" i="15"/>
  <c r="H1633" i="15" l="1"/>
  <c r="N1560" i="15"/>
  <c r="L1503" i="15"/>
  <c r="I1500" i="15"/>
  <c r="M1494" i="15"/>
  <c r="K1502" i="15"/>
  <c r="J1508" i="15"/>
  <c r="O1546" i="15"/>
  <c r="P1564" i="15"/>
  <c r="Q1604" i="15"/>
  <c r="Q1605" i="15" s="1"/>
  <c r="R1586" i="15"/>
  <c r="H1634" i="15" l="1"/>
  <c r="J1509" i="15"/>
  <c r="K1503" i="15"/>
  <c r="N1561" i="15"/>
  <c r="I1501" i="15"/>
  <c r="L1504" i="15"/>
  <c r="M1495" i="15"/>
  <c r="Q1606" i="15"/>
  <c r="Q1607" i="15" s="1"/>
  <c r="O1547" i="15"/>
  <c r="P1565" i="15"/>
  <c r="R1587" i="15"/>
  <c r="H1635" i="15" l="1"/>
  <c r="I1502" i="15"/>
  <c r="J1510" i="15"/>
  <c r="L1505" i="15"/>
  <c r="M1496" i="15"/>
  <c r="N1562" i="15"/>
  <c r="K1504" i="15"/>
  <c r="O1548" i="15"/>
  <c r="R1588" i="15"/>
  <c r="P1566" i="15"/>
  <c r="Q1608" i="15"/>
  <c r="H1636" i="15" l="1"/>
  <c r="L1506" i="15"/>
  <c r="I1503" i="15"/>
  <c r="M1497" i="15"/>
  <c r="N1563" i="15"/>
  <c r="K1505" i="15"/>
  <c r="J1511" i="15"/>
  <c r="P1567" i="15"/>
  <c r="R1589" i="15"/>
  <c r="Q1609" i="15"/>
  <c r="Q1610" i="15" s="1"/>
  <c r="O1549" i="15"/>
  <c r="H1637" i="15" l="1"/>
  <c r="M1498" i="15"/>
  <c r="L1507" i="15"/>
  <c r="N1564" i="15"/>
  <c r="J1512" i="15"/>
  <c r="K1506" i="15"/>
  <c r="I1504" i="15"/>
  <c r="R1590" i="15"/>
  <c r="P1568" i="15"/>
  <c r="O1550" i="15"/>
  <c r="Q1611" i="15"/>
  <c r="H1638" i="15" l="1"/>
  <c r="M1499" i="15"/>
  <c r="I1505" i="15"/>
  <c r="J1513" i="15"/>
  <c r="L1508" i="15"/>
  <c r="K1507" i="15"/>
  <c r="N1565" i="15"/>
  <c r="O1551" i="15"/>
  <c r="P1569" i="15"/>
  <c r="R1591" i="15"/>
  <c r="Q1612" i="15"/>
  <c r="H1639" i="15" l="1"/>
  <c r="M1500" i="15"/>
  <c r="N1566" i="15"/>
  <c r="I1506" i="15"/>
  <c r="K1508" i="15"/>
  <c r="L1509" i="15"/>
  <c r="J1514" i="15"/>
  <c r="Q1613" i="15"/>
  <c r="P1570" i="15"/>
  <c r="O1552" i="15"/>
  <c r="R1592" i="15"/>
  <c r="H1640" i="15" l="1"/>
  <c r="J1515" i="15"/>
  <c r="L1510" i="15"/>
  <c r="K1509" i="15"/>
  <c r="M1501" i="15"/>
  <c r="N1567" i="15"/>
  <c r="I1507" i="15"/>
  <c r="P1571" i="15"/>
  <c r="R1593" i="15"/>
  <c r="Q1614" i="15"/>
  <c r="O1553" i="15"/>
  <c r="H1641" i="15" l="1"/>
  <c r="K1510" i="15"/>
  <c r="J1516" i="15"/>
  <c r="I1508" i="15"/>
  <c r="M1502" i="15"/>
  <c r="N1568" i="15"/>
  <c r="L1511" i="15"/>
  <c r="R1594" i="15"/>
  <c r="O1554" i="15"/>
  <c r="Q1615" i="15"/>
  <c r="P1572" i="15"/>
  <c r="H1642" i="15" l="1"/>
  <c r="M1503" i="15"/>
  <c r="K1511" i="15"/>
  <c r="N1569" i="15"/>
  <c r="L1512" i="15"/>
  <c r="I1509" i="15"/>
  <c r="J1517" i="15"/>
  <c r="P1573" i="15"/>
  <c r="P1574" i="15" s="1"/>
  <c r="Q1616" i="15"/>
  <c r="O1555" i="15"/>
  <c r="R1595" i="15"/>
  <c r="H1643" i="15" l="1"/>
  <c r="I1510" i="15"/>
  <c r="K1512" i="15"/>
  <c r="J1518" i="15"/>
  <c r="N1570" i="15"/>
  <c r="L1513" i="15"/>
  <c r="M1504" i="15"/>
  <c r="P1575" i="15"/>
  <c r="O1556" i="15"/>
  <c r="Q1617" i="15"/>
  <c r="R1596" i="15"/>
  <c r="H1644" i="15" l="1"/>
  <c r="M1505" i="15"/>
  <c r="L1514" i="15"/>
  <c r="J1519" i="15"/>
  <c r="I1511" i="15"/>
  <c r="K1513" i="15"/>
  <c r="N1571" i="15"/>
  <c r="R1597" i="15"/>
  <c r="R1598" i="15" s="1"/>
  <c r="Q1618" i="15"/>
  <c r="O1557" i="15"/>
  <c r="P1576" i="15"/>
  <c r="H1645" i="15" l="1"/>
  <c r="L1515" i="15"/>
  <c r="I1512" i="15"/>
  <c r="J1520" i="15"/>
  <c r="K1514" i="15"/>
  <c r="N1572" i="15"/>
  <c r="M1506" i="15"/>
  <c r="P1577" i="15"/>
  <c r="P1578" i="15" s="1"/>
  <c r="O1558" i="15"/>
  <c r="Q1619" i="15"/>
  <c r="R1599" i="15"/>
  <c r="H1646" i="15" l="1"/>
  <c r="L1516" i="15"/>
  <c r="K1515" i="15"/>
  <c r="M1507" i="15"/>
  <c r="N1573" i="15"/>
  <c r="J1521" i="15"/>
  <c r="I1513" i="15"/>
  <c r="O1559" i="15"/>
  <c r="Q1620" i="15"/>
  <c r="P1579" i="15"/>
  <c r="R1600" i="15"/>
  <c r="H1647" i="15" l="1"/>
  <c r="M1508" i="15"/>
  <c r="K1516" i="15"/>
  <c r="L1517" i="15"/>
  <c r="N1574" i="15"/>
  <c r="I1514" i="15"/>
  <c r="J1522" i="15"/>
  <c r="P1580" i="15"/>
  <c r="P1581" i="15" s="1"/>
  <c r="Q1621" i="15"/>
  <c r="R1601" i="15"/>
  <c r="O1560" i="15"/>
  <c r="H1648" i="15" l="1"/>
  <c r="K1517" i="15"/>
  <c r="N1575" i="15"/>
  <c r="L1518" i="15"/>
  <c r="J1523" i="15"/>
  <c r="I1515" i="15"/>
  <c r="M1509" i="15"/>
  <c r="Q1622" i="15"/>
  <c r="O1561" i="15"/>
  <c r="R1602" i="15"/>
  <c r="P1582" i="15"/>
  <c r="H1649" i="15" l="1"/>
  <c r="K1518" i="15"/>
  <c r="I1516" i="15"/>
  <c r="J1524" i="15"/>
  <c r="N1576" i="15"/>
  <c r="M1510" i="15"/>
  <c r="L1519" i="15"/>
  <c r="Q1623" i="15"/>
  <c r="R1603" i="15"/>
  <c r="R1604" i="15" s="1"/>
  <c r="O1562" i="15"/>
  <c r="P1583" i="15"/>
  <c r="H1650" i="15" l="1"/>
  <c r="N1577" i="15"/>
  <c r="K1519" i="15"/>
  <c r="M1511" i="15"/>
  <c r="J1525" i="15"/>
  <c r="I1517" i="15"/>
  <c r="L1520" i="15"/>
  <c r="Q1624" i="15"/>
  <c r="R1605" i="15"/>
  <c r="P1584" i="15"/>
  <c r="P1585" i="15" s="1"/>
  <c r="O1563" i="15"/>
  <c r="H1651" i="15" l="1"/>
  <c r="M1512" i="15"/>
  <c r="L1521" i="15"/>
  <c r="I1518" i="15"/>
  <c r="J1526" i="15"/>
  <c r="K1520" i="15"/>
  <c r="N1578" i="15"/>
  <c r="R1606" i="15"/>
  <c r="Q1625" i="15"/>
  <c r="O1564" i="15"/>
  <c r="P1586" i="15"/>
  <c r="H1652" i="15" l="1"/>
  <c r="I1519" i="15"/>
  <c r="L1522" i="15"/>
  <c r="N1579" i="15"/>
  <c r="K1521" i="15"/>
  <c r="J1527" i="15"/>
  <c r="M1513" i="15"/>
  <c r="O1565" i="15"/>
  <c r="R1607" i="15"/>
  <c r="Q1626" i="15"/>
  <c r="P1587" i="15"/>
  <c r="H1653" i="15" l="1"/>
  <c r="N1580" i="15"/>
  <c r="L1523" i="15"/>
  <c r="I1520" i="15"/>
  <c r="J1528" i="15"/>
  <c r="K1522" i="15"/>
  <c r="M1514" i="15"/>
  <c r="P1588" i="15"/>
  <c r="R1608" i="15"/>
  <c r="Q1627" i="15"/>
  <c r="O1566" i="15"/>
  <c r="H1654" i="15" l="1"/>
  <c r="K1523" i="15"/>
  <c r="M1515" i="15"/>
  <c r="I1521" i="15"/>
  <c r="N1581" i="15"/>
  <c r="L1524" i="15"/>
  <c r="J1529" i="15"/>
  <c r="O1567" i="15"/>
  <c r="Q1628" i="15"/>
  <c r="P1589" i="15"/>
  <c r="R1609" i="15"/>
  <c r="H1655" i="15" l="1"/>
  <c r="N1582" i="15"/>
  <c r="K1524" i="15"/>
  <c r="J1530" i="15"/>
  <c r="L1525" i="15"/>
  <c r="M1516" i="15"/>
  <c r="I1522" i="15"/>
  <c r="Q1629" i="15"/>
  <c r="R1610" i="15"/>
  <c r="R1611" i="15" s="1"/>
  <c r="P1590" i="15"/>
  <c r="O1568" i="15"/>
  <c r="H1656" i="15" l="1"/>
  <c r="M1517" i="15"/>
  <c r="I1523" i="15"/>
  <c r="L1526" i="15"/>
  <c r="N1583" i="15"/>
  <c r="J1531" i="15"/>
  <c r="K1525" i="15"/>
  <c r="R1612" i="15"/>
  <c r="Q1630" i="15"/>
  <c r="Q1631" i="15" s="1"/>
  <c r="O1569" i="15"/>
  <c r="P1591" i="15"/>
  <c r="H1657" i="15" l="1"/>
  <c r="L1527" i="15"/>
  <c r="M1518" i="15"/>
  <c r="K1526" i="15"/>
  <c r="I1524" i="15"/>
  <c r="N1584" i="15"/>
  <c r="J1532" i="15"/>
  <c r="Q1632" i="15"/>
  <c r="Q1633" i="15" s="1"/>
  <c r="Q1634" i="15" s="1"/>
  <c r="O1570" i="15"/>
  <c r="R1613" i="15"/>
  <c r="R1614" i="15" s="1"/>
  <c r="P1592" i="15"/>
  <c r="H1658" i="15" l="1"/>
  <c r="J1533" i="15"/>
  <c r="L1528" i="15"/>
  <c r="I1525" i="15"/>
  <c r="M1519" i="15"/>
  <c r="N1585" i="15"/>
  <c r="K1527" i="15"/>
  <c r="R1615" i="15"/>
  <c r="P1593" i="15"/>
  <c r="Q1635" i="15"/>
  <c r="O1571" i="15"/>
  <c r="H1659" i="15" l="1"/>
  <c r="L1529" i="15"/>
  <c r="J1534" i="15"/>
  <c r="K1528" i="15"/>
  <c r="I1526" i="15"/>
  <c r="M1520" i="15"/>
  <c r="N1586" i="15"/>
  <c r="O1572" i="15"/>
  <c r="P1594" i="15"/>
  <c r="R1616" i="15"/>
  <c r="R1617" i="15" s="1"/>
  <c r="Q1636" i="15"/>
  <c r="H1660" i="15" l="1"/>
  <c r="I1527" i="15"/>
  <c r="K1529" i="15"/>
  <c r="J1535" i="15"/>
  <c r="L1530" i="15"/>
  <c r="M1521" i="15"/>
  <c r="N1587" i="15"/>
  <c r="R1618" i="15"/>
  <c r="R1619" i="15" s="1"/>
  <c r="Q1637" i="15"/>
  <c r="O1573" i="15"/>
  <c r="P1595" i="15"/>
  <c r="H1661" i="15" l="1"/>
  <c r="J1536" i="15"/>
  <c r="K1530" i="15"/>
  <c r="I1528" i="15"/>
  <c r="M1522" i="15"/>
  <c r="N1588" i="15"/>
  <c r="L1531" i="15"/>
  <c r="P1596" i="15"/>
  <c r="O1574" i="15"/>
  <c r="R1620" i="15"/>
  <c r="Q1638" i="15"/>
  <c r="H1662" i="15" l="1"/>
  <c r="L1532" i="15"/>
  <c r="I1529" i="15"/>
  <c r="K1531" i="15"/>
  <c r="J1537" i="15"/>
  <c r="M1523" i="15"/>
  <c r="N1589" i="15"/>
  <c r="R1621" i="15"/>
  <c r="O1575" i="15"/>
  <c r="Q1639" i="15"/>
  <c r="Q1640" i="15" s="1"/>
  <c r="P1597" i="15"/>
  <c r="H1663" i="15" l="1"/>
  <c r="M1524" i="15"/>
  <c r="L1533" i="15"/>
  <c r="N1590" i="15"/>
  <c r="J1538" i="15"/>
  <c r="K1532" i="15"/>
  <c r="I1530" i="15"/>
  <c r="O1576" i="15"/>
  <c r="P1598" i="15"/>
  <c r="Q1641" i="15"/>
  <c r="Q1642" i="15" s="1"/>
  <c r="R1622" i="15"/>
  <c r="H1664" i="15" l="1"/>
  <c r="J1539" i="15"/>
  <c r="L1534" i="15"/>
  <c r="N1591" i="15"/>
  <c r="I1531" i="15"/>
  <c r="K1533" i="15"/>
  <c r="M1525" i="15"/>
  <c r="P1599" i="15"/>
  <c r="Q1643" i="15"/>
  <c r="Q1644" i="15" s="1"/>
  <c r="O1577" i="15"/>
  <c r="R1623" i="15"/>
  <c r="H1665" i="15" l="1"/>
  <c r="N1592" i="15"/>
  <c r="L1535" i="15"/>
  <c r="J1540" i="15"/>
  <c r="M1526" i="15"/>
  <c r="K1534" i="15"/>
  <c r="I1532" i="15"/>
  <c r="O1578" i="15"/>
  <c r="R1624" i="15"/>
  <c r="P1600" i="15"/>
  <c r="Q1645" i="15"/>
  <c r="Q1646" i="15" s="1"/>
  <c r="H1666" i="15" l="1"/>
  <c r="J1541" i="15"/>
  <c r="N1593" i="15"/>
  <c r="M1527" i="15"/>
  <c r="I1533" i="15"/>
  <c r="K1535" i="15"/>
  <c r="L1536" i="15"/>
  <c r="P1601" i="15"/>
  <c r="R1625" i="15"/>
  <c r="O1579" i="15"/>
  <c r="Q1647" i="15"/>
  <c r="H1667" i="15" l="1"/>
  <c r="N1594" i="15"/>
  <c r="L1537" i="15"/>
  <c r="K1536" i="15"/>
  <c r="M1528" i="15"/>
  <c r="I1534" i="15"/>
  <c r="J1542" i="15"/>
  <c r="O1580" i="15"/>
  <c r="Q1648" i="15"/>
  <c r="Q1649" i="15" s="1"/>
  <c r="R1626" i="15"/>
  <c r="P1602" i="15"/>
  <c r="H1668" i="15" l="1"/>
  <c r="M1529" i="15"/>
  <c r="K1537" i="15"/>
  <c r="N1595" i="15"/>
  <c r="J1543" i="15"/>
  <c r="I1535" i="15"/>
  <c r="L1538" i="15"/>
  <c r="O1581" i="15"/>
  <c r="P1603" i="15"/>
  <c r="Q1650" i="15"/>
  <c r="R1627" i="15"/>
  <c r="H1669" i="15" l="1"/>
  <c r="L1539" i="15"/>
  <c r="J1544" i="15"/>
  <c r="N1596" i="15"/>
  <c r="K1538" i="15"/>
  <c r="I1536" i="15"/>
  <c r="M1530" i="15"/>
  <c r="R1628" i="15"/>
  <c r="O1582" i="15"/>
  <c r="P1604" i="15"/>
  <c r="Q1651" i="15"/>
  <c r="H1670" i="15" l="1"/>
  <c r="J1545" i="15"/>
  <c r="L1540" i="15"/>
  <c r="I1537" i="15"/>
  <c r="K1539" i="15"/>
  <c r="M1531" i="15"/>
  <c r="N1597" i="15"/>
  <c r="P1605" i="15"/>
  <c r="Q1652" i="15"/>
  <c r="O1583" i="15"/>
  <c r="R1629" i="15"/>
  <c r="H1671" i="15" l="1"/>
  <c r="J1546" i="15"/>
  <c r="M1532" i="15"/>
  <c r="K1540" i="15"/>
  <c r="I1538" i="15"/>
  <c r="N1598" i="15"/>
  <c r="L1541" i="15"/>
  <c r="O1584" i="15"/>
  <c r="P1606" i="15"/>
  <c r="R1630" i="15"/>
  <c r="R1631" i="15" s="1"/>
  <c r="R1632" i="15" s="1"/>
  <c r="Q1653" i="15"/>
  <c r="Q1654" i="15" s="1"/>
  <c r="H1672" i="15" l="1"/>
  <c r="L1542" i="15"/>
  <c r="M1533" i="15"/>
  <c r="J1547" i="15"/>
  <c r="K1541" i="15"/>
  <c r="N1599" i="15"/>
  <c r="I1539" i="15"/>
  <c r="Q1655" i="15"/>
  <c r="R1633" i="15"/>
  <c r="P1607" i="15"/>
  <c r="O1585" i="15"/>
  <c r="H1673" i="15" l="1"/>
  <c r="N1600" i="15"/>
  <c r="K1542" i="15"/>
  <c r="J1548" i="15"/>
  <c r="L1543" i="15"/>
  <c r="I1540" i="15"/>
  <c r="M1534" i="15"/>
  <c r="O1586" i="15"/>
  <c r="P1608" i="15"/>
  <c r="R1634" i="15"/>
  <c r="Q1656" i="15"/>
  <c r="H1674" i="15" l="1"/>
  <c r="M1535" i="15"/>
  <c r="N1601" i="15"/>
  <c r="I1541" i="15"/>
  <c r="K1543" i="15"/>
  <c r="L1544" i="15"/>
  <c r="J1549" i="15"/>
  <c r="O1587" i="15"/>
  <c r="P1609" i="15"/>
  <c r="Q1657" i="15"/>
  <c r="Q1658" i="15" s="1"/>
  <c r="R1635" i="15"/>
  <c r="H1675" i="15" l="1"/>
  <c r="J1550" i="15"/>
  <c r="M1536" i="15"/>
  <c r="N1602" i="15"/>
  <c r="L1545" i="15"/>
  <c r="K1544" i="15"/>
  <c r="I1542" i="15"/>
  <c r="R1636" i="15"/>
  <c r="Q1659" i="15"/>
  <c r="O1588" i="15"/>
  <c r="P1610" i="15"/>
  <c r="H1676" i="15" l="1"/>
  <c r="N1603" i="15"/>
  <c r="J1551" i="15"/>
  <c r="K1545" i="15"/>
  <c r="M1537" i="15"/>
  <c r="I1543" i="15"/>
  <c r="L1546" i="15"/>
  <c r="P1611" i="15"/>
  <c r="O1589" i="15"/>
  <c r="Q1660" i="15"/>
  <c r="Q1661" i="15" s="1"/>
  <c r="R1637" i="15"/>
  <c r="H1677" i="15" l="1"/>
  <c r="M1538" i="15"/>
  <c r="N1604" i="15"/>
  <c r="L1547" i="15"/>
  <c r="I1544" i="15"/>
  <c r="K1546" i="15"/>
  <c r="J1552" i="15"/>
  <c r="Q1662" i="15"/>
  <c r="Q1663" i="15" s="1"/>
  <c r="O1590" i="15"/>
  <c r="P1612" i="15"/>
  <c r="R1638" i="15"/>
  <c r="H1678" i="15" l="1"/>
  <c r="I1545" i="15"/>
  <c r="N1605" i="15"/>
  <c r="L1548" i="15"/>
  <c r="J1553" i="15"/>
  <c r="K1547" i="15"/>
  <c r="M1539" i="15"/>
  <c r="P1613" i="15"/>
  <c r="Q1664" i="15"/>
  <c r="Q1665" i="15" s="1"/>
  <c r="O1591" i="15"/>
  <c r="R1639" i="15"/>
  <c r="H1679" i="15" l="1"/>
  <c r="J1554" i="15"/>
  <c r="L1549" i="15"/>
  <c r="N1606" i="15"/>
  <c r="M1540" i="15"/>
  <c r="K1548" i="15"/>
  <c r="I1546" i="15"/>
  <c r="Q1666" i="15"/>
  <c r="Q1667" i="15" s="1"/>
  <c r="R1640" i="15"/>
  <c r="O1592" i="15"/>
  <c r="P1614" i="15"/>
  <c r="H1680" i="15" l="1"/>
  <c r="L1550" i="15"/>
  <c r="J1555" i="15"/>
  <c r="M1541" i="15"/>
  <c r="N1607" i="15"/>
  <c r="I1547" i="15"/>
  <c r="K1549" i="15"/>
  <c r="Q1668" i="15"/>
  <c r="Q1669" i="15" s="1"/>
  <c r="R1641" i="15"/>
  <c r="R1642" i="15" s="1"/>
  <c r="R1643" i="15" s="1"/>
  <c r="P1615" i="15"/>
  <c r="O1593" i="15"/>
  <c r="H1681" i="15" l="1"/>
  <c r="N1608" i="15"/>
  <c r="L1551" i="15"/>
  <c r="I1548" i="15"/>
  <c r="M1542" i="15"/>
  <c r="J1556" i="15"/>
  <c r="K1550" i="15"/>
  <c r="O1594" i="15"/>
  <c r="Q1670" i="15"/>
  <c r="P1616" i="15"/>
  <c r="R1644" i="15"/>
  <c r="H1682" i="15" l="1"/>
  <c r="K1551" i="15"/>
  <c r="J1557" i="15"/>
  <c r="I1549" i="15"/>
  <c r="N1609" i="15"/>
  <c r="L1552" i="15"/>
  <c r="M1543" i="15"/>
  <c r="P1617" i="15"/>
  <c r="R1645" i="15"/>
  <c r="R1646" i="15" s="1"/>
  <c r="O1595" i="15"/>
  <c r="Q1671" i="15"/>
  <c r="H1683" i="15" l="1"/>
  <c r="L1553" i="15"/>
  <c r="K1552" i="15"/>
  <c r="I1550" i="15"/>
  <c r="M1544" i="15"/>
  <c r="J1558" i="15"/>
  <c r="N1610" i="15"/>
  <c r="R1647" i="15"/>
  <c r="R1648" i="15" s="1"/>
  <c r="P1618" i="15"/>
  <c r="O1596" i="15"/>
  <c r="Q1672" i="15"/>
  <c r="H1684" i="15" l="1"/>
  <c r="K1553" i="15"/>
  <c r="L1554" i="15"/>
  <c r="N1611" i="15"/>
  <c r="J1559" i="15"/>
  <c r="M1545" i="15"/>
  <c r="I1551" i="15"/>
  <c r="R1649" i="15"/>
  <c r="R1650" i="15" s="1"/>
  <c r="R1651" i="15" s="1"/>
  <c r="O1597" i="15"/>
  <c r="P1619" i="15"/>
  <c r="Q1673" i="15"/>
  <c r="Q1674" i="15" s="1"/>
  <c r="H1685" i="15" l="1"/>
  <c r="J1560" i="15"/>
  <c r="K1554" i="15"/>
  <c r="N1612" i="15"/>
  <c r="M1546" i="15"/>
  <c r="I1552" i="15"/>
  <c r="L1555" i="15"/>
  <c r="R1652" i="15"/>
  <c r="P1620" i="15"/>
  <c r="O1598" i="15"/>
  <c r="Q1675" i="15"/>
  <c r="H1686" i="15" l="1"/>
  <c r="N1613" i="15"/>
  <c r="I1553" i="15"/>
  <c r="J1561" i="15"/>
  <c r="M1547" i="15"/>
  <c r="L1556" i="15"/>
  <c r="K1555" i="15"/>
  <c r="O1599" i="15"/>
  <c r="R1653" i="15"/>
  <c r="R1654" i="15" s="1"/>
  <c r="Q1676" i="15"/>
  <c r="P1621" i="15"/>
  <c r="H1687" i="15" l="1"/>
  <c r="N1614" i="15"/>
  <c r="J1562" i="15"/>
  <c r="M1548" i="15"/>
  <c r="I1554" i="15"/>
  <c r="K1556" i="15"/>
  <c r="L1557" i="15"/>
  <c r="Q1677" i="15"/>
  <c r="Q1678" i="15" s="1"/>
  <c r="R1655" i="15"/>
  <c r="O1600" i="15"/>
  <c r="P1622" i="15"/>
  <c r="H1688" i="15" l="1"/>
  <c r="L1558" i="15"/>
  <c r="M1549" i="15"/>
  <c r="I1555" i="15"/>
  <c r="N1615" i="15"/>
  <c r="K1557" i="15"/>
  <c r="J1563" i="15"/>
  <c r="P1623" i="15"/>
  <c r="Q1679" i="15"/>
  <c r="O1601" i="15"/>
  <c r="R1656" i="15"/>
  <c r="H1689" i="15" l="1"/>
  <c r="J1564" i="15"/>
  <c r="L1559" i="15"/>
  <c r="K1558" i="15"/>
  <c r="M1550" i="15"/>
  <c r="N1616" i="15"/>
  <c r="I1556" i="15"/>
  <c r="R1657" i="15"/>
  <c r="R1658" i="15" s="1"/>
  <c r="P1624" i="15"/>
  <c r="Q1680" i="15"/>
  <c r="O1602" i="15"/>
  <c r="H1690" i="15" l="1"/>
  <c r="I1557" i="15"/>
  <c r="K1559" i="15"/>
  <c r="J1565" i="15"/>
  <c r="M1551" i="15"/>
  <c r="N1617" i="15"/>
  <c r="L1560" i="15"/>
  <c r="O1603" i="15"/>
  <c r="P1625" i="15"/>
  <c r="R1659" i="15"/>
  <c r="Q1681" i="15"/>
  <c r="H1691" i="15" l="1"/>
  <c r="N1618" i="15"/>
  <c r="I1558" i="15"/>
  <c r="K1560" i="15"/>
  <c r="L1561" i="15"/>
  <c r="M1552" i="15"/>
  <c r="J1566" i="15"/>
  <c r="O1604" i="15"/>
  <c r="P1626" i="15"/>
  <c r="R1660" i="15"/>
  <c r="Q1682" i="15"/>
  <c r="H1692" i="15" l="1"/>
  <c r="J1567" i="15"/>
  <c r="L1562" i="15"/>
  <c r="N1619" i="15"/>
  <c r="M1553" i="15"/>
  <c r="I1559" i="15"/>
  <c r="K1561" i="15"/>
  <c r="R1661" i="15"/>
  <c r="P1627" i="15"/>
  <c r="O1605" i="15"/>
  <c r="Q1683" i="15"/>
  <c r="Q1684" i="15" s="1"/>
  <c r="H1693" i="15" l="1"/>
  <c r="K1562" i="15"/>
  <c r="L1563" i="15"/>
  <c r="J1568" i="15"/>
  <c r="N1620" i="15"/>
  <c r="I1560" i="15"/>
  <c r="M1554" i="15"/>
  <c r="O1606" i="15"/>
  <c r="P1628" i="15"/>
  <c r="R1662" i="15"/>
  <c r="R1663" i="15" s="1"/>
  <c r="Q1685" i="15"/>
  <c r="H1694" i="15" l="1"/>
  <c r="J1569" i="15"/>
  <c r="K1563" i="15"/>
  <c r="N1621" i="15"/>
  <c r="M1555" i="15"/>
  <c r="I1561" i="15"/>
  <c r="L1564" i="15"/>
  <c r="R1664" i="15"/>
  <c r="R1665" i="15" s="1"/>
  <c r="P1629" i="15"/>
  <c r="O1607" i="15"/>
  <c r="Q1686" i="15"/>
  <c r="Q1687" i="15" s="1"/>
  <c r="H1695" i="15" l="1"/>
  <c r="N1622" i="15"/>
  <c r="M1556" i="15"/>
  <c r="K1564" i="15"/>
  <c r="J1570" i="15"/>
  <c r="L1565" i="15"/>
  <c r="I1562" i="15"/>
  <c r="P1630" i="15"/>
  <c r="R1666" i="15"/>
  <c r="R1667" i="15" s="1"/>
  <c r="Q1688" i="15"/>
  <c r="O1608" i="15"/>
  <c r="H1696" i="15" l="1"/>
  <c r="J1571" i="15"/>
  <c r="L1566" i="15"/>
  <c r="N1623" i="15"/>
  <c r="I1563" i="15"/>
  <c r="K1565" i="15"/>
  <c r="M1557" i="15"/>
  <c r="R1668" i="15"/>
  <c r="R1669" i="15" s="1"/>
  <c r="P1631" i="15"/>
  <c r="O1609" i="15"/>
  <c r="Q1689" i="15"/>
  <c r="H1697" i="15" l="1"/>
  <c r="K1566" i="15"/>
  <c r="N1624" i="15"/>
  <c r="L1567" i="15"/>
  <c r="J1572" i="15"/>
  <c r="M1558" i="15"/>
  <c r="I1564" i="15"/>
  <c r="R1670" i="15"/>
  <c r="R1671" i="15" s="1"/>
  <c r="O1610" i="15"/>
  <c r="P1632" i="15"/>
  <c r="Q1690" i="15"/>
  <c r="H1698" i="15" l="1"/>
  <c r="L1568" i="15"/>
  <c r="K1567" i="15"/>
  <c r="M1559" i="15"/>
  <c r="J1573" i="15"/>
  <c r="I1565" i="15"/>
  <c r="N1625" i="15"/>
  <c r="R1672" i="15"/>
  <c r="R1673" i="15" s="1"/>
  <c r="P1633" i="15"/>
  <c r="O1611" i="15"/>
  <c r="Q1691" i="15"/>
  <c r="H1699" i="15" l="1"/>
  <c r="I1566" i="15"/>
  <c r="J1574" i="15"/>
  <c r="L1569" i="15"/>
  <c r="N1626" i="15"/>
  <c r="K1568" i="15"/>
  <c r="M1560" i="15"/>
  <c r="R1674" i="15"/>
  <c r="O1612" i="15"/>
  <c r="P1634" i="15"/>
  <c r="Q1692" i="15"/>
  <c r="H1700" i="15" l="1"/>
  <c r="M1561" i="15"/>
  <c r="N1627" i="15"/>
  <c r="I1567" i="15"/>
  <c r="K1569" i="15"/>
  <c r="L1570" i="15"/>
  <c r="J1575" i="15"/>
  <c r="R1675" i="15"/>
  <c r="P1635" i="15"/>
  <c r="O1613" i="15"/>
  <c r="Q1693" i="15"/>
  <c r="H1701" i="15" l="1"/>
  <c r="K1570" i="15"/>
  <c r="N1628" i="15"/>
  <c r="M1562" i="15"/>
  <c r="L1571" i="15"/>
  <c r="J1576" i="15"/>
  <c r="I1568" i="15"/>
  <c r="O1614" i="15"/>
  <c r="P1636" i="15"/>
  <c r="Q1694" i="15"/>
  <c r="R1676" i="15"/>
  <c r="R1677" i="15" s="1"/>
  <c r="H1702" i="15" l="1"/>
  <c r="J1577" i="15"/>
  <c r="K1571" i="15"/>
  <c r="I1569" i="15"/>
  <c r="M1563" i="15"/>
  <c r="N1629" i="15"/>
  <c r="L1572" i="15"/>
  <c r="Q1695" i="15"/>
  <c r="P1637" i="15"/>
  <c r="O1615" i="15"/>
  <c r="R1678" i="15"/>
  <c r="H1703" i="15" l="1"/>
  <c r="M1564" i="15"/>
  <c r="I1570" i="15"/>
  <c r="J1578" i="15"/>
  <c r="K1572" i="15"/>
  <c r="N1630" i="15"/>
  <c r="L1573" i="15"/>
  <c r="P1638" i="15"/>
  <c r="Q1696" i="15"/>
  <c r="O1616" i="15"/>
  <c r="R1679" i="15"/>
  <c r="R1680" i="15" s="1"/>
  <c r="H1704" i="15" l="1"/>
  <c r="M1565" i="15"/>
  <c r="I1571" i="15"/>
  <c r="L1574" i="15"/>
  <c r="K1573" i="15"/>
  <c r="J1579" i="15"/>
  <c r="N1631" i="15"/>
  <c r="O1617" i="15"/>
  <c r="Q1697" i="15"/>
  <c r="P1639" i="15"/>
  <c r="R1681" i="15"/>
  <c r="H1705" i="15" l="1"/>
  <c r="K1574" i="15"/>
  <c r="I1572" i="15"/>
  <c r="J1580" i="15"/>
  <c r="L1575" i="15"/>
  <c r="M1566" i="15"/>
  <c r="N1632" i="15"/>
  <c r="P1640" i="15"/>
  <c r="Q1698" i="15"/>
  <c r="R1682" i="15"/>
  <c r="O1618" i="15"/>
  <c r="H1706" i="15" l="1"/>
  <c r="K1575" i="15"/>
  <c r="L1576" i="15"/>
  <c r="N1633" i="15"/>
  <c r="M1567" i="15"/>
  <c r="J1581" i="15"/>
  <c r="I1573" i="15"/>
  <c r="Q1699" i="15"/>
  <c r="O1619" i="15"/>
  <c r="R1683" i="15"/>
  <c r="P1641" i="15"/>
  <c r="H1707" i="15" l="1"/>
  <c r="K1576" i="15"/>
  <c r="M1568" i="15"/>
  <c r="I1574" i="15"/>
  <c r="J1582" i="15"/>
  <c r="L1577" i="15"/>
  <c r="N1634" i="15"/>
  <c r="O1620" i="15"/>
  <c r="R1684" i="15"/>
  <c r="R1685" i="15" s="1"/>
  <c r="P1642" i="15"/>
  <c r="Q1700" i="15"/>
  <c r="H1708" i="15" l="1"/>
  <c r="N1635" i="15"/>
  <c r="K1577" i="15"/>
  <c r="I1575" i="15"/>
  <c r="M1569" i="15"/>
  <c r="L1578" i="15"/>
  <c r="J1583" i="15"/>
  <c r="P1643" i="15"/>
  <c r="Q1701" i="15"/>
  <c r="R1686" i="15"/>
  <c r="O1621" i="15"/>
  <c r="H1709" i="15" l="1"/>
  <c r="N1636" i="15"/>
  <c r="I1576" i="15"/>
  <c r="M1570" i="15"/>
  <c r="J1584" i="15"/>
  <c r="L1579" i="15"/>
  <c r="K1578" i="15"/>
  <c r="O1622" i="15"/>
  <c r="Q1702" i="15"/>
  <c r="P1644" i="15"/>
  <c r="R1687" i="15"/>
  <c r="H1710" i="15" l="1"/>
  <c r="K1579" i="15"/>
  <c r="J1585" i="15"/>
  <c r="N1637" i="15"/>
  <c r="L1580" i="15"/>
  <c r="I1577" i="15"/>
  <c r="M1571" i="15"/>
  <c r="P1645" i="15"/>
  <c r="O1623" i="15"/>
  <c r="Q1703" i="15"/>
  <c r="R1688" i="15"/>
  <c r="R1689" i="15" s="1"/>
  <c r="H1711" i="15" l="1"/>
  <c r="M1572" i="15"/>
  <c r="J1586" i="15"/>
  <c r="K1580" i="15"/>
  <c r="N1638" i="15"/>
  <c r="I1578" i="15"/>
  <c r="L1581" i="15"/>
  <c r="R1690" i="15"/>
  <c r="R1691" i="15" s="1"/>
  <c r="P1646" i="15"/>
  <c r="Q1704" i="15"/>
  <c r="O1624" i="15"/>
  <c r="H1712" i="15" l="1"/>
  <c r="I1579" i="15"/>
  <c r="K1581" i="15"/>
  <c r="M1573" i="15"/>
  <c r="L1582" i="15"/>
  <c r="N1639" i="15"/>
  <c r="J1587" i="15"/>
  <c r="P1647" i="15"/>
  <c r="O1625" i="15"/>
  <c r="Q1705" i="15"/>
  <c r="R1692" i="15"/>
  <c r="H1713" i="15" l="1"/>
  <c r="L1583" i="15"/>
  <c r="K1582" i="15"/>
  <c r="N1640" i="15"/>
  <c r="M1574" i="15"/>
  <c r="J1588" i="15"/>
  <c r="I1580" i="15"/>
  <c r="Q1706" i="15"/>
  <c r="O1626" i="15"/>
  <c r="P1648" i="15"/>
  <c r="R1693" i="15"/>
  <c r="H1714" i="15" l="1"/>
  <c r="J1589" i="15"/>
  <c r="N1641" i="15"/>
  <c r="K1583" i="15"/>
  <c r="L1584" i="15"/>
  <c r="I1581" i="15"/>
  <c r="M1575" i="15"/>
  <c r="R1694" i="15"/>
  <c r="P1649" i="15"/>
  <c r="O1627" i="15"/>
  <c r="Q1707" i="15"/>
  <c r="H1715" i="15" l="1"/>
  <c r="M1576" i="15"/>
  <c r="J1590" i="15"/>
  <c r="L1585" i="15"/>
  <c r="K1584" i="15"/>
  <c r="I1582" i="15"/>
  <c r="N1642" i="15"/>
  <c r="Q1708" i="15"/>
  <c r="P1650" i="15"/>
  <c r="O1628" i="15"/>
  <c r="R1695" i="15"/>
  <c r="H1716" i="15" l="1"/>
  <c r="I1583" i="15"/>
  <c r="M1577" i="15"/>
  <c r="L1586" i="15"/>
  <c r="N1643" i="15"/>
  <c r="K1585" i="15"/>
  <c r="J1591" i="15"/>
  <c r="O1629" i="15"/>
  <c r="R1696" i="15"/>
  <c r="P1651" i="15"/>
  <c r="Q1709" i="15"/>
  <c r="H1717" i="15" l="1"/>
  <c r="J1592" i="15"/>
  <c r="M1578" i="15"/>
  <c r="I1584" i="15"/>
  <c r="N1644" i="15"/>
  <c r="L1587" i="15"/>
  <c r="K1586" i="15"/>
  <c r="R1697" i="15"/>
  <c r="P1652" i="15"/>
  <c r="Q1710" i="15"/>
  <c r="O1630" i="15"/>
  <c r="H1718" i="15" l="1"/>
  <c r="J1593" i="15"/>
  <c r="L1588" i="15"/>
  <c r="N1645" i="15"/>
  <c r="I1585" i="15"/>
  <c r="M1579" i="15"/>
  <c r="K1587" i="15"/>
  <c r="Q1711" i="15"/>
  <c r="P1653" i="15"/>
  <c r="R1698" i="15"/>
  <c r="O1631" i="15"/>
  <c r="H1719" i="15" l="1"/>
  <c r="K1588" i="15"/>
  <c r="N1646" i="15"/>
  <c r="J1594" i="15"/>
  <c r="I1586" i="15"/>
  <c r="M1580" i="15"/>
  <c r="L1589" i="15"/>
  <c r="Q1712" i="15"/>
  <c r="R1699" i="15"/>
  <c r="O1632" i="15"/>
  <c r="P1654" i="15"/>
  <c r="H1720" i="15" l="1"/>
  <c r="M1581" i="15"/>
  <c r="N1647" i="15"/>
  <c r="K1589" i="15"/>
  <c r="I1587" i="15"/>
  <c r="J1595" i="15"/>
  <c r="L1590" i="15"/>
  <c r="O1633" i="15"/>
  <c r="P1655" i="15"/>
  <c r="R1700" i="15"/>
  <c r="Q1713" i="15"/>
  <c r="H1721" i="15" l="1"/>
  <c r="I1588" i="15"/>
  <c r="K1590" i="15"/>
  <c r="M1582" i="15"/>
  <c r="J1596" i="15"/>
  <c r="N1648" i="15"/>
  <c r="L1591" i="15"/>
  <c r="O1634" i="15"/>
  <c r="Q1714" i="15"/>
  <c r="R1701" i="15"/>
  <c r="P1656" i="15"/>
  <c r="H1722" i="15" l="1"/>
  <c r="M1583" i="15"/>
  <c r="J1597" i="15"/>
  <c r="L1592" i="15"/>
  <c r="N1649" i="15"/>
  <c r="I1589" i="15"/>
  <c r="K1591" i="15"/>
  <c r="P1657" i="15"/>
  <c r="R1702" i="15"/>
  <c r="O1635" i="15"/>
  <c r="Q1715" i="15"/>
  <c r="H1723" i="15" l="1"/>
  <c r="I1590" i="15"/>
  <c r="L1593" i="15"/>
  <c r="N1650" i="15"/>
  <c r="J1598" i="15"/>
  <c r="M1584" i="15"/>
  <c r="K1592" i="15"/>
  <c r="R1703" i="15"/>
  <c r="P1658" i="15"/>
  <c r="Q1716" i="15"/>
  <c r="O1636" i="15"/>
  <c r="H1724" i="15" l="1"/>
  <c r="K1593" i="15"/>
  <c r="N1651" i="15"/>
  <c r="L1594" i="15"/>
  <c r="I1591" i="15"/>
  <c r="M1585" i="15"/>
  <c r="J1599" i="15"/>
  <c r="P1659" i="15"/>
  <c r="Q1717" i="15"/>
  <c r="O1637" i="15"/>
  <c r="R1704" i="15"/>
  <c r="H1725" i="15" l="1"/>
  <c r="K1594" i="15"/>
  <c r="I1592" i="15"/>
  <c r="L1595" i="15"/>
  <c r="N1652" i="15"/>
  <c r="M1586" i="15"/>
  <c r="J1600" i="15"/>
  <c r="O1638" i="15"/>
  <c r="R1705" i="15"/>
  <c r="P1660" i="15"/>
  <c r="Q1718" i="15"/>
  <c r="H1726" i="15" l="1"/>
  <c r="J1601" i="15"/>
  <c r="L1596" i="15"/>
  <c r="I1593" i="15"/>
  <c r="K1595" i="15"/>
  <c r="M1587" i="15"/>
  <c r="N1653" i="15"/>
  <c r="P1661" i="15"/>
  <c r="R1706" i="15"/>
  <c r="Q1719" i="15"/>
  <c r="O1639" i="15"/>
  <c r="H1727" i="15" l="1"/>
  <c r="M1588" i="15"/>
  <c r="K1596" i="15"/>
  <c r="L1597" i="15"/>
  <c r="N1654" i="15"/>
  <c r="I1594" i="15"/>
  <c r="J1602" i="15"/>
  <c r="O1640" i="15"/>
  <c r="P1662" i="15"/>
  <c r="R1707" i="15"/>
  <c r="Q1720" i="15"/>
  <c r="H1728" i="15" l="1"/>
  <c r="I1595" i="15"/>
  <c r="M1589" i="15"/>
  <c r="J1603" i="15"/>
  <c r="L1598" i="15"/>
  <c r="N1655" i="15"/>
  <c r="K1597" i="15"/>
  <c r="O1641" i="15"/>
  <c r="Q1721" i="15"/>
  <c r="R1708" i="15"/>
  <c r="P1663" i="15"/>
  <c r="H1729" i="15" l="1"/>
  <c r="J1604" i="15"/>
  <c r="M1590" i="15"/>
  <c r="K1598" i="15"/>
  <c r="I1596" i="15"/>
  <c r="N1656" i="15"/>
  <c r="L1599" i="15"/>
  <c r="O1642" i="15"/>
  <c r="Q1722" i="15"/>
  <c r="R1709" i="15"/>
  <c r="P1664" i="15"/>
  <c r="H1730" i="15" l="1"/>
  <c r="I1597" i="15"/>
  <c r="N1657" i="15"/>
  <c r="M1591" i="15"/>
  <c r="J1605" i="15"/>
  <c r="K1599" i="15"/>
  <c r="L1600" i="15"/>
  <c r="P1665" i="15"/>
  <c r="Q1723" i="15"/>
  <c r="R1710" i="15"/>
  <c r="O1643" i="15"/>
  <c r="H1731" i="15" l="1"/>
  <c r="K1600" i="15"/>
  <c r="L1601" i="15"/>
  <c r="M1592" i="15"/>
  <c r="J1606" i="15"/>
  <c r="N1658" i="15"/>
  <c r="I1598" i="15"/>
  <c r="O1644" i="15"/>
  <c r="Q1724" i="15"/>
  <c r="P1666" i="15"/>
  <c r="R1711" i="15"/>
  <c r="H1732" i="15" l="1"/>
  <c r="N1659" i="15"/>
  <c r="J1607" i="15"/>
  <c r="K1601" i="15"/>
  <c r="M1593" i="15"/>
  <c r="I1599" i="15"/>
  <c r="L1602" i="15"/>
  <c r="R1712" i="15"/>
  <c r="P1667" i="15"/>
  <c r="Q1725" i="15"/>
  <c r="O1645" i="15"/>
  <c r="H1733" i="15" l="1"/>
  <c r="N1660" i="15"/>
  <c r="K1602" i="15"/>
  <c r="I1600" i="15"/>
  <c r="M1594" i="15"/>
  <c r="L1603" i="15"/>
  <c r="J1608" i="15"/>
  <c r="O1646" i="15"/>
  <c r="P1668" i="15"/>
  <c r="Q1726" i="15"/>
  <c r="R1713" i="15"/>
  <c r="H1734" i="15" l="1"/>
  <c r="N1661" i="15"/>
  <c r="L1604" i="15"/>
  <c r="I1601" i="15"/>
  <c r="J1609" i="15"/>
  <c r="M1595" i="15"/>
  <c r="K1603" i="15"/>
  <c r="R1714" i="15"/>
  <c r="Q1727" i="15"/>
  <c r="O1647" i="15"/>
  <c r="P1669" i="15"/>
  <c r="H1735" i="15" l="1"/>
  <c r="M1596" i="15"/>
  <c r="J1610" i="15"/>
  <c r="L1605" i="15"/>
  <c r="I1602" i="15"/>
  <c r="K1604" i="15"/>
  <c r="N1662" i="15"/>
  <c r="P1670" i="15"/>
  <c r="R1715" i="15"/>
  <c r="O1648" i="15"/>
  <c r="Q1728" i="15"/>
  <c r="H1736" i="15" l="1"/>
  <c r="I1603" i="15"/>
  <c r="J1611" i="15"/>
  <c r="M1597" i="15"/>
  <c r="K1605" i="15"/>
  <c r="L1606" i="15"/>
  <c r="N1663" i="15"/>
  <c r="O1649" i="15"/>
  <c r="P1671" i="15"/>
  <c r="Q1729" i="15"/>
  <c r="R1716" i="15"/>
  <c r="H1737" i="15" l="1"/>
  <c r="L1607" i="15"/>
  <c r="N1664" i="15"/>
  <c r="M1598" i="15"/>
  <c r="J1612" i="15"/>
  <c r="K1606" i="15"/>
  <c r="I1604" i="15"/>
  <c r="R1717" i="15"/>
  <c r="Q1730" i="15"/>
  <c r="P1672" i="15"/>
  <c r="O1650" i="15"/>
  <c r="H1738" i="15" l="1"/>
  <c r="M1599" i="15"/>
  <c r="N1665" i="15"/>
  <c r="I1605" i="15"/>
  <c r="J1613" i="15"/>
  <c r="L1608" i="15"/>
  <c r="K1607" i="15"/>
  <c r="P1673" i="15"/>
  <c r="Q1731" i="15"/>
  <c r="R1718" i="15"/>
  <c r="O1651" i="15"/>
  <c r="H1739" i="15" l="1"/>
  <c r="L1609" i="15"/>
  <c r="M1600" i="15"/>
  <c r="I1606" i="15"/>
  <c r="N1666" i="15"/>
  <c r="K1608" i="15"/>
  <c r="J1614" i="15"/>
  <c r="R1719" i="15"/>
  <c r="O1652" i="15"/>
  <c r="Q1732" i="15"/>
  <c r="P1674" i="15"/>
  <c r="H1740" i="15" l="1"/>
  <c r="J1615" i="15"/>
  <c r="I1607" i="15"/>
  <c r="M1601" i="15"/>
  <c r="N1667" i="15"/>
  <c r="L1610" i="15"/>
  <c r="K1609" i="15"/>
  <c r="P1675" i="15"/>
  <c r="Q1733" i="15"/>
  <c r="R1720" i="15"/>
  <c r="O1653" i="15"/>
  <c r="H1741" i="15" l="1"/>
  <c r="K1610" i="15"/>
  <c r="N1668" i="15"/>
  <c r="I1608" i="15"/>
  <c r="L1611" i="15"/>
  <c r="M1602" i="15"/>
  <c r="J1616" i="15"/>
  <c r="O1654" i="15"/>
  <c r="R1721" i="15"/>
  <c r="P1676" i="15"/>
  <c r="Q1734" i="15"/>
  <c r="H1742" i="15" l="1"/>
  <c r="J1617" i="15"/>
  <c r="I1609" i="15"/>
  <c r="L1612" i="15"/>
  <c r="M1603" i="15"/>
  <c r="K1611" i="15"/>
  <c r="N1669" i="15"/>
  <c r="P1677" i="15"/>
  <c r="R1722" i="15"/>
  <c r="O1655" i="15"/>
  <c r="Q1735" i="15"/>
  <c r="H1743" i="15" l="1"/>
  <c r="N1670" i="15"/>
  <c r="M1604" i="15"/>
  <c r="I1610" i="15"/>
  <c r="J1618" i="15"/>
  <c r="K1612" i="15"/>
  <c r="L1613" i="15"/>
  <c r="O1656" i="15"/>
  <c r="Q1736" i="15"/>
  <c r="R1723" i="15"/>
  <c r="P1678" i="15"/>
  <c r="H1744" i="15" l="1"/>
  <c r="K1613" i="15"/>
  <c r="N1671" i="15"/>
  <c r="L1614" i="15"/>
  <c r="J1619" i="15"/>
  <c r="I1611" i="15"/>
  <c r="M1605" i="15"/>
  <c r="P1679" i="15"/>
  <c r="O1657" i="15"/>
  <c r="R1724" i="15"/>
  <c r="Q1737" i="15"/>
  <c r="H1745" i="15" l="1"/>
  <c r="M1606" i="15"/>
  <c r="L1615" i="15"/>
  <c r="K1614" i="15"/>
  <c r="I1612" i="15"/>
  <c r="J1620" i="15"/>
  <c r="N1672" i="15"/>
  <c r="R1725" i="15"/>
  <c r="O1658" i="15"/>
  <c r="P1680" i="15"/>
  <c r="Q1738" i="15"/>
  <c r="H1746" i="15" l="1"/>
  <c r="J1621" i="15"/>
  <c r="I1613" i="15"/>
  <c r="K1615" i="15"/>
  <c r="M1607" i="15"/>
  <c r="N1673" i="15"/>
  <c r="L1616" i="15"/>
  <c r="O1659" i="15"/>
  <c r="Q1739" i="15"/>
  <c r="R1726" i="15"/>
  <c r="P1681" i="15"/>
  <c r="H1747" i="15" l="1"/>
  <c r="N1674" i="15"/>
  <c r="K1616" i="15"/>
  <c r="J1622" i="15"/>
  <c r="L1617" i="15"/>
  <c r="M1608" i="15"/>
  <c r="I1614" i="15"/>
  <c r="Q1740" i="15"/>
  <c r="O1660" i="15"/>
  <c r="P1682" i="15"/>
  <c r="R1727" i="15"/>
  <c r="H1748" i="15" l="1"/>
  <c r="J1623" i="15"/>
  <c r="N1675" i="15"/>
  <c r="I1615" i="15"/>
  <c r="L1618" i="15"/>
  <c r="M1609" i="15"/>
  <c r="K1617" i="15"/>
  <c r="P1683" i="15"/>
  <c r="Q1741" i="15"/>
  <c r="R1728" i="15"/>
  <c r="O1661" i="15"/>
  <c r="H1749" i="15" l="1"/>
  <c r="N1676" i="15"/>
  <c r="K1618" i="15"/>
  <c r="I1616" i="15"/>
  <c r="M1610" i="15"/>
  <c r="L1619" i="15"/>
  <c r="J1624" i="15"/>
  <c r="Q1742" i="15"/>
  <c r="P1684" i="15"/>
  <c r="O1662" i="15"/>
  <c r="R1729" i="15"/>
  <c r="H1750" i="15" l="1"/>
  <c r="L1620" i="15"/>
  <c r="K1619" i="15"/>
  <c r="M1611" i="15"/>
  <c r="N1677" i="15"/>
  <c r="J1625" i="15"/>
  <c r="I1617" i="15"/>
  <c r="O1663" i="15"/>
  <c r="R1730" i="15"/>
  <c r="P1685" i="15"/>
  <c r="Q1743" i="15"/>
  <c r="H1751" i="15" l="1"/>
  <c r="L1621" i="15"/>
  <c r="J1626" i="15"/>
  <c r="K1620" i="15"/>
  <c r="M1612" i="15"/>
  <c r="I1618" i="15"/>
  <c r="N1678" i="15"/>
  <c r="Q1744" i="15"/>
  <c r="P1686" i="15"/>
  <c r="O1664" i="15"/>
  <c r="R1731" i="15"/>
  <c r="H1752" i="15" l="1"/>
  <c r="K1621" i="15"/>
  <c r="L1622" i="15"/>
  <c r="I1619" i="15"/>
  <c r="N1679" i="15"/>
  <c r="M1613" i="15"/>
  <c r="J1627" i="15"/>
  <c r="Q1745" i="15"/>
  <c r="R1732" i="15"/>
  <c r="O1665" i="15"/>
  <c r="P1687" i="15"/>
  <c r="H1753" i="15" l="1"/>
  <c r="J1628" i="15"/>
  <c r="M1614" i="15"/>
  <c r="K1622" i="15"/>
  <c r="N1680" i="15"/>
  <c r="L1623" i="15"/>
  <c r="I1620" i="15"/>
  <c r="Q1746" i="15"/>
  <c r="P1688" i="15"/>
  <c r="O1666" i="15"/>
  <c r="R1733" i="15"/>
  <c r="H1754" i="15" l="1"/>
  <c r="L1624" i="15"/>
  <c r="K1623" i="15"/>
  <c r="M1615" i="15"/>
  <c r="N1681" i="15"/>
  <c r="I1621" i="15"/>
  <c r="J1629" i="15"/>
  <c r="R1734" i="15"/>
  <c r="O1667" i="15"/>
  <c r="P1689" i="15"/>
  <c r="Q1747" i="15"/>
  <c r="H1755" i="15" l="1"/>
  <c r="M1616" i="15"/>
  <c r="L1625" i="15"/>
  <c r="I1622" i="15"/>
  <c r="N1682" i="15"/>
  <c r="J1630" i="15"/>
  <c r="K1624" i="15"/>
  <c r="Q1748" i="15"/>
  <c r="O1668" i="15"/>
  <c r="R1735" i="15"/>
  <c r="P1690" i="15"/>
  <c r="H1756" i="15" l="1"/>
  <c r="K1625" i="15"/>
  <c r="J1631" i="15"/>
  <c r="I1623" i="15"/>
  <c r="L1626" i="15"/>
  <c r="N1683" i="15"/>
  <c r="M1617" i="15"/>
  <c r="O1669" i="15"/>
  <c r="P1691" i="15"/>
  <c r="R1736" i="15"/>
  <c r="Q1749" i="15"/>
  <c r="H1757" i="15" l="1"/>
  <c r="I1624" i="15"/>
  <c r="K1626" i="15"/>
  <c r="N1684" i="15"/>
  <c r="L1627" i="15"/>
  <c r="J1632" i="15"/>
  <c r="M1618" i="15"/>
  <c r="Q1750" i="15"/>
  <c r="O1670" i="15"/>
  <c r="R1737" i="15"/>
  <c r="P1692" i="15"/>
  <c r="H1758" i="15" l="1"/>
  <c r="M1619" i="15"/>
  <c r="L1628" i="15"/>
  <c r="K1627" i="15"/>
  <c r="J1633" i="15"/>
  <c r="N1685" i="15"/>
  <c r="I1625" i="15"/>
  <c r="Q1751" i="15"/>
  <c r="P1693" i="15"/>
  <c r="O1671" i="15"/>
  <c r="R1738" i="15"/>
  <c r="H1759" i="15" l="1"/>
  <c r="I1626" i="15"/>
  <c r="J1634" i="15"/>
  <c r="M1620" i="15"/>
  <c r="N1686" i="15"/>
  <c r="K1628" i="15"/>
  <c r="L1629" i="15"/>
  <c r="Q1752" i="15"/>
  <c r="R1739" i="15"/>
  <c r="O1672" i="15"/>
  <c r="P1694" i="15"/>
  <c r="H1760" i="15" l="1"/>
  <c r="B1" i="30"/>
  <c r="K1629" i="15"/>
  <c r="L1630" i="15"/>
  <c r="N1687" i="15"/>
  <c r="I1627" i="15"/>
  <c r="M1621" i="15"/>
  <c r="J1635" i="15"/>
  <c r="P1695" i="15"/>
  <c r="O1673" i="15"/>
  <c r="Q1753" i="15"/>
  <c r="R1740" i="15"/>
  <c r="H1761" i="15" l="1"/>
  <c r="E29" i="30"/>
  <c r="I15" i="30"/>
  <c r="C27" i="30"/>
  <c r="I23" i="30"/>
  <c r="E30" i="30"/>
  <c r="I21" i="30"/>
  <c r="I18" i="30"/>
  <c r="I7" i="30"/>
  <c r="I26" i="30"/>
  <c r="C26" i="30"/>
  <c r="I10" i="30"/>
  <c r="I24" i="30"/>
  <c r="E27" i="30"/>
  <c r="I22" i="30"/>
  <c r="I12" i="30"/>
  <c r="C24" i="30"/>
  <c r="E26" i="30"/>
  <c r="C25" i="30"/>
  <c r="I11" i="30"/>
  <c r="I20" i="30"/>
  <c r="I27" i="30"/>
  <c r="I28" i="30"/>
  <c r="E25" i="30"/>
  <c r="I19" i="30"/>
  <c r="I25" i="30"/>
  <c r="E28" i="30"/>
  <c r="C29" i="30"/>
  <c r="E24" i="30"/>
  <c r="I30" i="30"/>
  <c r="I14" i="30"/>
  <c r="I29" i="30"/>
  <c r="I17" i="30"/>
  <c r="C28" i="30"/>
  <c r="I13" i="30"/>
  <c r="I8" i="30"/>
  <c r="I16" i="30"/>
  <c r="I9" i="30"/>
  <c r="C30" i="30"/>
  <c r="I1628" i="15"/>
  <c r="N1688" i="15"/>
  <c r="M1622" i="15"/>
  <c r="K1630" i="15"/>
  <c r="J1636" i="15"/>
  <c r="L1631" i="15"/>
  <c r="R1741" i="15"/>
  <c r="P1696" i="15"/>
  <c r="O1674" i="15"/>
  <c r="Q1754" i="15"/>
  <c r="H1762" i="15" l="1"/>
  <c r="J25" i="30"/>
  <c r="J28" i="30"/>
  <c r="J29" i="30"/>
  <c r="J30" i="30"/>
  <c r="J24" i="30"/>
  <c r="J26" i="30"/>
  <c r="J27" i="30"/>
  <c r="J1637" i="15"/>
  <c r="L1632" i="15"/>
  <c r="K1631" i="15"/>
  <c r="N1689" i="15"/>
  <c r="M1623" i="15"/>
  <c r="I1629" i="15"/>
  <c r="P1697" i="15"/>
  <c r="O1675" i="15"/>
  <c r="Q1755" i="15"/>
  <c r="R1742" i="15"/>
  <c r="H1763" i="15" l="1"/>
  <c r="J1638" i="15"/>
  <c r="M1624" i="15"/>
  <c r="K1632" i="15"/>
  <c r="L1633" i="15"/>
  <c r="I1630" i="15"/>
  <c r="N1690" i="15"/>
  <c r="O1676" i="15"/>
  <c r="P1698" i="15"/>
  <c r="R1743" i="15"/>
  <c r="Q1756" i="15"/>
  <c r="H1764" i="15" l="1"/>
  <c r="N1691" i="15"/>
  <c r="M1625" i="15"/>
  <c r="I1631" i="15"/>
  <c r="L1634" i="15"/>
  <c r="K1633" i="15"/>
  <c r="J1639" i="15"/>
  <c r="R1744" i="15"/>
  <c r="Q1757" i="15"/>
  <c r="P1699" i="15"/>
  <c r="O1677" i="15"/>
  <c r="H1765" i="15" l="1"/>
  <c r="I1632" i="15"/>
  <c r="N1692" i="15"/>
  <c r="K1634" i="15"/>
  <c r="J1640" i="15"/>
  <c r="L1635" i="15"/>
  <c r="M1626" i="15"/>
  <c r="P1700" i="15"/>
  <c r="O1678" i="15"/>
  <c r="R1745" i="15"/>
  <c r="Q1758" i="15"/>
  <c r="H1766" i="15" l="1"/>
  <c r="I1633" i="15"/>
  <c r="L1636" i="15"/>
  <c r="K1635" i="15"/>
  <c r="N1693" i="15"/>
  <c r="J1641" i="15"/>
  <c r="M1627" i="15"/>
  <c r="O1679" i="15"/>
  <c r="P1701" i="15"/>
  <c r="Q1759" i="15"/>
  <c r="R1746" i="15"/>
  <c r="H1767" i="15" l="1"/>
  <c r="L1637" i="15"/>
  <c r="I1634" i="15"/>
  <c r="K1636" i="15"/>
  <c r="J1642" i="15"/>
  <c r="N1694" i="15"/>
  <c r="M1628" i="15"/>
  <c r="Q1760" i="15"/>
  <c r="O1680" i="15"/>
  <c r="P1702" i="15"/>
  <c r="R1747" i="15"/>
  <c r="H1768" i="15" l="1"/>
  <c r="J1643" i="15"/>
  <c r="K1637" i="15"/>
  <c r="N1695" i="15"/>
  <c r="L1638" i="15"/>
  <c r="M1629" i="15"/>
  <c r="I1635" i="15"/>
  <c r="P1703" i="15"/>
  <c r="Q1761" i="15"/>
  <c r="R1748" i="15"/>
  <c r="O1681" i="15"/>
  <c r="H1769" i="15" l="1"/>
  <c r="M1630" i="15"/>
  <c r="K1638" i="15"/>
  <c r="J1644" i="15"/>
  <c r="I1636" i="15"/>
  <c r="N1696" i="15"/>
  <c r="L1639" i="15"/>
  <c r="O1682" i="15"/>
  <c r="R1749" i="15"/>
  <c r="Q1762" i="15"/>
  <c r="P1704" i="15"/>
  <c r="H1770" i="15" l="1"/>
  <c r="M1631" i="15"/>
  <c r="L1640" i="15"/>
  <c r="I1637" i="15"/>
  <c r="J1645" i="15"/>
  <c r="K1639" i="15"/>
  <c r="N1697" i="15"/>
  <c r="R1750" i="15"/>
  <c r="P1705" i="15"/>
  <c r="Q1763" i="15"/>
  <c r="O1683" i="15"/>
  <c r="H1771" i="15" l="1"/>
  <c r="I1638" i="15"/>
  <c r="L1641" i="15"/>
  <c r="J1646" i="15"/>
  <c r="M1632" i="15"/>
  <c r="K1640" i="15"/>
  <c r="N1698" i="15"/>
  <c r="Q1764" i="15"/>
  <c r="O1684" i="15"/>
  <c r="R1751" i="15"/>
  <c r="P1706" i="15"/>
  <c r="H1772" i="15" l="1"/>
  <c r="N1699" i="15"/>
  <c r="I1639" i="15"/>
  <c r="J1647" i="15"/>
  <c r="L1642" i="15"/>
  <c r="K1641" i="15"/>
  <c r="M1633" i="15"/>
  <c r="R1752" i="15"/>
  <c r="Q1765" i="15"/>
  <c r="P1707" i="15"/>
  <c r="O1685" i="15"/>
  <c r="H1773" i="15" l="1"/>
  <c r="K1642" i="15"/>
  <c r="I1640" i="15"/>
  <c r="N1700" i="15"/>
  <c r="M1634" i="15"/>
  <c r="L1643" i="15"/>
  <c r="J1648" i="15"/>
  <c r="R1753" i="15"/>
  <c r="O1686" i="15"/>
  <c r="P1708" i="15"/>
  <c r="Q1766" i="15"/>
  <c r="H1774" i="15" l="1"/>
  <c r="J1649" i="15"/>
  <c r="N1701" i="15"/>
  <c r="K1643" i="15"/>
  <c r="L1644" i="15"/>
  <c r="M1635" i="15"/>
  <c r="I1641" i="15"/>
  <c r="O1687" i="15"/>
  <c r="P1709" i="15"/>
  <c r="Q1767" i="15"/>
  <c r="R1754" i="15"/>
  <c r="H1775" i="15" l="1"/>
  <c r="K1644" i="15"/>
  <c r="N1702" i="15"/>
  <c r="I1642" i="15"/>
  <c r="M1636" i="15"/>
  <c r="L1645" i="15"/>
  <c r="J1650" i="15"/>
  <c r="O1688" i="15"/>
  <c r="Q1768" i="15"/>
  <c r="P1710" i="15"/>
  <c r="R1755" i="15"/>
  <c r="H1776" i="15" l="1"/>
  <c r="L1646" i="15"/>
  <c r="K1645" i="15"/>
  <c r="J1651" i="15"/>
  <c r="N1703" i="15"/>
  <c r="M1637" i="15"/>
  <c r="I1643" i="15"/>
  <c r="P1711" i="15"/>
  <c r="O1689" i="15"/>
  <c r="R1756" i="15"/>
  <c r="Q1769" i="15"/>
  <c r="H1777" i="15" l="1"/>
  <c r="I1644" i="15"/>
  <c r="M1638" i="15"/>
  <c r="N1704" i="15"/>
  <c r="J1652" i="15"/>
  <c r="K1646" i="15"/>
  <c r="L1647" i="15"/>
  <c r="P1712" i="15"/>
  <c r="Q1770" i="15"/>
  <c r="R1757" i="15"/>
  <c r="O1690" i="15"/>
  <c r="H1778" i="15" l="1"/>
  <c r="M1639" i="15"/>
  <c r="I1645" i="15"/>
  <c r="L1648" i="15"/>
  <c r="K1647" i="15"/>
  <c r="N1705" i="15"/>
  <c r="J1653" i="15"/>
  <c r="O1691" i="15"/>
  <c r="Q1771" i="15"/>
  <c r="R1758" i="15"/>
  <c r="P1713" i="15"/>
  <c r="H1779" i="15" l="1"/>
  <c r="K1648" i="15"/>
  <c r="I1646" i="15"/>
  <c r="M1640" i="15"/>
  <c r="N1706" i="15"/>
  <c r="J1654" i="15"/>
  <c r="L1649" i="15"/>
  <c r="O1692" i="15"/>
  <c r="P1714" i="15"/>
  <c r="Q1772" i="15"/>
  <c r="R1759" i="15"/>
  <c r="H1780" i="15" l="1"/>
  <c r="M1641" i="15"/>
  <c r="N1707" i="15"/>
  <c r="K1649" i="15"/>
  <c r="J1655" i="15"/>
  <c r="I1647" i="15"/>
  <c r="L1650" i="15"/>
  <c r="R1760" i="15"/>
  <c r="O1693" i="15"/>
  <c r="Q1773" i="15"/>
  <c r="P1715" i="15"/>
  <c r="H1781" i="15" l="1"/>
  <c r="I1648" i="15"/>
  <c r="M1642" i="15"/>
  <c r="L1651" i="15"/>
  <c r="J1656" i="15"/>
  <c r="K1650" i="15"/>
  <c r="N1708" i="15"/>
  <c r="O1694" i="15"/>
  <c r="P1716" i="15"/>
  <c r="Q1774" i="15"/>
  <c r="R1761" i="15"/>
  <c r="H1782" i="15" l="1"/>
  <c r="N1709" i="15"/>
  <c r="I1649" i="15"/>
  <c r="J1657" i="15"/>
  <c r="L1652" i="15"/>
  <c r="M1643" i="15"/>
  <c r="K1651" i="15"/>
  <c r="R1762" i="15"/>
  <c r="Q1775" i="15"/>
  <c r="P1717" i="15"/>
  <c r="O1695" i="15"/>
  <c r="H1783" i="15" l="1"/>
  <c r="L1653" i="15"/>
  <c r="I1650" i="15"/>
  <c r="N1710" i="15"/>
  <c r="M1644" i="15"/>
  <c r="K1652" i="15"/>
  <c r="J1658" i="15"/>
  <c r="P1718" i="15"/>
  <c r="R1763" i="15"/>
  <c r="O1696" i="15"/>
  <c r="Q1776" i="15"/>
  <c r="H1784" i="15" l="1"/>
  <c r="J1659" i="15"/>
  <c r="K1653" i="15"/>
  <c r="N1711" i="15"/>
  <c r="M1645" i="15"/>
  <c r="I1651" i="15"/>
  <c r="L1654" i="15"/>
  <c r="Q1777" i="15"/>
  <c r="P1719" i="15"/>
  <c r="O1697" i="15"/>
  <c r="R1764" i="15"/>
  <c r="H1785" i="15" l="1"/>
  <c r="M1646" i="15"/>
  <c r="K1654" i="15"/>
  <c r="L1655" i="15"/>
  <c r="I1652" i="15"/>
  <c r="N1712" i="15"/>
  <c r="J1660" i="15"/>
  <c r="O1698" i="15"/>
  <c r="R1765" i="15"/>
  <c r="Q1778" i="15"/>
  <c r="P1720" i="15"/>
  <c r="H1786" i="15" l="1"/>
  <c r="L1656" i="15"/>
  <c r="M1647" i="15"/>
  <c r="J1661" i="15"/>
  <c r="I1653" i="15"/>
  <c r="N1713" i="15"/>
  <c r="K1655" i="15"/>
  <c r="R1766" i="15"/>
  <c r="O1699" i="15"/>
  <c r="Q1779" i="15"/>
  <c r="P1721" i="15"/>
  <c r="H1787" i="15" l="1"/>
  <c r="I1654" i="15"/>
  <c r="L1657" i="15"/>
  <c r="K1656" i="15"/>
  <c r="N1714" i="15"/>
  <c r="J1662" i="15"/>
  <c r="M1648" i="15"/>
  <c r="R1767" i="15"/>
  <c r="O1700" i="15"/>
  <c r="P1722" i="15"/>
  <c r="Q1780" i="15"/>
  <c r="H1788" i="15" l="1"/>
  <c r="J1663" i="15"/>
  <c r="K1657" i="15"/>
  <c r="I1655" i="15"/>
  <c r="M1649" i="15"/>
  <c r="N1715" i="15"/>
  <c r="L1658" i="15"/>
  <c r="P1723" i="15"/>
  <c r="O1701" i="15"/>
  <c r="Q1781" i="15"/>
  <c r="R1768" i="15"/>
  <c r="H1789" i="15" l="1"/>
  <c r="K1658" i="15"/>
  <c r="L1659" i="15"/>
  <c r="M1650" i="15"/>
  <c r="I1656" i="15"/>
  <c r="N1716" i="15"/>
  <c r="J1664" i="15"/>
  <c r="R1769" i="15"/>
  <c r="P1724" i="15"/>
  <c r="O1702" i="15"/>
  <c r="Q1782" i="15"/>
  <c r="H1790" i="15" l="1"/>
  <c r="J1665" i="15"/>
  <c r="L1660" i="15"/>
  <c r="N1717" i="15"/>
  <c r="M1651" i="15"/>
  <c r="I1657" i="15"/>
  <c r="K1659" i="15"/>
  <c r="P1725" i="15"/>
  <c r="R1770" i="15"/>
  <c r="Q1783" i="15"/>
  <c r="O1703" i="15"/>
  <c r="H1791" i="15" l="1"/>
  <c r="L1661" i="15"/>
  <c r="N1718" i="15"/>
  <c r="K1660" i="15"/>
  <c r="I1658" i="15"/>
  <c r="M1652" i="15"/>
  <c r="J1666" i="15"/>
  <c r="O1704" i="15"/>
  <c r="R1771" i="15"/>
  <c r="Q1784" i="15"/>
  <c r="P1726" i="15"/>
  <c r="H1792" i="15" l="1"/>
  <c r="I1659" i="15"/>
  <c r="J1667" i="15"/>
  <c r="L1662" i="15"/>
  <c r="N1719" i="15"/>
  <c r="M1653" i="15"/>
  <c r="K1661" i="15"/>
  <c r="P1727" i="15"/>
  <c r="Q1785" i="15"/>
  <c r="R1772" i="15"/>
  <c r="O1705" i="15"/>
  <c r="H1793" i="15" l="1"/>
  <c r="K1662" i="15"/>
  <c r="M1654" i="15"/>
  <c r="L1663" i="15"/>
  <c r="N1720" i="15"/>
  <c r="J1668" i="15"/>
  <c r="I1660" i="15"/>
  <c r="O1706" i="15"/>
  <c r="P1728" i="15"/>
  <c r="Q1786" i="15"/>
  <c r="R1773" i="15"/>
  <c r="H1794" i="15" l="1"/>
  <c r="J1669" i="15"/>
  <c r="I1661" i="15"/>
  <c r="L1664" i="15"/>
  <c r="K1663" i="15"/>
  <c r="M1655" i="15"/>
  <c r="N1721" i="15"/>
  <c r="R1774" i="15"/>
  <c r="Q1787" i="15"/>
  <c r="O1707" i="15"/>
  <c r="P1729" i="15"/>
  <c r="H1795" i="15" l="1"/>
  <c r="K1664" i="15"/>
  <c r="M1656" i="15"/>
  <c r="N1722" i="15"/>
  <c r="L1665" i="15"/>
  <c r="I1662" i="15"/>
  <c r="J1670" i="15"/>
  <c r="P1730" i="15"/>
  <c r="R1775" i="15"/>
  <c r="O1708" i="15"/>
  <c r="Q1788" i="15"/>
  <c r="H1796" i="15" l="1"/>
  <c r="J1671" i="15"/>
  <c r="N1723" i="15"/>
  <c r="I1663" i="15"/>
  <c r="K1665" i="15"/>
  <c r="L1666" i="15"/>
  <c r="M1657" i="15"/>
  <c r="Q1789" i="15"/>
  <c r="P1731" i="15"/>
  <c r="R1776" i="15"/>
  <c r="O1709" i="15"/>
  <c r="H1797" i="15" l="1"/>
  <c r="K1666" i="15"/>
  <c r="L1667" i="15"/>
  <c r="I1664" i="15"/>
  <c r="J1672" i="15"/>
  <c r="M1658" i="15"/>
  <c r="N1724" i="15"/>
  <c r="P1732" i="15"/>
  <c r="O1710" i="15"/>
  <c r="R1777" i="15"/>
  <c r="Q1790" i="15"/>
  <c r="H1798" i="15" l="1"/>
  <c r="I1665" i="15"/>
  <c r="M1659" i="15"/>
  <c r="N1725" i="15"/>
  <c r="J1673" i="15"/>
  <c r="L1668" i="15"/>
  <c r="K1667" i="15"/>
  <c r="Q1791" i="15"/>
  <c r="O1711" i="15"/>
  <c r="P1733" i="15"/>
  <c r="R1778" i="15"/>
  <c r="H1799" i="15" l="1"/>
  <c r="L1669" i="15"/>
  <c r="M1660" i="15"/>
  <c r="K1668" i="15"/>
  <c r="N1726" i="15"/>
  <c r="J1674" i="15"/>
  <c r="I1666" i="15"/>
  <c r="R1779" i="15"/>
  <c r="P1734" i="15"/>
  <c r="Q1792" i="15"/>
  <c r="O1712" i="15"/>
  <c r="H1800" i="15" l="1"/>
  <c r="I1667" i="15"/>
  <c r="K1669" i="15"/>
  <c r="L1670" i="15"/>
  <c r="J1675" i="15"/>
  <c r="N1727" i="15"/>
  <c r="M1661" i="15"/>
  <c r="O1713" i="15"/>
  <c r="P1735" i="15"/>
  <c r="R1780" i="15"/>
  <c r="Q1793" i="15"/>
  <c r="H1801" i="15" l="1"/>
  <c r="J1676" i="15"/>
  <c r="K1670" i="15"/>
  <c r="I1668" i="15"/>
  <c r="M1662" i="15"/>
  <c r="N1728" i="15"/>
  <c r="L1671" i="15"/>
  <c r="R1781" i="15"/>
  <c r="O1714" i="15"/>
  <c r="Q1794" i="15"/>
  <c r="P1736" i="15"/>
  <c r="H1802" i="15" l="1"/>
  <c r="L1672" i="15"/>
  <c r="M1663" i="15"/>
  <c r="J1677" i="15"/>
  <c r="N1729" i="15"/>
  <c r="K1671" i="15"/>
  <c r="I1669" i="15"/>
  <c r="P1737" i="15"/>
  <c r="O1715" i="15"/>
  <c r="Q1795" i="15"/>
  <c r="R1782" i="15"/>
  <c r="H1803" i="15" l="1"/>
  <c r="N1730" i="15"/>
  <c r="K1672" i="15"/>
  <c r="J1678" i="15"/>
  <c r="L1673" i="15"/>
  <c r="I1670" i="15"/>
  <c r="M1664" i="15"/>
  <c r="R1783" i="15"/>
  <c r="Q1796" i="15"/>
  <c r="P1738" i="15"/>
  <c r="O1716" i="15"/>
  <c r="H1804" i="15" l="1"/>
  <c r="I1671" i="15"/>
  <c r="N1731" i="15"/>
  <c r="M1665" i="15"/>
  <c r="K1673" i="15"/>
  <c r="L1674" i="15"/>
  <c r="J1679" i="15"/>
  <c r="O1717" i="15"/>
  <c r="Q1797" i="15"/>
  <c r="P1739" i="15"/>
  <c r="R1784" i="15"/>
  <c r="H1805" i="15" l="1"/>
  <c r="L1675" i="15"/>
  <c r="K1674" i="15"/>
  <c r="N1732" i="15"/>
  <c r="I1672" i="15"/>
  <c r="J1680" i="15"/>
  <c r="M1666" i="15"/>
  <c r="R1785" i="15"/>
  <c r="P1740" i="15"/>
  <c r="Q1798" i="15"/>
  <c r="O1718" i="15"/>
  <c r="H1806" i="15" l="1"/>
  <c r="K1675" i="15"/>
  <c r="J1681" i="15"/>
  <c r="N1733" i="15"/>
  <c r="M1667" i="15"/>
  <c r="I1673" i="15"/>
  <c r="L1676" i="15"/>
  <c r="Q1799" i="15"/>
  <c r="O1719" i="15"/>
  <c r="R1786" i="15"/>
  <c r="P1741" i="15"/>
  <c r="H1807" i="15" l="1"/>
  <c r="I1674" i="15"/>
  <c r="M1668" i="15"/>
  <c r="L1677" i="15"/>
  <c r="N1734" i="15"/>
  <c r="J1682" i="15"/>
  <c r="K1676" i="15"/>
  <c r="P1742" i="15"/>
  <c r="O1720" i="15"/>
  <c r="R1787" i="15"/>
  <c r="Q1800" i="15"/>
  <c r="H1808" i="15" l="1"/>
  <c r="K1677" i="15"/>
  <c r="J1683" i="15"/>
  <c r="I1675" i="15"/>
  <c r="N1735" i="15"/>
  <c r="M1669" i="15"/>
  <c r="L1678" i="15"/>
  <c r="O1721" i="15"/>
  <c r="R1788" i="15"/>
  <c r="Q1801" i="15"/>
  <c r="P1743" i="15"/>
  <c r="H1809" i="15" l="1"/>
  <c r="M1670" i="15"/>
  <c r="J1684" i="15"/>
  <c r="K1678" i="15"/>
  <c r="I1676" i="15"/>
  <c r="L1679" i="15"/>
  <c r="N1736" i="15"/>
  <c r="O1722" i="15"/>
  <c r="R1789" i="15"/>
  <c r="P1744" i="15"/>
  <c r="Q1802" i="15"/>
  <c r="H1810" i="15" l="1"/>
  <c r="N1737" i="15"/>
  <c r="K1679" i="15"/>
  <c r="I1677" i="15"/>
  <c r="L1680" i="15"/>
  <c r="J1685" i="15"/>
  <c r="M1671" i="15"/>
  <c r="Q1803" i="15"/>
  <c r="P1745" i="15"/>
  <c r="R1790" i="15"/>
  <c r="O1723" i="15"/>
  <c r="H1811" i="15" l="1"/>
  <c r="I1678" i="15"/>
  <c r="K1680" i="15"/>
  <c r="L1681" i="15"/>
  <c r="M1672" i="15"/>
  <c r="J1686" i="15"/>
  <c r="N1738" i="15"/>
  <c r="R1791" i="15"/>
  <c r="Q1804" i="15"/>
  <c r="O1724" i="15"/>
  <c r="P1746" i="15"/>
  <c r="H1812" i="15" l="1"/>
  <c r="N1739" i="15"/>
  <c r="I1679" i="15"/>
  <c r="L1682" i="15"/>
  <c r="K1681" i="15"/>
  <c r="J1687" i="15"/>
  <c r="M1673" i="15"/>
  <c r="O1725" i="15"/>
  <c r="Q1805" i="15"/>
  <c r="P1747" i="15"/>
  <c r="R1792" i="15"/>
  <c r="H1813" i="15" l="1"/>
  <c r="J1688" i="15"/>
  <c r="K1682" i="15"/>
  <c r="N1740" i="15"/>
  <c r="L1683" i="15"/>
  <c r="I1680" i="15"/>
  <c r="M1674" i="15"/>
  <c r="P1748" i="15"/>
  <c r="Q1806" i="15"/>
  <c r="O1726" i="15"/>
  <c r="R1793" i="15"/>
  <c r="H1814" i="15" l="1"/>
  <c r="L1684" i="15"/>
  <c r="N1741" i="15"/>
  <c r="J1689" i="15"/>
  <c r="M1675" i="15"/>
  <c r="I1681" i="15"/>
  <c r="K1683" i="15"/>
  <c r="R1794" i="15"/>
  <c r="P1749" i="15"/>
  <c r="O1727" i="15"/>
  <c r="Q1807" i="15"/>
  <c r="H1815" i="15" l="1"/>
  <c r="L1685" i="15"/>
  <c r="K1684" i="15"/>
  <c r="M1676" i="15"/>
  <c r="N1742" i="15"/>
  <c r="I1682" i="15"/>
  <c r="J1690" i="15"/>
  <c r="P1750" i="15"/>
  <c r="Q1808" i="15"/>
  <c r="O1728" i="15"/>
  <c r="R1795" i="15"/>
  <c r="H1816" i="15" l="1"/>
  <c r="M1677" i="15"/>
  <c r="K1685" i="15"/>
  <c r="J1691" i="15"/>
  <c r="I1683" i="15"/>
  <c r="N1743" i="15"/>
  <c r="L1686" i="15"/>
  <c r="R1796" i="15"/>
  <c r="Q1809" i="15"/>
  <c r="O1729" i="15"/>
  <c r="P1751" i="15"/>
  <c r="H1817" i="15" l="1"/>
  <c r="L1687" i="15"/>
  <c r="I1684" i="15"/>
  <c r="K1686" i="15"/>
  <c r="M1678" i="15"/>
  <c r="N1744" i="15"/>
  <c r="J1692" i="15"/>
  <c r="Q1810" i="15"/>
  <c r="P1752" i="15"/>
  <c r="O1730" i="15"/>
  <c r="R1797" i="15"/>
  <c r="H1818" i="15" l="1"/>
  <c r="J1693" i="15"/>
  <c r="N1745" i="15"/>
  <c r="M1679" i="15"/>
  <c r="I1685" i="15"/>
  <c r="L1688" i="15"/>
  <c r="K1687" i="15"/>
  <c r="O1731" i="15"/>
  <c r="Q1811" i="15"/>
  <c r="P1753" i="15"/>
  <c r="R1798" i="15"/>
  <c r="H1819" i="15" l="1"/>
  <c r="N1746" i="15"/>
  <c r="J1694" i="15"/>
  <c r="K1688" i="15"/>
  <c r="L1689" i="15"/>
  <c r="I1686" i="15"/>
  <c r="M1680" i="15"/>
  <c r="Q1812" i="15"/>
  <c r="O1732" i="15"/>
  <c r="R1799" i="15"/>
  <c r="P1754" i="15"/>
  <c r="H1820" i="15" l="1"/>
  <c r="M1681" i="15"/>
  <c r="J1695" i="15"/>
  <c r="N1747" i="15"/>
  <c r="I1687" i="15"/>
  <c r="L1690" i="15"/>
  <c r="K1689" i="15"/>
  <c r="R1800" i="15"/>
  <c r="O1733" i="15"/>
  <c r="P1755" i="15"/>
  <c r="Q1813" i="15"/>
  <c r="H1821" i="15" l="1"/>
  <c r="N1748" i="15"/>
  <c r="L1691" i="15"/>
  <c r="M1682" i="15"/>
  <c r="J1696" i="15"/>
  <c r="K1690" i="15"/>
  <c r="I1688" i="15"/>
  <c r="O1734" i="15"/>
  <c r="P1756" i="15"/>
  <c r="R1801" i="15"/>
  <c r="Q1814" i="15"/>
  <c r="H1822" i="15" l="1"/>
  <c r="N1749" i="15"/>
  <c r="J1697" i="15"/>
  <c r="I1689" i="15"/>
  <c r="K1691" i="15"/>
  <c r="M1683" i="15"/>
  <c r="L1692" i="15"/>
  <c r="O1735" i="15"/>
  <c r="P1757" i="15"/>
  <c r="R1802" i="15"/>
  <c r="Q1815" i="15"/>
  <c r="H1823" i="15" l="1"/>
  <c r="L1693" i="15"/>
  <c r="K1692" i="15"/>
  <c r="N1750" i="15"/>
  <c r="J1698" i="15"/>
  <c r="M1684" i="15"/>
  <c r="I1690" i="15"/>
  <c r="R1803" i="15"/>
  <c r="P1758" i="15"/>
  <c r="Q1816" i="15"/>
  <c r="O1736" i="15"/>
  <c r="H1824" i="15" l="1"/>
  <c r="I1691" i="15"/>
  <c r="M1685" i="15"/>
  <c r="K1693" i="15"/>
  <c r="L1694" i="15"/>
  <c r="J1699" i="15"/>
  <c r="N1751" i="15"/>
  <c r="Q1817" i="15"/>
  <c r="P1759" i="15"/>
  <c r="R1804" i="15"/>
  <c r="O1737" i="15"/>
  <c r="H1825" i="15" l="1"/>
  <c r="M1686" i="15"/>
  <c r="N1752" i="15"/>
  <c r="I1692" i="15"/>
  <c r="K1694" i="15"/>
  <c r="J1700" i="15"/>
  <c r="L1695" i="15"/>
  <c r="P1760" i="15"/>
  <c r="R1805" i="15"/>
  <c r="O1738" i="15"/>
  <c r="Q1818" i="15"/>
  <c r="H1826" i="15" l="1"/>
  <c r="J1701" i="15"/>
  <c r="K1695" i="15"/>
  <c r="M1687" i="15"/>
  <c r="N1753" i="15"/>
  <c r="L1696" i="15"/>
  <c r="I1693" i="15"/>
  <c r="Q1819" i="15"/>
  <c r="O1739" i="15"/>
  <c r="R1806" i="15"/>
  <c r="P1761" i="15"/>
  <c r="H1827" i="15" l="1"/>
  <c r="I1694" i="15"/>
  <c r="K1696" i="15"/>
  <c r="M1688" i="15"/>
  <c r="L1697" i="15"/>
  <c r="N1754" i="15"/>
  <c r="J1702" i="15"/>
  <c r="P1762" i="15"/>
  <c r="O1740" i="15"/>
  <c r="R1807" i="15"/>
  <c r="Q1820" i="15"/>
  <c r="H1828" i="15" l="1"/>
  <c r="K1697" i="15"/>
  <c r="I1695" i="15"/>
  <c r="L1698" i="15"/>
  <c r="M1689" i="15"/>
  <c r="J1703" i="15"/>
  <c r="N1755" i="15"/>
  <c r="Q1821" i="15"/>
  <c r="O1741" i="15"/>
  <c r="R1808" i="15"/>
  <c r="P1763" i="15"/>
  <c r="H1829" i="15" l="1"/>
  <c r="L1699" i="15"/>
  <c r="M1690" i="15"/>
  <c r="J1704" i="15"/>
  <c r="N1756" i="15"/>
  <c r="I1696" i="15"/>
  <c r="K1698" i="15"/>
  <c r="P1764" i="15"/>
  <c r="R1809" i="15"/>
  <c r="O1742" i="15"/>
  <c r="Q1822" i="15"/>
  <c r="H1830" i="15" l="1"/>
  <c r="N1757" i="15"/>
  <c r="I1697" i="15"/>
  <c r="K1699" i="15"/>
  <c r="L1700" i="15"/>
  <c r="J1705" i="15"/>
  <c r="M1691" i="15"/>
  <c r="R1810" i="15"/>
  <c r="P1765" i="15"/>
  <c r="Q1823" i="15"/>
  <c r="O1743" i="15"/>
  <c r="H1831" i="15" l="1"/>
  <c r="M1692" i="15"/>
  <c r="N1758" i="15"/>
  <c r="J1706" i="15"/>
  <c r="L1701" i="15"/>
  <c r="K1700" i="15"/>
  <c r="I1698" i="15"/>
  <c r="Q1824" i="15"/>
  <c r="O1744" i="15"/>
  <c r="P1766" i="15"/>
  <c r="R1811" i="15"/>
  <c r="H1832" i="15" l="1"/>
  <c r="M1693" i="15"/>
  <c r="I1699" i="15"/>
  <c r="K1701" i="15"/>
  <c r="L1702" i="15"/>
  <c r="N1759" i="15"/>
  <c r="J1707" i="15"/>
  <c r="Q1825" i="15"/>
  <c r="O1745" i="15"/>
  <c r="R1812" i="15"/>
  <c r="P1767" i="15"/>
  <c r="H1833" i="15" l="1"/>
  <c r="J1708" i="15"/>
  <c r="L1703" i="15"/>
  <c r="I1700" i="15"/>
  <c r="M1694" i="15"/>
  <c r="N1760" i="15"/>
  <c r="K1702" i="15"/>
  <c r="O1746" i="15"/>
  <c r="R1813" i="15"/>
  <c r="Q1826" i="15"/>
  <c r="P1768" i="15"/>
  <c r="H1834" i="15" l="1"/>
  <c r="I1701" i="15"/>
  <c r="L1704" i="15"/>
  <c r="J1709" i="15"/>
  <c r="K1703" i="15"/>
  <c r="M1695" i="15"/>
  <c r="N1761" i="15"/>
  <c r="Q1827" i="15"/>
  <c r="R1814" i="15"/>
  <c r="P1769" i="15"/>
  <c r="O1747" i="15"/>
  <c r="H1835" i="15" l="1"/>
  <c r="N1762" i="15"/>
  <c r="K1704" i="15"/>
  <c r="J1710" i="15"/>
  <c r="L1705" i="15"/>
  <c r="M1696" i="15"/>
  <c r="I1702" i="15"/>
  <c r="R1815" i="15"/>
  <c r="O1748" i="15"/>
  <c r="P1770" i="15"/>
  <c r="Q1828" i="15"/>
  <c r="H1836" i="15" l="1"/>
  <c r="L1706" i="15"/>
  <c r="J1711" i="15"/>
  <c r="N1763" i="15"/>
  <c r="I1703" i="15"/>
  <c r="M1697" i="15"/>
  <c r="K1705" i="15"/>
  <c r="Q1829" i="15"/>
  <c r="P1771" i="15"/>
  <c r="R1816" i="15"/>
  <c r="O1749" i="15"/>
  <c r="H1837" i="15" l="1"/>
  <c r="L1707" i="15"/>
  <c r="K1706" i="15"/>
  <c r="J1712" i="15"/>
  <c r="M1698" i="15"/>
  <c r="N1764" i="15"/>
  <c r="I1704" i="15"/>
  <c r="O1750" i="15"/>
  <c r="P1772" i="15"/>
  <c r="R1817" i="15"/>
  <c r="Q1830" i="15"/>
  <c r="H1838" i="15" l="1"/>
  <c r="I1705" i="15"/>
  <c r="N1765" i="15"/>
  <c r="K1707" i="15"/>
  <c r="J1713" i="15"/>
  <c r="M1699" i="15"/>
  <c r="L1708" i="15"/>
  <c r="P1773" i="15"/>
  <c r="Q1831" i="15"/>
  <c r="R1818" i="15"/>
  <c r="O1751" i="15"/>
  <c r="H1839" i="15" l="1"/>
  <c r="M1700" i="15"/>
  <c r="J1714" i="15"/>
  <c r="N1766" i="15"/>
  <c r="K1708" i="15"/>
  <c r="L1709" i="15"/>
  <c r="I1706" i="15"/>
  <c r="O1752" i="15"/>
  <c r="P1774" i="15"/>
  <c r="R1819" i="15"/>
  <c r="Q1832" i="15"/>
  <c r="H1840" i="15" l="1"/>
  <c r="I1707" i="15"/>
  <c r="K1709" i="15"/>
  <c r="N1767" i="15"/>
  <c r="M1701" i="15"/>
  <c r="J1715" i="15"/>
  <c r="L1710" i="15"/>
  <c r="P1775" i="15"/>
  <c r="O1753" i="15"/>
  <c r="Q1833" i="15"/>
  <c r="R1820" i="15"/>
  <c r="H1841" i="15" l="1"/>
  <c r="M1702" i="15"/>
  <c r="I1708" i="15"/>
  <c r="J1716" i="15"/>
  <c r="K1710" i="15"/>
  <c r="L1711" i="15"/>
  <c r="N1768" i="15"/>
  <c r="R1821" i="15"/>
  <c r="Q1834" i="15"/>
  <c r="O1754" i="15"/>
  <c r="P1776" i="15"/>
  <c r="H1842" i="15" l="1"/>
  <c r="J1717" i="15"/>
  <c r="N1769" i="15"/>
  <c r="I1709" i="15"/>
  <c r="M1703" i="15"/>
  <c r="L1712" i="15"/>
  <c r="K1711" i="15"/>
  <c r="Q1835" i="15"/>
  <c r="P1777" i="15"/>
  <c r="R1822" i="15"/>
  <c r="O1755" i="15"/>
  <c r="H1843" i="15" l="1"/>
  <c r="J1718" i="15"/>
  <c r="K1712" i="15"/>
  <c r="L1713" i="15"/>
  <c r="I1710" i="15"/>
  <c r="M1704" i="15"/>
  <c r="N1770" i="15"/>
  <c r="O1756" i="15"/>
  <c r="P1778" i="15"/>
  <c r="R1823" i="15"/>
  <c r="Q1836" i="15"/>
  <c r="H1844" i="15" l="1"/>
  <c r="L1714" i="15"/>
  <c r="J1719" i="15"/>
  <c r="I1711" i="15"/>
  <c r="K1713" i="15"/>
  <c r="M1705" i="15"/>
  <c r="N1771" i="15"/>
  <c r="Q1837" i="15"/>
  <c r="R1824" i="15"/>
  <c r="P1779" i="15"/>
  <c r="O1757" i="15"/>
  <c r="H1845" i="15" l="1"/>
  <c r="N1772" i="15"/>
  <c r="M1706" i="15"/>
  <c r="I1712" i="15"/>
  <c r="K1714" i="15"/>
  <c r="J1720" i="15"/>
  <c r="L1715" i="15"/>
  <c r="R1825" i="15"/>
  <c r="P1780" i="15"/>
  <c r="O1758" i="15"/>
  <c r="Q1838" i="15"/>
  <c r="H1846" i="15" l="1"/>
  <c r="N1773" i="15"/>
  <c r="L1716" i="15"/>
  <c r="J1721" i="15"/>
  <c r="M1707" i="15"/>
  <c r="K1715" i="15"/>
  <c r="I1713" i="15"/>
  <c r="O1759" i="15"/>
  <c r="R1826" i="15"/>
  <c r="Q1839" i="15"/>
  <c r="P1781" i="15"/>
  <c r="H1847" i="15" l="1"/>
  <c r="I1714" i="15"/>
  <c r="L1717" i="15"/>
  <c r="N1774" i="15"/>
  <c r="J1722" i="15"/>
  <c r="K1716" i="15"/>
  <c r="M1708" i="15"/>
  <c r="R1827" i="15"/>
  <c r="P1782" i="15"/>
  <c r="O1760" i="15"/>
  <c r="Q1840" i="15"/>
  <c r="H1848" i="15" l="1"/>
  <c r="I1715" i="15"/>
  <c r="L1718" i="15"/>
  <c r="M1709" i="15"/>
  <c r="K1717" i="15"/>
  <c r="J1723" i="15"/>
  <c r="N1775" i="15"/>
  <c r="P1783" i="15"/>
  <c r="Q1841" i="15"/>
  <c r="R1828" i="15"/>
  <c r="O1761" i="15"/>
  <c r="H1849" i="15" l="1"/>
  <c r="J1724" i="15"/>
  <c r="N1776" i="15"/>
  <c r="I1716" i="15"/>
  <c r="K1718" i="15"/>
  <c r="M1710" i="15"/>
  <c r="L1719" i="15"/>
  <c r="R1829" i="15"/>
  <c r="Q1842" i="15"/>
  <c r="O1762" i="15"/>
  <c r="P1784" i="15"/>
  <c r="H1850" i="15" l="1"/>
  <c r="K1719" i="15"/>
  <c r="J1725" i="15"/>
  <c r="M1711" i="15"/>
  <c r="N1777" i="15"/>
  <c r="I1717" i="15"/>
  <c r="L1720" i="15"/>
  <c r="O1763" i="15"/>
  <c r="R1830" i="15"/>
  <c r="P1785" i="15"/>
  <c r="Q1843" i="15"/>
  <c r="H1851" i="15" l="1"/>
  <c r="N1778" i="15"/>
  <c r="L1721" i="15"/>
  <c r="I1718" i="15"/>
  <c r="M1712" i="15"/>
  <c r="J1726" i="15"/>
  <c r="K1720" i="15"/>
  <c r="Q1844" i="15"/>
  <c r="R1831" i="15"/>
  <c r="O1764" i="15"/>
  <c r="P1786" i="15"/>
  <c r="H1852" i="15" l="1"/>
  <c r="I1719" i="15"/>
  <c r="L1722" i="15"/>
  <c r="N1779" i="15"/>
  <c r="K1721" i="15"/>
  <c r="J1727" i="15"/>
  <c r="M1713" i="15"/>
  <c r="O1765" i="15"/>
  <c r="R1832" i="15"/>
  <c r="P1787" i="15"/>
  <c r="Q1845" i="15"/>
  <c r="H1853" i="15" l="1"/>
  <c r="K1722" i="15"/>
  <c r="M1714" i="15"/>
  <c r="J1728" i="15"/>
  <c r="L1723" i="15"/>
  <c r="N1780" i="15"/>
  <c r="I1720" i="15"/>
  <c r="R1833" i="15"/>
  <c r="Q1846" i="15"/>
  <c r="P1788" i="15"/>
  <c r="O1766" i="15"/>
  <c r="H1854" i="15" l="1"/>
  <c r="L1724" i="15"/>
  <c r="J1729" i="15"/>
  <c r="M1715" i="15"/>
  <c r="I1721" i="15"/>
  <c r="N1781" i="15"/>
  <c r="K1723" i="15"/>
  <c r="O1767" i="15"/>
  <c r="Q1847" i="15"/>
  <c r="P1789" i="15"/>
  <c r="R1834" i="15"/>
  <c r="H1855" i="15" l="1"/>
  <c r="L1725" i="15"/>
  <c r="I1722" i="15"/>
  <c r="M1716" i="15"/>
  <c r="J1730" i="15"/>
  <c r="N1782" i="15"/>
  <c r="K1724" i="15"/>
  <c r="R1835" i="15"/>
  <c r="Q1848" i="15"/>
  <c r="P1790" i="15"/>
  <c r="O1768" i="15"/>
  <c r="H1856" i="15" l="1"/>
  <c r="I1723" i="15"/>
  <c r="L1726" i="15"/>
  <c r="J1731" i="15"/>
  <c r="M1717" i="15"/>
  <c r="K1725" i="15"/>
  <c r="N1783" i="15"/>
  <c r="P1791" i="15"/>
  <c r="Q1849" i="15"/>
  <c r="O1769" i="15"/>
  <c r="R1836" i="15"/>
  <c r="H1857" i="15" l="1"/>
  <c r="N1784" i="15"/>
  <c r="J1732" i="15"/>
  <c r="M1718" i="15"/>
  <c r="L1727" i="15"/>
  <c r="K1726" i="15"/>
  <c r="I1724" i="15"/>
  <c r="P1792" i="15"/>
  <c r="R1837" i="15"/>
  <c r="O1770" i="15"/>
  <c r="Q1850" i="15"/>
  <c r="H1858" i="15" l="1"/>
  <c r="I1725" i="15"/>
  <c r="N1785" i="15"/>
  <c r="J1733" i="15"/>
  <c r="M1719" i="15"/>
  <c r="K1727" i="15"/>
  <c r="L1728" i="15"/>
  <c r="O1771" i="15"/>
  <c r="Q1851" i="15"/>
  <c r="R1838" i="15"/>
  <c r="P1793" i="15"/>
  <c r="H1859" i="15" l="1"/>
  <c r="J1734" i="15"/>
  <c r="L1729" i="15"/>
  <c r="N1786" i="15"/>
  <c r="K1728" i="15"/>
  <c r="M1720" i="15"/>
  <c r="I1726" i="15"/>
  <c r="P1794" i="15"/>
  <c r="R1839" i="15"/>
  <c r="Q1852" i="15"/>
  <c r="O1772" i="15"/>
  <c r="H1860" i="15" l="1"/>
  <c r="J1735" i="15"/>
  <c r="L1730" i="15"/>
  <c r="I1727" i="15"/>
  <c r="M1721" i="15"/>
  <c r="K1729" i="15"/>
  <c r="N1787" i="15"/>
  <c r="Q1853" i="15"/>
  <c r="P1795" i="15"/>
  <c r="O1773" i="15"/>
  <c r="R1840" i="15"/>
  <c r="H1861" i="15" l="1"/>
  <c r="K1730" i="15"/>
  <c r="M1722" i="15"/>
  <c r="N1788" i="15"/>
  <c r="L1731" i="15"/>
  <c r="I1728" i="15"/>
  <c r="J1736" i="15"/>
  <c r="R1841" i="15"/>
  <c r="O1774" i="15"/>
  <c r="P1796" i="15"/>
  <c r="Q1854" i="15"/>
  <c r="H1862" i="15" l="1"/>
  <c r="N1789" i="15"/>
  <c r="J1737" i="15"/>
  <c r="I1729" i="15"/>
  <c r="L1732" i="15"/>
  <c r="M1723" i="15"/>
  <c r="K1731" i="15"/>
  <c r="P1797" i="15"/>
  <c r="Q1855" i="15"/>
  <c r="O1775" i="15"/>
  <c r="R1842" i="15"/>
  <c r="H1863" i="15" l="1"/>
  <c r="I1730" i="15"/>
  <c r="J1738" i="15"/>
  <c r="N1790" i="15"/>
  <c r="K1732" i="15"/>
  <c r="M1724" i="15"/>
  <c r="L1733" i="15"/>
  <c r="Q1856" i="15"/>
  <c r="R1843" i="15"/>
  <c r="P1798" i="15"/>
  <c r="O1776" i="15"/>
  <c r="H1864" i="15" l="1"/>
  <c r="J1739" i="15"/>
  <c r="K1733" i="15"/>
  <c r="N1791" i="15"/>
  <c r="L1734" i="15"/>
  <c r="M1725" i="15"/>
  <c r="I1731" i="15"/>
  <c r="O1777" i="15"/>
  <c r="R1844" i="15"/>
  <c r="Q1857" i="15"/>
  <c r="P1799" i="15"/>
  <c r="H1865" i="15" l="1"/>
  <c r="K1734" i="15"/>
  <c r="N1792" i="15"/>
  <c r="M1726" i="15"/>
  <c r="L1735" i="15"/>
  <c r="I1732" i="15"/>
  <c r="J1740" i="15"/>
  <c r="P1800" i="15"/>
  <c r="Q1858" i="15"/>
  <c r="R1845" i="15"/>
  <c r="O1778" i="15"/>
  <c r="H1866" i="15" l="1"/>
  <c r="K1735" i="15"/>
  <c r="L1736" i="15"/>
  <c r="N1793" i="15"/>
  <c r="M1727" i="15"/>
  <c r="J1741" i="15"/>
  <c r="I1733" i="15"/>
  <c r="Q1859" i="15"/>
  <c r="O1779" i="15"/>
  <c r="P1801" i="15"/>
  <c r="R1846" i="15"/>
  <c r="H1867" i="15" l="1"/>
  <c r="J1742" i="15"/>
  <c r="M1728" i="15"/>
  <c r="I1734" i="15"/>
  <c r="L1737" i="15"/>
  <c r="N1794" i="15"/>
  <c r="K1736" i="15"/>
  <c r="R1847" i="15"/>
  <c r="O1780" i="15"/>
  <c r="P1802" i="15"/>
  <c r="Q1860" i="15"/>
  <c r="H1868" i="15" l="1"/>
  <c r="N1795" i="15"/>
  <c r="I1735" i="15"/>
  <c r="K1737" i="15"/>
  <c r="L1738" i="15"/>
  <c r="M1729" i="15"/>
  <c r="J1743" i="15"/>
  <c r="O1781" i="15"/>
  <c r="Q1861" i="15"/>
  <c r="R1848" i="15"/>
  <c r="P1803" i="15"/>
  <c r="H1869" i="15" l="1"/>
  <c r="K1738" i="15"/>
  <c r="I1736" i="15"/>
  <c r="J1744" i="15"/>
  <c r="M1730" i="15"/>
  <c r="L1739" i="15"/>
  <c r="N1796" i="15"/>
  <c r="P1804" i="15"/>
  <c r="Q1862" i="15"/>
  <c r="R1849" i="15"/>
  <c r="O1782" i="15"/>
  <c r="H1870" i="15" l="1"/>
  <c r="M1731" i="15"/>
  <c r="I1737" i="15"/>
  <c r="N1797" i="15"/>
  <c r="L1740" i="15"/>
  <c r="J1745" i="15"/>
  <c r="K1739" i="15"/>
  <c r="R1850" i="15"/>
  <c r="Q1863" i="15"/>
  <c r="O1783" i="15"/>
  <c r="P1805" i="15"/>
  <c r="H1871" i="15" l="1"/>
  <c r="K1740" i="15"/>
  <c r="J1746" i="15"/>
  <c r="I1738" i="15"/>
  <c r="M1732" i="15"/>
  <c r="N1798" i="15"/>
  <c r="L1741" i="15"/>
  <c r="R1851" i="15"/>
  <c r="P1806" i="15"/>
  <c r="O1784" i="15"/>
  <c r="Q1864" i="15"/>
  <c r="H1872" i="15" l="1"/>
  <c r="N1799" i="15"/>
  <c r="L1742" i="15"/>
  <c r="I1739" i="15"/>
  <c r="M1733" i="15"/>
  <c r="J1747" i="15"/>
  <c r="K1741" i="15"/>
  <c r="O1785" i="15"/>
  <c r="P1807" i="15"/>
  <c r="Q1865" i="15"/>
  <c r="R1852" i="15"/>
  <c r="H1873" i="15" l="1"/>
  <c r="J1748" i="15"/>
  <c r="M1734" i="15"/>
  <c r="N1800" i="15"/>
  <c r="I1740" i="15"/>
  <c r="L1743" i="15"/>
  <c r="K1742" i="15"/>
  <c r="Q1866" i="15"/>
  <c r="P1808" i="15"/>
  <c r="O1786" i="15"/>
  <c r="R1853" i="15"/>
  <c r="H1874" i="15" l="1"/>
  <c r="M1735" i="15"/>
  <c r="K1743" i="15"/>
  <c r="I1741" i="15"/>
  <c r="N1801" i="15"/>
  <c r="L1744" i="15"/>
  <c r="J1749" i="15"/>
  <c r="P1809" i="15"/>
  <c r="R1854" i="15"/>
  <c r="Q1867" i="15"/>
  <c r="O1787" i="15"/>
  <c r="H1875" i="15" l="1"/>
  <c r="K1744" i="15"/>
  <c r="J1750" i="15"/>
  <c r="L1745" i="15"/>
  <c r="N1802" i="15"/>
  <c r="I1742" i="15"/>
  <c r="M1736" i="15"/>
  <c r="P1810" i="15"/>
  <c r="O1788" i="15"/>
  <c r="Q1868" i="15"/>
  <c r="R1855" i="15"/>
  <c r="H1876" i="15" l="1"/>
  <c r="N1803" i="15"/>
  <c r="M1737" i="15"/>
  <c r="I1743" i="15"/>
  <c r="J1751" i="15"/>
  <c r="K1745" i="15"/>
  <c r="L1746" i="15"/>
  <c r="Q1869" i="15"/>
  <c r="O1789" i="15"/>
  <c r="R1856" i="15"/>
  <c r="P1811" i="15"/>
  <c r="H1877" i="15" l="1"/>
  <c r="L1747" i="15"/>
  <c r="J1752" i="15"/>
  <c r="I1744" i="15"/>
  <c r="M1738" i="15"/>
  <c r="K1746" i="15"/>
  <c r="N1804" i="15"/>
  <c r="Q1870" i="15"/>
  <c r="P1812" i="15"/>
  <c r="R1857" i="15"/>
  <c r="O1790" i="15"/>
  <c r="H1878" i="15" l="1"/>
  <c r="N1805" i="15"/>
  <c r="I1745" i="15"/>
  <c r="J1753" i="15"/>
  <c r="K1747" i="15"/>
  <c r="M1739" i="15"/>
  <c r="L1748" i="15"/>
  <c r="Q1871" i="15"/>
  <c r="O1791" i="15"/>
  <c r="R1858" i="15"/>
  <c r="P1813" i="15"/>
  <c r="H1879" i="15" l="1"/>
  <c r="J1754" i="15"/>
  <c r="I1746" i="15"/>
  <c r="L1749" i="15"/>
  <c r="M1740" i="15"/>
  <c r="K1748" i="15"/>
  <c r="N1806" i="15"/>
  <c r="O1792" i="15"/>
  <c r="P1814" i="15"/>
  <c r="R1859" i="15"/>
  <c r="Q1872" i="15"/>
  <c r="H1880" i="15" l="1"/>
  <c r="N1807" i="15"/>
  <c r="K1749" i="15"/>
  <c r="M1741" i="15"/>
  <c r="L1750" i="15"/>
  <c r="I1747" i="15"/>
  <c r="J1755" i="15"/>
  <c r="Q1873" i="15"/>
  <c r="R1860" i="15"/>
  <c r="P1815" i="15"/>
  <c r="O1793" i="15"/>
  <c r="H1881" i="15" l="1"/>
  <c r="J1756" i="15"/>
  <c r="L1751" i="15"/>
  <c r="M1742" i="15"/>
  <c r="K1750" i="15"/>
  <c r="N1808" i="15"/>
  <c r="I1748" i="15"/>
  <c r="O1794" i="15"/>
  <c r="Q1874" i="15"/>
  <c r="P1816" i="15"/>
  <c r="R1861" i="15"/>
  <c r="H1882" i="15" l="1"/>
  <c r="K1751" i="15"/>
  <c r="M1743" i="15"/>
  <c r="N1809" i="15"/>
  <c r="I1749" i="15"/>
  <c r="L1752" i="15"/>
  <c r="J1757" i="15"/>
  <c r="P1817" i="15"/>
  <c r="O1795" i="15"/>
  <c r="R1862" i="15"/>
  <c r="Q1875" i="15"/>
  <c r="H1883" i="15" l="1"/>
  <c r="J1758" i="15"/>
  <c r="L1753" i="15"/>
  <c r="M1744" i="15"/>
  <c r="K1752" i="15"/>
  <c r="I1750" i="15"/>
  <c r="N1810" i="15"/>
  <c r="Q1876" i="15"/>
  <c r="R1863" i="15"/>
  <c r="O1796" i="15"/>
  <c r="P1818" i="15"/>
  <c r="H1884" i="15" l="1"/>
  <c r="N1811" i="15"/>
  <c r="I1751" i="15"/>
  <c r="K1753" i="15"/>
  <c r="M1745" i="15"/>
  <c r="L1754" i="15"/>
  <c r="J1759" i="15"/>
  <c r="O1797" i="15"/>
  <c r="Q1877" i="15"/>
  <c r="P1819" i="15"/>
  <c r="R1864" i="15"/>
  <c r="H1885" i="15" l="1"/>
  <c r="J1760" i="15"/>
  <c r="I1752" i="15"/>
  <c r="N1812" i="15"/>
  <c r="L1755" i="15"/>
  <c r="K1754" i="15"/>
  <c r="M1746" i="15"/>
  <c r="P1820" i="15"/>
  <c r="Q1878" i="15"/>
  <c r="O1798" i="15"/>
  <c r="R1865" i="15"/>
  <c r="H1886" i="15" l="1"/>
  <c r="M1747" i="15"/>
  <c r="K1755" i="15"/>
  <c r="N1813" i="15"/>
  <c r="I1753" i="15"/>
  <c r="J1761" i="15"/>
  <c r="L1756" i="15"/>
  <c r="O1799" i="15"/>
  <c r="R1866" i="15"/>
  <c r="Q1879" i="15"/>
  <c r="P1821" i="15"/>
  <c r="H1887" i="15" l="1"/>
  <c r="L1757" i="15"/>
  <c r="N1814" i="15"/>
  <c r="J1762" i="15"/>
  <c r="K1756" i="15"/>
  <c r="I1754" i="15"/>
  <c r="M1748" i="15"/>
  <c r="R1867" i="15"/>
  <c r="Q1880" i="15"/>
  <c r="O1800" i="15"/>
  <c r="P1822" i="15"/>
  <c r="H1888" i="15" l="1"/>
  <c r="M1749" i="15"/>
  <c r="I1755" i="15"/>
  <c r="N1815" i="15"/>
  <c r="L1758" i="15"/>
  <c r="K1757" i="15"/>
  <c r="J1763" i="15"/>
  <c r="O1801" i="15"/>
  <c r="P1823" i="15"/>
  <c r="Q1881" i="15"/>
  <c r="R1868" i="15"/>
  <c r="H1889" i="15" l="1"/>
  <c r="L1759" i="15"/>
  <c r="J1764" i="15"/>
  <c r="I1756" i="15"/>
  <c r="K1758" i="15"/>
  <c r="M1750" i="15"/>
  <c r="N1816" i="15"/>
  <c r="R1869" i="15"/>
  <c r="Q1882" i="15"/>
  <c r="P1824" i="15"/>
  <c r="O1802" i="15"/>
  <c r="H1890" i="15" l="1"/>
  <c r="N1817" i="15"/>
  <c r="M1751" i="15"/>
  <c r="L1760" i="15"/>
  <c r="K1759" i="15"/>
  <c r="I1757" i="15"/>
  <c r="J1765" i="15"/>
  <c r="P1825" i="15"/>
  <c r="Q1883" i="15"/>
  <c r="R1870" i="15"/>
  <c r="O1803" i="15"/>
  <c r="H1891" i="15" l="1"/>
  <c r="J1766" i="15"/>
  <c r="M1752" i="15"/>
  <c r="I1758" i="15"/>
  <c r="N1818" i="15"/>
  <c r="K1760" i="15"/>
  <c r="L1761" i="15"/>
  <c r="R1871" i="15"/>
  <c r="Q1884" i="15"/>
  <c r="P1826" i="15"/>
  <c r="O1804" i="15"/>
  <c r="H1892" i="15" l="1"/>
  <c r="L1762" i="15"/>
  <c r="N1819" i="15"/>
  <c r="K1761" i="15"/>
  <c r="I1759" i="15"/>
  <c r="M1753" i="15"/>
  <c r="J1767" i="15"/>
  <c r="O1805" i="15"/>
  <c r="P1827" i="15"/>
  <c r="Q1885" i="15"/>
  <c r="R1872" i="15"/>
  <c r="H1893" i="15" l="1"/>
  <c r="M1754" i="15"/>
  <c r="L1763" i="15"/>
  <c r="I1760" i="15"/>
  <c r="K1762" i="15"/>
  <c r="N1820" i="15"/>
  <c r="J1768" i="15"/>
  <c r="R1873" i="15"/>
  <c r="Q1886" i="15"/>
  <c r="P1828" i="15"/>
  <c r="O1806" i="15"/>
  <c r="H1894" i="15" l="1"/>
  <c r="M1755" i="15"/>
  <c r="K1763" i="15"/>
  <c r="L1764" i="15"/>
  <c r="J1769" i="15"/>
  <c r="I1761" i="15"/>
  <c r="N1821" i="15"/>
  <c r="O1807" i="15"/>
  <c r="Q1887" i="15"/>
  <c r="P1829" i="15"/>
  <c r="R1874" i="15"/>
  <c r="H1895" i="15" l="1"/>
  <c r="J1770" i="15"/>
  <c r="N1822" i="15"/>
  <c r="K1764" i="15"/>
  <c r="L1765" i="15"/>
  <c r="M1756" i="15"/>
  <c r="I1762" i="15"/>
  <c r="R1875" i="15"/>
  <c r="P1830" i="15"/>
  <c r="Q1888" i="15"/>
  <c r="O1808" i="15"/>
  <c r="H1896" i="15" l="1"/>
  <c r="M1757" i="15"/>
  <c r="K1765" i="15"/>
  <c r="N1823" i="15"/>
  <c r="J1771" i="15"/>
  <c r="I1763" i="15"/>
  <c r="L1766" i="15"/>
  <c r="R1876" i="15"/>
  <c r="O1809" i="15"/>
  <c r="P1831" i="15"/>
  <c r="Q1889" i="15"/>
  <c r="H1897" i="15" l="1"/>
  <c r="K1766" i="15"/>
  <c r="M1758" i="15"/>
  <c r="L1767" i="15"/>
  <c r="J1772" i="15"/>
  <c r="I1764" i="15"/>
  <c r="N1824" i="15"/>
  <c r="Q1890" i="15"/>
  <c r="P1832" i="15"/>
  <c r="R1877" i="15"/>
  <c r="O1810" i="15"/>
  <c r="H1898" i="15" l="1"/>
  <c r="J1773" i="15"/>
  <c r="L1768" i="15"/>
  <c r="K1767" i="15"/>
  <c r="N1825" i="15"/>
  <c r="I1765" i="15"/>
  <c r="M1759" i="15"/>
  <c r="Q1891" i="15"/>
  <c r="O1811" i="15"/>
  <c r="R1878" i="15"/>
  <c r="P1833" i="15"/>
  <c r="H1899" i="15" l="1"/>
  <c r="N1826" i="15"/>
  <c r="J1774" i="15"/>
  <c r="M1760" i="15"/>
  <c r="K1768" i="15"/>
  <c r="I1766" i="15"/>
  <c r="L1769" i="15"/>
  <c r="Q1892" i="15"/>
  <c r="P1834" i="15"/>
  <c r="O1812" i="15"/>
  <c r="R1879" i="15"/>
  <c r="H1900" i="15" l="1"/>
  <c r="L1770" i="15"/>
  <c r="K1769" i="15"/>
  <c r="M1761" i="15"/>
  <c r="J1775" i="15"/>
  <c r="N1827" i="15"/>
  <c r="I1767" i="15"/>
  <c r="R1880" i="15"/>
  <c r="O1813" i="15"/>
  <c r="P1835" i="15"/>
  <c r="Q1893" i="15"/>
  <c r="H1901" i="15" l="1"/>
  <c r="M1762" i="15"/>
  <c r="N1828" i="15"/>
  <c r="L1771" i="15"/>
  <c r="J1776" i="15"/>
  <c r="I1768" i="15"/>
  <c r="K1770" i="15"/>
  <c r="O1814" i="15"/>
  <c r="R1881" i="15"/>
  <c r="Q1894" i="15"/>
  <c r="P1836" i="15"/>
  <c r="H1902" i="15" l="1"/>
  <c r="M1763" i="15"/>
  <c r="I1769" i="15"/>
  <c r="N1829" i="15"/>
  <c r="J1777" i="15"/>
  <c r="L1772" i="15"/>
  <c r="K1771" i="15"/>
  <c r="Q1895" i="15"/>
  <c r="P1837" i="15"/>
  <c r="R1882" i="15"/>
  <c r="O1815" i="15"/>
  <c r="H1903" i="15" l="1"/>
  <c r="K1772" i="15"/>
  <c r="N1830" i="15"/>
  <c r="L1773" i="15"/>
  <c r="I1770" i="15"/>
  <c r="M1764" i="15"/>
  <c r="J1778" i="15"/>
  <c r="Q1896" i="15"/>
  <c r="O1816" i="15"/>
  <c r="R1883" i="15"/>
  <c r="P1838" i="15"/>
  <c r="H1904" i="15" l="1"/>
  <c r="L1774" i="15"/>
  <c r="N1831" i="15"/>
  <c r="M1765" i="15"/>
  <c r="J1779" i="15"/>
  <c r="I1771" i="15"/>
  <c r="K1773" i="15"/>
  <c r="Q1897" i="15"/>
  <c r="P1839" i="15"/>
  <c r="R1884" i="15"/>
  <c r="O1817" i="15"/>
  <c r="H1905" i="15" l="1"/>
  <c r="J1780" i="15"/>
  <c r="K1774" i="15"/>
  <c r="M1766" i="15"/>
  <c r="N1832" i="15"/>
  <c r="I1772" i="15"/>
  <c r="L1775" i="15"/>
  <c r="O1818" i="15"/>
  <c r="Q1898" i="15"/>
  <c r="R1885" i="15"/>
  <c r="P1840" i="15"/>
  <c r="H1906" i="15" l="1"/>
  <c r="N1833" i="15"/>
  <c r="L1776" i="15"/>
  <c r="I1773" i="15"/>
  <c r="M1767" i="15"/>
  <c r="K1775" i="15"/>
  <c r="J1781" i="15"/>
  <c r="R1886" i="15"/>
  <c r="Q1899" i="15"/>
  <c r="O1819" i="15"/>
  <c r="P1841" i="15"/>
  <c r="H1907" i="15" l="1"/>
  <c r="J1782" i="15"/>
  <c r="I1774" i="15"/>
  <c r="N1834" i="15"/>
  <c r="L1777" i="15"/>
  <c r="K1776" i="15"/>
  <c r="M1768" i="15"/>
  <c r="O1820" i="15"/>
  <c r="R1887" i="15"/>
  <c r="Q1900" i="15"/>
  <c r="P1842" i="15"/>
  <c r="H1908" i="15" l="1"/>
  <c r="K1777" i="15"/>
  <c r="L1778" i="15"/>
  <c r="N1835" i="15"/>
  <c r="M1769" i="15"/>
  <c r="I1775" i="15"/>
  <c r="J1783" i="15"/>
  <c r="R1888" i="15"/>
  <c r="O1821" i="15"/>
  <c r="P1843" i="15"/>
  <c r="Q1901" i="15"/>
  <c r="H1909" i="15" l="1"/>
  <c r="K1778" i="15"/>
  <c r="M1770" i="15"/>
  <c r="J1784" i="15"/>
  <c r="L1779" i="15"/>
  <c r="I1776" i="15"/>
  <c r="N1836" i="15"/>
  <c r="P1844" i="15"/>
  <c r="R1889" i="15"/>
  <c r="O1822" i="15"/>
  <c r="Q1902" i="15"/>
  <c r="H1910" i="15" l="1"/>
  <c r="J1785" i="15"/>
  <c r="I1777" i="15"/>
  <c r="K1779" i="15"/>
  <c r="L1780" i="15"/>
  <c r="N1837" i="15"/>
  <c r="M1771" i="15"/>
  <c r="Q1903" i="15"/>
  <c r="O1823" i="15"/>
  <c r="R1890" i="15"/>
  <c r="P1845" i="15"/>
  <c r="H1911" i="15" l="1"/>
  <c r="I1778" i="15"/>
  <c r="M1772" i="15"/>
  <c r="L1781" i="15"/>
  <c r="K1780" i="15"/>
  <c r="N1838" i="15"/>
  <c r="J1786" i="15"/>
  <c r="R1891" i="15"/>
  <c r="P1846" i="15"/>
  <c r="O1824" i="15"/>
  <c r="Q1904" i="15"/>
  <c r="H1912" i="15" l="1"/>
  <c r="I1779" i="15"/>
  <c r="K1781" i="15"/>
  <c r="L1782" i="15"/>
  <c r="M1773" i="15"/>
  <c r="J1787" i="15"/>
  <c r="N1839" i="15"/>
  <c r="Q1905" i="15"/>
  <c r="O1825" i="15"/>
  <c r="P1847" i="15"/>
  <c r="R1892" i="15"/>
  <c r="H1913" i="15" l="1"/>
  <c r="K1782" i="15"/>
  <c r="J1788" i="15"/>
  <c r="I1780" i="15"/>
  <c r="N1840" i="15"/>
  <c r="L1783" i="15"/>
  <c r="M1774" i="15"/>
  <c r="O1826" i="15"/>
  <c r="R1893" i="15"/>
  <c r="P1848" i="15"/>
  <c r="Q1906" i="15"/>
  <c r="H1914" i="15" l="1"/>
  <c r="J1789" i="15"/>
  <c r="I1781" i="15"/>
  <c r="M1775" i="15"/>
  <c r="L1784" i="15"/>
  <c r="N1841" i="15"/>
  <c r="K1783" i="15"/>
  <c r="P1849" i="15"/>
  <c r="R1894" i="15"/>
  <c r="Q1907" i="15"/>
  <c r="O1827" i="15"/>
  <c r="H1915" i="15" l="1"/>
  <c r="J1790" i="15"/>
  <c r="L1785" i="15"/>
  <c r="K1784" i="15"/>
  <c r="M1776" i="15"/>
  <c r="I1782" i="15"/>
  <c r="N1842" i="15"/>
  <c r="O1828" i="15"/>
  <c r="Q1908" i="15"/>
  <c r="R1895" i="15"/>
  <c r="P1850" i="15"/>
  <c r="H1916" i="15" l="1"/>
  <c r="K1785" i="15"/>
  <c r="J1791" i="15"/>
  <c r="I1783" i="15"/>
  <c r="L1786" i="15"/>
  <c r="N1843" i="15"/>
  <c r="M1777" i="15"/>
  <c r="R1896" i="15"/>
  <c r="P1851" i="15"/>
  <c r="Q1909" i="15"/>
  <c r="O1829" i="15"/>
  <c r="H1917" i="15" l="1"/>
  <c r="L1787" i="15"/>
  <c r="I1784" i="15"/>
  <c r="K1786" i="15"/>
  <c r="J1792" i="15"/>
  <c r="M1778" i="15"/>
  <c r="N1844" i="15"/>
  <c r="O1830" i="15"/>
  <c r="Q1910" i="15"/>
  <c r="P1852" i="15"/>
  <c r="R1897" i="15"/>
  <c r="H1918" i="15" l="1"/>
  <c r="I1785" i="15"/>
  <c r="N1845" i="15"/>
  <c r="K1787" i="15"/>
  <c r="L1788" i="15"/>
  <c r="J1793" i="15"/>
  <c r="M1779" i="15"/>
  <c r="Q1911" i="15"/>
  <c r="O1831" i="15"/>
  <c r="R1898" i="15"/>
  <c r="P1853" i="15"/>
  <c r="H1919" i="15" l="1"/>
  <c r="M1780" i="15"/>
  <c r="K1788" i="15"/>
  <c r="L1789" i="15"/>
  <c r="N1846" i="15"/>
  <c r="J1794" i="15"/>
  <c r="I1786" i="15"/>
  <c r="P1854" i="15"/>
  <c r="Q1912" i="15"/>
  <c r="R1899" i="15"/>
  <c r="O1832" i="15"/>
  <c r="H1920" i="15" l="1"/>
  <c r="K1789" i="15"/>
  <c r="J1795" i="15"/>
  <c r="N1847" i="15"/>
  <c r="I1787" i="15"/>
  <c r="L1790" i="15"/>
  <c r="M1781" i="15"/>
  <c r="R1900" i="15"/>
  <c r="Q1913" i="15"/>
  <c r="O1833" i="15"/>
  <c r="P1855" i="15"/>
  <c r="H1921" i="15" l="1"/>
  <c r="M1782" i="15"/>
  <c r="L1791" i="15"/>
  <c r="J1796" i="15"/>
  <c r="K1790" i="15"/>
  <c r="N1848" i="15"/>
  <c r="I1788" i="15"/>
  <c r="O1834" i="15"/>
  <c r="Q1914" i="15"/>
  <c r="R1901" i="15"/>
  <c r="P1856" i="15"/>
  <c r="H1922" i="15" l="1"/>
  <c r="N1849" i="15"/>
  <c r="K1791" i="15"/>
  <c r="L1792" i="15"/>
  <c r="I1789" i="15"/>
  <c r="J1797" i="15"/>
  <c r="M1783" i="15"/>
  <c r="P1857" i="15"/>
  <c r="Q1915" i="15"/>
  <c r="R1902" i="15"/>
  <c r="O1835" i="15"/>
  <c r="H1923" i="15" l="1"/>
  <c r="J1798" i="15"/>
  <c r="N1850" i="15"/>
  <c r="I1790" i="15"/>
  <c r="L1793" i="15"/>
  <c r="K1792" i="15"/>
  <c r="M1784" i="15"/>
  <c r="P1858" i="15"/>
  <c r="O1836" i="15"/>
  <c r="R1903" i="15"/>
  <c r="Q1916" i="15"/>
  <c r="H1924" i="15" l="1"/>
  <c r="J1799" i="15"/>
  <c r="L1794" i="15"/>
  <c r="N1851" i="15"/>
  <c r="K1793" i="15"/>
  <c r="M1785" i="15"/>
  <c r="I1791" i="15"/>
  <c r="O1837" i="15"/>
  <c r="R1904" i="15"/>
  <c r="Q1917" i="15"/>
  <c r="P1859" i="15"/>
  <c r="H1925" i="15" l="1"/>
  <c r="K1794" i="15"/>
  <c r="J1800" i="15"/>
  <c r="L1795" i="15"/>
  <c r="I1792" i="15"/>
  <c r="M1786" i="15"/>
  <c r="N1852" i="15"/>
  <c r="P1860" i="15"/>
  <c r="O1838" i="15"/>
  <c r="Q1918" i="15"/>
  <c r="R1905" i="15"/>
  <c r="H1926" i="15" l="1"/>
  <c r="I1793" i="15"/>
  <c r="N1853" i="15"/>
  <c r="J1801" i="15"/>
  <c r="K1795" i="15"/>
  <c r="M1787" i="15"/>
  <c r="L1796" i="15"/>
  <c r="Q1919" i="15"/>
  <c r="O1839" i="15"/>
  <c r="P1861" i="15"/>
  <c r="R1906" i="15"/>
  <c r="H1927" i="15" l="1"/>
  <c r="K1796" i="15"/>
  <c r="N1854" i="15"/>
  <c r="M1788" i="15"/>
  <c r="J1802" i="15"/>
  <c r="I1794" i="15"/>
  <c r="L1797" i="15"/>
  <c r="O1840" i="15"/>
  <c r="R1907" i="15"/>
  <c r="P1862" i="15"/>
  <c r="Q1920" i="15"/>
  <c r="H1928" i="15" l="1"/>
  <c r="L1798" i="15"/>
  <c r="I1795" i="15"/>
  <c r="J1803" i="15"/>
  <c r="N1855" i="15"/>
  <c r="K1797" i="15"/>
  <c r="M1789" i="15"/>
  <c r="Q1921" i="15"/>
  <c r="P1863" i="15"/>
  <c r="R1908" i="15"/>
  <c r="O1841" i="15"/>
  <c r="H1929" i="15" l="1"/>
  <c r="K1798" i="15"/>
  <c r="I1796" i="15"/>
  <c r="J1804" i="15"/>
  <c r="M1790" i="15"/>
  <c r="N1856" i="15"/>
  <c r="L1799" i="15"/>
  <c r="R1909" i="15"/>
  <c r="O1842" i="15"/>
  <c r="P1864" i="15"/>
  <c r="Q1922" i="15"/>
  <c r="H1930" i="15" l="1"/>
  <c r="L1800" i="15"/>
  <c r="J1805" i="15"/>
  <c r="I1797" i="15"/>
  <c r="K1799" i="15"/>
  <c r="M1791" i="15"/>
  <c r="N1857" i="15"/>
  <c r="O1843" i="15"/>
  <c r="P1865" i="15"/>
  <c r="Q1923" i="15"/>
  <c r="R1910" i="15"/>
  <c r="H1931" i="15" l="1"/>
  <c r="K1800" i="15"/>
  <c r="J1806" i="15"/>
  <c r="L1801" i="15"/>
  <c r="N1858" i="15"/>
  <c r="M1792" i="15"/>
  <c r="I1798" i="15"/>
  <c r="P1866" i="15"/>
  <c r="R1911" i="15"/>
  <c r="O1844" i="15"/>
  <c r="Q1924" i="15"/>
  <c r="H1932" i="15" l="1"/>
  <c r="K1801" i="15"/>
  <c r="N1859" i="15"/>
  <c r="J1807" i="15"/>
  <c r="I1799" i="15"/>
  <c r="M1793" i="15"/>
  <c r="L1802" i="15"/>
  <c r="Q1925" i="15"/>
  <c r="O1845" i="15"/>
  <c r="P1867" i="15"/>
  <c r="R1912" i="15"/>
  <c r="H1933" i="15" l="1"/>
  <c r="J1808" i="15"/>
  <c r="I1800" i="15"/>
  <c r="K1802" i="15"/>
  <c r="M1794" i="15"/>
  <c r="N1860" i="15"/>
  <c r="L1803" i="15"/>
  <c r="P1868" i="15"/>
  <c r="O1846" i="15"/>
  <c r="R1913" i="15"/>
  <c r="Q1926" i="15"/>
  <c r="H1934" i="15" l="1"/>
  <c r="M1795" i="15"/>
  <c r="K1803" i="15"/>
  <c r="L1804" i="15"/>
  <c r="J1809" i="15"/>
  <c r="N1861" i="15"/>
  <c r="I1801" i="15"/>
  <c r="Q1927" i="15"/>
  <c r="P1869" i="15"/>
  <c r="R1914" i="15"/>
  <c r="O1847" i="15"/>
  <c r="H1935" i="15" l="1"/>
  <c r="I1802" i="15"/>
  <c r="L1805" i="15"/>
  <c r="K1804" i="15"/>
  <c r="M1796" i="15"/>
  <c r="N1862" i="15"/>
  <c r="J1810" i="15"/>
  <c r="R1915" i="15"/>
  <c r="P1870" i="15"/>
  <c r="O1848" i="15"/>
  <c r="Q1928" i="15"/>
  <c r="H1936" i="15" l="1"/>
  <c r="J1811" i="15"/>
  <c r="N1863" i="15"/>
  <c r="M1797" i="15"/>
  <c r="I1803" i="15"/>
  <c r="K1805" i="15"/>
  <c r="L1806" i="15"/>
  <c r="P1871" i="15"/>
  <c r="Q1929" i="15"/>
  <c r="O1849" i="15"/>
  <c r="R1916" i="15"/>
  <c r="H1937" i="15" l="1"/>
  <c r="I1804" i="15"/>
  <c r="L1807" i="15"/>
  <c r="K1806" i="15"/>
  <c r="J1812" i="15"/>
  <c r="M1798" i="15"/>
  <c r="N1864" i="15"/>
  <c r="O1850" i="15"/>
  <c r="Q1930" i="15"/>
  <c r="R1917" i="15"/>
  <c r="P1872" i="15"/>
  <c r="H1938" i="15" l="1"/>
  <c r="J1813" i="15"/>
  <c r="M1799" i="15"/>
  <c r="N1865" i="15"/>
  <c r="K1807" i="15"/>
  <c r="L1808" i="15"/>
  <c r="I1805" i="15"/>
  <c r="Q1931" i="15"/>
  <c r="P1873" i="15"/>
  <c r="O1851" i="15"/>
  <c r="R1918" i="15"/>
  <c r="H1939" i="15" l="1"/>
  <c r="L1809" i="15"/>
  <c r="J1814" i="15"/>
  <c r="I1806" i="15"/>
  <c r="M1800" i="15"/>
  <c r="K1808" i="15"/>
  <c r="N1866" i="15"/>
  <c r="P1874" i="15"/>
  <c r="Q1932" i="15"/>
  <c r="R1919" i="15"/>
  <c r="O1852" i="15"/>
  <c r="H1940" i="15" l="1"/>
  <c r="H1941" i="15" s="1"/>
  <c r="H1942" i="15" s="1"/>
  <c r="H1943" i="15" s="1"/>
  <c r="H1944" i="15" s="1"/>
  <c r="H1945" i="15" s="1"/>
  <c r="H1946" i="15" s="1"/>
  <c r="H1947" i="15" s="1"/>
  <c r="H1948" i="15" s="1"/>
  <c r="H1949" i="15" s="1"/>
  <c r="H1950" i="15" s="1"/>
  <c r="H1951" i="15" s="1"/>
  <c r="H1952" i="15" s="1"/>
  <c r="H1953" i="15" s="1"/>
  <c r="H1954" i="15" s="1"/>
  <c r="H1955" i="15" s="1"/>
  <c r="H1956" i="15" s="1"/>
  <c r="H1957" i="15" s="1"/>
  <c r="H1958" i="15" s="1"/>
  <c r="H1959" i="15" s="1"/>
  <c r="H1960" i="15" s="1"/>
  <c r="H1961" i="15" s="1"/>
  <c r="H1962" i="15" s="1"/>
  <c r="H1963" i="15" s="1"/>
  <c r="H1964" i="15" s="1"/>
  <c r="H1965" i="15" s="1"/>
  <c r="H1966" i="15" s="1"/>
  <c r="H1967" i="15" s="1"/>
  <c r="H1968" i="15" s="1"/>
  <c r="H1969" i="15" s="1"/>
  <c r="H1970" i="15" s="1"/>
  <c r="H1971" i="15" s="1"/>
  <c r="H1972" i="15" s="1"/>
  <c r="H1973" i="15" s="1"/>
  <c r="H1974" i="15" s="1"/>
  <c r="H1975" i="15" s="1"/>
  <c r="H1976" i="15" s="1"/>
  <c r="H1977" i="15" s="1"/>
  <c r="H1978" i="15" s="1"/>
  <c r="H1979" i="15" s="1"/>
  <c r="H1980" i="15" s="1"/>
  <c r="H1981" i="15" s="1"/>
  <c r="H1982" i="15" s="1"/>
  <c r="H1983" i="15" s="1"/>
  <c r="H1984" i="15" s="1"/>
  <c r="N1867" i="15"/>
  <c r="L1810" i="15"/>
  <c r="K1809" i="15"/>
  <c r="I1807" i="15"/>
  <c r="J1815" i="15"/>
  <c r="M1801" i="15"/>
  <c r="Q1933" i="15"/>
  <c r="P1875" i="15"/>
  <c r="O1853" i="15"/>
  <c r="R1920" i="15"/>
  <c r="H1985" i="15" l="1"/>
  <c r="H1986" i="15" s="1"/>
  <c r="H1987" i="15" s="1"/>
  <c r="H1988" i="15" s="1"/>
  <c r="H1989" i="15" s="1"/>
  <c r="H1990" i="15" s="1"/>
  <c r="H1991" i="15" s="1"/>
  <c r="H1992" i="15" s="1"/>
  <c r="H1993" i="15" s="1"/>
  <c r="H1994" i="15" s="1"/>
  <c r="H1995" i="15" s="1"/>
  <c r="H1996" i="15" s="1"/>
  <c r="H1997" i="15" s="1"/>
  <c r="H1998" i="15" s="1"/>
  <c r="H1999" i="15" s="1"/>
  <c r="H2000" i="15" s="1"/>
  <c r="H2001" i="15" s="1"/>
  <c r="H2002" i="15" s="1"/>
  <c r="W2" i="15" s="1"/>
  <c r="C8" i="11" s="1"/>
  <c r="J1816" i="15"/>
  <c r="N1868" i="15"/>
  <c r="I1808" i="15"/>
  <c r="K1810" i="15"/>
  <c r="M1802" i="15"/>
  <c r="L1811" i="15"/>
  <c r="O1854" i="15"/>
  <c r="R1921" i="15"/>
  <c r="P1876" i="15"/>
  <c r="Q1934" i="15"/>
  <c r="C15" i="2" l="1"/>
  <c r="K1" i="18"/>
  <c r="G1" i="16"/>
  <c r="L1812" i="15"/>
  <c r="J1817" i="15"/>
  <c r="I1809" i="15"/>
  <c r="N1869" i="15"/>
  <c r="M1803" i="15"/>
  <c r="K1811" i="15"/>
  <c r="R1922" i="15"/>
  <c r="O1855" i="15"/>
  <c r="Q1935" i="15"/>
  <c r="P1877" i="15"/>
  <c r="D4" i="16" l="1"/>
  <c r="F45" i="16"/>
  <c r="F44" i="16"/>
  <c r="E45" i="16"/>
  <c r="C46" i="16"/>
  <c r="G46" i="16"/>
  <c r="F47" i="16"/>
  <c r="D48" i="16"/>
  <c r="E44" i="16"/>
  <c r="D45" i="16"/>
  <c r="F46" i="16"/>
  <c r="E47" i="16"/>
  <c r="C48" i="16"/>
  <c r="G48" i="16"/>
  <c r="D44" i="16"/>
  <c r="C45" i="16"/>
  <c r="G45" i="16"/>
  <c r="E46" i="16"/>
  <c r="D47" i="16"/>
  <c r="F48" i="16"/>
  <c r="C44" i="16"/>
  <c r="G44" i="16"/>
  <c r="D46" i="16"/>
  <c r="C47" i="16"/>
  <c r="G47" i="16"/>
  <c r="E48" i="16"/>
  <c r="C35" i="16"/>
  <c r="C6" i="16"/>
  <c r="C8" i="16"/>
  <c r="C26" i="16"/>
  <c r="C27" i="16"/>
  <c r="C11" i="16"/>
  <c r="C21" i="16"/>
  <c r="C13" i="16"/>
  <c r="C28" i="16"/>
  <c r="C7" i="16"/>
  <c r="C4" i="16"/>
  <c r="C42" i="16"/>
  <c r="C22" i="16"/>
  <c r="C37" i="16"/>
  <c r="B37" i="31" s="1"/>
  <c r="C14" i="16"/>
  <c r="C43" i="16"/>
  <c r="C24" i="16"/>
  <c r="C39" i="16"/>
  <c r="B39" i="31" s="1"/>
  <c r="C25" i="16"/>
  <c r="C31" i="16"/>
  <c r="C16" i="16"/>
  <c r="C23" i="16"/>
  <c r="C20" i="16"/>
  <c r="C9" i="16"/>
  <c r="C32" i="16"/>
  <c r="C40" i="16"/>
  <c r="B40" i="31" s="1"/>
  <c r="C29" i="16"/>
  <c r="C34" i="16"/>
  <c r="C41" i="16"/>
  <c r="C18" i="16"/>
  <c r="C10" i="16"/>
  <c r="C15" i="16"/>
  <c r="C12" i="16"/>
  <c r="C19" i="16"/>
  <c r="C30" i="16"/>
  <c r="C17" i="16"/>
  <c r="C36" i="16"/>
  <c r="C5" i="16"/>
  <c r="C33" i="16"/>
  <c r="C38" i="16"/>
  <c r="B38" i="31" s="1"/>
  <c r="K1812" i="15"/>
  <c r="N1870" i="15"/>
  <c r="M1804" i="15"/>
  <c r="J1818" i="15"/>
  <c r="I1810" i="15"/>
  <c r="L1813" i="15"/>
  <c r="P1878" i="15"/>
  <c r="Q1936" i="15"/>
  <c r="R1923" i="15"/>
  <c r="O1856" i="15"/>
  <c r="G46" i="18" l="1"/>
  <c r="G48" i="4"/>
  <c r="G47" i="31"/>
  <c r="B44" i="31"/>
  <c r="B43" i="18"/>
  <c r="B45" i="4"/>
  <c r="G44" i="18"/>
  <c r="G46" i="4"/>
  <c r="G45" i="31"/>
  <c r="B48" i="31"/>
  <c r="B47" i="18"/>
  <c r="B49" i="4"/>
  <c r="E43" i="18"/>
  <c r="E44" i="31"/>
  <c r="E45" i="4"/>
  <c r="B47" i="4"/>
  <c r="B46" i="31"/>
  <c r="B45" i="18"/>
  <c r="B42" i="18"/>
  <c r="C41" i="21" s="1"/>
  <c r="B44" i="4"/>
  <c r="B45" i="6" s="1"/>
  <c r="B43" i="31"/>
  <c r="B43" i="4"/>
  <c r="B44" i="6" s="1"/>
  <c r="B42" i="31"/>
  <c r="B41" i="18"/>
  <c r="C40" i="21" s="1"/>
  <c r="E47" i="18"/>
  <c r="E49" i="4"/>
  <c r="E48" i="31"/>
  <c r="G43" i="18"/>
  <c r="G45" i="4"/>
  <c r="G44" i="31"/>
  <c r="E45" i="18"/>
  <c r="E47" i="4"/>
  <c r="E46" i="31"/>
  <c r="G48" i="31"/>
  <c r="G47" i="18"/>
  <c r="G49" i="4"/>
  <c r="D44" i="18"/>
  <c r="D46" i="4"/>
  <c r="D45" i="31"/>
  <c r="G47" i="4"/>
  <c r="G46" i="31"/>
  <c r="G45" i="18"/>
  <c r="F44" i="18"/>
  <c r="F46" i="4"/>
  <c r="F45" i="31"/>
  <c r="B42" i="4"/>
  <c r="B43" i="6" s="1"/>
  <c r="B40" i="18"/>
  <c r="C39" i="21" s="1"/>
  <c r="B41" i="31"/>
  <c r="D45" i="18"/>
  <c r="D47" i="4"/>
  <c r="D46" i="31"/>
  <c r="D46" i="18"/>
  <c r="D48" i="4"/>
  <c r="D47" i="31"/>
  <c r="D43" i="18"/>
  <c r="D45" i="4"/>
  <c r="D44" i="31"/>
  <c r="F47" i="4"/>
  <c r="F46" i="31"/>
  <c r="F45" i="18"/>
  <c r="F46" i="18"/>
  <c r="F48" i="4"/>
  <c r="F47" i="31"/>
  <c r="F44" i="31"/>
  <c r="F43" i="18"/>
  <c r="F45" i="4"/>
  <c r="B46" i="18"/>
  <c r="B48" i="4"/>
  <c r="B47" i="31"/>
  <c r="F48" i="31"/>
  <c r="F47" i="18"/>
  <c r="F49" i="4"/>
  <c r="B44" i="18"/>
  <c r="B46" i="4"/>
  <c r="B45" i="31"/>
  <c r="E46" i="18"/>
  <c r="E48" i="4"/>
  <c r="E47" i="31"/>
  <c r="D47" i="18"/>
  <c r="D49" i="4"/>
  <c r="D48" i="31"/>
  <c r="B48" i="16"/>
  <c r="E44" i="18"/>
  <c r="E46" i="4"/>
  <c r="E45" i="31"/>
  <c r="B17" i="31"/>
  <c r="B18" i="4"/>
  <c r="B16" i="18"/>
  <c r="C15" i="21" s="1"/>
  <c r="B16" i="4"/>
  <c r="B15" i="31"/>
  <c r="B14" i="18"/>
  <c r="C13" i="21" s="1"/>
  <c r="B34" i="31"/>
  <c r="B33" i="18"/>
  <c r="C32" i="21" s="1"/>
  <c r="B35" i="4"/>
  <c r="B8" i="18"/>
  <c r="C7" i="21" s="1"/>
  <c r="B9" i="31"/>
  <c r="B10" i="4"/>
  <c r="B31" i="31"/>
  <c r="B32" i="4"/>
  <c r="B30" i="18"/>
  <c r="C29" i="21" s="1"/>
  <c r="B14" i="4"/>
  <c r="B12" i="18"/>
  <c r="C11" i="21" s="1"/>
  <c r="B13" i="31"/>
  <c r="B27" i="4"/>
  <c r="B26" i="31"/>
  <c r="B25" i="18"/>
  <c r="C24" i="21" s="1"/>
  <c r="B39" i="4"/>
  <c r="B37" i="18"/>
  <c r="C36" i="21" s="1"/>
  <c r="B32" i="18"/>
  <c r="C31" i="21" s="1"/>
  <c r="B33" i="31"/>
  <c r="B34" i="4"/>
  <c r="B29" i="18"/>
  <c r="C28" i="21" s="1"/>
  <c r="B31" i="4"/>
  <c r="B30" i="31"/>
  <c r="B11" i="4"/>
  <c r="B10" i="31"/>
  <c r="B9" i="18"/>
  <c r="C8" i="21" s="1"/>
  <c r="B28" i="18"/>
  <c r="C27" i="21" s="1"/>
  <c r="B29" i="31"/>
  <c r="B30" i="4"/>
  <c r="B20" i="31"/>
  <c r="B21" i="4"/>
  <c r="B19" i="18"/>
  <c r="C18" i="21" s="1"/>
  <c r="B24" i="18"/>
  <c r="C23" i="21" s="1"/>
  <c r="B25" i="31"/>
  <c r="B26" i="4"/>
  <c r="B15" i="4"/>
  <c r="B14" i="31"/>
  <c r="B13" i="18"/>
  <c r="C12" i="21" s="1"/>
  <c r="B3" i="18"/>
  <c r="C2" i="21" s="1"/>
  <c r="B4" i="31"/>
  <c r="B5" i="4"/>
  <c r="B22" i="4"/>
  <c r="B20" i="18"/>
  <c r="C19" i="21" s="1"/>
  <c r="B21" i="31"/>
  <c r="B8" i="31"/>
  <c r="B9" i="4"/>
  <c r="B7" i="18"/>
  <c r="C6" i="21" s="1"/>
  <c r="B18" i="18"/>
  <c r="C17" i="21" s="1"/>
  <c r="B20" i="4"/>
  <c r="B19" i="31"/>
  <c r="B17" i="18"/>
  <c r="C16" i="21" s="1"/>
  <c r="B19" i="4"/>
  <c r="B18" i="31"/>
  <c r="B41" i="4"/>
  <c r="B39" i="18"/>
  <c r="C38" i="21" s="1"/>
  <c r="B23" i="31"/>
  <c r="B22" i="18"/>
  <c r="C21" i="21" s="1"/>
  <c r="B24" i="4"/>
  <c r="B40" i="4"/>
  <c r="B38" i="18"/>
  <c r="C37" i="21" s="1"/>
  <c r="B36" i="18"/>
  <c r="C35" i="21" s="1"/>
  <c r="B38" i="4"/>
  <c r="B7" i="31"/>
  <c r="B6" i="18"/>
  <c r="C5" i="21" s="1"/>
  <c r="B8" i="4"/>
  <c r="B12" i="4"/>
  <c r="B10" i="18"/>
  <c r="C9" i="21" s="1"/>
  <c r="B11" i="31"/>
  <c r="B6" i="31"/>
  <c r="B7" i="4"/>
  <c r="B5" i="18"/>
  <c r="C4" i="21" s="1"/>
  <c r="B6" i="4"/>
  <c r="B5" i="31"/>
  <c r="B4" i="18"/>
  <c r="C3" i="21" s="1"/>
  <c r="B36" i="31"/>
  <c r="B37" i="4"/>
  <c r="B35" i="18"/>
  <c r="C34" i="21" s="1"/>
  <c r="B12" i="31"/>
  <c r="B11" i="18"/>
  <c r="C10" i="21" s="1"/>
  <c r="B13" i="4"/>
  <c r="B31" i="18"/>
  <c r="C30" i="21" s="1"/>
  <c r="B33" i="4"/>
  <c r="B32" i="31"/>
  <c r="B16" i="31"/>
  <c r="B15" i="18"/>
  <c r="C14" i="21" s="1"/>
  <c r="B17" i="4"/>
  <c r="B25" i="4"/>
  <c r="B23" i="18"/>
  <c r="C22" i="21" s="1"/>
  <c r="B24" i="31"/>
  <c r="B22" i="31"/>
  <c r="B23" i="4"/>
  <c r="B21" i="18"/>
  <c r="C20" i="21" s="1"/>
  <c r="B29" i="4"/>
  <c r="B27" i="18"/>
  <c r="C26" i="21" s="1"/>
  <c r="B28" i="31"/>
  <c r="B28" i="4"/>
  <c r="B27" i="31"/>
  <c r="B26" i="18"/>
  <c r="C25" i="21" s="1"/>
  <c r="B36" i="4"/>
  <c r="B35" i="31"/>
  <c r="B34" i="18"/>
  <c r="C33" i="21" s="1"/>
  <c r="J1819" i="15"/>
  <c r="L1814" i="15"/>
  <c r="I1811" i="15"/>
  <c r="K1813" i="15"/>
  <c r="M1805" i="15"/>
  <c r="N1871" i="15"/>
  <c r="Q1937" i="15"/>
  <c r="O1857" i="15"/>
  <c r="R1924" i="15"/>
  <c r="P1879" i="15"/>
  <c r="E48" i="8" l="1"/>
  <c r="E49" i="6"/>
  <c r="V49" i="6" s="1"/>
  <c r="AV48" i="4"/>
  <c r="AW48" i="4" s="1"/>
  <c r="AX48" i="4" s="1"/>
  <c r="F46" i="8"/>
  <c r="F47" i="6"/>
  <c r="G48" i="6"/>
  <c r="G47" i="8"/>
  <c r="G45" i="8"/>
  <c r="G46" i="6"/>
  <c r="C47" i="18"/>
  <c r="C49" i="4"/>
  <c r="C48" i="31"/>
  <c r="B46" i="8"/>
  <c r="B47" i="6"/>
  <c r="F45" i="8"/>
  <c r="F46" i="6"/>
  <c r="F48" i="8"/>
  <c r="F49" i="6"/>
  <c r="F48" i="6"/>
  <c r="F47" i="8"/>
  <c r="E50" i="6"/>
  <c r="V50" i="6" s="1"/>
  <c r="AV49" i="4"/>
  <c r="E49" i="8"/>
  <c r="AW49" i="4"/>
  <c r="AX49" i="4" s="1"/>
  <c r="B45" i="8"/>
  <c r="B46" i="6"/>
  <c r="G48" i="8"/>
  <c r="G49" i="6"/>
  <c r="D45" i="8"/>
  <c r="D46" i="6"/>
  <c r="D47" i="6"/>
  <c r="D46" i="8"/>
  <c r="AV45" i="4"/>
  <c r="AW45" i="4" s="1"/>
  <c r="AX45" i="4" s="1"/>
  <c r="E45" i="8"/>
  <c r="E46" i="6"/>
  <c r="V46" i="6" s="1"/>
  <c r="E46" i="8"/>
  <c r="E47" i="6"/>
  <c r="V47" i="6" s="1"/>
  <c r="AV46" i="4"/>
  <c r="AW46" i="4" s="1"/>
  <c r="AX46" i="4" s="1"/>
  <c r="D49" i="8"/>
  <c r="D50" i="6"/>
  <c r="F50" i="6"/>
  <c r="F49" i="8"/>
  <c r="B48" i="8"/>
  <c r="B49" i="6"/>
  <c r="D48" i="8"/>
  <c r="D49" i="6"/>
  <c r="D47" i="8"/>
  <c r="D48" i="6"/>
  <c r="G50" i="6"/>
  <c r="G49" i="8"/>
  <c r="AV47" i="4"/>
  <c r="AW47" i="4" s="1"/>
  <c r="AX47" i="4" s="1"/>
  <c r="E47" i="8"/>
  <c r="E48" i="6"/>
  <c r="V48" i="6" s="1"/>
  <c r="B48" i="6"/>
  <c r="B47" i="8"/>
  <c r="B50" i="6"/>
  <c r="B49" i="8"/>
  <c r="G47" i="6"/>
  <c r="G46" i="8"/>
  <c r="B29" i="8"/>
  <c r="B30" i="6"/>
  <c r="B13" i="8"/>
  <c r="B14" i="6"/>
  <c r="B37" i="8"/>
  <c r="B38" i="6"/>
  <c r="B7" i="6"/>
  <c r="B6" i="8"/>
  <c r="B24" i="8"/>
  <c r="B25" i="6"/>
  <c r="B26" i="8"/>
  <c r="B27" i="6"/>
  <c r="B21" i="8"/>
  <c r="B22" i="6"/>
  <c r="B39" i="8"/>
  <c r="B40" i="6"/>
  <c r="B11" i="6"/>
  <c r="B10" i="8"/>
  <c r="B16" i="8"/>
  <c r="B17" i="6"/>
  <c r="B28" i="8"/>
  <c r="B29" i="6"/>
  <c r="B41" i="8"/>
  <c r="B42" i="6"/>
  <c r="B9" i="8"/>
  <c r="B10" i="6"/>
  <c r="C11" i="29" s="1"/>
  <c r="J11" i="29" s="1"/>
  <c r="B22" i="8"/>
  <c r="B23" i="6"/>
  <c r="B31" i="8"/>
  <c r="B32" i="6"/>
  <c r="B36" i="8"/>
  <c r="B37" i="6"/>
  <c r="B23" i="8"/>
  <c r="B24" i="6"/>
  <c r="B25" i="8"/>
  <c r="B26" i="6"/>
  <c r="B7" i="8"/>
  <c r="B8" i="6"/>
  <c r="B12" i="8"/>
  <c r="B13" i="6"/>
  <c r="B38" i="8"/>
  <c r="B39" i="6"/>
  <c r="B20" i="8"/>
  <c r="B21" i="6"/>
  <c r="B5" i="8"/>
  <c r="B6" i="6"/>
  <c r="B30" i="8"/>
  <c r="B31" i="6"/>
  <c r="B14" i="8"/>
  <c r="B15" i="6"/>
  <c r="B44" i="8"/>
  <c r="B32" i="8"/>
  <c r="B33" i="6"/>
  <c r="B18" i="8"/>
  <c r="B19" i="6"/>
  <c r="B17" i="8"/>
  <c r="B18" i="6"/>
  <c r="B33" i="8"/>
  <c r="B34" i="6"/>
  <c r="B42" i="8"/>
  <c r="B8" i="8"/>
  <c r="B9" i="6"/>
  <c r="B40" i="8"/>
  <c r="B41" i="6"/>
  <c r="B19" i="8"/>
  <c r="B20" i="6"/>
  <c r="B15" i="8"/>
  <c r="B16" i="6"/>
  <c r="C17" i="30" s="1"/>
  <c r="J17" i="30" s="1"/>
  <c r="B11" i="8"/>
  <c r="B12" i="6"/>
  <c r="B34" i="8"/>
  <c r="B35" i="6"/>
  <c r="B27" i="8"/>
  <c r="B28" i="6"/>
  <c r="B43" i="8"/>
  <c r="B35" i="8"/>
  <c r="B36" i="6"/>
  <c r="K1814" i="15"/>
  <c r="J1820" i="15"/>
  <c r="M1806" i="15"/>
  <c r="L1815" i="15"/>
  <c r="N1872" i="15"/>
  <c r="I1812" i="15"/>
  <c r="P1880" i="15"/>
  <c r="Q1938" i="15"/>
  <c r="R1925" i="15"/>
  <c r="O1858" i="15"/>
  <c r="C20" i="29" l="1"/>
  <c r="J20" i="29" s="1"/>
  <c r="C21" i="30"/>
  <c r="J21" i="30" s="1"/>
  <c r="C23" i="29"/>
  <c r="J23" i="29" s="1"/>
  <c r="C23" i="30"/>
  <c r="J23" i="30" s="1"/>
  <c r="C18" i="29"/>
  <c r="J18" i="29" s="1"/>
  <c r="C19" i="30"/>
  <c r="J19" i="30" s="1"/>
  <c r="C22" i="29"/>
  <c r="J22" i="29" s="1"/>
  <c r="C22" i="30"/>
  <c r="J22" i="30" s="1"/>
  <c r="C17" i="29"/>
  <c r="J17" i="29" s="1"/>
  <c r="C18" i="30"/>
  <c r="J18" i="30" s="1"/>
  <c r="C19" i="29"/>
  <c r="J19" i="29" s="1"/>
  <c r="C20" i="30"/>
  <c r="J20" i="30" s="1"/>
  <c r="C13" i="29"/>
  <c r="J13" i="29" s="1"/>
  <c r="C12" i="30"/>
  <c r="J12" i="30" s="1"/>
  <c r="C12" i="29"/>
  <c r="J12" i="29" s="1"/>
  <c r="C11" i="30"/>
  <c r="J11" i="30" s="1"/>
  <c r="C16" i="29"/>
  <c r="J16" i="29" s="1"/>
  <c r="C15" i="30"/>
  <c r="J15" i="30" s="1"/>
  <c r="C14" i="29"/>
  <c r="J14" i="29" s="1"/>
  <c r="C13" i="30"/>
  <c r="J13" i="30" s="1"/>
  <c r="C15" i="29"/>
  <c r="J15" i="29" s="1"/>
  <c r="C14" i="30"/>
  <c r="J14" i="30" s="1"/>
  <c r="C10" i="29"/>
  <c r="J10" i="29" s="1"/>
  <c r="C10" i="30"/>
  <c r="J10" i="30" s="1"/>
  <c r="C9" i="29"/>
  <c r="J9" i="29" s="1"/>
  <c r="C9" i="30"/>
  <c r="J9" i="30" s="1"/>
  <c r="C21" i="29"/>
  <c r="J21" i="29" s="1"/>
  <c r="C16" i="30"/>
  <c r="J16" i="30" s="1"/>
  <c r="C50" i="6"/>
  <c r="C49" i="8"/>
  <c r="C7" i="29"/>
  <c r="J7" i="29" s="1"/>
  <c r="C7" i="30"/>
  <c r="J7" i="30" s="1"/>
  <c r="C8" i="29"/>
  <c r="J8" i="29" s="1"/>
  <c r="C8" i="30"/>
  <c r="J8" i="30" s="1"/>
  <c r="L1816" i="15"/>
  <c r="M1807" i="15"/>
  <c r="J1821" i="15"/>
  <c r="N1873" i="15"/>
  <c r="K1815" i="15"/>
  <c r="I1813" i="15"/>
  <c r="P1881" i="15"/>
  <c r="R1926" i="15"/>
  <c r="Q1939" i="15"/>
  <c r="O1859" i="15"/>
  <c r="J1822" i="15" l="1"/>
  <c r="N1874" i="15"/>
  <c r="K1816" i="15"/>
  <c r="I1814" i="15"/>
  <c r="M1808" i="15"/>
  <c r="L1817" i="15"/>
  <c r="Q1940" i="15"/>
  <c r="P1882" i="15"/>
  <c r="O1860" i="15"/>
  <c r="R1927" i="15"/>
  <c r="I1815" i="15" l="1"/>
  <c r="K1817" i="15"/>
  <c r="L1818" i="15"/>
  <c r="J1823" i="15"/>
  <c r="M1809" i="15"/>
  <c r="N1875" i="15"/>
  <c r="O1861" i="15"/>
  <c r="P1883" i="15"/>
  <c r="Q1941" i="15"/>
  <c r="R1928" i="15"/>
  <c r="N1876" i="15" l="1"/>
  <c r="J1824" i="15"/>
  <c r="K1818" i="15"/>
  <c r="I1816" i="15"/>
  <c r="M1810" i="15"/>
  <c r="L1819" i="15"/>
  <c r="P1884" i="15"/>
  <c r="O1862" i="15"/>
  <c r="Q1942" i="15"/>
  <c r="R1929" i="15"/>
  <c r="I1817" i="15" l="1"/>
  <c r="J1825" i="15"/>
  <c r="N1877" i="15"/>
  <c r="M1811" i="15"/>
  <c r="L1820" i="15"/>
  <c r="K1819" i="15"/>
  <c r="Q1943" i="15"/>
  <c r="P1885" i="15"/>
  <c r="R1930" i="15"/>
  <c r="O1863" i="15"/>
  <c r="K1820" i="15" l="1"/>
  <c r="M1812" i="15"/>
  <c r="J1826" i="15"/>
  <c r="I1818" i="15"/>
  <c r="L1821" i="15"/>
  <c r="N1878" i="15"/>
  <c r="P1886" i="15"/>
  <c r="O1864" i="15"/>
  <c r="Q1944" i="15"/>
  <c r="R1931" i="15"/>
  <c r="L1822" i="15" l="1"/>
  <c r="I1819" i="15"/>
  <c r="N1879" i="15"/>
  <c r="K1821" i="15"/>
  <c r="M1813" i="15"/>
  <c r="J1827" i="15"/>
  <c r="Q1945" i="15"/>
  <c r="P1887" i="15"/>
  <c r="R1932" i="15"/>
  <c r="O1865" i="15"/>
  <c r="I1820" i="15" l="1"/>
  <c r="K1822" i="15"/>
  <c r="N1880" i="15"/>
  <c r="J1828" i="15"/>
  <c r="M1814" i="15"/>
  <c r="L1823" i="15"/>
  <c r="P1888" i="15"/>
  <c r="O1866" i="15"/>
  <c r="Q1946" i="15"/>
  <c r="R1933" i="15"/>
  <c r="I1821" i="15" l="1"/>
  <c r="N1881" i="15"/>
  <c r="M1815" i="15"/>
  <c r="K1823" i="15"/>
  <c r="J1829" i="15"/>
  <c r="L1824" i="15"/>
  <c r="R1934" i="15"/>
  <c r="Q1947" i="15"/>
  <c r="P1889" i="15"/>
  <c r="O1867" i="15"/>
  <c r="J1830" i="15" l="1"/>
  <c r="I1822" i="15"/>
  <c r="M1816" i="15"/>
  <c r="N1882" i="15"/>
  <c r="L1825" i="15"/>
  <c r="K1824" i="15"/>
  <c r="Q1948" i="15"/>
  <c r="P1890" i="15"/>
  <c r="O1868" i="15"/>
  <c r="R1935" i="15"/>
  <c r="N1883" i="15" l="1"/>
  <c r="L1826" i="15"/>
  <c r="I1823" i="15"/>
  <c r="K1825" i="15"/>
  <c r="M1817" i="15"/>
  <c r="J1831" i="15"/>
  <c r="R1936" i="15"/>
  <c r="P1891" i="15"/>
  <c r="Q1949" i="15"/>
  <c r="O1869" i="15"/>
  <c r="L1827" i="15" l="1"/>
  <c r="J1832" i="15"/>
  <c r="N1884" i="15"/>
  <c r="M1818" i="15"/>
  <c r="I1824" i="15"/>
  <c r="K1826" i="15"/>
  <c r="P1892" i="15"/>
  <c r="R1937" i="15"/>
  <c r="O1870" i="15"/>
  <c r="Q1950" i="15"/>
  <c r="N1885" i="15" l="1"/>
  <c r="L1828" i="15"/>
  <c r="M1819" i="15"/>
  <c r="K1827" i="15"/>
  <c r="I1825" i="15"/>
  <c r="J1833" i="15"/>
  <c r="O1871" i="15"/>
  <c r="Q1951" i="15"/>
  <c r="R1938" i="15"/>
  <c r="P1893" i="15"/>
  <c r="L1829" i="15" l="1"/>
  <c r="M1820" i="15"/>
  <c r="N1886" i="15"/>
  <c r="J1834" i="15"/>
  <c r="I1826" i="15"/>
  <c r="K1828" i="15"/>
  <c r="Q1952" i="15"/>
  <c r="O1872" i="15"/>
  <c r="R1939" i="15"/>
  <c r="P1894" i="15"/>
  <c r="K1829" i="15" l="1"/>
  <c r="M1821" i="15"/>
  <c r="L1830" i="15"/>
  <c r="J1835" i="15"/>
  <c r="N1887" i="15"/>
  <c r="I1827" i="15"/>
  <c r="P1895" i="15"/>
  <c r="R1940" i="15"/>
  <c r="O1873" i="15"/>
  <c r="Q1953" i="15"/>
  <c r="I1828" i="15" l="1"/>
  <c r="J1836" i="15"/>
  <c r="L1831" i="15"/>
  <c r="K1830" i="15"/>
  <c r="N1888" i="15"/>
  <c r="M1822" i="15"/>
  <c r="O1874" i="15"/>
  <c r="R1941" i="15"/>
  <c r="P1896" i="15"/>
  <c r="Q1954" i="15"/>
  <c r="J1837" i="15" l="1"/>
  <c r="M1823" i="15"/>
  <c r="K1831" i="15"/>
  <c r="L1832" i="15"/>
  <c r="N1889" i="15"/>
  <c r="I1829" i="15"/>
  <c r="P1897" i="15"/>
  <c r="R1942" i="15"/>
  <c r="Q1955" i="15"/>
  <c r="O1875" i="15"/>
  <c r="I1830" i="15" l="1"/>
  <c r="M1824" i="15"/>
  <c r="J1838" i="15"/>
  <c r="L1833" i="15"/>
  <c r="K1832" i="15"/>
  <c r="N1890" i="15"/>
  <c r="R1943" i="15"/>
  <c r="P1898" i="15"/>
  <c r="O1876" i="15"/>
  <c r="Q1956" i="15"/>
  <c r="M1825" i="15" l="1"/>
  <c r="N1891" i="15"/>
  <c r="K1833" i="15"/>
  <c r="J1839" i="15"/>
  <c r="L1834" i="15"/>
  <c r="I1831" i="15"/>
  <c r="P1899" i="15"/>
  <c r="R1944" i="15"/>
  <c r="O1877" i="15"/>
  <c r="Q1957" i="15"/>
  <c r="J1840" i="15" l="1"/>
  <c r="K1834" i="15"/>
  <c r="M1826" i="15"/>
  <c r="L1835" i="15"/>
  <c r="N1892" i="15"/>
  <c r="I1832" i="15"/>
  <c r="O1878" i="15"/>
  <c r="R1945" i="15"/>
  <c r="P1900" i="15"/>
  <c r="Q1958" i="15"/>
  <c r="N1893" i="15" l="1"/>
  <c r="K1835" i="15"/>
  <c r="I1833" i="15"/>
  <c r="M1827" i="15"/>
  <c r="L1836" i="15"/>
  <c r="J1841" i="15"/>
  <c r="P1901" i="15"/>
  <c r="Q1959" i="15"/>
  <c r="R1946" i="15"/>
  <c r="O1879" i="15"/>
  <c r="K1836" i="15" l="1"/>
  <c r="L1837" i="15"/>
  <c r="I1834" i="15"/>
  <c r="J1842" i="15"/>
  <c r="M1828" i="15"/>
  <c r="N1894" i="15"/>
  <c r="P1902" i="15"/>
  <c r="O1880" i="15"/>
  <c r="R1947" i="15"/>
  <c r="Q1960" i="15"/>
  <c r="M1829" i="15" l="1"/>
  <c r="N1895" i="15"/>
  <c r="I1835" i="15"/>
  <c r="L1838" i="15"/>
  <c r="K1837" i="15"/>
  <c r="J1843" i="15"/>
  <c r="R1948" i="15"/>
  <c r="O1881" i="15"/>
  <c r="P1903" i="15"/>
  <c r="Q1961" i="15"/>
  <c r="L1839" i="15" l="1"/>
  <c r="N1896" i="15"/>
  <c r="J1844" i="15"/>
  <c r="K1838" i="15"/>
  <c r="I1836" i="15"/>
  <c r="M1830" i="15"/>
  <c r="Q1962" i="15"/>
  <c r="P1904" i="15"/>
  <c r="O1882" i="15"/>
  <c r="R1949" i="15"/>
  <c r="M1831" i="15" l="1"/>
  <c r="N1897" i="15"/>
  <c r="K1839" i="15"/>
  <c r="I1837" i="15"/>
  <c r="J1845" i="15"/>
  <c r="L1840" i="15"/>
  <c r="R1950" i="15"/>
  <c r="O1883" i="15"/>
  <c r="P1905" i="15"/>
  <c r="Q1963" i="15"/>
  <c r="M1832" i="15" l="1"/>
  <c r="L1841" i="15"/>
  <c r="J1846" i="15"/>
  <c r="I1838" i="15"/>
  <c r="K1840" i="15"/>
  <c r="N1898" i="15"/>
  <c r="P1906" i="15"/>
  <c r="O1884" i="15"/>
  <c r="R1951" i="15"/>
  <c r="Q1964" i="15"/>
  <c r="K1841" i="15" l="1"/>
  <c r="M1833" i="15"/>
  <c r="N1899" i="15"/>
  <c r="J1847" i="15"/>
  <c r="L1842" i="15"/>
  <c r="I1839" i="15"/>
  <c r="R1952" i="15"/>
  <c r="Q1965" i="15"/>
  <c r="O1885" i="15"/>
  <c r="P1907" i="15"/>
  <c r="I1840" i="15" l="1"/>
  <c r="N1900" i="15"/>
  <c r="K1842" i="15"/>
  <c r="L1843" i="15"/>
  <c r="J1848" i="15"/>
  <c r="M1834" i="15"/>
  <c r="O1886" i="15"/>
  <c r="Q1966" i="15"/>
  <c r="P1908" i="15"/>
  <c r="R1953" i="15"/>
  <c r="J1849" i="15" l="1"/>
  <c r="L1844" i="15"/>
  <c r="M1835" i="15"/>
  <c r="N1901" i="15"/>
  <c r="K1843" i="15"/>
  <c r="I1841" i="15"/>
  <c r="O1887" i="15"/>
  <c r="Q1967" i="15"/>
  <c r="R1954" i="15"/>
  <c r="P1909" i="15"/>
  <c r="I1842" i="15" l="1"/>
  <c r="N1902" i="15"/>
  <c r="L1845" i="15"/>
  <c r="K1844" i="15"/>
  <c r="M1836" i="15"/>
  <c r="J1850" i="15"/>
  <c r="P1910" i="15"/>
  <c r="R1955" i="15"/>
  <c r="Q1968" i="15"/>
  <c r="O1888" i="15"/>
  <c r="M1837" i="15" l="1"/>
  <c r="K1845" i="15"/>
  <c r="I1843" i="15"/>
  <c r="J1851" i="15"/>
  <c r="L1846" i="15"/>
  <c r="N1903" i="15"/>
  <c r="O1889" i="15"/>
  <c r="Q1969" i="15"/>
  <c r="R1956" i="15"/>
  <c r="P1911" i="15"/>
  <c r="N1904" i="15" l="1"/>
  <c r="M1838" i="15"/>
  <c r="I1844" i="15"/>
  <c r="K1846" i="15"/>
  <c r="L1847" i="15"/>
  <c r="J1852" i="15"/>
  <c r="P1912" i="15"/>
  <c r="O1890" i="15"/>
  <c r="R1957" i="15"/>
  <c r="Q1970" i="15"/>
  <c r="J1853" i="15" l="1"/>
  <c r="L1848" i="15"/>
  <c r="M1839" i="15"/>
  <c r="I1845" i="15"/>
  <c r="N1905" i="15"/>
  <c r="K1847" i="15"/>
  <c r="R1958" i="15"/>
  <c r="O1891" i="15"/>
  <c r="P1913" i="15"/>
  <c r="Q1971" i="15"/>
  <c r="J1854" i="15" l="1"/>
  <c r="K1848" i="15"/>
  <c r="N1906" i="15"/>
  <c r="L1849" i="15"/>
  <c r="I1846" i="15"/>
  <c r="M1840" i="15"/>
  <c r="P1914" i="15"/>
  <c r="O1892" i="15"/>
  <c r="R1959" i="15"/>
  <c r="Q1972" i="15"/>
  <c r="J1855" i="15" l="1"/>
  <c r="I1847" i="15"/>
  <c r="L1850" i="15"/>
  <c r="N1907" i="15"/>
  <c r="M1841" i="15"/>
  <c r="K1849" i="15"/>
  <c r="Q1973" i="15"/>
  <c r="P1915" i="15"/>
  <c r="R1960" i="15"/>
  <c r="O1893" i="15"/>
  <c r="M1842" i="15" l="1"/>
  <c r="K1850" i="15"/>
  <c r="I1848" i="15"/>
  <c r="J1856" i="15"/>
  <c r="N1908" i="15"/>
  <c r="L1851" i="15"/>
  <c r="P1916" i="15"/>
  <c r="O1894" i="15"/>
  <c r="R1961" i="15"/>
  <c r="Q1974" i="15"/>
  <c r="I1849" i="15" l="1"/>
  <c r="K1851" i="15"/>
  <c r="M1843" i="15"/>
  <c r="J1857" i="15"/>
  <c r="L1852" i="15"/>
  <c r="N1909" i="15"/>
  <c r="R1962" i="15"/>
  <c r="O1895" i="15"/>
  <c r="P1917" i="15"/>
  <c r="Q1975" i="15"/>
  <c r="L1853" i="15" l="1"/>
  <c r="J1858" i="15"/>
  <c r="I1850" i="15"/>
  <c r="K1852" i="15"/>
  <c r="N1910" i="15"/>
  <c r="M1844" i="15"/>
  <c r="P1918" i="15"/>
  <c r="O1896" i="15"/>
  <c r="R1963" i="15"/>
  <c r="Q1976" i="15"/>
  <c r="I1851" i="15" l="1"/>
  <c r="L1854" i="15"/>
  <c r="N1911" i="15"/>
  <c r="J1859" i="15"/>
  <c r="M1845" i="15"/>
  <c r="K1853" i="15"/>
  <c r="P1919" i="15"/>
  <c r="O1897" i="15"/>
  <c r="Q1977" i="15"/>
  <c r="R1964" i="15"/>
  <c r="M1846" i="15" l="1"/>
  <c r="L1855" i="15"/>
  <c r="I1852" i="15"/>
  <c r="N1912" i="15"/>
  <c r="K1854" i="15"/>
  <c r="J1860" i="15"/>
  <c r="R1965" i="15"/>
  <c r="Q1978" i="15"/>
  <c r="O1898" i="15"/>
  <c r="P1920" i="15"/>
  <c r="N1913" i="15" l="1"/>
  <c r="I1853" i="15"/>
  <c r="L1856" i="15"/>
  <c r="M1847" i="15"/>
  <c r="J1861" i="15"/>
  <c r="K1855" i="15"/>
  <c r="P1921" i="15"/>
  <c r="O1899" i="15"/>
  <c r="R1966" i="15"/>
  <c r="Q1979" i="15"/>
  <c r="N1914" i="15" l="1"/>
  <c r="J1862" i="15"/>
  <c r="M1848" i="15"/>
  <c r="I1854" i="15"/>
  <c r="K1856" i="15"/>
  <c r="L1857" i="15"/>
  <c r="P1922" i="15"/>
  <c r="O1900" i="15"/>
  <c r="Q1980" i="15"/>
  <c r="R1967" i="15"/>
  <c r="K1857" i="15" l="1"/>
  <c r="J1863" i="15"/>
  <c r="L1858" i="15"/>
  <c r="M1849" i="15"/>
  <c r="I1855" i="15"/>
  <c r="N1915" i="15"/>
  <c r="P1923" i="15"/>
  <c r="R1968" i="15"/>
  <c r="Q1981" i="15"/>
  <c r="O1901" i="15"/>
  <c r="L1859" i="15" l="1"/>
  <c r="N1916" i="15"/>
  <c r="M1850" i="15"/>
  <c r="K1858" i="15"/>
  <c r="I1856" i="15"/>
  <c r="J1864" i="15"/>
  <c r="R1969" i="15"/>
  <c r="P1924" i="15"/>
  <c r="Q1982" i="15"/>
  <c r="O1902" i="15"/>
  <c r="K1859" i="15" l="1"/>
  <c r="N1917" i="15"/>
  <c r="L1860" i="15"/>
  <c r="J1865" i="15"/>
  <c r="I1857" i="15"/>
  <c r="M1851" i="15"/>
  <c r="Q1983" i="15"/>
  <c r="R1970" i="15"/>
  <c r="P1925" i="15"/>
  <c r="O1903" i="15"/>
  <c r="M1852" i="15" l="1"/>
  <c r="N1918" i="15"/>
  <c r="J1866" i="15"/>
  <c r="L1861" i="15"/>
  <c r="K1860" i="15"/>
  <c r="I1858" i="15"/>
  <c r="O1904" i="15"/>
  <c r="P1926" i="15"/>
  <c r="R1971" i="15"/>
  <c r="Q1984" i="15"/>
  <c r="I1859" i="15" l="1"/>
  <c r="K1861" i="15"/>
  <c r="L1862" i="15"/>
  <c r="M1853" i="15"/>
  <c r="J1867" i="15"/>
  <c r="N1919" i="15"/>
  <c r="Q1985" i="15"/>
  <c r="Q1986" i="15" s="1"/>
  <c r="Q1987" i="15" s="1"/>
  <c r="Q1988" i="15" s="1"/>
  <c r="Q1989" i="15" s="1"/>
  <c r="Q1990" i="15" s="1"/>
  <c r="Q1991" i="15" s="1"/>
  <c r="Q1992" i="15" s="1"/>
  <c r="Q1993" i="15" s="1"/>
  <c r="Q1994" i="15" s="1"/>
  <c r="Q1995" i="15" s="1"/>
  <c r="Q1996" i="15" s="1"/>
  <c r="R1972" i="15"/>
  <c r="P1927" i="15"/>
  <c r="O1905" i="15"/>
  <c r="I1860" i="15" l="1"/>
  <c r="M1854" i="15"/>
  <c r="K1862" i="15"/>
  <c r="N1920" i="15"/>
  <c r="J1868" i="15"/>
  <c r="L1863" i="15"/>
  <c r="O1906" i="15"/>
  <c r="P1928" i="15"/>
  <c r="Q1997" i="15"/>
  <c r="R1973" i="15"/>
  <c r="L1864" i="15" l="1"/>
  <c r="M1855" i="15"/>
  <c r="N1921" i="15"/>
  <c r="J1869" i="15"/>
  <c r="K1863" i="15"/>
  <c r="I1861" i="15"/>
  <c r="R1974" i="15"/>
  <c r="P1929" i="15"/>
  <c r="O1907" i="15"/>
  <c r="Q1998" i="15"/>
  <c r="L1865" i="15" l="1"/>
  <c r="N1922" i="15"/>
  <c r="J1870" i="15"/>
  <c r="I1862" i="15"/>
  <c r="K1864" i="15"/>
  <c r="M1856" i="15"/>
  <c r="P1930" i="15"/>
  <c r="R1975" i="15"/>
  <c r="Q1999" i="15"/>
  <c r="O1908" i="15"/>
  <c r="M1857" i="15" l="1"/>
  <c r="K1865" i="15"/>
  <c r="L1866" i="15"/>
  <c r="J1871" i="15"/>
  <c r="N1923" i="15"/>
  <c r="I1863" i="15"/>
  <c r="R1976" i="15"/>
  <c r="P1931" i="15"/>
  <c r="O1909" i="15"/>
  <c r="Q2000" i="15"/>
  <c r="Q2001" i="15" s="1"/>
  <c r="Q2002" i="15" s="1"/>
  <c r="J1872" i="15" l="1"/>
  <c r="M1858" i="15"/>
  <c r="I1864" i="15"/>
  <c r="N1924" i="15"/>
  <c r="K1866" i="15"/>
  <c r="L1867" i="15"/>
  <c r="O1910" i="15"/>
  <c r="P1932" i="15"/>
  <c r="R1977" i="15"/>
  <c r="I1865" i="15" l="1"/>
  <c r="M1859" i="15"/>
  <c r="L1868" i="15"/>
  <c r="K1867" i="15"/>
  <c r="N1925" i="15"/>
  <c r="J1873" i="15"/>
  <c r="P1933" i="15"/>
  <c r="O1911" i="15"/>
  <c r="R1978" i="15"/>
  <c r="M1860" i="15" l="1"/>
  <c r="K1868" i="15"/>
  <c r="L1869" i="15"/>
  <c r="J1874" i="15"/>
  <c r="N1926" i="15"/>
  <c r="I1866" i="15"/>
  <c r="R1979" i="15"/>
  <c r="O1912" i="15"/>
  <c r="P1934" i="15"/>
  <c r="I1867" i="15" l="1"/>
  <c r="N1927" i="15"/>
  <c r="M1861" i="15"/>
  <c r="L1870" i="15"/>
  <c r="K1869" i="15"/>
  <c r="J1875" i="15"/>
  <c r="P1935" i="15"/>
  <c r="O1913" i="15"/>
  <c r="R1980" i="15"/>
  <c r="N1928" i="15" l="1"/>
  <c r="M1862" i="15"/>
  <c r="L1871" i="15"/>
  <c r="J1876" i="15"/>
  <c r="K1870" i="15"/>
  <c r="I1868" i="15"/>
  <c r="P1936" i="15"/>
  <c r="R1981" i="15"/>
  <c r="O1914" i="15"/>
  <c r="I1869" i="15" l="1"/>
  <c r="M1863" i="15"/>
  <c r="N1929" i="15"/>
  <c r="J1877" i="15"/>
  <c r="L1872" i="15"/>
  <c r="K1871" i="15"/>
  <c r="O1915" i="15"/>
  <c r="R1982" i="15"/>
  <c r="P1937" i="15"/>
  <c r="M1864" i="15" l="1"/>
  <c r="K1872" i="15"/>
  <c r="N1930" i="15"/>
  <c r="L1873" i="15"/>
  <c r="J1878" i="15"/>
  <c r="I1870" i="15"/>
  <c r="O1916" i="15"/>
  <c r="R1983" i="15"/>
  <c r="P1938" i="15"/>
  <c r="K1873" i="15" l="1"/>
  <c r="M1865" i="15"/>
  <c r="I1871" i="15"/>
  <c r="J1879" i="15"/>
  <c r="L1874" i="15"/>
  <c r="N1931" i="15"/>
  <c r="O1917" i="15"/>
  <c r="P1939" i="15"/>
  <c r="R1984" i="15"/>
  <c r="L1875" i="15" l="1"/>
  <c r="N1932" i="15"/>
  <c r="M1866" i="15"/>
  <c r="J1880" i="15"/>
  <c r="I1872" i="15"/>
  <c r="K1874" i="15"/>
  <c r="R1985" i="15"/>
  <c r="O1918" i="15"/>
  <c r="P1940" i="15"/>
  <c r="N1933" i="15" l="1"/>
  <c r="M1867" i="15"/>
  <c r="I1873" i="15"/>
  <c r="J1881" i="15"/>
  <c r="K1875" i="15"/>
  <c r="L1876" i="15"/>
  <c r="O1919" i="15"/>
  <c r="P1941" i="15"/>
  <c r="R1986" i="15"/>
  <c r="N1934" i="15" l="1"/>
  <c r="K1876" i="15"/>
  <c r="J1882" i="15"/>
  <c r="I1874" i="15"/>
  <c r="M1868" i="15"/>
  <c r="L1877" i="15"/>
  <c r="R1987" i="15"/>
  <c r="O1920" i="15"/>
  <c r="P1942" i="15"/>
  <c r="L1878" i="15" l="1"/>
  <c r="J1883" i="15"/>
  <c r="K1877" i="15"/>
  <c r="N1935" i="15"/>
  <c r="I1875" i="15"/>
  <c r="M1869" i="15"/>
  <c r="O1921" i="15"/>
  <c r="P1943" i="15"/>
  <c r="R1988" i="15"/>
  <c r="J1884" i="15" l="1"/>
  <c r="L1879" i="15"/>
  <c r="M1870" i="15"/>
  <c r="K1878" i="15"/>
  <c r="I1876" i="15"/>
  <c r="N1936" i="15"/>
  <c r="R1989" i="15"/>
  <c r="R1990" i="15" s="1"/>
  <c r="R1991" i="15" s="1"/>
  <c r="R1992" i="15" s="1"/>
  <c r="R1993" i="15" s="1"/>
  <c r="R1994" i="15" s="1"/>
  <c r="R1995" i="15" s="1"/>
  <c r="R1996" i="15" s="1"/>
  <c r="R1997" i="15" s="1"/>
  <c r="R1998" i="15" s="1"/>
  <c r="R1999" i="15" s="1"/>
  <c r="R2000" i="15" s="1"/>
  <c r="R2001" i="15" s="1"/>
  <c r="R2002" i="15" s="1"/>
  <c r="O1922" i="15"/>
  <c r="P1944" i="15"/>
  <c r="I1877" i="15" l="1"/>
  <c r="K1879" i="15"/>
  <c r="N1937" i="15"/>
  <c r="L1880" i="15"/>
  <c r="J1885" i="15"/>
  <c r="M1871" i="15"/>
  <c r="P1945" i="15"/>
  <c r="O1923" i="15"/>
  <c r="N1938" i="15" l="1"/>
  <c r="M1872" i="15"/>
  <c r="L1881" i="15"/>
  <c r="K1880" i="15"/>
  <c r="I1878" i="15"/>
  <c r="J1886" i="15"/>
  <c r="P1946" i="15"/>
  <c r="O1924" i="15"/>
  <c r="K1881" i="15" l="1"/>
  <c r="N1939" i="15"/>
  <c r="L1882" i="15"/>
  <c r="M1873" i="15"/>
  <c r="J1887" i="15"/>
  <c r="I1879" i="15"/>
  <c r="O1925" i="15"/>
  <c r="P1947" i="15"/>
  <c r="I1880" i="15" l="1"/>
  <c r="L1883" i="15"/>
  <c r="N1940" i="15"/>
  <c r="J1888" i="15"/>
  <c r="M1874" i="15"/>
  <c r="K1882" i="15"/>
  <c r="P1948" i="15"/>
  <c r="O1926" i="15"/>
  <c r="J1889" i="15" l="1"/>
  <c r="L1884" i="15"/>
  <c r="M1875" i="15"/>
  <c r="K1883" i="15"/>
  <c r="N1941" i="15"/>
  <c r="I1881" i="15"/>
  <c r="O1927" i="15"/>
  <c r="P1949" i="15"/>
  <c r="M1876" i="15" l="1"/>
  <c r="L1885" i="15"/>
  <c r="K1884" i="15"/>
  <c r="I1882" i="15"/>
  <c r="N1942" i="15"/>
  <c r="J1890" i="15"/>
  <c r="P1950" i="15"/>
  <c r="O1928" i="15"/>
  <c r="J1891" i="15" l="1"/>
  <c r="K1885" i="15"/>
  <c r="L1886" i="15"/>
  <c r="N1943" i="15"/>
  <c r="I1883" i="15"/>
  <c r="M1877" i="15"/>
  <c r="P1951" i="15"/>
  <c r="O1929" i="15"/>
  <c r="I1884" i="15" l="1"/>
  <c r="N1944" i="15"/>
  <c r="K1886" i="15"/>
  <c r="M1878" i="15"/>
  <c r="L1887" i="15"/>
  <c r="J1892" i="15"/>
  <c r="P1952" i="15"/>
  <c r="O1930" i="15"/>
  <c r="N1945" i="15" l="1"/>
  <c r="K1887" i="15"/>
  <c r="L1888" i="15"/>
  <c r="M1879" i="15"/>
  <c r="I1885" i="15"/>
  <c r="J1893" i="15"/>
  <c r="O1931" i="15"/>
  <c r="P1953" i="15"/>
  <c r="L1889" i="15" l="1"/>
  <c r="K1888" i="15"/>
  <c r="N1946" i="15"/>
  <c r="J1894" i="15"/>
  <c r="I1886" i="15"/>
  <c r="M1880" i="15"/>
  <c r="P1954" i="15"/>
  <c r="O1932" i="15"/>
  <c r="M1881" i="15" l="1"/>
  <c r="L1890" i="15"/>
  <c r="K1889" i="15"/>
  <c r="J1895" i="15"/>
  <c r="I1887" i="15"/>
  <c r="N1947" i="15"/>
  <c r="P1955" i="15"/>
  <c r="O1933" i="15"/>
  <c r="K1890" i="15" l="1"/>
  <c r="I1888" i="15"/>
  <c r="J1896" i="15"/>
  <c r="N1948" i="15"/>
  <c r="L1891" i="15"/>
  <c r="M1882" i="15"/>
  <c r="P1956" i="15"/>
  <c r="O1934" i="15"/>
  <c r="J1897" i="15" l="1"/>
  <c r="M1883" i="15"/>
  <c r="L1892" i="15"/>
  <c r="N1949" i="15"/>
  <c r="I1889" i="15"/>
  <c r="K1891" i="15"/>
  <c r="O1935" i="15"/>
  <c r="P1957" i="15"/>
  <c r="J1898" i="15" l="1"/>
  <c r="K1892" i="15"/>
  <c r="I1890" i="15"/>
  <c r="N1950" i="15"/>
  <c r="M1884" i="15"/>
  <c r="L1893" i="15"/>
  <c r="P1958" i="15"/>
  <c r="O1936" i="15"/>
  <c r="L1894" i="15" l="1"/>
  <c r="J1899" i="15"/>
  <c r="I1891" i="15"/>
  <c r="K1893" i="15"/>
  <c r="M1885" i="15"/>
  <c r="N1951" i="15"/>
  <c r="O1937" i="15"/>
  <c r="P1959" i="15"/>
  <c r="M1886" i="15" l="1"/>
  <c r="I1892" i="15"/>
  <c r="K1894" i="15"/>
  <c r="J1900" i="15"/>
  <c r="N1952" i="15"/>
  <c r="L1895" i="15"/>
  <c r="O1938" i="15"/>
  <c r="P1960" i="15"/>
  <c r="N1953" i="15" l="1"/>
  <c r="L1896" i="15"/>
  <c r="J1901" i="15"/>
  <c r="K1895" i="15"/>
  <c r="I1893" i="15"/>
  <c r="M1887" i="15"/>
  <c r="O1939" i="15"/>
  <c r="P1961" i="15"/>
  <c r="M1888" i="15" l="1"/>
  <c r="I1894" i="15"/>
  <c r="K1896" i="15"/>
  <c r="L1897" i="15"/>
  <c r="N1954" i="15"/>
  <c r="J1902" i="15"/>
  <c r="P1962" i="15"/>
  <c r="O1940" i="15"/>
  <c r="J1903" i="15" l="1"/>
  <c r="M1889" i="15"/>
  <c r="N1955" i="15"/>
  <c r="L1898" i="15"/>
  <c r="K1897" i="15"/>
  <c r="I1895" i="15"/>
  <c r="O1941" i="15"/>
  <c r="P1963" i="15"/>
  <c r="N1956" i="15" l="1"/>
  <c r="L1899" i="15"/>
  <c r="I1896" i="15"/>
  <c r="K1898" i="15"/>
  <c r="M1890" i="15"/>
  <c r="J1904" i="15"/>
  <c r="O1942" i="15"/>
  <c r="P1964" i="15"/>
  <c r="I1897" i="15" l="1"/>
  <c r="L1900" i="15"/>
  <c r="N1957" i="15"/>
  <c r="J1905" i="15"/>
  <c r="M1891" i="15"/>
  <c r="K1899" i="15"/>
  <c r="P1965" i="15"/>
  <c r="O1943" i="15"/>
  <c r="M1892" i="15" l="1"/>
  <c r="J1906" i="15"/>
  <c r="L1901" i="15"/>
  <c r="N1958" i="15"/>
  <c r="K1900" i="15"/>
  <c r="I1898" i="15"/>
  <c r="O1944" i="15"/>
  <c r="P1966" i="15"/>
  <c r="L1902" i="15" l="1"/>
  <c r="J1907" i="15"/>
  <c r="M1893" i="15"/>
  <c r="I1899" i="15"/>
  <c r="K1901" i="15"/>
  <c r="N1959" i="15"/>
  <c r="P1967" i="15"/>
  <c r="O1945" i="15"/>
  <c r="K1902" i="15" l="1"/>
  <c r="N1960" i="15"/>
  <c r="J1908" i="15"/>
  <c r="L1903" i="15"/>
  <c r="I1900" i="15"/>
  <c r="M1894" i="15"/>
  <c r="O1946" i="15"/>
  <c r="P1968" i="15"/>
  <c r="I1901" i="15" l="1"/>
  <c r="L1904" i="15"/>
  <c r="K1903" i="15"/>
  <c r="M1895" i="15"/>
  <c r="J1909" i="15"/>
  <c r="N1961" i="15"/>
  <c r="O1947" i="15"/>
  <c r="P1969" i="15"/>
  <c r="M1896" i="15" l="1"/>
  <c r="N1962" i="15"/>
  <c r="J1910" i="15"/>
  <c r="K1904" i="15"/>
  <c r="L1905" i="15"/>
  <c r="I1902" i="15"/>
  <c r="P1970" i="15"/>
  <c r="O1948" i="15"/>
  <c r="I1903" i="15" l="1"/>
  <c r="M1897" i="15"/>
  <c r="L1906" i="15"/>
  <c r="J1911" i="15"/>
  <c r="N1963" i="15"/>
  <c r="K1905" i="15"/>
  <c r="O1949" i="15"/>
  <c r="P1971" i="15"/>
  <c r="K1906" i="15" l="1"/>
  <c r="N1964" i="15"/>
  <c r="L1907" i="15"/>
  <c r="M1898" i="15"/>
  <c r="I1904" i="15"/>
  <c r="J1912" i="15"/>
  <c r="O1950" i="15"/>
  <c r="P1972" i="15"/>
  <c r="K1907" i="15" l="1"/>
  <c r="L1908" i="15"/>
  <c r="N1965" i="15"/>
  <c r="J1913" i="15"/>
  <c r="I1905" i="15"/>
  <c r="M1899" i="15"/>
  <c r="P1973" i="15"/>
  <c r="O1951" i="15"/>
  <c r="M1900" i="15" l="1"/>
  <c r="J1914" i="15"/>
  <c r="N1966" i="15"/>
  <c r="K1908" i="15"/>
  <c r="I1906" i="15"/>
  <c r="L1909" i="15"/>
  <c r="O1952" i="15"/>
  <c r="P1974" i="15"/>
  <c r="J1915" i="15" l="1"/>
  <c r="N1967" i="15"/>
  <c r="M1901" i="15"/>
  <c r="L1910" i="15"/>
  <c r="I1907" i="15"/>
  <c r="K1909" i="15"/>
  <c r="P1975" i="15"/>
  <c r="O1953" i="15"/>
  <c r="L1911" i="15" l="1"/>
  <c r="N1968" i="15"/>
  <c r="M1902" i="15"/>
  <c r="K1910" i="15"/>
  <c r="I1908" i="15"/>
  <c r="J1916" i="15"/>
  <c r="P1976" i="15"/>
  <c r="O1954" i="15"/>
  <c r="J1917" i="15" l="1"/>
  <c r="M1903" i="15"/>
  <c r="N1969" i="15"/>
  <c r="I1909" i="15"/>
  <c r="K1911" i="15"/>
  <c r="L1912" i="15"/>
  <c r="O1955" i="15"/>
  <c r="P1977" i="15"/>
  <c r="M1904" i="15" l="1"/>
  <c r="J1918" i="15"/>
  <c r="K1912" i="15"/>
  <c r="I1910" i="15"/>
  <c r="N1970" i="15"/>
  <c r="L1913" i="15"/>
  <c r="P1978" i="15"/>
  <c r="O1956" i="15"/>
  <c r="L1914" i="15" l="1"/>
  <c r="M1905" i="15"/>
  <c r="J1919" i="15"/>
  <c r="I1911" i="15"/>
  <c r="K1913" i="15"/>
  <c r="N1971" i="15"/>
  <c r="O1957" i="15"/>
  <c r="P1979" i="15"/>
  <c r="J1920" i="15" l="1"/>
  <c r="N1972" i="15"/>
  <c r="M1906" i="15"/>
  <c r="L1915" i="15"/>
  <c r="K1914" i="15"/>
  <c r="I1912" i="15"/>
  <c r="P1980" i="15"/>
  <c r="O1958" i="15"/>
  <c r="L1916" i="15" l="1"/>
  <c r="N1973" i="15"/>
  <c r="J1921" i="15"/>
  <c r="I1913" i="15"/>
  <c r="K1915" i="15"/>
  <c r="M1907" i="15"/>
  <c r="O1959" i="15"/>
  <c r="P1981" i="15"/>
  <c r="I1914" i="15" l="1"/>
  <c r="N1974" i="15"/>
  <c r="L1917" i="15"/>
  <c r="K1916" i="15"/>
  <c r="M1908" i="15"/>
  <c r="J1922" i="15"/>
  <c r="P1982" i="15"/>
  <c r="O1960" i="15"/>
  <c r="J1923" i="15" l="1"/>
  <c r="M1909" i="15"/>
  <c r="K1917" i="15"/>
  <c r="L1918" i="15"/>
  <c r="N1975" i="15"/>
  <c r="I1915" i="15"/>
  <c r="O1961" i="15"/>
  <c r="P1983" i="15"/>
  <c r="N1976" i="15" l="1"/>
  <c r="L1919" i="15"/>
  <c r="M1910" i="15"/>
  <c r="J1924" i="15"/>
  <c r="I1916" i="15"/>
  <c r="K1918" i="15"/>
  <c r="P1984" i="15"/>
  <c r="O1962" i="15"/>
  <c r="J1925" i="15" l="1"/>
  <c r="K1919" i="15"/>
  <c r="I1917" i="15"/>
  <c r="M1911" i="15"/>
  <c r="L1920" i="15"/>
  <c r="N1977" i="15"/>
  <c r="O1963" i="15"/>
  <c r="P1985" i="15"/>
  <c r="P1986" i="15" s="1"/>
  <c r="P1987" i="15" s="1"/>
  <c r="P1988" i="15" s="1"/>
  <c r="P1989" i="15" s="1"/>
  <c r="P1990" i="15" s="1"/>
  <c r="P1991" i="15" s="1"/>
  <c r="P1992" i="15" s="1"/>
  <c r="P1993" i="15" s="1"/>
  <c r="P1994" i="15" s="1"/>
  <c r="P1995" i="15" s="1"/>
  <c r="P1996" i="15" s="1"/>
  <c r="P1997" i="15" s="1"/>
  <c r="P1998" i="15" s="1"/>
  <c r="P1999" i="15" s="1"/>
  <c r="P2000" i="15" s="1"/>
  <c r="P2001" i="15" s="1"/>
  <c r="P2002" i="15" s="1"/>
  <c r="AE14" i="11"/>
  <c r="AC14" i="11"/>
  <c r="AA14" i="11"/>
  <c r="Y14" i="11"/>
  <c r="AM14" i="11"/>
  <c r="AQ14" i="11"/>
  <c r="AO14" i="11"/>
  <c r="AK14" i="11"/>
  <c r="K1920" i="15" l="1"/>
  <c r="N1978" i="15"/>
  <c r="L1921" i="15"/>
  <c r="M1912" i="15"/>
  <c r="I1918" i="15"/>
  <c r="J1926" i="15"/>
  <c r="O1964" i="15"/>
  <c r="I1919" i="15" l="1"/>
  <c r="M1913" i="15"/>
  <c r="L1922" i="15"/>
  <c r="J1927" i="15"/>
  <c r="N1979" i="15"/>
  <c r="K1921" i="15"/>
  <c r="O1965" i="15"/>
  <c r="K1922" i="15" l="1"/>
  <c r="N1980" i="15"/>
  <c r="I1920" i="15"/>
  <c r="M1914" i="15"/>
  <c r="J1928" i="15"/>
  <c r="L1923" i="15"/>
  <c r="O1966" i="15"/>
  <c r="I1921" i="15" l="1"/>
  <c r="L1924" i="15"/>
  <c r="M1915" i="15"/>
  <c r="K1923" i="15"/>
  <c r="N1981" i="15"/>
  <c r="J1929" i="15"/>
  <c r="O1967" i="15"/>
  <c r="J1930" i="15" l="1"/>
  <c r="K1924" i="15"/>
  <c r="M1916" i="15"/>
  <c r="L1925" i="15"/>
  <c r="I1922" i="15"/>
  <c r="N1982" i="15"/>
  <c r="O1968" i="15"/>
  <c r="I1923" i="15" l="1"/>
  <c r="L1926" i="15"/>
  <c r="M1917" i="15"/>
  <c r="K1925" i="15"/>
  <c r="J1931" i="15"/>
  <c r="N1983" i="15"/>
  <c r="O1969" i="15"/>
  <c r="J1932" i="15" l="1"/>
  <c r="K1926" i="15"/>
  <c r="M1918" i="15"/>
  <c r="L1927" i="15"/>
  <c r="N1984" i="15"/>
  <c r="I1924" i="15"/>
  <c r="O1970" i="15"/>
  <c r="L1928" i="15" l="1"/>
  <c r="K1927" i="15"/>
  <c r="J1933" i="15"/>
  <c r="I1925" i="15"/>
  <c r="N1985" i="15"/>
  <c r="M1919" i="15"/>
  <c r="O1971" i="15"/>
  <c r="M1920" i="15" l="1"/>
  <c r="N1986" i="15"/>
  <c r="L1929" i="15"/>
  <c r="I1926" i="15"/>
  <c r="J1934" i="15"/>
  <c r="K1928" i="15"/>
  <c r="O1972" i="15"/>
  <c r="J1935" i="15" l="1"/>
  <c r="I1927" i="15"/>
  <c r="M1921" i="15"/>
  <c r="K1929" i="15"/>
  <c r="L1930" i="15"/>
  <c r="N1987" i="15"/>
  <c r="O1973" i="15"/>
  <c r="L1931" i="15" l="1"/>
  <c r="N1988" i="15"/>
  <c r="K1930" i="15"/>
  <c r="J1936" i="15"/>
  <c r="M1922" i="15"/>
  <c r="I1928" i="15"/>
  <c r="O1974" i="15"/>
  <c r="I1929" i="15" l="1"/>
  <c r="M1923" i="15"/>
  <c r="K1931" i="15"/>
  <c r="N1989" i="15"/>
  <c r="J1937" i="15"/>
  <c r="L1932" i="15"/>
  <c r="O1975" i="15"/>
  <c r="N1990" i="15" l="1"/>
  <c r="L1933" i="15"/>
  <c r="J1938" i="15"/>
  <c r="K1932" i="15"/>
  <c r="M1924" i="15"/>
  <c r="I1930" i="15"/>
  <c r="O1976" i="15"/>
  <c r="N1991" i="15" l="1"/>
  <c r="I1931" i="15"/>
  <c r="K1933" i="15"/>
  <c r="M1925" i="15"/>
  <c r="J1939" i="15"/>
  <c r="L1934" i="15"/>
  <c r="O1977" i="15"/>
  <c r="K1934" i="15" l="1"/>
  <c r="N1992" i="15"/>
  <c r="J1940" i="15"/>
  <c r="M1926" i="15"/>
  <c r="I1932" i="15"/>
  <c r="L1935" i="15"/>
  <c r="O1978" i="15"/>
  <c r="M1927" i="15" l="1"/>
  <c r="K1935" i="15"/>
  <c r="N1993" i="15"/>
  <c r="L1936" i="15"/>
  <c r="I1933" i="15"/>
  <c r="J1941" i="15"/>
  <c r="O1979" i="15"/>
  <c r="I1934" i="15" l="1"/>
  <c r="L1937" i="15"/>
  <c r="N1994" i="15"/>
  <c r="K1936" i="15"/>
  <c r="M1928" i="15"/>
  <c r="J1942" i="15"/>
  <c r="O1980" i="15"/>
  <c r="K1937" i="15" l="1"/>
  <c r="N1995" i="15"/>
  <c r="J1943" i="15"/>
  <c r="M1929" i="15"/>
  <c r="L1938" i="15"/>
  <c r="I1935" i="15"/>
  <c r="O1981" i="15"/>
  <c r="L1939" i="15" l="1"/>
  <c r="J1944" i="15"/>
  <c r="M1930" i="15"/>
  <c r="K1938" i="15"/>
  <c r="I1936" i="15"/>
  <c r="N1996" i="15"/>
  <c r="O1982" i="15"/>
  <c r="I1937" i="15" l="1"/>
  <c r="K1939" i="15"/>
  <c r="M1931" i="15"/>
  <c r="J1945" i="15"/>
  <c r="N1997" i="15"/>
  <c r="L1940" i="15"/>
  <c r="O1983" i="15"/>
  <c r="N1998" i="15" l="1"/>
  <c r="I1938" i="15"/>
  <c r="L1941" i="15"/>
  <c r="K1940" i="15"/>
  <c r="J1946" i="15"/>
  <c r="M1932" i="15"/>
  <c r="O1984" i="15"/>
  <c r="N1999" i="15" l="1"/>
  <c r="L1942" i="15"/>
  <c r="I1939" i="15"/>
  <c r="M1933" i="15"/>
  <c r="J1947" i="15"/>
  <c r="K1941" i="15"/>
  <c r="O1985" i="15"/>
  <c r="O1986" i="15" s="1"/>
  <c r="O1987" i="15" s="1"/>
  <c r="O1988" i="15" s="1"/>
  <c r="O1989" i="15" s="1"/>
  <c r="O1990" i="15" s="1"/>
  <c r="O1991" i="15" s="1"/>
  <c r="O1992" i="15" s="1"/>
  <c r="O1993" i="15" s="1"/>
  <c r="O1994" i="15" s="1"/>
  <c r="O1995" i="15" s="1"/>
  <c r="O1996" i="15" s="1"/>
  <c r="O1997" i="15" s="1"/>
  <c r="O1998" i="15" s="1"/>
  <c r="O1999" i="15" s="1"/>
  <c r="O2000" i="15" s="1"/>
  <c r="O2001" i="15" s="1"/>
  <c r="O2002" i="15" s="1"/>
  <c r="K1942" i="15" l="1"/>
  <c r="I1940" i="15"/>
  <c r="L1943" i="15"/>
  <c r="N2000" i="15"/>
  <c r="J1948" i="15"/>
  <c r="M1934" i="15"/>
  <c r="M1935" i="15" l="1"/>
  <c r="L1944" i="15"/>
  <c r="I1941" i="15"/>
  <c r="N2001" i="15"/>
  <c r="J1949" i="15"/>
  <c r="K1943" i="15"/>
  <c r="K1944" i="15" l="1"/>
  <c r="I1942" i="15"/>
  <c r="N2002" i="15"/>
  <c r="M1936" i="15"/>
  <c r="L1945" i="15"/>
  <c r="J1950" i="15"/>
  <c r="M1937" i="15" l="1"/>
  <c r="I1943" i="15"/>
  <c r="J1951" i="15"/>
  <c r="L1946" i="15"/>
  <c r="K1945" i="15"/>
  <c r="K1946" i="15" l="1"/>
  <c r="L1947" i="15"/>
  <c r="J1952" i="15"/>
  <c r="I1944" i="15"/>
  <c r="M1938" i="15"/>
  <c r="M1939" i="15" l="1"/>
  <c r="I1945" i="15"/>
  <c r="L1948" i="15"/>
  <c r="J1953" i="15"/>
  <c r="K1947" i="15"/>
  <c r="J1954" i="15" l="1"/>
  <c r="L1949" i="15"/>
  <c r="I1946" i="15"/>
  <c r="K1948" i="15"/>
  <c r="M1940" i="15"/>
  <c r="I1947" i="15" l="1"/>
  <c r="L1950" i="15"/>
  <c r="J1955" i="15"/>
  <c r="K1949" i="15"/>
  <c r="M1941" i="15"/>
  <c r="J1956" i="15" l="1"/>
  <c r="M1942" i="15"/>
  <c r="K1950" i="15"/>
  <c r="L1951" i="15"/>
  <c r="I1948" i="15"/>
  <c r="I1949" i="15" l="1"/>
  <c r="L1952" i="15"/>
  <c r="M1943" i="15"/>
  <c r="J1957" i="15"/>
  <c r="K1951" i="15"/>
  <c r="K1952" i="15" l="1"/>
  <c r="J1958" i="15"/>
  <c r="L1953" i="15"/>
  <c r="I1950" i="15"/>
  <c r="M1944" i="15"/>
  <c r="M1945" i="15" l="1"/>
  <c r="I1951" i="15"/>
  <c r="J1959" i="15"/>
  <c r="K1953" i="15"/>
  <c r="L1954" i="15"/>
  <c r="K1954" i="15" l="1"/>
  <c r="J1960" i="15"/>
  <c r="L1955" i="15"/>
  <c r="I1952" i="15"/>
  <c r="M1946" i="15"/>
  <c r="I1953" i="15" l="1"/>
  <c r="J1961" i="15"/>
  <c r="M1947" i="15"/>
  <c r="L1956" i="15"/>
  <c r="K1955" i="15"/>
  <c r="L1957" i="15" l="1"/>
  <c r="K1956" i="15"/>
  <c r="J1962" i="15"/>
  <c r="M1948" i="15"/>
  <c r="I1954" i="15"/>
  <c r="M1949" i="15" l="1"/>
  <c r="L1958" i="15"/>
  <c r="J1963" i="15"/>
  <c r="I1955" i="15"/>
  <c r="K1957" i="15"/>
  <c r="K1958" i="15" l="1"/>
  <c r="I1956" i="15"/>
  <c r="M1950" i="15"/>
  <c r="L1959" i="15"/>
  <c r="J1964" i="15"/>
  <c r="K1959" i="15" l="1"/>
  <c r="J1965" i="15"/>
  <c r="M1951" i="15"/>
  <c r="I1957" i="15"/>
  <c r="L1960" i="15"/>
  <c r="I1958" i="15" l="1"/>
  <c r="J1966" i="15"/>
  <c r="L1961" i="15"/>
  <c r="M1952" i="15"/>
  <c r="K1960" i="15"/>
  <c r="J1967" i="15" l="1"/>
  <c r="L1962" i="15"/>
  <c r="I1959" i="15"/>
  <c r="K1961" i="15"/>
  <c r="M1953" i="15"/>
  <c r="I1960" i="15" l="1"/>
  <c r="M1954" i="15"/>
  <c r="K1962" i="15"/>
  <c r="J1968" i="15"/>
  <c r="L1963" i="15"/>
  <c r="L1964" i="15" l="1"/>
  <c r="M1955" i="15"/>
  <c r="K1963" i="15"/>
  <c r="I1961" i="15"/>
  <c r="J1969" i="15"/>
  <c r="J1970" i="15" l="1"/>
  <c r="K1964" i="15"/>
  <c r="L1965" i="15"/>
  <c r="M1956" i="15"/>
  <c r="I1962" i="15"/>
  <c r="M1957" i="15" l="1"/>
  <c r="I1963" i="15"/>
  <c r="L1966" i="15"/>
  <c r="J1971" i="15"/>
  <c r="K1965" i="15"/>
  <c r="K1966" i="15" l="1"/>
  <c r="L1967" i="15"/>
  <c r="I1964" i="15"/>
  <c r="J1972" i="15"/>
  <c r="M1958" i="15"/>
  <c r="M1959" i="15" l="1"/>
  <c r="J1973" i="15"/>
  <c r="I1965" i="15"/>
  <c r="L1968" i="15"/>
  <c r="K1967" i="15"/>
  <c r="L1969" i="15" l="1"/>
  <c r="K1968" i="15"/>
  <c r="J1974" i="15"/>
  <c r="I1966" i="15"/>
  <c r="M1960" i="15"/>
  <c r="I1967" i="15" l="1"/>
  <c r="K1969" i="15"/>
  <c r="L1970" i="15"/>
  <c r="J1975" i="15"/>
  <c r="M1961" i="15"/>
  <c r="M1962" i="15" l="1"/>
  <c r="K1970" i="15"/>
  <c r="L1971" i="15"/>
  <c r="I1968" i="15"/>
  <c r="J1976" i="15"/>
  <c r="M1963" i="15" l="1"/>
  <c r="J1977" i="15"/>
  <c r="K1971" i="15"/>
  <c r="I1969" i="15"/>
  <c r="L1972" i="15"/>
  <c r="I1970" i="15" l="1"/>
  <c r="L1973" i="15"/>
  <c r="K1972" i="15"/>
  <c r="J1978" i="15"/>
  <c r="M1964" i="15"/>
  <c r="K1973" i="15" l="1"/>
  <c r="L1974" i="15"/>
  <c r="M1965" i="15"/>
  <c r="J1979" i="15"/>
  <c r="I1971" i="15"/>
  <c r="I1972" i="15" l="1"/>
  <c r="K1974" i="15"/>
  <c r="J1980" i="15"/>
  <c r="L1975" i="15"/>
  <c r="M1966" i="15"/>
  <c r="J1981" i="15" l="1"/>
  <c r="M1967" i="15"/>
  <c r="L1976" i="15"/>
  <c r="K1975" i="15"/>
  <c r="I1973" i="15"/>
  <c r="I1974" i="15" l="1"/>
  <c r="M1968" i="15"/>
  <c r="L1977" i="15"/>
  <c r="J1982" i="15"/>
  <c r="K1976" i="15"/>
  <c r="K1977" i="15" l="1"/>
  <c r="J1983" i="15"/>
  <c r="I1975" i="15"/>
  <c r="L1978" i="15"/>
  <c r="M1969" i="15"/>
  <c r="I1976" i="15" l="1"/>
  <c r="M1970" i="15"/>
  <c r="L1979" i="15"/>
  <c r="K1978" i="15"/>
  <c r="J1984" i="15"/>
  <c r="L1980" i="15" l="1"/>
  <c r="J1985" i="15"/>
  <c r="K1979" i="15"/>
  <c r="I1977" i="15"/>
  <c r="M1971" i="15"/>
  <c r="L1981" i="15" l="1"/>
  <c r="I1978" i="15"/>
  <c r="K1980" i="15"/>
  <c r="J1986" i="15"/>
  <c r="M1972" i="15"/>
  <c r="K1981" i="15" l="1"/>
  <c r="L1982" i="15"/>
  <c r="J1987" i="15"/>
  <c r="M1973" i="15"/>
  <c r="I1979" i="15"/>
  <c r="AM16" i="11"/>
  <c r="AK16" i="11"/>
  <c r="AQ16" i="11"/>
  <c r="AO16" i="11"/>
  <c r="AE16" i="11"/>
  <c r="AA16" i="11"/>
  <c r="Y16" i="11"/>
  <c r="AC16" i="11"/>
  <c r="K1982" i="15" l="1"/>
  <c r="M1974" i="15"/>
  <c r="L1983" i="15"/>
  <c r="I1980" i="15"/>
  <c r="J1988" i="15"/>
  <c r="AA15" i="11"/>
  <c r="AC15" i="11"/>
  <c r="Y15" i="11"/>
  <c r="AE15" i="11"/>
  <c r="J1989" i="15" l="1"/>
  <c r="I1981" i="15"/>
  <c r="M1975" i="15"/>
  <c r="K1983" i="15"/>
  <c r="L1984" i="15"/>
  <c r="K1984" i="15" l="1"/>
  <c r="L1985" i="15"/>
  <c r="J1990" i="15"/>
  <c r="M1976" i="15"/>
  <c r="I1982" i="15"/>
  <c r="K1985" i="15" l="1"/>
  <c r="M1977" i="15"/>
  <c r="J1991" i="15"/>
  <c r="L1986" i="15"/>
  <c r="I1983" i="15"/>
  <c r="J1992" i="15" l="1"/>
  <c r="M1978" i="15"/>
  <c r="K1986" i="15"/>
  <c r="L1987" i="15"/>
  <c r="I1984" i="15"/>
  <c r="AQ18" i="11"/>
  <c r="AK18" i="11"/>
  <c r="AM18" i="11"/>
  <c r="AO18" i="11"/>
  <c r="AA18" i="11"/>
  <c r="Y18" i="11"/>
  <c r="AC18" i="11"/>
  <c r="AE18" i="11"/>
  <c r="L1988" i="15" l="1"/>
  <c r="I1985" i="15"/>
  <c r="M1979" i="15"/>
  <c r="J1993" i="15"/>
  <c r="K1987" i="15"/>
  <c r="Y17" i="11"/>
  <c r="AC17" i="11"/>
  <c r="AE17" i="11"/>
  <c r="AA17" i="11"/>
  <c r="AK17" i="11"/>
  <c r="AQ17" i="11"/>
  <c r="AO17" i="11"/>
  <c r="AM17" i="11"/>
  <c r="L1989" i="15" l="1"/>
  <c r="J1994" i="15"/>
  <c r="I1986" i="15"/>
  <c r="K1988" i="15"/>
  <c r="M1980" i="15"/>
  <c r="L1990" i="15" l="1"/>
  <c r="I1987" i="15"/>
  <c r="M1981" i="15"/>
  <c r="K1989" i="15"/>
  <c r="J1995" i="15"/>
  <c r="K1990" i="15" l="1"/>
  <c r="L1991" i="15"/>
  <c r="J1996" i="15"/>
  <c r="M1982" i="15"/>
  <c r="I1988" i="15"/>
  <c r="K1991" i="15" l="1"/>
  <c r="J1997" i="15"/>
  <c r="L1992" i="15"/>
  <c r="I1989" i="15"/>
  <c r="M1983" i="15"/>
  <c r="L1993" i="15" l="1"/>
  <c r="K1992" i="15"/>
  <c r="I1990" i="15"/>
  <c r="M1984" i="15"/>
  <c r="J1998" i="15"/>
  <c r="I1991" i="15" l="1"/>
  <c r="K1993" i="15"/>
  <c r="M1985" i="15"/>
  <c r="L1994" i="15"/>
  <c r="J1999" i="15"/>
  <c r="L1995" i="15" l="1"/>
  <c r="J2000" i="15"/>
  <c r="I1992" i="15"/>
  <c r="M1986" i="15"/>
  <c r="K1994" i="15"/>
  <c r="M1987" i="15" l="1"/>
  <c r="I1993" i="15"/>
  <c r="L1996" i="15"/>
  <c r="J2001" i="15"/>
  <c r="K1995" i="15"/>
  <c r="K1996" i="15" l="1"/>
  <c r="I1994" i="15"/>
  <c r="L1997" i="15"/>
  <c r="J2002" i="15"/>
  <c r="M1988" i="15"/>
  <c r="K1997" i="15" l="1"/>
  <c r="I1995" i="15"/>
  <c r="L1998" i="15"/>
  <c r="M1989" i="15"/>
  <c r="M1990" i="15" l="1"/>
  <c r="K1998" i="15"/>
  <c r="I1996" i="15"/>
  <c r="L1999" i="15"/>
  <c r="M1991" i="15" l="1"/>
  <c r="I1997" i="15"/>
  <c r="K1999" i="15"/>
  <c r="L2000" i="15"/>
  <c r="L2001" i="15" l="1"/>
  <c r="I1998" i="15"/>
  <c r="K2000" i="15"/>
  <c r="M1992" i="15"/>
  <c r="M1993" i="15" l="1"/>
  <c r="I1999" i="15"/>
  <c r="L2002" i="15"/>
  <c r="K2001" i="15"/>
  <c r="K2002" i="15" l="1"/>
  <c r="I2000" i="15"/>
  <c r="M1994" i="15"/>
  <c r="I2001" i="15" l="1"/>
  <c r="M1995" i="15"/>
  <c r="M1996" i="15" l="1"/>
  <c r="I2002" i="15"/>
  <c r="M1997" i="15" l="1"/>
  <c r="M1998" i="15" l="1"/>
  <c r="M1999" i="15" l="1"/>
  <c r="M2000" i="15" l="1"/>
  <c r="M2001" i="15" l="1"/>
  <c r="M2002" i="15" l="1"/>
  <c r="G40" i="16" l="1"/>
  <c r="G40" i="31" s="1"/>
  <c r="E13" i="16"/>
  <c r="F37" i="16"/>
  <c r="F37" i="31" s="1"/>
  <c r="D21" i="16"/>
  <c r="E23" i="16"/>
  <c r="F24" i="16"/>
  <c r="F9" i="16"/>
  <c r="D13" i="16"/>
  <c r="D9" i="16"/>
  <c r="G35" i="16"/>
  <c r="F17" i="16"/>
  <c r="E10" i="16"/>
  <c r="E43" i="16"/>
  <c r="G6" i="16"/>
  <c r="E41" i="16"/>
  <c r="G15" i="16"/>
  <c r="D34" i="16"/>
  <c r="E28" i="16"/>
  <c r="F26" i="16"/>
  <c r="D35" i="16"/>
  <c r="E6" i="16"/>
  <c r="D18" i="16"/>
  <c r="F8" i="16"/>
  <c r="G32" i="16"/>
  <c r="D16" i="16"/>
  <c r="E21" i="16"/>
  <c r="F27" i="16"/>
  <c r="E7" i="16"/>
  <c r="E32" i="16"/>
  <c r="F13" i="16"/>
  <c r="D43" i="16"/>
  <c r="F43" i="16"/>
  <c r="G38" i="16"/>
  <c r="G38" i="31" s="1"/>
  <c r="D7" i="16"/>
  <c r="E17" i="16"/>
  <c r="G4" i="16"/>
  <c r="F34" i="16"/>
  <c r="G26" i="16"/>
  <c r="G39" i="16"/>
  <c r="G39" i="31" s="1"/>
  <c r="G41" i="16"/>
  <c r="F18" i="16"/>
  <c r="E4" i="16"/>
  <c r="E39" i="16"/>
  <c r="E39" i="31" s="1"/>
  <c r="G11" i="16"/>
  <c r="E12" i="16"/>
  <c r="D11" i="16"/>
  <c r="G7" i="16"/>
  <c r="G28" i="16"/>
  <c r="E38" i="16"/>
  <c r="E38" i="31" s="1"/>
  <c r="F23" i="16"/>
  <c r="E37" i="16"/>
  <c r="E37" i="31" s="1"/>
  <c r="G27" i="16"/>
  <c r="D29" i="16"/>
  <c r="F19" i="16"/>
  <c r="F31" i="16"/>
  <c r="D33" i="16"/>
  <c r="F28" i="16"/>
  <c r="E42" i="16"/>
  <c r="D6" i="16"/>
  <c r="D28" i="16"/>
  <c r="D25" i="16"/>
  <c r="F11" i="16"/>
  <c r="G43" i="16"/>
  <c r="E33" i="16"/>
  <c r="E36" i="16"/>
  <c r="D37" i="16"/>
  <c r="D37" i="31" s="1"/>
  <c r="G33" i="16"/>
  <c r="G29" i="16"/>
  <c r="E20" i="16"/>
  <c r="D42" i="16"/>
  <c r="F22" i="16"/>
  <c r="G34" i="16"/>
  <c r="E15" i="16"/>
  <c r="D30" i="16"/>
  <c r="E8" i="16"/>
  <c r="F40" i="16"/>
  <c r="F40" i="31" s="1"/>
  <c r="F41" i="16"/>
  <c r="G22" i="16"/>
  <c r="E27" i="16"/>
  <c r="E9" i="16"/>
  <c r="D10" i="16"/>
  <c r="E18" i="16"/>
  <c r="E14" i="16"/>
  <c r="G42" i="16"/>
  <c r="D38" i="16"/>
  <c r="D38" i="31" s="1"/>
  <c r="E25" i="16"/>
  <c r="G25" i="16"/>
  <c r="G14" i="16"/>
  <c r="G23" i="16"/>
  <c r="G5" i="16"/>
  <c r="G18" i="16"/>
  <c r="G20" i="16"/>
  <c r="D14" i="16"/>
  <c r="D5" i="16"/>
  <c r="E19" i="16"/>
  <c r="G30" i="16"/>
  <c r="E29" i="16"/>
  <c r="E40" i="16"/>
  <c r="E40" i="31" s="1"/>
  <c r="F32" i="16"/>
  <c r="F29" i="16"/>
  <c r="D32" i="16"/>
  <c r="D19" i="16"/>
  <c r="E11" i="16"/>
  <c r="D22" i="16"/>
  <c r="F7" i="16"/>
  <c r="G16" i="16"/>
  <c r="E24" i="16"/>
  <c r="G9" i="16"/>
  <c r="D23" i="16"/>
  <c r="D24" i="16"/>
  <c r="F38" i="16"/>
  <c r="F38" i="31" s="1"/>
  <c r="D20" i="16"/>
  <c r="G12" i="16"/>
  <c r="F20" i="16"/>
  <c r="F35" i="16"/>
  <c r="F4" i="16"/>
  <c r="G31" i="16"/>
  <c r="D17" i="16"/>
  <c r="G17" i="16"/>
  <c r="F36" i="16"/>
  <c r="F15" i="16"/>
  <c r="G37" i="16"/>
  <c r="G37" i="31" s="1"/>
  <c r="F30" i="16"/>
  <c r="D12" i="16"/>
  <c r="G8" i="16"/>
  <c r="E5" i="16"/>
  <c r="E34" i="16"/>
  <c r="E35" i="16"/>
  <c r="F5" i="16"/>
  <c r="D26" i="16"/>
  <c r="G13" i="16"/>
  <c r="E31" i="16"/>
  <c r="F25" i="16"/>
  <c r="D36" i="16"/>
  <c r="G36" i="16"/>
  <c r="D31" i="16"/>
  <c r="G21" i="16"/>
  <c r="F21" i="16"/>
  <c r="E26" i="16"/>
  <c r="F14" i="16"/>
  <c r="F39" i="16"/>
  <c r="F39" i="31" s="1"/>
  <c r="D15" i="16"/>
  <c r="F42" i="16"/>
  <c r="D27" i="16"/>
  <c r="E30" i="16"/>
  <c r="F6" i="16"/>
  <c r="E16" i="16"/>
  <c r="G10" i="16"/>
  <c r="F16" i="16"/>
  <c r="E22" i="16"/>
  <c r="F10" i="16"/>
  <c r="G19" i="16"/>
  <c r="D41" i="16"/>
  <c r="D8" i="16"/>
  <c r="F33" i="16"/>
  <c r="D39" i="16"/>
  <c r="D39" i="31" s="1"/>
  <c r="F12" i="16"/>
  <c r="D40" i="16"/>
  <c r="D40" i="31" s="1"/>
  <c r="G24" i="16"/>
  <c r="B44" i="16" l="1"/>
  <c r="B46" i="16"/>
  <c r="B47" i="16"/>
  <c r="B45" i="16"/>
  <c r="D40" i="18"/>
  <c r="D41" i="31"/>
  <c r="D42" i="4"/>
  <c r="D43" i="6" s="1"/>
  <c r="F42" i="4"/>
  <c r="F43" i="6" s="1"/>
  <c r="F40" i="18"/>
  <c r="F41" i="31"/>
  <c r="E42" i="18"/>
  <c r="E41" i="21" s="1"/>
  <c r="E44" i="4"/>
  <c r="E43" i="31"/>
  <c r="D41" i="18"/>
  <c r="D43" i="4"/>
  <c r="D44" i="6" s="1"/>
  <c r="D42" i="31"/>
  <c r="E41" i="18"/>
  <c r="E40" i="21" s="1"/>
  <c r="E43" i="4"/>
  <c r="E42" i="31"/>
  <c r="F43" i="4"/>
  <c r="F44" i="6" s="1"/>
  <c r="F42" i="31"/>
  <c r="F41" i="18"/>
  <c r="F40" i="21" s="1"/>
  <c r="G42" i="18"/>
  <c r="G41" i="21" s="1"/>
  <c r="G44" i="4"/>
  <c r="G45" i="6" s="1"/>
  <c r="G43" i="31"/>
  <c r="D42" i="18"/>
  <c r="D43" i="31"/>
  <c r="D44" i="4"/>
  <c r="D45" i="6" s="1"/>
  <c r="E40" i="18"/>
  <c r="E39" i="21" s="1"/>
  <c r="E41" i="31"/>
  <c r="E42" i="4"/>
  <c r="G41" i="18"/>
  <c r="G40" i="21" s="1"/>
  <c r="G43" i="4"/>
  <c r="G44" i="6" s="1"/>
  <c r="G42" i="31"/>
  <c r="G42" i="4"/>
  <c r="G43" i="6" s="1"/>
  <c r="G40" i="18"/>
  <c r="G39" i="21" s="1"/>
  <c r="G41" i="31"/>
  <c r="F42" i="18"/>
  <c r="F44" i="4"/>
  <c r="F45" i="6" s="1"/>
  <c r="F43" i="31"/>
  <c r="E23" i="4"/>
  <c r="E24" i="6" s="1"/>
  <c r="F25" i="29" s="1"/>
  <c r="E22" i="31"/>
  <c r="E21" i="18"/>
  <c r="E20" i="21" s="1"/>
  <c r="F17" i="4"/>
  <c r="F18" i="6" s="1"/>
  <c r="F16" i="31"/>
  <c r="F15" i="18"/>
  <c r="F14" i="21" s="1"/>
  <c r="E31" i="4"/>
  <c r="AV31" i="4" s="1"/>
  <c r="AW31" i="4" s="1"/>
  <c r="AX31" i="4" s="1"/>
  <c r="E30" i="31"/>
  <c r="E29" i="18"/>
  <c r="E28" i="21" s="1"/>
  <c r="F40" i="4"/>
  <c r="F38" i="18"/>
  <c r="F37" i="21" s="1"/>
  <c r="F6" i="4"/>
  <c r="F7" i="6" s="1"/>
  <c r="F4" i="18"/>
  <c r="F3" i="21" s="1"/>
  <c r="F5" i="31"/>
  <c r="D38" i="18"/>
  <c r="G25" i="4"/>
  <c r="G26" i="6" s="1"/>
  <c r="G23" i="18"/>
  <c r="G22" i="21" s="1"/>
  <c r="G24" i="31"/>
  <c r="F34" i="4"/>
  <c r="F35" i="6" s="1"/>
  <c r="F33" i="31"/>
  <c r="F32" i="18"/>
  <c r="F31" i="21" s="1"/>
  <c r="F11" i="4"/>
  <c r="F11" i="8" s="1"/>
  <c r="F10" i="31"/>
  <c r="F9" i="18"/>
  <c r="F8" i="21" s="1"/>
  <c r="E17" i="4"/>
  <c r="AV17" i="4" s="1"/>
  <c r="AW17" i="4" s="1"/>
  <c r="AX17" i="4" s="1"/>
  <c r="E16" i="31"/>
  <c r="E15" i="18"/>
  <c r="E14" i="21" s="1"/>
  <c r="E27" i="4"/>
  <c r="E28" i="6" s="1"/>
  <c r="E26" i="31"/>
  <c r="E25" i="18"/>
  <c r="E24" i="21" s="1"/>
  <c r="G37" i="4"/>
  <c r="G37" i="8" s="1"/>
  <c r="G36" i="31"/>
  <c r="G35" i="18"/>
  <c r="G34" i="21" s="1"/>
  <c r="G14" i="4"/>
  <c r="G14" i="8" s="1"/>
  <c r="G13" i="31"/>
  <c r="G12" i="18"/>
  <c r="G11" i="21" s="1"/>
  <c r="E35" i="4"/>
  <c r="AV35" i="4" s="1"/>
  <c r="AW35" i="4" s="1"/>
  <c r="AX35" i="4" s="1"/>
  <c r="E34" i="31"/>
  <c r="E33" i="18"/>
  <c r="E32" i="21" s="1"/>
  <c r="F31" i="4"/>
  <c r="F31" i="8" s="1"/>
  <c r="F30" i="31"/>
  <c r="F29" i="18"/>
  <c r="F28" i="21" s="1"/>
  <c r="G18" i="4"/>
  <c r="G19" i="6" s="1"/>
  <c r="G17" i="31"/>
  <c r="G16" i="18"/>
  <c r="G15" i="21" s="1"/>
  <c r="F36" i="4"/>
  <c r="F37" i="6" s="1"/>
  <c r="F35" i="31"/>
  <c r="F34" i="18"/>
  <c r="F33" i="21" s="1"/>
  <c r="F39" i="4"/>
  <c r="F37" i="18"/>
  <c r="F36" i="21" s="1"/>
  <c r="E25" i="4"/>
  <c r="E25" i="8" s="1"/>
  <c r="E24" i="31"/>
  <c r="E23" i="18"/>
  <c r="E22" i="21" s="1"/>
  <c r="E12" i="4"/>
  <c r="AV12" i="4" s="1"/>
  <c r="AW12" i="4" s="1"/>
  <c r="AX12" i="4" s="1"/>
  <c r="E10" i="18"/>
  <c r="E9" i="21" s="1"/>
  <c r="E11" i="31"/>
  <c r="F33" i="4"/>
  <c r="F33" i="8" s="1"/>
  <c r="F32" i="31"/>
  <c r="F31" i="18"/>
  <c r="F30" i="21" s="1"/>
  <c r="E20" i="4"/>
  <c r="E20" i="8" s="1"/>
  <c r="E18" i="18"/>
  <c r="E17" i="21" s="1"/>
  <c r="E19" i="31"/>
  <c r="G19" i="4"/>
  <c r="G19" i="8" s="1"/>
  <c r="G18" i="31"/>
  <c r="G17" i="18"/>
  <c r="G16" i="21" s="1"/>
  <c r="G26" i="4"/>
  <c r="G26" i="8" s="1"/>
  <c r="G25" i="31"/>
  <c r="G24" i="18"/>
  <c r="G23" i="21" s="1"/>
  <c r="E15" i="4"/>
  <c r="AV15" i="4" s="1"/>
  <c r="AW15" i="4" s="1"/>
  <c r="AX15" i="4" s="1"/>
  <c r="E14" i="31"/>
  <c r="E13" i="18"/>
  <c r="E12" i="21" s="1"/>
  <c r="E28" i="4"/>
  <c r="AV28" i="4" s="1"/>
  <c r="AW28" i="4" s="1"/>
  <c r="AX28" i="4" s="1"/>
  <c r="E26" i="18"/>
  <c r="E25" i="21" s="1"/>
  <c r="E27" i="31"/>
  <c r="F41" i="4"/>
  <c r="F42" i="6" s="1"/>
  <c r="F39" i="18"/>
  <c r="F38" i="21" s="1"/>
  <c r="G35" i="4"/>
  <c r="G35" i="8" s="1"/>
  <c r="G33" i="18"/>
  <c r="G32" i="21" s="1"/>
  <c r="G34" i="31"/>
  <c r="G30" i="4"/>
  <c r="G30" i="8" s="1"/>
  <c r="G29" i="31"/>
  <c r="G28" i="18"/>
  <c r="G27" i="21" s="1"/>
  <c r="E34" i="4"/>
  <c r="E34" i="8" s="1"/>
  <c r="E32" i="18"/>
  <c r="E31" i="21" s="1"/>
  <c r="E33" i="31"/>
  <c r="D28" i="31"/>
  <c r="D27" i="18"/>
  <c r="D33" i="31"/>
  <c r="D32" i="18"/>
  <c r="G28" i="4"/>
  <c r="G28" i="8" s="1"/>
  <c r="G27" i="31"/>
  <c r="G26" i="18"/>
  <c r="G25" i="21" s="1"/>
  <c r="G29" i="4"/>
  <c r="G29" i="8" s="1"/>
  <c r="G28" i="31"/>
  <c r="G27" i="18"/>
  <c r="G26" i="21" s="1"/>
  <c r="G12" i="4"/>
  <c r="G13" i="6" s="1"/>
  <c r="G11" i="31"/>
  <c r="G10" i="18"/>
  <c r="G9" i="21" s="1"/>
  <c r="G42" i="8"/>
  <c r="G5" i="4"/>
  <c r="G5" i="8" s="1"/>
  <c r="G4" i="31"/>
  <c r="G3" i="18"/>
  <c r="G2" i="21" s="1"/>
  <c r="F41" i="21"/>
  <c r="E8" i="4"/>
  <c r="E8" i="8" s="1"/>
  <c r="E6" i="18"/>
  <c r="E5" i="21" s="1"/>
  <c r="E7" i="31"/>
  <c r="G33" i="4"/>
  <c r="G33" i="8" s="1"/>
  <c r="G32" i="31"/>
  <c r="G31" i="18"/>
  <c r="G30" i="21" s="1"/>
  <c r="D35" i="31"/>
  <c r="D34" i="18"/>
  <c r="G16" i="4"/>
  <c r="G16" i="8" s="1"/>
  <c r="G15" i="31"/>
  <c r="G14" i="18"/>
  <c r="G13" i="21" s="1"/>
  <c r="E11" i="4"/>
  <c r="E11" i="8" s="1"/>
  <c r="E10" i="31"/>
  <c r="E9" i="18"/>
  <c r="E8" i="21" s="1"/>
  <c r="D13" i="31"/>
  <c r="D12" i="18"/>
  <c r="D21" i="31"/>
  <c r="D20" i="18"/>
  <c r="F7" i="4"/>
  <c r="F7" i="8" s="1"/>
  <c r="F6" i="31"/>
  <c r="F5" i="18"/>
  <c r="F4" i="21" s="1"/>
  <c r="F22" i="4"/>
  <c r="F23" i="6" s="1"/>
  <c r="F20" i="18"/>
  <c r="F19" i="21" s="1"/>
  <c r="F21" i="31"/>
  <c r="D36" i="31"/>
  <c r="D35" i="18"/>
  <c r="D25" i="18"/>
  <c r="D26" i="31"/>
  <c r="E6" i="4"/>
  <c r="E7" i="6" s="1"/>
  <c r="E5" i="31"/>
  <c r="E4" i="18"/>
  <c r="E3" i="21" s="1"/>
  <c r="G38" i="4"/>
  <c r="G39" i="6" s="1"/>
  <c r="G36" i="18"/>
  <c r="G35" i="21" s="1"/>
  <c r="D17" i="31"/>
  <c r="D16" i="18"/>
  <c r="F21" i="4"/>
  <c r="F22" i="6" s="1"/>
  <c r="F20" i="31"/>
  <c r="F19" i="18"/>
  <c r="F18" i="21" s="1"/>
  <c r="D23" i="18"/>
  <c r="D24" i="31"/>
  <c r="G17" i="4"/>
  <c r="G18" i="6" s="1"/>
  <c r="G15" i="18"/>
  <c r="G14" i="21" s="1"/>
  <c r="G16" i="31"/>
  <c r="D19" i="31"/>
  <c r="D18" i="18"/>
  <c r="E41" i="4"/>
  <c r="E41" i="8" s="1"/>
  <c r="E39" i="18"/>
  <c r="E38" i="21" s="1"/>
  <c r="D5" i="31"/>
  <c r="D4" i="18"/>
  <c r="G6" i="4"/>
  <c r="G6" i="8" s="1"/>
  <c r="G5" i="31"/>
  <c r="G4" i="18"/>
  <c r="G3" i="21" s="1"/>
  <c r="E26" i="4"/>
  <c r="E26" i="8" s="1"/>
  <c r="E25" i="31"/>
  <c r="E24" i="18"/>
  <c r="E23" i="21" s="1"/>
  <c r="E19" i="4"/>
  <c r="AV19" i="4" s="1"/>
  <c r="AW19" i="4" s="1"/>
  <c r="AX19" i="4" s="1"/>
  <c r="E18" i="31"/>
  <c r="E17" i="18"/>
  <c r="E16" i="21" s="1"/>
  <c r="D3" i="18"/>
  <c r="D4" i="31"/>
  <c r="E9" i="4"/>
  <c r="E10" i="6" s="1"/>
  <c r="V10" i="6" s="1"/>
  <c r="E8" i="31"/>
  <c r="E7" i="18"/>
  <c r="E6" i="21" s="1"/>
  <c r="F23" i="4"/>
  <c r="F24" i="6" s="1"/>
  <c r="G25" i="29" s="1"/>
  <c r="F22" i="31"/>
  <c r="F21" i="18"/>
  <c r="F20" i="21" s="1"/>
  <c r="G34" i="4"/>
  <c r="G35" i="6" s="1"/>
  <c r="G33" i="31"/>
  <c r="G32" i="18"/>
  <c r="G31" i="21" s="1"/>
  <c r="D5" i="18"/>
  <c r="D6" i="31"/>
  <c r="F32" i="4"/>
  <c r="F33" i="6" s="1"/>
  <c r="F31" i="31"/>
  <c r="F30" i="18"/>
  <c r="F29" i="21" s="1"/>
  <c r="E38" i="4"/>
  <c r="E39" i="6" s="1"/>
  <c r="E36" i="18"/>
  <c r="E35" i="21" s="1"/>
  <c r="G8" i="4"/>
  <c r="G9" i="6" s="1"/>
  <c r="G7" i="31"/>
  <c r="G6" i="18"/>
  <c r="G5" i="21" s="1"/>
  <c r="E40" i="4"/>
  <c r="E41" i="6" s="1"/>
  <c r="E38" i="18"/>
  <c r="E37" i="21" s="1"/>
  <c r="G40" i="4"/>
  <c r="G40" i="8" s="1"/>
  <c r="G38" i="18"/>
  <c r="G37" i="21" s="1"/>
  <c r="E18" i="4"/>
  <c r="E19" i="6" s="1"/>
  <c r="E17" i="31"/>
  <c r="E16" i="18"/>
  <c r="E15" i="21" s="1"/>
  <c r="F28" i="4"/>
  <c r="F28" i="8" s="1"/>
  <c r="F26" i="18"/>
  <c r="F25" i="21" s="1"/>
  <c r="F27" i="31"/>
  <c r="F9" i="4"/>
  <c r="F9" i="8" s="1"/>
  <c r="F8" i="31"/>
  <c r="F7" i="18"/>
  <c r="F6" i="21" s="1"/>
  <c r="F27" i="4"/>
  <c r="F27" i="8" s="1"/>
  <c r="F26" i="31"/>
  <c r="F25" i="18"/>
  <c r="F24" i="21" s="1"/>
  <c r="F18" i="4"/>
  <c r="F18" i="8" s="1"/>
  <c r="F16" i="18"/>
  <c r="F15" i="21" s="1"/>
  <c r="F17" i="31"/>
  <c r="F10" i="4"/>
  <c r="F11" i="6" s="1"/>
  <c r="F8" i="18"/>
  <c r="F7" i="21" s="1"/>
  <c r="F9" i="31"/>
  <c r="F38" i="4"/>
  <c r="F39" i="6" s="1"/>
  <c r="F36" i="18"/>
  <c r="F35" i="21" s="1"/>
  <c r="D39" i="18"/>
  <c r="D15" i="31"/>
  <c r="D14" i="18"/>
  <c r="G22" i="4"/>
  <c r="G23" i="6" s="1"/>
  <c r="G21" i="31"/>
  <c r="G20" i="18"/>
  <c r="G19" i="21" s="1"/>
  <c r="G9" i="4"/>
  <c r="G10" i="6" s="1"/>
  <c r="G7" i="18"/>
  <c r="G6" i="21" s="1"/>
  <c r="G8" i="31"/>
  <c r="F16" i="4"/>
  <c r="F16" i="8" s="1"/>
  <c r="F14" i="18"/>
  <c r="F13" i="21" s="1"/>
  <c r="F15" i="31"/>
  <c r="G32" i="4"/>
  <c r="G33" i="6" s="1"/>
  <c r="G31" i="31"/>
  <c r="G30" i="18"/>
  <c r="G29" i="21" s="1"/>
  <c r="G13" i="4"/>
  <c r="G13" i="8" s="1"/>
  <c r="G11" i="18"/>
  <c r="G10" i="21" s="1"/>
  <c r="G12" i="31"/>
  <c r="D23" i="31"/>
  <c r="D22" i="18"/>
  <c r="F8" i="4"/>
  <c r="F8" i="8" s="1"/>
  <c r="F6" i="18"/>
  <c r="F5" i="21" s="1"/>
  <c r="F7" i="31"/>
  <c r="D32" i="31"/>
  <c r="D31" i="18"/>
  <c r="E30" i="4"/>
  <c r="AV30" i="4" s="1"/>
  <c r="AW30" i="4" s="1"/>
  <c r="AX30" i="4" s="1"/>
  <c r="E28" i="18"/>
  <c r="E27" i="21" s="1"/>
  <c r="E29" i="31"/>
  <c r="D13" i="18"/>
  <c r="D14" i="31"/>
  <c r="G24" i="4"/>
  <c r="G25" i="6" s="1"/>
  <c r="G23" i="31"/>
  <c r="G22" i="18"/>
  <c r="G21" i="21" s="1"/>
  <c r="D37" i="18"/>
  <c r="D9" i="18"/>
  <c r="D10" i="31"/>
  <c r="G23" i="4"/>
  <c r="G23" i="8" s="1"/>
  <c r="G22" i="31"/>
  <c r="G21" i="18"/>
  <c r="G20" i="21" s="1"/>
  <c r="D30" i="31"/>
  <c r="D29" i="18"/>
  <c r="D36" i="18"/>
  <c r="F12" i="4"/>
  <c r="F13" i="6" s="1"/>
  <c r="F10" i="18"/>
  <c r="F9" i="21" s="1"/>
  <c r="F11" i="31"/>
  <c r="E43" i="8"/>
  <c r="F20" i="4"/>
  <c r="F20" i="8" s="1"/>
  <c r="F18" i="18"/>
  <c r="F17" i="21" s="1"/>
  <c r="F19" i="31"/>
  <c r="F24" i="4"/>
  <c r="F25" i="6" s="1"/>
  <c r="F22" i="18"/>
  <c r="F21" i="21" s="1"/>
  <c r="F23" i="31"/>
  <c r="D11" i="31"/>
  <c r="D10" i="18"/>
  <c r="E5" i="4"/>
  <c r="E6" i="6" s="1"/>
  <c r="V6" i="6" s="1"/>
  <c r="E4" i="31"/>
  <c r="E3" i="18"/>
  <c r="E2" i="21" s="1"/>
  <c r="G27" i="4"/>
  <c r="G28" i="6" s="1"/>
  <c r="G26" i="31"/>
  <c r="G25" i="18"/>
  <c r="G24" i="21" s="1"/>
  <c r="D7" i="31"/>
  <c r="D6" i="18"/>
  <c r="F14" i="4"/>
  <c r="F14" i="8" s="1"/>
  <c r="F12" i="18"/>
  <c r="F11" i="21" s="1"/>
  <c r="F13" i="31"/>
  <c r="E22" i="4"/>
  <c r="E22" i="8" s="1"/>
  <c r="E21" i="31"/>
  <c r="E20" i="18"/>
  <c r="E19" i="21" s="1"/>
  <c r="D17" i="18"/>
  <c r="D18" i="31"/>
  <c r="E29" i="4"/>
  <c r="E30" i="6" s="1"/>
  <c r="E27" i="18"/>
  <c r="E26" i="21" s="1"/>
  <c r="E28" i="31"/>
  <c r="G7" i="4"/>
  <c r="G7" i="8" s="1"/>
  <c r="G6" i="31"/>
  <c r="G5" i="18"/>
  <c r="G4" i="21" s="1"/>
  <c r="G36" i="4"/>
  <c r="G36" i="8" s="1"/>
  <c r="G35" i="31"/>
  <c r="G34" i="18"/>
  <c r="G33" i="21" s="1"/>
  <c r="F25" i="4"/>
  <c r="F26" i="6" s="1"/>
  <c r="F24" i="31"/>
  <c r="F23" i="18"/>
  <c r="F22" i="21" s="1"/>
  <c r="E14" i="4"/>
  <c r="AV14" i="4" s="1"/>
  <c r="AW14" i="4" s="1"/>
  <c r="AX14" i="4" s="1"/>
  <c r="E13" i="31"/>
  <c r="E12" i="18"/>
  <c r="E11" i="21" s="1"/>
  <c r="D7" i="18"/>
  <c r="D8" i="31"/>
  <c r="F13" i="4"/>
  <c r="F13" i="8" s="1"/>
  <c r="F12" i="31"/>
  <c r="F11" i="18"/>
  <c r="F10" i="21" s="1"/>
  <c r="F26" i="4"/>
  <c r="F27" i="6" s="1"/>
  <c r="F24" i="18"/>
  <c r="F23" i="21" s="1"/>
  <c r="F25" i="31"/>
  <c r="G20" i="4"/>
  <c r="G20" i="8" s="1"/>
  <c r="G19" i="31"/>
  <c r="G18" i="18"/>
  <c r="G17" i="21" s="1"/>
  <c r="G11" i="4"/>
  <c r="G12" i="6" s="1"/>
  <c r="G10" i="31"/>
  <c r="G9" i="18"/>
  <c r="G8" i="21" s="1"/>
  <c r="D27" i="31"/>
  <c r="D26" i="18"/>
  <c r="F15" i="4"/>
  <c r="F15" i="8" s="1"/>
  <c r="F14" i="31"/>
  <c r="F13" i="18"/>
  <c r="F12" i="21" s="1"/>
  <c r="D31" i="31"/>
  <c r="D30" i="18"/>
  <c r="E32" i="4"/>
  <c r="E32" i="8" s="1"/>
  <c r="E31" i="31"/>
  <c r="E30" i="18"/>
  <c r="E29" i="21" s="1"/>
  <c r="E36" i="4"/>
  <c r="E37" i="6" s="1"/>
  <c r="E35" i="31"/>
  <c r="E34" i="18"/>
  <c r="E33" i="21" s="1"/>
  <c r="D11" i="18"/>
  <c r="D12" i="31"/>
  <c r="F37" i="4"/>
  <c r="F37" i="8" s="1"/>
  <c r="F36" i="31"/>
  <c r="F35" i="18"/>
  <c r="F34" i="21" s="1"/>
  <c r="F5" i="4"/>
  <c r="F5" i="8" s="1"/>
  <c r="F4" i="31"/>
  <c r="F3" i="18"/>
  <c r="F2" i="21" s="1"/>
  <c r="D19" i="18"/>
  <c r="D20" i="31"/>
  <c r="G10" i="4"/>
  <c r="G10" i="8" s="1"/>
  <c r="G9" i="31"/>
  <c r="G8" i="18"/>
  <c r="G7" i="21" s="1"/>
  <c r="D21" i="18"/>
  <c r="D22" i="31"/>
  <c r="F30" i="4"/>
  <c r="F30" i="8" s="1"/>
  <c r="F29" i="31"/>
  <c r="F28" i="18"/>
  <c r="F27" i="21" s="1"/>
  <c r="G31" i="4"/>
  <c r="G32" i="6" s="1"/>
  <c r="G30" i="31"/>
  <c r="G29" i="18"/>
  <c r="G28" i="21" s="1"/>
  <c r="G21" i="4"/>
  <c r="G21" i="8" s="1"/>
  <c r="G19" i="18"/>
  <c r="G18" i="21" s="1"/>
  <c r="G20" i="31"/>
  <c r="G15" i="4"/>
  <c r="G15" i="8" s="1"/>
  <c r="G14" i="31"/>
  <c r="G13" i="18"/>
  <c r="G12" i="21" s="1"/>
  <c r="E10" i="4"/>
  <c r="E10" i="8" s="1"/>
  <c r="E9" i="31"/>
  <c r="E8" i="18"/>
  <c r="E7" i="21" s="1"/>
  <c r="F39" i="21"/>
  <c r="E16" i="4"/>
  <c r="AV16" i="4" s="1"/>
  <c r="AW16" i="4" s="1"/>
  <c r="AX16" i="4" s="1"/>
  <c r="E14" i="18"/>
  <c r="E13" i="21" s="1"/>
  <c r="E15" i="31"/>
  <c r="E21" i="4"/>
  <c r="AV21" i="4" s="1"/>
  <c r="AW21" i="4" s="1"/>
  <c r="AX21" i="4" s="1"/>
  <c r="E20" i="31"/>
  <c r="E19" i="18"/>
  <c r="E18" i="21" s="1"/>
  <c r="E37" i="4"/>
  <c r="E38" i="6" s="1"/>
  <c r="E36" i="31"/>
  <c r="E35" i="18"/>
  <c r="E34" i="21" s="1"/>
  <c r="D25" i="31"/>
  <c r="D24" i="18"/>
  <c r="F29" i="4"/>
  <c r="F29" i="8" s="1"/>
  <c r="F28" i="31"/>
  <c r="F27" i="18"/>
  <c r="F26" i="21" s="1"/>
  <c r="D29" i="31"/>
  <c r="D28" i="18"/>
  <c r="E39" i="4"/>
  <c r="AV39" i="4" s="1"/>
  <c r="AW39" i="4" s="1"/>
  <c r="AX39" i="4" s="1"/>
  <c r="E37" i="18"/>
  <c r="E36" i="21" s="1"/>
  <c r="E13" i="4"/>
  <c r="AV13" i="4" s="1"/>
  <c r="AW13" i="4" s="1"/>
  <c r="AX13" i="4" s="1"/>
  <c r="E12" i="31"/>
  <c r="E11" i="18"/>
  <c r="E10" i="21" s="1"/>
  <c r="F19" i="4"/>
  <c r="F19" i="8" s="1"/>
  <c r="F18" i="31"/>
  <c r="F17" i="18"/>
  <c r="F16" i="21" s="1"/>
  <c r="F35" i="4"/>
  <c r="F36" i="6" s="1"/>
  <c r="F34" i="31"/>
  <c r="F33" i="18"/>
  <c r="F32" i="21" s="1"/>
  <c r="G39" i="4"/>
  <c r="G40" i="6" s="1"/>
  <c r="G37" i="18"/>
  <c r="G36" i="21" s="1"/>
  <c r="E33" i="4"/>
  <c r="E34" i="6" s="1"/>
  <c r="E32" i="31"/>
  <c r="E31" i="18"/>
  <c r="E30" i="21" s="1"/>
  <c r="D15" i="18"/>
  <c r="D16" i="31"/>
  <c r="E7" i="4"/>
  <c r="E7" i="8" s="1"/>
  <c r="E6" i="31"/>
  <c r="E5" i="18"/>
  <c r="E4" i="21" s="1"/>
  <c r="D34" i="31"/>
  <c r="D33" i="18"/>
  <c r="D9" i="31"/>
  <c r="D8" i="18"/>
  <c r="E24" i="4"/>
  <c r="AV24" i="4" s="1"/>
  <c r="AW24" i="4" s="1"/>
  <c r="AX24" i="4" s="1"/>
  <c r="E22" i="18"/>
  <c r="E21" i="21" s="1"/>
  <c r="E23" i="31"/>
  <c r="G41" i="4"/>
  <c r="G42" i="6" s="1"/>
  <c r="G39" i="18"/>
  <c r="G38" i="21" s="1"/>
  <c r="D40" i="4"/>
  <c r="B39" i="16"/>
  <c r="C39" i="31" s="1"/>
  <c r="B31" i="16"/>
  <c r="D32" i="4"/>
  <c r="D29" i="4"/>
  <c r="B28" i="16"/>
  <c r="B15" i="16"/>
  <c r="D16" i="4"/>
  <c r="E36" i="6"/>
  <c r="D25" i="4"/>
  <c r="B24" i="16"/>
  <c r="D20" i="4"/>
  <c r="B19" i="16"/>
  <c r="D6" i="4"/>
  <c r="B5" i="16"/>
  <c r="D39" i="4"/>
  <c r="B38" i="16"/>
  <c r="C38" i="31" s="1"/>
  <c r="D31" i="4"/>
  <c r="B30" i="16"/>
  <c r="B42" i="16"/>
  <c r="D38" i="4"/>
  <c r="B37" i="16"/>
  <c r="C37" i="31" s="1"/>
  <c r="B29" i="16"/>
  <c r="D30" i="4"/>
  <c r="D12" i="4"/>
  <c r="B11" i="16"/>
  <c r="B35" i="16"/>
  <c r="D36" i="4"/>
  <c r="D35" i="4"/>
  <c r="B34" i="16"/>
  <c r="B40" i="16"/>
  <c r="C40" i="31" s="1"/>
  <c r="D41" i="4"/>
  <c r="D9" i="4"/>
  <c r="B8" i="16"/>
  <c r="B27" i="16"/>
  <c r="D28" i="4"/>
  <c r="F41" i="6"/>
  <c r="F40" i="8"/>
  <c r="G15" i="6"/>
  <c r="D13" i="4"/>
  <c r="B12" i="16"/>
  <c r="B17" i="16"/>
  <c r="D18" i="4"/>
  <c r="D21" i="4"/>
  <c r="B20" i="16"/>
  <c r="D33" i="4"/>
  <c r="B32" i="16"/>
  <c r="D15" i="4"/>
  <c r="B14" i="16"/>
  <c r="G7" i="6"/>
  <c r="D11" i="4"/>
  <c r="B10" i="16"/>
  <c r="B43" i="16"/>
  <c r="D19" i="4"/>
  <c r="B18" i="16"/>
  <c r="B9" i="16"/>
  <c r="D10" i="4"/>
  <c r="B41" i="16"/>
  <c r="B36" i="16"/>
  <c r="D37" i="4"/>
  <c r="D27" i="4"/>
  <c r="B26" i="16"/>
  <c r="F40" i="6"/>
  <c r="F39" i="8"/>
  <c r="B23" i="16"/>
  <c r="D24" i="4"/>
  <c r="B22" i="16"/>
  <c r="D23" i="4"/>
  <c r="B4" i="16"/>
  <c r="D5" i="4"/>
  <c r="B25" i="16"/>
  <c r="D26" i="4"/>
  <c r="D7" i="4"/>
  <c r="B6" i="16"/>
  <c r="B33" i="16"/>
  <c r="D34" i="4"/>
  <c r="B7" i="16"/>
  <c r="D8" i="4"/>
  <c r="D17" i="4"/>
  <c r="B16" i="16"/>
  <c r="D14" i="4"/>
  <c r="B13" i="16"/>
  <c r="D22" i="4"/>
  <c r="B21" i="16"/>
  <c r="E35" i="8" l="1"/>
  <c r="E30" i="8"/>
  <c r="E18" i="8"/>
  <c r="E29" i="6"/>
  <c r="H13" i="30"/>
  <c r="AV38" i="4"/>
  <c r="AW38" i="4" s="1"/>
  <c r="AX38" i="4" s="1"/>
  <c r="F43" i="8"/>
  <c r="G38" i="8"/>
  <c r="G25" i="8"/>
  <c r="H10" i="30"/>
  <c r="F10" i="8"/>
  <c r="E38" i="8"/>
  <c r="G44" i="8"/>
  <c r="F42" i="8"/>
  <c r="G21" i="6"/>
  <c r="AV11" i="4"/>
  <c r="AW11" i="4" s="1"/>
  <c r="AX11" i="4" s="1"/>
  <c r="G34" i="6"/>
  <c r="E28" i="8"/>
  <c r="F10" i="6"/>
  <c r="AV20" i="4"/>
  <c r="AW20" i="4" s="1"/>
  <c r="AX20" i="4" s="1"/>
  <c r="AV34" i="4"/>
  <c r="AW34" i="4" s="1"/>
  <c r="AX34" i="4" s="1"/>
  <c r="F8" i="6"/>
  <c r="C45" i="4"/>
  <c r="C43" i="18"/>
  <c r="C44" i="31"/>
  <c r="C46" i="31"/>
  <c r="C45" i="18"/>
  <c r="C47" i="4"/>
  <c r="C47" i="31"/>
  <c r="C48" i="4"/>
  <c r="C46" i="18"/>
  <c r="C45" i="31"/>
  <c r="C46" i="4"/>
  <c r="C44" i="18"/>
  <c r="C41" i="18"/>
  <c r="B40" i="21" s="1"/>
  <c r="C43" i="4"/>
  <c r="C44" i="6" s="1"/>
  <c r="C42" i="31"/>
  <c r="C42" i="4"/>
  <c r="C43" i="6" s="1"/>
  <c r="C40" i="18"/>
  <c r="B39" i="21" s="1"/>
  <c r="C41" i="31"/>
  <c r="AV43" i="4"/>
  <c r="E44" i="6"/>
  <c r="V44" i="6" s="1"/>
  <c r="AW43" i="4"/>
  <c r="AX43" i="4" s="1"/>
  <c r="C42" i="18"/>
  <c r="B41" i="21" s="1"/>
  <c r="C44" i="4"/>
  <c r="C45" i="6" s="1"/>
  <c r="C43" i="31"/>
  <c r="E43" i="6"/>
  <c r="V43" i="6" s="1"/>
  <c r="AV42" i="4"/>
  <c r="AW42" i="4" s="1"/>
  <c r="AX42" i="4" s="1"/>
  <c r="E45" i="6"/>
  <c r="V45" i="6" s="1"/>
  <c r="AV44" i="4"/>
  <c r="AW44" i="4" s="1"/>
  <c r="AX44" i="4" s="1"/>
  <c r="F35" i="8"/>
  <c r="E36" i="8"/>
  <c r="E15" i="8"/>
  <c r="E32" i="6"/>
  <c r="F34" i="6"/>
  <c r="F36" i="8"/>
  <c r="E31" i="6"/>
  <c r="E6" i="8"/>
  <c r="E9" i="6"/>
  <c r="V9" i="6" s="1"/>
  <c r="AA9" i="6" s="1"/>
  <c r="G17" i="6"/>
  <c r="E18" i="6"/>
  <c r="F21" i="8"/>
  <c r="G24" i="8"/>
  <c r="G31" i="6"/>
  <c r="F38" i="6"/>
  <c r="E24" i="8"/>
  <c r="F20" i="6"/>
  <c r="G37" i="6"/>
  <c r="E16" i="6"/>
  <c r="AV8" i="4"/>
  <c r="AW8" i="4" s="1"/>
  <c r="AX8" i="4" s="1"/>
  <c r="F19" i="6"/>
  <c r="G20" i="6"/>
  <c r="E42" i="6"/>
  <c r="F34" i="8"/>
  <c r="F41" i="8"/>
  <c r="F38" i="8"/>
  <c r="AV23" i="4"/>
  <c r="AW23" i="4" s="1"/>
  <c r="AX23" i="4" s="1"/>
  <c r="F6" i="8"/>
  <c r="G6" i="6"/>
  <c r="H7" i="30" s="1"/>
  <c r="E27" i="8"/>
  <c r="E26" i="6"/>
  <c r="G29" i="6"/>
  <c r="F14" i="6"/>
  <c r="G11" i="30" s="1"/>
  <c r="G22" i="6"/>
  <c r="G8" i="8"/>
  <c r="AV27" i="4"/>
  <c r="AW27" i="4" s="1"/>
  <c r="AX27" i="4" s="1"/>
  <c r="AV36" i="4"/>
  <c r="AW36" i="4" s="1"/>
  <c r="AX36" i="4" s="1"/>
  <c r="G41" i="8"/>
  <c r="E29" i="8"/>
  <c r="AV25" i="4"/>
  <c r="AW25" i="4" s="1"/>
  <c r="AX25" i="4" s="1"/>
  <c r="E27" i="6"/>
  <c r="E14" i="8"/>
  <c r="F32" i="6"/>
  <c r="E23" i="8"/>
  <c r="F25" i="8"/>
  <c r="AV5" i="4"/>
  <c r="AW5" i="4" s="1"/>
  <c r="AX5" i="4" s="1"/>
  <c r="F28" i="6"/>
  <c r="E16" i="8"/>
  <c r="G16" i="6"/>
  <c r="F9" i="6"/>
  <c r="G10" i="30" s="1"/>
  <c r="G12" i="8"/>
  <c r="G31" i="8"/>
  <c r="E17" i="8"/>
  <c r="F26" i="8"/>
  <c r="AV6" i="4"/>
  <c r="AW6" i="4" s="1"/>
  <c r="AX6" i="4" s="1"/>
  <c r="E31" i="8"/>
  <c r="G34" i="8"/>
  <c r="F30" i="6"/>
  <c r="E12" i="6"/>
  <c r="V12" i="6" s="1"/>
  <c r="AA12" i="6" s="1"/>
  <c r="E35" i="6"/>
  <c r="F16" i="6"/>
  <c r="E44" i="8"/>
  <c r="AV18" i="4"/>
  <c r="AW18" i="4" s="1"/>
  <c r="AX18" i="4" s="1"/>
  <c r="F17" i="6"/>
  <c r="G24" i="6"/>
  <c r="H25" i="29" s="1"/>
  <c r="F6" i="6"/>
  <c r="G7" i="30" s="1"/>
  <c r="E21" i="6"/>
  <c r="G39" i="8"/>
  <c r="E8" i="6"/>
  <c r="V8" i="6" s="1"/>
  <c r="AA8" i="6" s="1"/>
  <c r="AV26" i="4"/>
  <c r="AW26" i="4" s="1"/>
  <c r="AX26" i="4" s="1"/>
  <c r="E5" i="8"/>
  <c r="E9" i="8"/>
  <c r="G32" i="8"/>
  <c r="E17" i="6"/>
  <c r="E39" i="8"/>
  <c r="AV29" i="4"/>
  <c r="AW29" i="4" s="1"/>
  <c r="AX29" i="4" s="1"/>
  <c r="AV7" i="4"/>
  <c r="AW7" i="4" s="1"/>
  <c r="AX7" i="4" s="1"/>
  <c r="F15" i="6"/>
  <c r="E15" i="6"/>
  <c r="G11" i="8"/>
  <c r="E40" i="6"/>
  <c r="AV41" i="4"/>
  <c r="AW41" i="4" s="1"/>
  <c r="AX41" i="4" s="1"/>
  <c r="F21" i="6"/>
  <c r="AV9" i="4"/>
  <c r="AW9" i="4" s="1"/>
  <c r="AX9" i="4" s="1"/>
  <c r="E33" i="6"/>
  <c r="AV10" i="4"/>
  <c r="AW10" i="4" s="1"/>
  <c r="AX10" i="4" s="1"/>
  <c r="E33" i="8"/>
  <c r="G18" i="8"/>
  <c r="E20" i="6"/>
  <c r="G17" i="8"/>
  <c r="E25" i="6"/>
  <c r="E37" i="8"/>
  <c r="E11" i="6"/>
  <c r="V11" i="6" s="1"/>
  <c r="AA11" i="6" s="1"/>
  <c r="AV32" i="4"/>
  <c r="AW32" i="4" s="1"/>
  <c r="AX32" i="4" s="1"/>
  <c r="G9" i="8"/>
  <c r="F29" i="6"/>
  <c r="AV37" i="4"/>
  <c r="AW37" i="4" s="1"/>
  <c r="AX37" i="4" s="1"/>
  <c r="G41" i="6"/>
  <c r="F12" i="8"/>
  <c r="G11" i="6"/>
  <c r="F32" i="8"/>
  <c r="H24" i="29"/>
  <c r="H16" i="30"/>
  <c r="G24" i="29"/>
  <c r="G16" i="30"/>
  <c r="G8" i="6"/>
  <c r="H9" i="30" s="1"/>
  <c r="G30" i="6"/>
  <c r="G27" i="6"/>
  <c r="F22" i="8"/>
  <c r="E12" i="8"/>
  <c r="F17" i="8"/>
  <c r="G8" i="29"/>
  <c r="G8" i="30"/>
  <c r="H8" i="29"/>
  <c r="H8" i="30"/>
  <c r="F8" i="29"/>
  <c r="F8" i="30"/>
  <c r="G27" i="8"/>
  <c r="E13" i="8"/>
  <c r="E22" i="6"/>
  <c r="G43" i="8"/>
  <c r="G22" i="8"/>
  <c r="E13" i="6"/>
  <c r="F13" i="30" s="1"/>
  <c r="F12" i="6"/>
  <c r="G9" i="30" s="1"/>
  <c r="E42" i="8"/>
  <c r="E40" i="8"/>
  <c r="F23" i="8"/>
  <c r="AV22" i="4"/>
  <c r="AW22" i="4" s="1"/>
  <c r="AX22" i="4" s="1"/>
  <c r="G36" i="6"/>
  <c r="E19" i="8"/>
  <c r="F31" i="6"/>
  <c r="E14" i="6"/>
  <c r="E21" i="8"/>
  <c r="F44" i="8"/>
  <c r="G14" i="6"/>
  <c r="H11" i="30" s="1"/>
  <c r="G38" i="6"/>
  <c r="AV33" i="4"/>
  <c r="AW33" i="4" s="1"/>
  <c r="AX33" i="4" s="1"/>
  <c r="AV40" i="4"/>
  <c r="AW40" i="4" s="1"/>
  <c r="AX40" i="4" s="1"/>
  <c r="F24" i="8"/>
  <c r="E23" i="6"/>
  <c r="C17" i="4"/>
  <c r="C16" i="31"/>
  <c r="C15" i="18"/>
  <c r="B14" i="21" s="1"/>
  <c r="C33" i="31"/>
  <c r="C32" i="18"/>
  <c r="B31" i="21" s="1"/>
  <c r="C34" i="4"/>
  <c r="C25" i="31"/>
  <c r="C24" i="18"/>
  <c r="B23" i="21" s="1"/>
  <c r="C26" i="4"/>
  <c r="C21" i="18"/>
  <c r="B20" i="21" s="1"/>
  <c r="C22" i="31"/>
  <c r="C23" i="4"/>
  <c r="C37" i="4"/>
  <c r="C36" i="31"/>
  <c r="C35" i="18"/>
  <c r="B34" i="21" s="1"/>
  <c r="C9" i="31"/>
  <c r="C8" i="18"/>
  <c r="B7" i="21" s="1"/>
  <c r="C10" i="4"/>
  <c r="C17" i="18"/>
  <c r="B16" i="21" s="1"/>
  <c r="C19" i="4"/>
  <c r="C18" i="31"/>
  <c r="C9" i="18"/>
  <c r="B8" i="21" s="1"/>
  <c r="C10" i="31"/>
  <c r="C11" i="4"/>
  <c r="C33" i="4"/>
  <c r="C31" i="18"/>
  <c r="B30" i="21" s="1"/>
  <c r="C32" i="31"/>
  <c r="C41" i="4"/>
  <c r="C39" i="18"/>
  <c r="B38" i="21" s="1"/>
  <c r="G7" i="29"/>
  <c r="C35" i="31"/>
  <c r="C34" i="18"/>
  <c r="B33" i="21" s="1"/>
  <c r="C36" i="4"/>
  <c r="C36" i="18"/>
  <c r="B35" i="21" s="1"/>
  <c r="C38" i="4"/>
  <c r="C30" i="31"/>
  <c r="C29" i="18"/>
  <c r="B28" i="21" s="1"/>
  <c r="C31" i="4"/>
  <c r="C25" i="4"/>
  <c r="C24" i="31"/>
  <c r="C23" i="18"/>
  <c r="B22" i="21" s="1"/>
  <c r="C38" i="18"/>
  <c r="B37" i="21" s="1"/>
  <c r="C40" i="4"/>
  <c r="D27" i="21"/>
  <c r="D6" i="21"/>
  <c r="D5" i="21"/>
  <c r="D9" i="21"/>
  <c r="D40" i="21"/>
  <c r="D8" i="21"/>
  <c r="D21" i="21"/>
  <c r="D17" i="21"/>
  <c r="D34" i="21"/>
  <c r="D19" i="21"/>
  <c r="D31" i="21"/>
  <c r="C7" i="31"/>
  <c r="C6" i="18"/>
  <c r="B5" i="21" s="1"/>
  <c r="C8" i="4"/>
  <c r="C13" i="31"/>
  <c r="C12" i="18"/>
  <c r="B11" i="21" s="1"/>
  <c r="C14" i="4"/>
  <c r="C5" i="18"/>
  <c r="B4" i="21" s="1"/>
  <c r="C6" i="31"/>
  <c r="C7" i="4"/>
  <c r="C5" i="4"/>
  <c r="C4" i="31"/>
  <c r="C3" i="18"/>
  <c r="B2" i="21" s="1"/>
  <c r="C23" i="31"/>
  <c r="C22" i="18"/>
  <c r="B21" i="21" s="1"/>
  <c r="C24" i="4"/>
  <c r="C25" i="18"/>
  <c r="B24" i="21" s="1"/>
  <c r="C26" i="31"/>
  <c r="C27" i="4"/>
  <c r="C9" i="4"/>
  <c r="C8" i="31"/>
  <c r="C7" i="18"/>
  <c r="B6" i="21" s="1"/>
  <c r="C34" i="31"/>
  <c r="C33" i="18"/>
  <c r="B32" i="21" s="1"/>
  <c r="C35" i="4"/>
  <c r="C29" i="31"/>
  <c r="C28" i="18"/>
  <c r="B27" i="21" s="1"/>
  <c r="C30" i="4"/>
  <c r="C5" i="31"/>
  <c r="C4" i="18"/>
  <c r="B3" i="21" s="1"/>
  <c r="C6" i="4"/>
  <c r="D14" i="21"/>
  <c r="D23" i="21"/>
  <c r="D16" i="21"/>
  <c r="D36" i="21"/>
  <c r="D13" i="21"/>
  <c r="D2" i="21"/>
  <c r="C21" i="4"/>
  <c r="C20" i="31"/>
  <c r="C19" i="18"/>
  <c r="B18" i="21" s="1"/>
  <c r="C13" i="4"/>
  <c r="C12" i="31"/>
  <c r="C11" i="18"/>
  <c r="B10" i="21" s="1"/>
  <c r="V7" i="6"/>
  <c r="F7" i="29"/>
  <c r="F7" i="30"/>
  <c r="C27" i="31"/>
  <c r="C26" i="18"/>
  <c r="B25" i="21" s="1"/>
  <c r="C28" i="4"/>
  <c r="C19" i="31"/>
  <c r="C18" i="18"/>
  <c r="B17" i="21" s="1"/>
  <c r="C20" i="4"/>
  <c r="C31" i="31"/>
  <c r="C30" i="18"/>
  <c r="B29" i="21" s="1"/>
  <c r="C32" i="4"/>
  <c r="D7" i="21"/>
  <c r="D20" i="21"/>
  <c r="D29" i="21"/>
  <c r="D39" i="21"/>
  <c r="D35" i="21"/>
  <c r="D28" i="21"/>
  <c r="D41" i="21"/>
  <c r="D22" i="21"/>
  <c r="D15" i="21"/>
  <c r="D11" i="21"/>
  <c r="D33" i="21"/>
  <c r="D26" i="21"/>
  <c r="C21" i="31"/>
  <c r="C20" i="18"/>
  <c r="B19" i="21" s="1"/>
  <c r="C22" i="4"/>
  <c r="C13" i="18"/>
  <c r="B12" i="21" s="1"/>
  <c r="C14" i="31"/>
  <c r="C15" i="4"/>
  <c r="C17" i="31"/>
  <c r="C16" i="18"/>
  <c r="B15" i="21" s="1"/>
  <c r="C18" i="4"/>
  <c r="C11" i="31"/>
  <c r="C10" i="18"/>
  <c r="B9" i="21" s="1"/>
  <c r="C12" i="4"/>
  <c r="C37" i="18"/>
  <c r="B36" i="21" s="1"/>
  <c r="C39" i="4"/>
  <c r="C15" i="31"/>
  <c r="C14" i="18"/>
  <c r="B13" i="21" s="1"/>
  <c r="C16" i="4"/>
  <c r="C29" i="4"/>
  <c r="C28" i="31"/>
  <c r="C27" i="18"/>
  <c r="B26" i="21" s="1"/>
  <c r="D32" i="21"/>
  <c r="D18" i="21"/>
  <c r="D10" i="21"/>
  <c r="D25" i="21"/>
  <c r="D12" i="21"/>
  <c r="D30" i="21"/>
  <c r="D38" i="21"/>
  <c r="D4" i="21"/>
  <c r="D3" i="21"/>
  <c r="D24" i="21"/>
  <c r="D37" i="21"/>
  <c r="D23" i="6"/>
  <c r="D22" i="8"/>
  <c r="D35" i="6"/>
  <c r="D34" i="8"/>
  <c r="D26" i="8"/>
  <c r="D27" i="6"/>
  <c r="D10" i="8"/>
  <c r="D11" i="6"/>
  <c r="D20" i="6"/>
  <c r="D19" i="8"/>
  <c r="D12" i="6"/>
  <c r="D11" i="8"/>
  <c r="D33" i="8"/>
  <c r="D34" i="6"/>
  <c r="V34" i="6" s="1"/>
  <c r="D19" i="6"/>
  <c r="V19" i="6" s="1"/>
  <c r="D18" i="8"/>
  <c r="D29" i="6"/>
  <c r="D28" i="8"/>
  <c r="D41" i="8"/>
  <c r="D42" i="6"/>
  <c r="D36" i="8"/>
  <c r="D37" i="6"/>
  <c r="V37" i="6" s="1"/>
  <c r="D43" i="8"/>
  <c r="D6" i="8"/>
  <c r="D7" i="6"/>
  <c r="D16" i="8"/>
  <c r="D17" i="6"/>
  <c r="D22" i="6"/>
  <c r="D21" i="8"/>
  <c r="D14" i="6"/>
  <c r="D13" i="8"/>
  <c r="D35" i="8"/>
  <c r="D36" i="6"/>
  <c r="V36" i="6" s="1"/>
  <c r="D13" i="6"/>
  <c r="D12" i="8"/>
  <c r="D21" i="6"/>
  <c r="D20" i="8"/>
  <c r="D30" i="6"/>
  <c r="V30" i="6" s="1"/>
  <c r="D29" i="8"/>
  <c r="D33" i="6"/>
  <c r="D32" i="8"/>
  <c r="D40" i="8"/>
  <c r="D41" i="6"/>
  <c r="V41" i="6" s="1"/>
  <c r="D18" i="6"/>
  <c r="D17" i="8"/>
  <c r="D8" i="8"/>
  <c r="D9" i="6"/>
  <c r="D5" i="8"/>
  <c r="D6" i="6"/>
  <c r="D42" i="8"/>
  <c r="D24" i="6"/>
  <c r="V24" i="6" s="1"/>
  <c r="D23" i="8"/>
  <c r="D28" i="6"/>
  <c r="V28" i="6" s="1"/>
  <c r="D27" i="8"/>
  <c r="D44" i="8"/>
  <c r="D38" i="8"/>
  <c r="D39" i="6"/>
  <c r="V39" i="6" s="1"/>
  <c r="D32" i="6"/>
  <c r="D31" i="8"/>
  <c r="D39" i="8"/>
  <c r="D40" i="6"/>
  <c r="AA10" i="6"/>
  <c r="D14" i="8"/>
  <c r="D15" i="6"/>
  <c r="D8" i="6"/>
  <c r="D7" i="8"/>
  <c r="D24" i="8"/>
  <c r="D25" i="6"/>
  <c r="D37" i="8"/>
  <c r="D38" i="6"/>
  <c r="V38" i="6" s="1"/>
  <c r="D15" i="8"/>
  <c r="D16" i="6"/>
  <c r="D10" i="6"/>
  <c r="D9" i="8"/>
  <c r="AA6" i="6"/>
  <c r="Z6" i="6"/>
  <c r="D31" i="6"/>
  <c r="D30" i="8"/>
  <c r="D26" i="6"/>
  <c r="D25" i="8"/>
  <c r="V29" i="6" l="1"/>
  <c r="H12" i="30"/>
  <c r="G13" i="30"/>
  <c r="F15" i="30"/>
  <c r="V32" i="6"/>
  <c r="F14" i="30"/>
  <c r="G12" i="30"/>
  <c r="G14" i="30"/>
  <c r="F9" i="30"/>
  <c r="F11" i="30"/>
  <c r="G15" i="30"/>
  <c r="F12" i="30"/>
  <c r="H15" i="30"/>
  <c r="H7" i="29"/>
  <c r="F10" i="30"/>
  <c r="H14" i="30"/>
  <c r="V31" i="6"/>
  <c r="AA31" i="6" s="1"/>
  <c r="J28" i="18"/>
  <c r="J27" i="21" s="1"/>
  <c r="J27" i="18"/>
  <c r="J26" i="21" s="1"/>
  <c r="J25" i="18"/>
  <c r="J24" i="21" s="1"/>
  <c r="J16" i="18"/>
  <c r="J15" i="21" s="1"/>
  <c r="J23" i="18"/>
  <c r="J22" i="21" s="1"/>
  <c r="I3" i="18"/>
  <c r="J39" i="18"/>
  <c r="J38" i="21" s="1"/>
  <c r="J31" i="18"/>
  <c r="J30" i="21" s="1"/>
  <c r="J13" i="18"/>
  <c r="J12" i="21" s="1"/>
  <c r="J29" i="18"/>
  <c r="J28" i="21" s="1"/>
  <c r="J24" i="18"/>
  <c r="J23" i="21" s="1"/>
  <c r="J33" i="18"/>
  <c r="J32" i="21" s="1"/>
  <c r="J38" i="18"/>
  <c r="J37" i="21" s="1"/>
  <c r="J20" i="18"/>
  <c r="J35" i="18"/>
  <c r="J34" i="21" s="1"/>
  <c r="J22" i="18"/>
  <c r="J21" i="21" s="1"/>
  <c r="J8" i="18"/>
  <c r="J7" i="21" s="1"/>
  <c r="J41" i="18"/>
  <c r="J40" i="21" s="1"/>
  <c r="J42" i="18"/>
  <c r="J41" i="21" s="1"/>
  <c r="J32" i="18"/>
  <c r="J18" i="18"/>
  <c r="J17" i="21" s="1"/>
  <c r="J4" i="18"/>
  <c r="J14" i="18"/>
  <c r="J13" i="21" s="1"/>
  <c r="J9" i="18"/>
  <c r="J8" i="21" s="1"/>
  <c r="J10" i="18"/>
  <c r="J9" i="21" s="1"/>
  <c r="J6" i="18"/>
  <c r="J5" i="21" s="1"/>
  <c r="J7" i="18"/>
  <c r="J6" i="21" s="1"/>
  <c r="J30" i="18"/>
  <c r="J29" i="21" s="1"/>
  <c r="J21" i="18"/>
  <c r="J20" i="21" s="1"/>
  <c r="J15" i="18"/>
  <c r="J40" i="18"/>
  <c r="J39" i="21" s="1"/>
  <c r="J34" i="18"/>
  <c r="J33" i="21" s="1"/>
  <c r="J12" i="18"/>
  <c r="J11" i="21" s="1"/>
  <c r="J5" i="18"/>
  <c r="J37" i="18"/>
  <c r="J36" i="21" s="1"/>
  <c r="J36" i="18"/>
  <c r="J35" i="21" s="1"/>
  <c r="J17" i="18"/>
  <c r="J16" i="21" s="1"/>
  <c r="J26" i="18"/>
  <c r="J11" i="18"/>
  <c r="J10" i="21" s="1"/>
  <c r="J19" i="18"/>
  <c r="J18" i="21" s="1"/>
  <c r="K45" i="18"/>
  <c r="K44" i="18"/>
  <c r="K47" i="18"/>
  <c r="K43" i="18"/>
  <c r="K46" i="18"/>
  <c r="J45" i="18"/>
  <c r="J44" i="18"/>
  <c r="J47" i="18"/>
  <c r="J43" i="18"/>
  <c r="J46" i="18"/>
  <c r="H27" i="18"/>
  <c r="H26" i="21" s="1"/>
  <c r="H25" i="18"/>
  <c r="H24" i="21" s="1"/>
  <c r="H23" i="18"/>
  <c r="J3" i="18"/>
  <c r="H39" i="18"/>
  <c r="H38" i="21" s="1"/>
  <c r="H31" i="18"/>
  <c r="H30" i="21" s="1"/>
  <c r="H13" i="18"/>
  <c r="H12" i="21" s="1"/>
  <c r="H29" i="18"/>
  <c r="H28" i="21" s="1"/>
  <c r="H33" i="18"/>
  <c r="H32" i="21" s="1"/>
  <c r="H35" i="18"/>
  <c r="H34" i="21" s="1"/>
  <c r="I8" i="18"/>
  <c r="I7" i="21" s="1"/>
  <c r="H41" i="18"/>
  <c r="H40" i="21" s="1"/>
  <c r="I4" i="18"/>
  <c r="I3" i="21" s="1"/>
  <c r="H9" i="18"/>
  <c r="H8" i="21" s="1"/>
  <c r="I6" i="18"/>
  <c r="I5" i="21" s="1"/>
  <c r="H7" i="18"/>
  <c r="H6" i="21" s="1"/>
  <c r="H21" i="18"/>
  <c r="H20" i="21" s="1"/>
  <c r="H15" i="18"/>
  <c r="H14" i="21" s="1"/>
  <c r="H5" i="18"/>
  <c r="H4" i="21" s="1"/>
  <c r="H37" i="18"/>
  <c r="H36" i="21" s="1"/>
  <c r="H17" i="18"/>
  <c r="H16" i="21" s="1"/>
  <c r="H11" i="18"/>
  <c r="H10" i="21" s="1"/>
  <c r="H19" i="18"/>
  <c r="H18" i="21" s="1"/>
  <c r="H44" i="18"/>
  <c r="H46" i="18"/>
  <c r="H45" i="18"/>
  <c r="H47" i="18"/>
  <c r="H43" i="18"/>
  <c r="H16" i="18"/>
  <c r="H15" i="21" s="1"/>
  <c r="H3" i="18"/>
  <c r="H2" i="21" s="1"/>
  <c r="H24" i="18"/>
  <c r="H23" i="21" s="1"/>
  <c r="H38" i="18"/>
  <c r="H37" i="21" s="1"/>
  <c r="H20" i="18"/>
  <c r="H19" i="21" s="1"/>
  <c r="H22" i="18"/>
  <c r="H21" i="21" s="1"/>
  <c r="H8" i="18"/>
  <c r="H7" i="21" s="1"/>
  <c r="H42" i="18"/>
  <c r="H41" i="21" s="1"/>
  <c r="H32" i="18"/>
  <c r="H31" i="21" s="1"/>
  <c r="H18" i="18"/>
  <c r="H17" i="21" s="1"/>
  <c r="H4" i="18"/>
  <c r="H3" i="21" s="1"/>
  <c r="H14" i="18"/>
  <c r="H13" i="21" s="1"/>
  <c r="I9" i="18"/>
  <c r="I8" i="21" s="1"/>
  <c r="H10" i="18"/>
  <c r="H9" i="21" s="1"/>
  <c r="H6" i="18"/>
  <c r="I7" i="18"/>
  <c r="I6" i="21" s="1"/>
  <c r="H30" i="18"/>
  <c r="H29" i="21" s="1"/>
  <c r="H40" i="18"/>
  <c r="H39" i="21" s="1"/>
  <c r="H34" i="18"/>
  <c r="H33" i="21" s="1"/>
  <c r="H12" i="18"/>
  <c r="H11" i="21" s="1"/>
  <c r="I5" i="18"/>
  <c r="I4" i="21" s="1"/>
  <c r="H36" i="18"/>
  <c r="H35" i="21" s="1"/>
  <c r="H26" i="18"/>
  <c r="H28" i="18"/>
  <c r="H27" i="21" s="1"/>
  <c r="K27" i="18"/>
  <c r="K26" i="21" s="1"/>
  <c r="K25" i="18"/>
  <c r="K24" i="21" s="1"/>
  <c r="K16" i="18"/>
  <c r="K15" i="21" s="1"/>
  <c r="K23" i="18"/>
  <c r="K22" i="21" s="1"/>
  <c r="K3" i="18"/>
  <c r="K39" i="18"/>
  <c r="K31" i="18"/>
  <c r="K30" i="21" s="1"/>
  <c r="K13" i="18"/>
  <c r="K12" i="21" s="1"/>
  <c r="K29" i="18"/>
  <c r="K28" i="21" s="1"/>
  <c r="K24" i="18"/>
  <c r="K23" i="21" s="1"/>
  <c r="K33" i="18"/>
  <c r="K32" i="21" s="1"/>
  <c r="K38" i="18"/>
  <c r="K37" i="21" s="1"/>
  <c r="K20" i="18"/>
  <c r="K19" i="21" s="1"/>
  <c r="K35" i="18"/>
  <c r="K34" i="21" s="1"/>
  <c r="K22" i="18"/>
  <c r="K21" i="21" s="1"/>
  <c r="K8" i="18"/>
  <c r="K7" i="21" s="1"/>
  <c r="K41" i="18"/>
  <c r="K40" i="21" s="1"/>
  <c r="K42" i="18"/>
  <c r="K41" i="21" s="1"/>
  <c r="K32" i="18"/>
  <c r="K31" i="21" s="1"/>
  <c r="K18" i="18"/>
  <c r="K17" i="21" s="1"/>
  <c r="K4" i="18"/>
  <c r="K3" i="21" s="1"/>
  <c r="K14" i="18"/>
  <c r="K13" i="21" s="1"/>
  <c r="K9" i="18"/>
  <c r="K8" i="21" s="1"/>
  <c r="K10" i="18"/>
  <c r="K9" i="21" s="1"/>
  <c r="K6" i="18"/>
  <c r="K5" i="21" s="1"/>
  <c r="K7" i="18"/>
  <c r="K6" i="21" s="1"/>
  <c r="K30" i="18"/>
  <c r="K29" i="21" s="1"/>
  <c r="K21" i="18"/>
  <c r="K20" i="21" s="1"/>
  <c r="K15" i="18"/>
  <c r="K14" i="21" s="1"/>
  <c r="K40" i="18"/>
  <c r="K39" i="21" s="1"/>
  <c r="K34" i="18"/>
  <c r="K33" i="21" s="1"/>
  <c r="K12" i="18"/>
  <c r="K11" i="21" s="1"/>
  <c r="K5" i="18"/>
  <c r="K4" i="21" s="1"/>
  <c r="K37" i="18"/>
  <c r="K36" i="21" s="1"/>
  <c r="K36" i="18"/>
  <c r="K35" i="21" s="1"/>
  <c r="K17" i="18"/>
  <c r="K16" i="21" s="1"/>
  <c r="K26" i="18"/>
  <c r="K25" i="21" s="1"/>
  <c r="K11" i="18"/>
  <c r="K10" i="21" s="1"/>
  <c r="K19" i="18"/>
  <c r="K18" i="21" s="1"/>
  <c r="K28" i="18"/>
  <c r="K27" i="21" s="1"/>
  <c r="C46" i="6"/>
  <c r="C45" i="8"/>
  <c r="C47" i="8"/>
  <c r="C48" i="6"/>
  <c r="C46" i="8"/>
  <c r="C47" i="6"/>
  <c r="C49" i="6"/>
  <c r="C48" i="8"/>
  <c r="V27" i="6"/>
  <c r="AA27" i="6" s="1"/>
  <c r="V18" i="6"/>
  <c r="I15" i="18" s="1"/>
  <c r="V16" i="6"/>
  <c r="AA16" i="6" s="1"/>
  <c r="V26" i="6"/>
  <c r="AA26" i="6" s="1"/>
  <c r="V21" i="6"/>
  <c r="AA21" i="6" s="1"/>
  <c r="Z45" i="6"/>
  <c r="V42" i="6"/>
  <c r="AA44" i="6"/>
  <c r="V35" i="6"/>
  <c r="V17" i="6"/>
  <c r="I14" i="18" s="1"/>
  <c r="V20" i="6"/>
  <c r="I17" i="18" s="1"/>
  <c r="V15" i="6"/>
  <c r="I12" i="18" s="1"/>
  <c r="V40" i="6"/>
  <c r="AA40" i="6" s="1"/>
  <c r="AA41" i="6" s="1"/>
  <c r="V33" i="6"/>
  <c r="V25" i="6"/>
  <c r="AA25" i="6" s="1"/>
  <c r="F24" i="29"/>
  <c r="F16" i="30"/>
  <c r="AA7" i="6"/>
  <c r="V22" i="6"/>
  <c r="V13" i="6"/>
  <c r="I10" i="18" s="1"/>
  <c r="V14" i="6"/>
  <c r="I11" i="18" s="1"/>
  <c r="AA43" i="6"/>
  <c r="V23" i="6"/>
  <c r="J3" i="21"/>
  <c r="J4" i="21"/>
  <c r="C18" i="8"/>
  <c r="C19" i="6"/>
  <c r="E20" i="30" s="1"/>
  <c r="H22" i="21"/>
  <c r="C33" i="6"/>
  <c r="C32" i="8"/>
  <c r="C22" i="6"/>
  <c r="C21" i="8"/>
  <c r="J14" i="21"/>
  <c r="C30" i="8"/>
  <c r="C31" i="6"/>
  <c r="C10" i="6"/>
  <c r="E11" i="29" s="1"/>
  <c r="C9" i="8"/>
  <c r="C25" i="6"/>
  <c r="C24" i="8"/>
  <c r="C9" i="6"/>
  <c r="E10" i="29" s="1"/>
  <c r="C8" i="8"/>
  <c r="C32" i="6"/>
  <c r="C31" i="8"/>
  <c r="C34" i="6"/>
  <c r="C33" i="8"/>
  <c r="C44" i="8"/>
  <c r="C20" i="6"/>
  <c r="E21" i="30" s="1"/>
  <c r="C19" i="8"/>
  <c r="C24" i="6"/>
  <c r="E25" i="29" s="1"/>
  <c r="C23" i="8"/>
  <c r="K38" i="21"/>
  <c r="H25" i="21"/>
  <c r="C13" i="6"/>
  <c r="C12" i="8"/>
  <c r="C22" i="8"/>
  <c r="C23" i="6"/>
  <c r="C29" i="6"/>
  <c r="C28" i="8"/>
  <c r="C14" i="6"/>
  <c r="C13" i="8"/>
  <c r="C6" i="8"/>
  <c r="C7" i="6"/>
  <c r="C28" i="6"/>
  <c r="C27" i="8"/>
  <c r="C5" i="8"/>
  <c r="C6" i="6"/>
  <c r="C14" i="8"/>
  <c r="C15" i="6"/>
  <c r="J31" i="21"/>
  <c r="H5" i="21"/>
  <c r="C42" i="6"/>
  <c r="C41" i="8"/>
  <c r="C12" i="6"/>
  <c r="E13" i="29" s="1"/>
  <c r="C11" i="8"/>
  <c r="J25" i="21"/>
  <c r="C30" i="6"/>
  <c r="C29" i="8"/>
  <c r="C40" i="6"/>
  <c r="C39" i="8"/>
  <c r="C42" i="8"/>
  <c r="C8" i="6"/>
  <c r="C7" i="8"/>
  <c r="J19" i="21"/>
  <c r="C41" i="6"/>
  <c r="C40" i="8"/>
  <c r="C37" i="6"/>
  <c r="C36" i="8"/>
  <c r="C10" i="8"/>
  <c r="C11" i="6"/>
  <c r="E12" i="29" s="1"/>
  <c r="C34" i="8"/>
  <c r="C35" i="6"/>
  <c r="C17" i="6"/>
  <c r="E18" i="30" s="1"/>
  <c r="C16" i="8"/>
  <c r="C16" i="6"/>
  <c r="E17" i="30" s="1"/>
  <c r="C15" i="8"/>
  <c r="C21" i="6"/>
  <c r="E22" i="30" s="1"/>
  <c r="C20" i="8"/>
  <c r="C43" i="8"/>
  <c r="C36" i="6"/>
  <c r="C35" i="8"/>
  <c r="C26" i="6"/>
  <c r="C25" i="8"/>
  <c r="C38" i="8"/>
  <c r="C39" i="6"/>
  <c r="C38" i="6"/>
  <c r="C37" i="8"/>
  <c r="C26" i="8"/>
  <c r="C27" i="6"/>
  <c r="C18" i="6"/>
  <c r="E19" i="30" s="1"/>
  <c r="C17" i="8"/>
  <c r="Z7" i="6"/>
  <c r="Z41" i="6"/>
  <c r="AA37" i="6"/>
  <c r="AB6" i="6"/>
  <c r="AC6" i="6" s="1"/>
  <c r="AD6" i="6" s="1"/>
  <c r="AA36" i="6"/>
  <c r="AA19" i="6"/>
  <c r="AA38" i="6"/>
  <c r="Z38" i="6"/>
  <c r="AA29" i="6"/>
  <c r="AA32" i="6"/>
  <c r="AA24" i="6"/>
  <c r="AA28" i="6" s="1"/>
  <c r="AA39" i="6"/>
  <c r="Z39" i="6"/>
  <c r="AA34" i="6"/>
  <c r="E23" i="29" l="1"/>
  <c r="E23" i="30"/>
  <c r="I13" i="18"/>
  <c r="I16" i="18"/>
  <c r="I15" i="21" s="1"/>
  <c r="E16" i="29"/>
  <c r="E18" i="29"/>
  <c r="E19" i="29"/>
  <c r="I20" i="18"/>
  <c r="I19" i="21" s="1"/>
  <c r="I19" i="18"/>
  <c r="I18" i="21" s="1"/>
  <c r="I30" i="18"/>
  <c r="I29" i="21" s="1"/>
  <c r="I39" i="18"/>
  <c r="I38" i="21" s="1"/>
  <c r="I32" i="18"/>
  <c r="I31" i="21" s="1"/>
  <c r="AA18" i="6"/>
  <c r="AA42" i="6"/>
  <c r="Z42" i="6"/>
  <c r="I41" i="18"/>
  <c r="I40" i="21" s="1"/>
  <c r="I29" i="18"/>
  <c r="I28" i="21" s="1"/>
  <c r="I25" i="18"/>
  <c r="I24" i="21" s="1"/>
  <c r="I43" i="18"/>
  <c r="I36" i="18"/>
  <c r="I35" i="21" s="1"/>
  <c r="I40" i="18"/>
  <c r="I39" i="21" s="1"/>
  <c r="I35" i="18"/>
  <c r="I34" i="21" s="1"/>
  <c r="I45" i="18"/>
  <c r="I34" i="18"/>
  <c r="I33" i="21" s="1"/>
  <c r="I42" i="18"/>
  <c r="I41" i="21" s="1"/>
  <c r="I38" i="18"/>
  <c r="I37" i="21" s="1"/>
  <c r="I28" i="18"/>
  <c r="I27" i="21" s="1"/>
  <c r="I33" i="18"/>
  <c r="I32" i="21" s="1"/>
  <c r="I46" i="18"/>
  <c r="I26" i="18"/>
  <c r="I25" i="21" s="1"/>
  <c r="I21" i="18"/>
  <c r="I20" i="21" s="1"/>
  <c r="I31" i="18"/>
  <c r="I30" i="21" s="1"/>
  <c r="I27" i="18"/>
  <c r="I26" i="21" s="1"/>
  <c r="I44" i="18"/>
  <c r="I47" i="18"/>
  <c r="I18" i="18"/>
  <c r="I23" i="18"/>
  <c r="I22" i="21" s="1"/>
  <c r="I24" i="18"/>
  <c r="I23" i="21" s="1"/>
  <c r="I9" i="21"/>
  <c r="I37" i="18"/>
  <c r="I36" i="21" s="1"/>
  <c r="I22" i="18"/>
  <c r="I21" i="21" s="1"/>
  <c r="I10" i="21"/>
  <c r="I14" i="21"/>
  <c r="I12" i="21"/>
  <c r="I11" i="21"/>
  <c r="I13" i="21"/>
  <c r="I16" i="21"/>
  <c r="AA35" i="6"/>
  <c r="AA45" i="6"/>
  <c r="AB45" i="6" s="1"/>
  <c r="AC45" i="6" s="1"/>
  <c r="AD45" i="6" s="1"/>
  <c r="AA15" i="6"/>
  <c r="AA30" i="6" s="1"/>
  <c r="Z44" i="6"/>
  <c r="AB44" i="6" s="1"/>
  <c r="AC44" i="6" s="1"/>
  <c r="AD44" i="6" s="1"/>
  <c r="AA17" i="6"/>
  <c r="AA20" i="6" s="1"/>
  <c r="AA13" i="6"/>
  <c r="AB7" i="6"/>
  <c r="AC7" i="6" s="1"/>
  <c r="AD7" i="6" s="1"/>
  <c r="AA14" i="6"/>
  <c r="Z40" i="6"/>
  <c r="AB40" i="6" s="1"/>
  <c r="AC40" i="6" s="1"/>
  <c r="AD40" i="6" s="1"/>
  <c r="AA33" i="6"/>
  <c r="Z43" i="6"/>
  <c r="AB43" i="6" s="1"/>
  <c r="AC43" i="6" s="1"/>
  <c r="AD43" i="6" s="1"/>
  <c r="AA23" i="6"/>
  <c r="AA22" i="6"/>
  <c r="E15" i="29"/>
  <c r="E11" i="30"/>
  <c r="E14" i="29"/>
  <c r="E10" i="30"/>
  <c r="E24" i="29"/>
  <c r="E16" i="30"/>
  <c r="E22" i="29"/>
  <c r="E15" i="30"/>
  <c r="E17" i="29"/>
  <c r="E12" i="30"/>
  <c r="E21" i="29"/>
  <c r="E14" i="30"/>
  <c r="E20" i="29"/>
  <c r="E13" i="30"/>
  <c r="E8" i="29"/>
  <c r="E8" i="30"/>
  <c r="E9" i="29"/>
  <c r="E9" i="30"/>
  <c r="E7" i="29"/>
  <c r="E7" i="30"/>
  <c r="J2" i="21"/>
  <c r="AA8" i="11"/>
  <c r="Y8" i="11"/>
  <c r="AE8" i="11"/>
  <c r="AC8" i="11"/>
  <c r="I2" i="21"/>
  <c r="K2" i="21"/>
  <c r="AQ8" i="11"/>
  <c r="AM8" i="11"/>
  <c r="AO8" i="11"/>
  <c r="AK8" i="11"/>
  <c r="AB39" i="6"/>
  <c r="AC39" i="6" s="1"/>
  <c r="AD39" i="6" s="1"/>
  <c r="Z8" i="6"/>
  <c r="AB38" i="6"/>
  <c r="AC38" i="6" s="1"/>
  <c r="Z35" i="6"/>
  <c r="AB41" i="6"/>
  <c r="AC41" i="6" s="1"/>
  <c r="AD41" i="6" s="1"/>
  <c r="AB42" i="6" l="1"/>
  <c r="AC42" i="6" s="1"/>
  <c r="AD42" i="6" s="1"/>
  <c r="G8" i="11"/>
  <c r="G19" i="11" s="1"/>
  <c r="I17" i="21"/>
  <c r="M8" i="11"/>
  <c r="M19" i="11" s="1"/>
  <c r="E8" i="11"/>
  <c r="E19" i="11" s="1"/>
  <c r="F8" i="11"/>
  <c r="F19" i="11" s="1"/>
  <c r="N8" i="11"/>
  <c r="N19" i="11" s="1"/>
  <c r="K8" i="11"/>
  <c r="K19" i="11" s="1"/>
  <c r="L8" i="11"/>
  <c r="L19" i="11" s="1"/>
  <c r="I8" i="11"/>
  <c r="I19" i="11" s="1"/>
  <c r="J8" i="11"/>
  <c r="J19" i="11" s="1"/>
  <c r="H8" i="11"/>
  <c r="H19" i="11" s="1"/>
  <c r="R15" i="2"/>
  <c r="Q15" i="2"/>
  <c r="AB8" i="6"/>
  <c r="AC8" i="6" s="1"/>
  <c r="AD8" i="6" s="1"/>
  <c r="Z9" i="6"/>
  <c r="Z10" i="6" s="1"/>
  <c r="Z36" i="6"/>
  <c r="AB35" i="6"/>
  <c r="AC35" i="6" s="1"/>
  <c r="AD35" i="6" s="1"/>
  <c r="P8" i="11" l="1"/>
  <c r="AB10" i="6"/>
  <c r="AC10" i="6" s="1"/>
  <c r="AB9" i="6"/>
  <c r="AC9" i="6" s="1"/>
  <c r="AD9" i="6" s="1"/>
  <c r="Z11" i="6"/>
  <c r="Z37" i="6"/>
  <c r="AB37" i="6" s="1"/>
  <c r="AC37" i="6" s="1"/>
  <c r="AD37" i="6" s="1"/>
  <c r="AD38" i="6" s="1"/>
  <c r="AB36" i="6"/>
  <c r="AC36" i="6" s="1"/>
  <c r="AD36" i="6" s="1"/>
  <c r="N15" i="2" l="1"/>
  <c r="F15" i="2"/>
  <c r="AD10" i="6"/>
  <c r="O8" i="11"/>
  <c r="O19" i="11" s="1"/>
  <c r="P19" i="11"/>
  <c r="Z12" i="6"/>
  <c r="Z13" i="6" s="1"/>
  <c r="AB11" i="6"/>
  <c r="AC11" i="6" s="1"/>
  <c r="AD11" i="6" l="1"/>
  <c r="AB12" i="6"/>
  <c r="AC12" i="6" s="1"/>
  <c r="Z14" i="6"/>
  <c r="Z15" i="6" s="1"/>
  <c r="AB13" i="6"/>
  <c r="AC13" i="6" s="1"/>
  <c r="AD12" i="6" l="1"/>
  <c r="AD13" i="6" s="1"/>
  <c r="AB15" i="6"/>
  <c r="AC15" i="6" s="1"/>
  <c r="Z16" i="6"/>
  <c r="AB14" i="6"/>
  <c r="AC14" i="6" s="1"/>
  <c r="AD14" i="6" l="1"/>
  <c r="AD15" i="6" s="1"/>
  <c r="AB16" i="6"/>
  <c r="AC16" i="6" s="1"/>
  <c r="Z17" i="6"/>
  <c r="AD16" i="6" l="1"/>
  <c r="AB17" i="6"/>
  <c r="AC17" i="6" s="1"/>
  <c r="Z18" i="6"/>
  <c r="Z19" i="6" s="1"/>
  <c r="AD17" i="6" l="1"/>
  <c r="AB19" i="6"/>
  <c r="AC19" i="6" s="1"/>
  <c r="AB18" i="6"/>
  <c r="AC18" i="6" s="1"/>
  <c r="Z20" i="6"/>
  <c r="Z21" i="6" s="1"/>
  <c r="AD18" i="6" l="1"/>
  <c r="AD19" i="6" s="1"/>
  <c r="AB20" i="6"/>
  <c r="AC20" i="6" s="1"/>
  <c r="AB21" i="6"/>
  <c r="AC21" i="6" s="1"/>
  <c r="Z22" i="6"/>
  <c r="AD20" i="6" l="1"/>
  <c r="AD21" i="6" s="1"/>
  <c r="AB22" i="6"/>
  <c r="AC22" i="6" s="1"/>
  <c r="Z23" i="6"/>
  <c r="AD22" i="6" l="1"/>
  <c r="AB23" i="6"/>
  <c r="AC23" i="6" s="1"/>
  <c r="Z24" i="6"/>
  <c r="AD23" i="6" l="1"/>
  <c r="Z25" i="6"/>
  <c r="AB24" i="6"/>
  <c r="AC24" i="6" s="1"/>
  <c r="AD24" i="6" l="1"/>
  <c r="Z26" i="6"/>
  <c r="AB26" i="6" s="1"/>
  <c r="AC26" i="6" s="1"/>
  <c r="AB25" i="6"/>
  <c r="AC25" i="6" s="1"/>
  <c r="AD25" i="6" l="1"/>
  <c r="Z27" i="6"/>
  <c r="AB27" i="6" s="1"/>
  <c r="AC27" i="6" s="1"/>
  <c r="Z28" i="6" l="1"/>
  <c r="AB28" i="6" s="1"/>
  <c r="AC28" i="6" s="1"/>
  <c r="AD26" i="6"/>
  <c r="AD27" i="6" s="1"/>
  <c r="AD28" i="6" l="1"/>
  <c r="Z29" i="6"/>
  <c r="Z30" i="6" s="1"/>
  <c r="AB30" i="6" s="1"/>
  <c r="AC30" i="6" s="1"/>
  <c r="AB29" i="6" l="1"/>
  <c r="AC29" i="6" s="1"/>
  <c r="AD29" i="6" s="1"/>
  <c r="AD30" i="6" s="1"/>
  <c r="Z31" i="6"/>
  <c r="AB31" i="6" s="1"/>
  <c r="AC31" i="6" s="1"/>
  <c r="AD31" i="6" l="1"/>
  <c r="Z32" i="6"/>
  <c r="Z33" i="6" s="1"/>
  <c r="AB33" i="6" s="1"/>
  <c r="AC33" i="6" s="1"/>
  <c r="Z34" i="6"/>
  <c r="AB34" i="6" s="1"/>
  <c r="AC34" i="6" s="1"/>
  <c r="AD34" i="6" s="1"/>
  <c r="AB32" i="6" l="1"/>
  <c r="AC32" i="6" s="1"/>
  <c r="AD32" i="6" s="1"/>
  <c r="AD33" i="6" s="1"/>
  <c r="H21" i="30"/>
  <c r="G25" i="30"/>
  <c r="G22" i="30" l="1"/>
  <c r="F26" i="30"/>
  <c r="F25" i="30"/>
  <c r="F21" i="30"/>
  <c r="G26" i="30"/>
  <c r="H26" i="30"/>
  <c r="G23" i="30"/>
  <c r="F23" i="30"/>
  <c r="H19" i="30"/>
  <c r="F22" i="30"/>
  <c r="F19" i="30"/>
  <c r="G24" i="30"/>
  <c r="F20" i="30"/>
  <c r="G21" i="30"/>
  <c r="H20" i="30"/>
  <c r="F24" i="30"/>
  <c r="G19" i="30"/>
  <c r="G20" i="30"/>
  <c r="G18" i="30"/>
  <c r="H23" i="30"/>
  <c r="H22" i="30"/>
  <c r="H24" i="30"/>
  <c r="H25" i="30"/>
  <c r="H18" i="30"/>
  <c r="H9" i="29"/>
  <c r="G9" i="29"/>
  <c r="F9" i="29"/>
  <c r="F18" i="30"/>
  <c r="G17" i="30"/>
  <c r="H17" i="30"/>
  <c r="F17" i="30"/>
  <c r="G20" i="29" l="1"/>
  <c r="H13" i="29"/>
  <c r="F20" i="29"/>
  <c r="F15" i="29"/>
  <c r="F16" i="29"/>
  <c r="F27" i="30"/>
  <c r="G19" i="29"/>
  <c r="F14" i="29"/>
  <c r="G17" i="29"/>
  <c r="H27" i="30"/>
  <c r="F19" i="29"/>
  <c r="G16" i="29"/>
  <c r="F13" i="29"/>
  <c r="G21" i="29"/>
  <c r="H19" i="29"/>
  <c r="H20" i="29"/>
  <c r="G15" i="29"/>
  <c r="F28" i="30"/>
  <c r="G28" i="30"/>
  <c r="F22" i="29"/>
  <c r="G12" i="29"/>
  <c r="H15" i="29"/>
  <c r="H17" i="29"/>
  <c r="H28" i="30"/>
  <c r="H16" i="29"/>
  <c r="H12" i="29"/>
  <c r="H22" i="29"/>
  <c r="F17" i="29"/>
  <c r="F18" i="29"/>
  <c r="H18" i="29"/>
  <c r="H14" i="29"/>
  <c r="G18" i="29"/>
  <c r="G27" i="30"/>
  <c r="G14" i="29"/>
  <c r="H21" i="29"/>
  <c r="G22" i="29"/>
  <c r="G13" i="29"/>
  <c r="F12" i="29" l="1"/>
  <c r="F21" i="29"/>
  <c r="G29" i="30"/>
  <c r="G10" i="29"/>
  <c r="H29" i="30"/>
  <c r="H10" i="29"/>
  <c r="F29" i="30"/>
  <c r="F10" i="29"/>
  <c r="H30" i="30"/>
  <c r="H11" i="29"/>
  <c r="F30" i="30"/>
  <c r="F11" i="29"/>
  <c r="G30" i="30"/>
  <c r="G11" i="29"/>
  <c r="D9" i="11" l="1"/>
  <c r="E9" i="11" l="1"/>
  <c r="X9" i="11"/>
  <c r="AF9" i="11" l="1"/>
  <c r="AJ9" i="11"/>
  <c r="F9" i="11"/>
  <c r="AG9" i="11" l="1"/>
  <c r="G9" i="11"/>
  <c r="AR9" i="11"/>
  <c r="AS9" i="11" l="1"/>
  <c r="H9" i="11"/>
  <c r="I9" i="11" l="1"/>
  <c r="J9" i="11" l="1"/>
  <c r="K9" i="11" l="1"/>
  <c r="L9" i="11" l="1"/>
  <c r="M9" i="11" l="1"/>
  <c r="P9" i="11"/>
  <c r="Q9" i="11"/>
  <c r="N9" i="11" l="1"/>
  <c r="O9" i="11" l="1"/>
  <c r="D10" i="11" l="1"/>
  <c r="E10" i="11" l="1"/>
  <c r="J10" i="11"/>
  <c r="K10" i="11"/>
  <c r="H10" i="11"/>
  <c r="G10" i="11"/>
  <c r="I10" i="11"/>
  <c r="M10" i="11"/>
  <c r="L10" i="11"/>
  <c r="X10" i="11"/>
  <c r="F10" i="11"/>
  <c r="N10" i="11"/>
  <c r="Q10" i="11" l="1"/>
  <c r="AJ10" i="11"/>
  <c r="AF10" i="11"/>
  <c r="P10" i="11"/>
  <c r="AR10" i="11" l="1"/>
  <c r="O10" i="11"/>
  <c r="AG10" i="11"/>
  <c r="AS10" i="11" l="1"/>
  <c r="H23" i="29" l="1"/>
  <c r="G23" i="29"/>
  <c r="F23" i="29"/>
  <c r="D11" i="11" l="1"/>
  <c r="M11" i="11" l="1"/>
  <c r="F11" i="11"/>
  <c r="L11" i="11"/>
  <c r="J11" i="11"/>
  <c r="H11" i="11"/>
  <c r="G11" i="11"/>
  <c r="X11" i="11"/>
  <c r="K11" i="11"/>
  <c r="N11" i="11"/>
  <c r="E11" i="11"/>
  <c r="I11" i="11"/>
  <c r="P11" i="11" l="1"/>
  <c r="Q11" i="11"/>
  <c r="AF11" i="11"/>
  <c r="AJ11" i="11"/>
  <c r="AG11" i="11" l="1"/>
  <c r="AR11" i="11"/>
  <c r="O11" i="11"/>
  <c r="AS11" i="11" l="1"/>
  <c r="D18" i="11" l="1"/>
  <c r="I18" i="11" s="1"/>
  <c r="D17" i="11"/>
  <c r="K17" i="11" s="1"/>
  <c r="D16" i="11"/>
  <c r="D15" i="11"/>
  <c r="D14" i="11"/>
  <c r="D12" i="11"/>
  <c r="F12" i="11" s="1"/>
  <c r="D13" i="11"/>
  <c r="M12" i="11" l="1"/>
  <c r="E12" i="11"/>
  <c r="X17" i="11"/>
  <c r="AF17" i="11" s="1"/>
  <c r="AG17" i="11" s="1"/>
  <c r="N17" i="11"/>
  <c r="G17" i="11"/>
  <c r="M17" i="11"/>
  <c r="E17" i="11"/>
  <c r="I17" i="11"/>
  <c r="H17" i="11"/>
  <c r="F17" i="11"/>
  <c r="L17" i="11"/>
  <c r="J17" i="11"/>
  <c r="G18" i="11"/>
  <c r="F18" i="11"/>
  <c r="K18" i="11"/>
  <c r="J18" i="11"/>
  <c r="H18" i="11"/>
  <c r="E18" i="11"/>
  <c r="L18" i="11"/>
  <c r="G16" i="11"/>
  <c r="J16" i="11"/>
  <c r="E16" i="11"/>
  <c r="I16" i="11"/>
  <c r="H16" i="11"/>
  <c r="F16" i="11"/>
  <c r="E15" i="11"/>
  <c r="F15" i="11"/>
  <c r="G15" i="11"/>
  <c r="J15" i="11"/>
  <c r="H15" i="11"/>
  <c r="K15" i="11"/>
  <c r="I15" i="11"/>
  <c r="G14" i="11"/>
  <c r="E14" i="11"/>
  <c r="H14" i="11"/>
  <c r="J14" i="11"/>
  <c r="F14" i="11"/>
  <c r="I14" i="11"/>
  <c r="K14" i="11"/>
  <c r="H13" i="11"/>
  <c r="F13" i="11"/>
  <c r="I13" i="11"/>
  <c r="K13" i="11"/>
  <c r="G13" i="11"/>
  <c r="E13" i="11"/>
  <c r="J13" i="11"/>
  <c r="N18" i="11"/>
  <c r="M18" i="11"/>
  <c r="X18" i="11"/>
  <c r="H12" i="11"/>
  <c r="N14" i="11"/>
  <c r="X14" i="11"/>
  <c r="M14" i="11"/>
  <c r="L14" i="11"/>
  <c r="N15" i="11"/>
  <c r="M15" i="11"/>
  <c r="L15" i="11"/>
  <c r="X15" i="11"/>
  <c r="M16" i="11"/>
  <c r="N16" i="11"/>
  <c r="K16" i="11"/>
  <c r="L16" i="11"/>
  <c r="X16" i="11"/>
  <c r="L12" i="11"/>
  <c r="G12" i="11"/>
  <c r="X13" i="11"/>
  <c r="N13" i="11"/>
  <c r="L13" i="11"/>
  <c r="M13" i="11"/>
  <c r="J12" i="11"/>
  <c r="I12" i="11"/>
  <c r="K12" i="11"/>
  <c r="X12" i="11"/>
  <c r="N12" i="11"/>
  <c r="AJ17" i="11" l="1"/>
  <c r="AR17" i="11" s="1"/>
  <c r="AS17" i="11" s="1"/>
  <c r="Q17" i="11"/>
  <c r="P17" i="11"/>
  <c r="P18" i="11"/>
  <c r="P15" i="11"/>
  <c r="P16" i="11"/>
  <c r="Q14" i="11"/>
  <c r="AF16" i="11"/>
  <c r="AG16" i="11" s="1"/>
  <c r="AJ16" i="11"/>
  <c r="AR16" i="11" s="1"/>
  <c r="AS16" i="11" s="1"/>
  <c r="AJ14" i="11"/>
  <c r="AR14" i="11" s="1"/>
  <c r="AS14" i="11" s="1"/>
  <c r="AF14" i="11"/>
  <c r="AG14" i="11" s="1"/>
  <c r="Q15" i="11"/>
  <c r="AJ18" i="11"/>
  <c r="AR18" i="11" s="1"/>
  <c r="AS18" i="11" s="1"/>
  <c r="AF18" i="11"/>
  <c r="AG18" i="11" s="1"/>
  <c r="P14" i="11"/>
  <c r="Q16" i="11"/>
  <c r="AF15" i="11"/>
  <c r="AG15" i="11" s="1"/>
  <c r="AJ15" i="11"/>
  <c r="AR15" i="11" s="1"/>
  <c r="AS15" i="11" s="1"/>
  <c r="Q18" i="11"/>
  <c r="P13" i="11"/>
  <c r="AF13" i="11"/>
  <c r="AG13" i="11" s="1"/>
  <c r="AJ13" i="11"/>
  <c r="AR13" i="11" s="1"/>
  <c r="AS13" i="11" s="1"/>
  <c r="AJ12" i="11"/>
  <c r="AF12" i="11"/>
  <c r="Q13" i="11"/>
  <c r="Q12" i="11"/>
  <c r="P12" i="11"/>
  <c r="O17" i="11" l="1"/>
  <c r="O18" i="11"/>
  <c r="O15" i="11"/>
  <c r="O16" i="11"/>
  <c r="O14" i="11"/>
  <c r="O13" i="11"/>
  <c r="AG12" i="11"/>
  <c r="AR12" i="11"/>
  <c r="O12" i="11"/>
  <c r="AS12" i="11" l="1"/>
  <c r="D29" i="29" l="1"/>
  <c r="D30" i="29"/>
  <c r="D26" i="29"/>
  <c r="D25" i="29"/>
  <c r="D28" i="29"/>
  <c r="D27" i="29"/>
  <c r="D24" i="29"/>
  <c r="D23" i="29"/>
  <c r="D27" i="30"/>
  <c r="D30" i="30"/>
  <c r="D21" i="29"/>
  <c r="D22" i="29"/>
  <c r="D28" i="30"/>
  <c r="D29" i="30"/>
  <c r="D19" i="29"/>
  <c r="D26" i="30"/>
  <c r="D18" i="29"/>
  <c r="D20" i="29"/>
  <c r="D17" i="29"/>
  <c r="D20" i="30"/>
  <c r="D22" i="30"/>
  <c r="D8" i="30"/>
  <c r="D24" i="30"/>
  <c r="D14" i="30"/>
  <c r="D18" i="30"/>
  <c r="D23" i="30"/>
  <c r="D8" i="29"/>
  <c r="D17" i="30"/>
  <c r="D16" i="29"/>
  <c r="D13" i="30"/>
  <c r="D21" i="30"/>
  <c r="D9" i="29"/>
  <c r="D19" i="30"/>
  <c r="D12" i="29"/>
  <c r="D15" i="30"/>
  <c r="D15" i="29"/>
  <c r="D16" i="30"/>
  <c r="D14" i="29"/>
  <c r="D13" i="29"/>
  <c r="D25" i="30"/>
  <c r="D10" i="30"/>
  <c r="D11" i="29"/>
  <c r="D12" i="30"/>
  <c r="D10" i="29"/>
  <c r="D11" i="30"/>
  <c r="D9" i="30"/>
  <c r="B1" i="20"/>
  <c r="D7" i="30"/>
  <c r="B7" i="30" s="1"/>
  <c r="D7" i="29"/>
  <c r="B7" i="29" s="1"/>
  <c r="F8" i="20" l="1"/>
  <c r="C9" i="20"/>
  <c r="G9" i="20"/>
  <c r="D10" i="20"/>
  <c r="H10" i="20"/>
  <c r="E11" i="20"/>
  <c r="I11" i="20"/>
  <c r="F12" i="20"/>
  <c r="C13" i="20"/>
  <c r="G13" i="20"/>
  <c r="D14" i="20"/>
  <c r="H14" i="20"/>
  <c r="E15" i="20"/>
  <c r="I15" i="20"/>
  <c r="F16" i="20"/>
  <c r="C17" i="20"/>
  <c r="G17" i="20"/>
  <c r="D18" i="20"/>
  <c r="H18" i="20"/>
  <c r="E19" i="20"/>
  <c r="I19" i="20"/>
  <c r="F20" i="20"/>
  <c r="C21" i="20"/>
  <c r="G21" i="20"/>
  <c r="D22" i="20"/>
  <c r="H22" i="20"/>
  <c r="E23" i="20"/>
  <c r="I23" i="20"/>
  <c r="F24" i="20"/>
  <c r="C25" i="20"/>
  <c r="G25" i="20"/>
  <c r="D26" i="20"/>
  <c r="H26" i="20"/>
  <c r="E27" i="20"/>
  <c r="I27" i="20"/>
  <c r="F28" i="20"/>
  <c r="C29" i="20"/>
  <c r="G29" i="20"/>
  <c r="D30" i="20"/>
  <c r="H30" i="20"/>
  <c r="E31" i="20"/>
  <c r="I31" i="20"/>
  <c r="F32" i="20"/>
  <c r="C33" i="20"/>
  <c r="G33" i="20"/>
  <c r="D34" i="20"/>
  <c r="H34" i="20"/>
  <c r="E35" i="20"/>
  <c r="I35" i="20"/>
  <c r="F36" i="20"/>
  <c r="C37" i="20"/>
  <c r="G37" i="20"/>
  <c r="D38" i="20"/>
  <c r="H38" i="20"/>
  <c r="E39" i="20"/>
  <c r="I39" i="20"/>
  <c r="F40" i="20"/>
  <c r="C41" i="20"/>
  <c r="G41" i="20"/>
  <c r="D42" i="20"/>
  <c r="H42" i="20"/>
  <c r="E43" i="20"/>
  <c r="I43" i="20"/>
  <c r="F44" i="20"/>
  <c r="C45" i="20"/>
  <c r="G45" i="20"/>
  <c r="D46" i="20"/>
  <c r="H46" i="20"/>
  <c r="E47" i="20"/>
  <c r="I47" i="20"/>
  <c r="F48" i="20"/>
  <c r="C49" i="20"/>
  <c r="G49" i="20"/>
  <c r="D50" i="20"/>
  <c r="H50" i="20"/>
  <c r="E51" i="20"/>
  <c r="I51" i="20"/>
  <c r="F52" i="20"/>
  <c r="C53" i="20"/>
  <c r="G53" i="20"/>
  <c r="D54" i="20"/>
  <c r="H54" i="20"/>
  <c r="E55" i="20"/>
  <c r="I55" i="20"/>
  <c r="F56" i="20"/>
  <c r="C57" i="20"/>
  <c r="G57" i="20"/>
  <c r="D58" i="20"/>
  <c r="H58" i="20"/>
  <c r="G7" i="20"/>
  <c r="H8" i="20"/>
  <c r="I9" i="20"/>
  <c r="F10" i="20"/>
  <c r="G11" i="20"/>
  <c r="H12" i="20"/>
  <c r="I13" i="20"/>
  <c r="C15" i="20"/>
  <c r="D16" i="20"/>
  <c r="E17" i="20"/>
  <c r="F18" i="20"/>
  <c r="G19" i="20"/>
  <c r="H20" i="20"/>
  <c r="I21" i="20"/>
  <c r="C23" i="20"/>
  <c r="D24" i="20"/>
  <c r="E25" i="20"/>
  <c r="F26" i="20"/>
  <c r="G27" i="20"/>
  <c r="H28" i="20"/>
  <c r="I29" i="20"/>
  <c r="C31" i="20"/>
  <c r="D32" i="20"/>
  <c r="E33" i="20"/>
  <c r="F34" i="20"/>
  <c r="G35" i="20"/>
  <c r="H36" i="20"/>
  <c r="I37" i="20"/>
  <c r="C39" i="20"/>
  <c r="D40" i="20"/>
  <c r="E41" i="20"/>
  <c r="F42" i="20"/>
  <c r="G43" i="20"/>
  <c r="H44" i="20"/>
  <c r="I45" i="20"/>
  <c r="C47" i="20"/>
  <c r="D48" i="20"/>
  <c r="E49" i="20"/>
  <c r="F50" i="20"/>
  <c r="G51" i="20"/>
  <c r="H52" i="20"/>
  <c r="I53" i="20"/>
  <c r="C55" i="20"/>
  <c r="D56" i="20"/>
  <c r="E57" i="20"/>
  <c r="F58" i="20"/>
  <c r="E7" i="20"/>
  <c r="E8" i="20"/>
  <c r="I8" i="20"/>
  <c r="F9" i="20"/>
  <c r="C10" i="20"/>
  <c r="G10" i="20"/>
  <c r="D11" i="20"/>
  <c r="H11" i="20"/>
  <c r="E12" i="20"/>
  <c r="I12" i="20"/>
  <c r="F13" i="20"/>
  <c r="C14" i="20"/>
  <c r="G14" i="20"/>
  <c r="D15" i="20"/>
  <c r="H15" i="20"/>
  <c r="E16" i="20"/>
  <c r="I16" i="20"/>
  <c r="F17" i="20"/>
  <c r="C18" i="20"/>
  <c r="G18" i="20"/>
  <c r="D19" i="20"/>
  <c r="H19" i="20"/>
  <c r="E20" i="20"/>
  <c r="I20" i="20"/>
  <c r="F21" i="20"/>
  <c r="C22" i="20"/>
  <c r="G22" i="20"/>
  <c r="D23" i="20"/>
  <c r="H23" i="20"/>
  <c r="E24" i="20"/>
  <c r="I24" i="20"/>
  <c r="F25" i="20"/>
  <c r="C26" i="20"/>
  <c r="G26" i="20"/>
  <c r="D27" i="20"/>
  <c r="H27" i="20"/>
  <c r="E28" i="20"/>
  <c r="I28" i="20"/>
  <c r="F29" i="20"/>
  <c r="C30" i="20"/>
  <c r="G30" i="20"/>
  <c r="D31" i="20"/>
  <c r="H31" i="20"/>
  <c r="E32" i="20"/>
  <c r="I32" i="20"/>
  <c r="F33" i="20"/>
  <c r="C34" i="20"/>
  <c r="G34" i="20"/>
  <c r="D35" i="20"/>
  <c r="H35" i="20"/>
  <c r="E36" i="20"/>
  <c r="I36" i="20"/>
  <c r="F37" i="20"/>
  <c r="C38" i="20"/>
  <c r="G38" i="20"/>
  <c r="D39" i="20"/>
  <c r="H39" i="20"/>
  <c r="E40" i="20"/>
  <c r="I40" i="20"/>
  <c r="F41" i="20"/>
  <c r="C42" i="20"/>
  <c r="G42" i="20"/>
  <c r="D43" i="20"/>
  <c r="H43" i="20"/>
  <c r="E44" i="20"/>
  <c r="I44" i="20"/>
  <c r="F45" i="20"/>
  <c r="C46" i="20"/>
  <c r="G46" i="20"/>
  <c r="D47" i="20"/>
  <c r="H47" i="20"/>
  <c r="E48" i="20"/>
  <c r="I48" i="20"/>
  <c r="F49" i="20"/>
  <c r="C50" i="20"/>
  <c r="G50" i="20"/>
  <c r="D51" i="20"/>
  <c r="H51" i="20"/>
  <c r="E52" i="20"/>
  <c r="I52" i="20"/>
  <c r="F53" i="20"/>
  <c r="C54" i="20"/>
  <c r="G54" i="20"/>
  <c r="D55" i="20"/>
  <c r="H55" i="20"/>
  <c r="E56" i="20"/>
  <c r="I56" i="20"/>
  <c r="F57" i="20"/>
  <c r="C58" i="20"/>
  <c r="G58" i="20"/>
  <c r="H7" i="20"/>
  <c r="C7" i="20"/>
  <c r="D8" i="20"/>
  <c r="E9" i="20"/>
  <c r="C11" i="20"/>
  <c r="D12" i="20"/>
  <c r="E13" i="20"/>
  <c r="F14" i="20"/>
  <c r="G15" i="20"/>
  <c r="H16" i="20"/>
  <c r="I17" i="20"/>
  <c r="C19" i="20"/>
  <c r="D20" i="20"/>
  <c r="E21" i="20"/>
  <c r="F22" i="20"/>
  <c r="G23" i="20"/>
  <c r="H24" i="20"/>
  <c r="I25" i="20"/>
  <c r="C27" i="20"/>
  <c r="D28" i="20"/>
  <c r="E29" i="20"/>
  <c r="F30" i="20"/>
  <c r="G31" i="20"/>
  <c r="H32" i="20"/>
  <c r="I33" i="20"/>
  <c r="C35" i="20"/>
  <c r="D36" i="20"/>
  <c r="E37" i="20"/>
  <c r="F38" i="20"/>
  <c r="G39" i="20"/>
  <c r="H40" i="20"/>
  <c r="I41" i="20"/>
  <c r="C43" i="20"/>
  <c r="D44" i="20"/>
  <c r="E45" i="20"/>
  <c r="F46" i="20"/>
  <c r="G47" i="20"/>
  <c r="H48" i="20"/>
  <c r="I49" i="20"/>
  <c r="C51" i="20"/>
  <c r="D52" i="20"/>
  <c r="E53" i="20"/>
  <c r="F54" i="20"/>
  <c r="G55" i="20"/>
  <c r="H56" i="20"/>
  <c r="I57" i="20"/>
  <c r="I7" i="20"/>
  <c r="C8" i="20"/>
  <c r="G8" i="20"/>
  <c r="D9" i="20"/>
  <c r="H9" i="20"/>
  <c r="E10" i="20"/>
  <c r="I10" i="20"/>
  <c r="F11" i="20"/>
  <c r="C12" i="20"/>
  <c r="G12" i="20"/>
  <c r="D13" i="20"/>
  <c r="H13" i="20"/>
  <c r="E14" i="20"/>
  <c r="I14" i="20"/>
  <c r="F15" i="20"/>
  <c r="C16" i="20"/>
  <c r="G16" i="20"/>
  <c r="D17" i="20"/>
  <c r="H17" i="20"/>
  <c r="E18" i="20"/>
  <c r="I18" i="20"/>
  <c r="F19" i="20"/>
  <c r="C20" i="20"/>
  <c r="G20" i="20"/>
  <c r="D21" i="20"/>
  <c r="H21" i="20"/>
  <c r="E22" i="20"/>
  <c r="I22" i="20"/>
  <c r="F23" i="20"/>
  <c r="C24" i="20"/>
  <c r="G24" i="20"/>
  <c r="D25" i="20"/>
  <c r="H25" i="20"/>
  <c r="E26" i="20"/>
  <c r="I26" i="20"/>
  <c r="F27" i="20"/>
  <c r="C28" i="20"/>
  <c r="G28" i="20"/>
  <c r="D29" i="20"/>
  <c r="H29" i="20"/>
  <c r="E30" i="20"/>
  <c r="I30" i="20"/>
  <c r="F31" i="20"/>
  <c r="C32" i="20"/>
  <c r="G32" i="20"/>
  <c r="D33" i="20"/>
  <c r="H33" i="20"/>
  <c r="E34" i="20"/>
  <c r="I34" i="20"/>
  <c r="F35" i="20"/>
  <c r="C36" i="20"/>
  <c r="G36" i="20"/>
  <c r="D37" i="20"/>
  <c r="H37" i="20"/>
  <c r="E38" i="20"/>
  <c r="I38" i="20"/>
  <c r="F39" i="20"/>
  <c r="C40" i="20"/>
  <c r="G40" i="20"/>
  <c r="D41" i="20"/>
  <c r="H41" i="20"/>
  <c r="E42" i="20"/>
  <c r="I42" i="20"/>
  <c r="F43" i="20"/>
  <c r="C44" i="20"/>
  <c r="G44" i="20"/>
  <c r="D45" i="20"/>
  <c r="H45" i="20"/>
  <c r="E46" i="20"/>
  <c r="I46" i="20"/>
  <c r="F47" i="20"/>
  <c r="C48" i="20"/>
  <c r="G48" i="20"/>
  <c r="D49" i="20"/>
  <c r="H49" i="20"/>
  <c r="E50" i="20"/>
  <c r="I50" i="20"/>
  <c r="F51" i="20"/>
  <c r="C52" i="20"/>
  <c r="G52" i="20"/>
  <c r="D53" i="20"/>
  <c r="H53" i="20"/>
  <c r="E54" i="20"/>
  <c r="I54" i="20"/>
  <c r="F55" i="20"/>
  <c r="C56" i="20"/>
  <c r="G56" i="20"/>
  <c r="D57" i="20"/>
  <c r="H57" i="20"/>
  <c r="E58" i="20"/>
  <c r="I58" i="20"/>
  <c r="F7" i="20"/>
  <c r="B30" i="29"/>
  <c r="B29" i="29"/>
  <c r="B28" i="29"/>
  <c r="B27" i="29"/>
  <c r="B26" i="29"/>
  <c r="B25" i="29"/>
  <c r="B24" i="29"/>
  <c r="B23" i="29"/>
  <c r="B28" i="30"/>
  <c r="B27" i="30"/>
  <c r="B30" i="30"/>
  <c r="B21" i="29"/>
  <c r="B29" i="30"/>
  <c r="B22" i="29"/>
  <c r="B19" i="29"/>
  <c r="B17" i="29"/>
  <c r="B18" i="29"/>
  <c r="B26" i="30"/>
  <c r="B20" i="29"/>
  <c r="B10" i="29"/>
  <c r="B15" i="29"/>
  <c r="B9" i="29"/>
  <c r="B25" i="30"/>
  <c r="B17" i="30"/>
  <c r="B12" i="30"/>
  <c r="B13" i="29"/>
  <c r="B15" i="30"/>
  <c r="B21" i="30"/>
  <c r="B8" i="29"/>
  <c r="B14" i="30"/>
  <c r="B20" i="30"/>
  <c r="B22" i="30"/>
  <c r="B11" i="30"/>
  <c r="B10" i="30"/>
  <c r="B16" i="30"/>
  <c r="B19" i="30"/>
  <c r="B16" i="29"/>
  <c r="B8" i="30"/>
  <c r="B18" i="30"/>
  <c r="B9" i="30"/>
  <c r="B11" i="29"/>
  <c r="B14" i="29"/>
  <c r="B12" i="29"/>
  <c r="B13" i="30"/>
  <c r="B23" i="30"/>
  <c r="B24" i="30"/>
  <c r="D7" i="20"/>
  <c r="B7" i="20" s="1"/>
  <c r="B47" i="20" l="1"/>
  <c r="B49" i="20"/>
  <c r="B53" i="20"/>
  <c r="B50" i="20"/>
  <c r="B46" i="20"/>
  <c r="B54" i="20"/>
  <c r="B52" i="20"/>
  <c r="B56" i="20"/>
  <c r="B45" i="20"/>
  <c r="B51" i="20"/>
  <c r="B38" i="20"/>
  <c r="B21" i="20"/>
  <c r="B30" i="20"/>
  <c r="B29" i="20"/>
  <c r="B32" i="20"/>
  <c r="B33" i="20"/>
  <c r="B44" i="20"/>
  <c r="B25" i="20"/>
  <c r="B19" i="20"/>
  <c r="B22" i="20"/>
  <c r="B39" i="20"/>
  <c r="B34" i="20"/>
  <c r="B43" i="20"/>
  <c r="B36" i="20"/>
  <c r="B24" i="20"/>
  <c r="B42" i="20"/>
  <c r="B41" i="20"/>
  <c r="B12" i="20"/>
  <c r="B55" i="20"/>
  <c r="B48" i="20"/>
  <c r="B16" i="20"/>
  <c r="B8" i="20"/>
  <c r="B18" i="20"/>
  <c r="B15" i="20"/>
  <c r="B17" i="20"/>
  <c r="B13" i="20"/>
  <c r="B35" i="20"/>
  <c r="B10" i="20"/>
  <c r="B31" i="20"/>
  <c r="B37" i="20"/>
  <c r="B40" i="20"/>
  <c r="B58" i="20"/>
  <c r="B11" i="20"/>
  <c r="B20" i="20"/>
  <c r="B23" i="20"/>
  <c r="B27" i="20"/>
  <c r="B57" i="20"/>
  <c r="B9" i="20"/>
  <c r="B28" i="20"/>
  <c r="B14" i="20"/>
  <c r="B26" i="20"/>
  <c r="G15" i="2"/>
  <c r="X8" i="11"/>
  <c r="AJ8" i="11" s="1"/>
  <c r="AR8" i="11" s="1"/>
  <c r="L20" i="2"/>
  <c r="L21" i="2" s="1"/>
  <c r="N20" i="2" l="1"/>
  <c r="N21" i="2" s="1"/>
  <c r="P20" i="2"/>
  <c r="P21" i="2" s="1"/>
  <c r="AF8" i="11"/>
  <c r="AG8" i="11" s="1"/>
  <c r="AR19" i="11"/>
  <c r="AS8" i="11"/>
  <c r="AK19" i="11"/>
  <c r="AS19" i="11" s="1"/>
  <c r="X19" i="11"/>
  <c r="AM19" i="11"/>
  <c r="AC19" i="11"/>
  <c r="Y19" i="11"/>
  <c r="AG19" i="11" s="1"/>
  <c r="AA19" i="11"/>
  <c r="AQ19" i="11"/>
  <c r="AE19" i="11"/>
  <c r="AO19" i="11"/>
  <c r="J15" i="2"/>
  <c r="V8" i="11"/>
  <c r="AH8" i="11" s="1"/>
  <c r="E20" i="2"/>
  <c r="E21" i="2" s="1"/>
  <c r="AJ19" i="11"/>
  <c r="C20" i="2"/>
  <c r="C21" i="2" s="1"/>
  <c r="AF19" i="11"/>
  <c r="I20" i="2"/>
  <c r="I21" i="2" s="1"/>
  <c r="H15" i="2"/>
  <c r="O15" i="2"/>
  <c r="L15" i="2"/>
  <c r="Q8" i="11"/>
  <c r="M15" i="2"/>
  <c r="K15" i="2"/>
  <c r="I15" i="2"/>
  <c r="G20" i="2"/>
  <c r="G21" i="2" s="1"/>
  <c r="R20" i="2"/>
  <c r="R21" i="2" s="1"/>
  <c r="R8" i="11" l="1"/>
  <c r="S8" i="11"/>
  <c r="U21" i="2"/>
  <c r="T21" i="2"/>
  <c r="S15" i="2"/>
  <c r="I16" i="2" s="1"/>
  <c r="Q19" i="11"/>
  <c r="O16" i="2" l="1"/>
  <c r="K16" i="2"/>
  <c r="M16" i="2"/>
  <c r="J16" i="2"/>
  <c r="R16" i="2"/>
  <c r="H16" i="2"/>
  <c r="L16" i="2"/>
  <c r="S16" i="2"/>
  <c r="G16" i="2"/>
  <c r="P16" i="2"/>
  <c r="N16" i="2"/>
  <c r="F16" i="2"/>
  <c r="Q16" i="2"/>
  <c r="T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X6" authorId="0" shapeId="0" xr:uid="{00000000-0006-0000-0500-000001000000}">
      <text>
        <r>
          <rPr>
            <b/>
            <sz val="12"/>
            <color indexed="56"/>
            <rFont val="Tahoma"/>
            <family val="2"/>
          </rPr>
          <t>ครูพิศาล:  
     ให้ ร, ผ ในช่องนี้ครับ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<sst xmlns="http://schemas.openxmlformats.org/spreadsheetml/2006/main" count="1360" uniqueCount="735">
  <si>
    <t>เลขที่</t>
  </si>
  <si>
    <t>ชื่อ - สกุล</t>
  </si>
  <si>
    <t>คน</t>
  </si>
  <si>
    <t>ลงชื่อ</t>
  </si>
  <si>
    <t>อนุมัติ</t>
  </si>
  <si>
    <t>ไม่อนุมัติ</t>
  </si>
  <si>
    <t>รวม</t>
  </si>
  <si>
    <t>จำนวน</t>
  </si>
  <si>
    <t>จำนวนนักเรียน</t>
  </si>
  <si>
    <t>จำนวนนักเรียนที่ได้ระดับผลการเรียน</t>
  </si>
  <si>
    <t>ระดับคะแนน</t>
  </si>
  <si>
    <t>ทั้งหมด</t>
  </si>
  <si>
    <t>นักเรียน</t>
  </si>
  <si>
    <t>ที่ได้ผลไม่สมบูรณ์</t>
  </si>
  <si>
    <t>ร</t>
  </si>
  <si>
    <t>มส</t>
  </si>
  <si>
    <t>ร้อยละ</t>
  </si>
  <si>
    <t>ลงชื่อ ………………………………………</t>
  </si>
  <si>
    <t>ชื่อ  -  สกุล</t>
  </si>
  <si>
    <t>ชื่อ   -  สกุล</t>
  </si>
  <si>
    <t>เลขประจำตัว</t>
  </si>
  <si>
    <t>ครูผู้สอน</t>
  </si>
  <si>
    <t>ปีการศึกษา</t>
  </si>
  <si>
    <t>ผ</t>
  </si>
  <si>
    <t>มผ</t>
  </si>
  <si>
    <t>รหัสวิชา</t>
  </si>
  <si>
    <t>ปพ.5</t>
  </si>
  <si>
    <t>หัวหน้ากลุ่มสาระการเรียนรู้</t>
  </si>
  <si>
    <t>ภาคเรียนที่</t>
  </si>
  <si>
    <t>เวลาเรียน</t>
  </si>
  <si>
    <t>มก</t>
  </si>
  <si>
    <t>อื่น ๆ</t>
  </si>
  <si>
    <t>คิดเป็นร้อยละ</t>
  </si>
  <si>
    <t>3 = ดีเยี่ยม</t>
  </si>
  <si>
    <t>2 = ดี</t>
  </si>
  <si>
    <t>1 = ผ่าน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</si>
  <si>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</si>
  <si>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</si>
  <si>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สรุปผลการประเมิน</t>
  </si>
  <si>
    <t>การอนุมัติผลการเรียน</t>
  </si>
  <si>
    <t>เรียนเสนอเพื่อโปรดพิจารณา</t>
  </si>
  <si>
    <t>แบบบันทึกผลการเรียนประจำรายวิชา / กิจกรรม</t>
  </si>
  <si>
    <t>รายวิชา/กิจกรรม</t>
  </si>
  <si>
    <t>รวมเวลาเรียนเต็ม</t>
  </si>
  <si>
    <t xml:space="preserve">ชั่วโมง </t>
  </si>
  <si>
    <t>สรุปผลการวัดและประเมินผลการเรียนรู้</t>
  </si>
  <si>
    <t>ระดับผลการเรียน/ผลการร่วมกิจกรรม</t>
  </si>
  <si>
    <t>หน่วยกิต</t>
  </si>
  <si>
    <t>¨</t>
  </si>
  <si>
    <t xml:space="preserve">                                                                                                    </t>
  </si>
  <si>
    <t xml:space="preserve">                                                         </t>
  </si>
  <si>
    <t>ชั้น/ห้อง</t>
  </si>
  <si>
    <t>ชื่อรายวิชา</t>
  </si>
  <si>
    <t>จำนวนหน่วยกิต</t>
  </si>
  <si>
    <t>ชั่วโมง/สัปดาห์</t>
  </si>
  <si>
    <t>หน่วยที่</t>
  </si>
  <si>
    <t>เกรด</t>
  </si>
  <si>
    <t>ลำดับที่</t>
  </si>
  <si>
    <t>หมายเหตุ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</si>
  <si>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</si>
  <si>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</si>
  <si>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</si>
  <si>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</si>
  <si>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</si>
  <si>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</si>
  <si>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</si>
  <si>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</si>
  <si>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เลขประจำตัว   </t>
  </si>
  <si>
    <t>ชั้น</t>
  </si>
  <si>
    <t>ชั้น ม.</t>
  </si>
  <si>
    <t>คำนำหน้า</t>
  </si>
  <si>
    <t>ชื่อ</t>
  </si>
  <si>
    <t>นามสกุล</t>
  </si>
  <si>
    <t>Code</t>
  </si>
  <si>
    <t>ที่</t>
  </si>
  <si>
    <t>ซ้ำ</t>
  </si>
  <si>
    <t>1.9</t>
  </si>
  <si>
    <t>1.10</t>
  </si>
  <si>
    <t>1.11</t>
  </si>
  <si>
    <t>1.12</t>
  </si>
  <si>
    <t>2.9</t>
  </si>
  <si>
    <t>2.10</t>
  </si>
  <si>
    <t>2.11</t>
  </si>
  <si>
    <t>2.12</t>
  </si>
  <si>
    <t>3.9</t>
  </si>
  <si>
    <t>3.10</t>
  </si>
  <si>
    <t>3.11</t>
  </si>
  <si>
    <t>3.12</t>
  </si>
  <si>
    <t>ตรวจเลขประจำตัวซ้ำ</t>
  </si>
  <si>
    <t>ชาย</t>
  </si>
  <si>
    <t>หญิง</t>
  </si>
  <si>
    <t>4.6</t>
  </si>
  <si>
    <t>4.7</t>
  </si>
  <si>
    <t>4.8</t>
  </si>
  <si>
    <t>4.9</t>
  </si>
  <si>
    <t>4.10</t>
  </si>
  <si>
    <t>4.11</t>
  </si>
  <si>
    <t>4.12</t>
  </si>
  <si>
    <t>รวมทั้งหมด</t>
  </si>
  <si>
    <t>เพศ</t>
  </si>
  <si>
    <t>code</t>
  </si>
  <si>
    <t>ระดับคุณ</t>
  </si>
  <si>
    <t>ระดับเกรด</t>
  </si>
  <si>
    <t>ระดับอ่าน</t>
  </si>
  <si>
    <t>อื่นๆ</t>
  </si>
  <si>
    <t>ผลคุณลักษณะ</t>
  </si>
  <si>
    <t>ผลอ่านคิดวิเคราะห์</t>
  </si>
  <si>
    <t>ตรวจนักเรียนซ้ำ</t>
  </si>
  <si>
    <t>วันเดือนปี ที่ขาดเรียน</t>
  </si>
  <si>
    <t>ครั้งที่</t>
  </si>
  <si>
    <t>คะแนน</t>
  </si>
  <si>
    <t>กลางภาค</t>
  </si>
  <si>
    <t>ปลายภาค</t>
  </si>
  <si>
    <t>0 = ไม่ผ่าน</t>
  </si>
  <si>
    <t>จำนวน นร.</t>
  </si>
  <si>
    <t>ที่ได้ผล</t>
  </si>
  <si>
    <t>สมบูรณ์</t>
  </si>
  <si>
    <t>SD.</t>
  </si>
  <si>
    <t>%</t>
  </si>
  <si>
    <t>ขาดเรียน</t>
  </si>
  <si>
    <t>ชั่วโมง</t>
  </si>
  <si>
    <t>เด็กชาย</t>
  </si>
  <si>
    <t>3.1</t>
  </si>
  <si>
    <t>3.2</t>
  </si>
  <si>
    <t>3.3</t>
  </si>
  <si>
    <t>3.4</t>
  </si>
  <si>
    <t>3.5</t>
  </si>
  <si>
    <t>3.6</t>
  </si>
  <si>
    <t>3.7</t>
  </si>
  <si>
    <t>3.8</t>
  </si>
  <si>
    <t>นายพิศาล   ฟองนิ้ว</t>
  </si>
  <si>
    <t>คุณลักษณะอันพึงประสงค์</t>
  </si>
  <si>
    <t>แก้ตัว</t>
  </si>
  <si>
    <t>ผล</t>
  </si>
  <si>
    <t>ก่อนกลางภาค</t>
  </si>
  <si>
    <t>หลังกลางภาค</t>
  </si>
  <si>
    <t>คะแนนก่อนกลางภาค</t>
  </si>
  <si>
    <t>คะแนนกลางภาค</t>
  </si>
  <si>
    <t>คะแนนหลังกลางภาค</t>
  </si>
  <si>
    <t>คะแนนปลายภาค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</si>
  <si>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</si>
  <si>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</si>
  <si>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</si>
  <si>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</si>
  <si>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</si>
  <si>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</si>
  <si>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</si>
  <si>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</si>
  <si>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</si>
  <si>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</si>
  <si>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</si>
  <si>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</si>
  <si>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</si>
  <si>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</si>
  <si>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</si>
  <si>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</si>
  <si>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</si>
  <si>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</si>
  <si>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</si>
  <si>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</si>
  <si>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</si>
  <si>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</si>
  <si>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</si>
  <si>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</si>
  <si>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</si>
  <si>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</si>
  <si>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</si>
  <si>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</si>
  <si>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</si>
  <si>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</si>
  <si>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</si>
  <si>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5.10</t>
  </si>
  <si>
    <t>5.11</t>
  </si>
  <si>
    <t>5.12</t>
  </si>
  <si>
    <t>5.6</t>
  </si>
  <si>
    <t>5.7</t>
  </si>
  <si>
    <t>5.8</t>
  </si>
  <si>
    <t>5.9</t>
  </si>
  <si>
    <t>6.6</t>
  </si>
  <si>
    <t>6.7</t>
  </si>
  <si>
    <t>6.8</t>
  </si>
  <si>
    <t>6.9</t>
  </si>
  <si>
    <t>6.10</t>
  </si>
  <si>
    <t>6.11</t>
  </si>
  <si>
    <t>6.12</t>
  </si>
  <si>
    <t>นักเรียนซ้ำ</t>
  </si>
  <si>
    <t>เลขประจำตัวซ้ำ</t>
  </si>
  <si>
    <t>ห้อง</t>
  </si>
  <si>
    <t>ชื่อครูที่ปรึกษา</t>
  </si>
  <si>
    <t>พัฒนาโดย</t>
  </si>
  <si>
    <t>ผลการประเมิน</t>
  </si>
  <si>
    <t>mean</t>
  </si>
  <si>
    <t>การอ่านคิดวิเคราะห์ฯ</t>
  </si>
  <si>
    <t>นับ0</t>
  </si>
  <si>
    <t>นับ ร</t>
  </si>
  <si>
    <t>รวม 0,ร</t>
  </si>
  <si>
    <t>นับ60%</t>
  </si>
  <si>
    <t>rank</t>
  </si>
  <si>
    <t>&lt;11</t>
  </si>
  <si>
    <t>นับtop10</t>
  </si>
  <si>
    <t>รายชื่อนักเรียนที่มีคะแนนสอบกลางภาคสูงสุด 10 อันดับแรก</t>
  </si>
  <si>
    <t>Rank</t>
  </si>
  <si>
    <t>totol</t>
  </si>
  <si>
    <t>totoltop10</t>
  </si>
  <si>
    <t>รายชื่อนักเรียนที่มีคะแนนรวมสูงสุด 10 อันดับแรก</t>
  </si>
  <si>
    <t>100 คะแนน</t>
  </si>
  <si>
    <t>E-mail  pisal.f@hotmail.com</t>
  </si>
  <si>
    <t>โปรแกรมนี้ใช้สำหรับ</t>
  </si>
  <si>
    <t>mid</t>
  </si>
  <si>
    <t>10,11</t>
  </si>
  <si>
    <t>เด็กหญิง</t>
  </si>
  <si>
    <t>บุญสุข</t>
  </si>
  <si>
    <t>เชื้อเมืองพาน</t>
  </si>
  <si>
    <t>ราชคม</t>
  </si>
  <si>
    <t>โพธิคำ</t>
  </si>
  <si>
    <t>สุวรรณ์</t>
  </si>
  <si>
    <t>ณัฐวุฒิ</t>
  </si>
  <si>
    <t>คำจันทร์</t>
  </si>
  <si>
    <t>ใจยา</t>
  </si>
  <si>
    <t>โรงเรียนเทศบาล ๑ (บ้านเก่า)</t>
  </si>
  <si>
    <t>ต.เมืองพาน  อ.พาน  จ.เชียงราย</t>
  </si>
  <si>
    <t>ต.เมืองพาน   อ.พาน   จ.เชียงราย</t>
  </si>
  <si>
    <t>ตำแหน่ง</t>
  </si>
  <si>
    <t>ผู้บริหาร</t>
  </si>
  <si>
    <t>ม.1/1</t>
  </si>
  <si>
    <t>กาวิละ</t>
  </si>
  <si>
    <t>แนบพลกรัง</t>
  </si>
  <si>
    <t>แปงราช</t>
  </si>
  <si>
    <t>พรหมปาลิต</t>
  </si>
  <si>
    <t>ใจยะสุข</t>
  </si>
  <si>
    <t>ศรีตา</t>
  </si>
  <si>
    <t>กาแก้ว</t>
  </si>
  <si>
    <t>หมื่นตื้อ</t>
  </si>
  <si>
    <t>สอนใจ</t>
  </si>
  <si>
    <t>ญาณะอุโมงค์</t>
  </si>
  <si>
    <t>วงศ์คม</t>
  </si>
  <si>
    <t>ไชยสมบัติ</t>
  </si>
  <si>
    <t>มีทรัพย์</t>
  </si>
  <si>
    <t>เทพนิล</t>
  </si>
  <si>
    <t>วงค์จันทร์เสือ</t>
  </si>
  <si>
    <t>ธรรมเสน</t>
  </si>
  <si>
    <t>กมลชิตร</t>
  </si>
  <si>
    <t>ประเสริฐ</t>
  </si>
  <si>
    <t>ปวงคำ</t>
  </si>
  <si>
    <t>ฝั้นตื้อ</t>
  </si>
  <si>
    <t>ยมภา</t>
  </si>
  <si>
    <t>ม.1/2</t>
  </si>
  <si>
    <t>อ่อนสี</t>
  </si>
  <si>
    <t>ลือไชย</t>
  </si>
  <si>
    <t>ตั๋นเปี้ย</t>
  </si>
  <si>
    <t>ใจปาละ</t>
  </si>
  <si>
    <t>นนทรีย์</t>
  </si>
  <si>
    <t>ตายืน</t>
  </si>
  <si>
    <t>ปารมี</t>
  </si>
  <si>
    <t>คิดตั้น</t>
  </si>
  <si>
    <t>สิงห์จันทร์</t>
  </si>
  <si>
    <t>สุวรรณการ</t>
  </si>
  <si>
    <t>กุเลา</t>
  </si>
  <si>
    <t>นาซ้าย</t>
  </si>
  <si>
    <t>สายอรุณ</t>
  </si>
  <si>
    <t>ตันเขียว</t>
  </si>
  <si>
    <t>ฮอมติ</t>
  </si>
  <si>
    <t>ฟูแสง</t>
  </si>
  <si>
    <t>ภัครเมธี</t>
  </si>
  <si>
    <t>ตาสาย</t>
  </si>
  <si>
    <t>มีจันที</t>
  </si>
  <si>
    <t>ตั๋นใจ</t>
  </si>
  <si>
    <t>คงเกิด</t>
  </si>
  <si>
    <t>เลิศอารีกร</t>
  </si>
  <si>
    <t>ม.2/1</t>
  </si>
  <si>
    <t>ปินตาวนา</t>
  </si>
  <si>
    <t>มุ้ยแก้ว</t>
  </si>
  <si>
    <t>เชียงพรหมมา</t>
  </si>
  <si>
    <t>รุนเดิม</t>
  </si>
  <si>
    <t>หมั่นเหมาะ</t>
  </si>
  <si>
    <t>ท้าวกันทา</t>
  </si>
  <si>
    <t>มาใจ</t>
  </si>
  <si>
    <t>เมธี</t>
  </si>
  <si>
    <t>วิไล</t>
  </si>
  <si>
    <t>สายหมุ</t>
  </si>
  <si>
    <t>มาเยอะ</t>
  </si>
  <si>
    <t>เต็มมอย</t>
  </si>
  <si>
    <t>แม่เย็น</t>
  </si>
  <si>
    <t>มหาวัน</t>
  </si>
  <si>
    <t>นันติแก้ว</t>
  </si>
  <si>
    <t>อุปชา</t>
  </si>
  <si>
    <t>ตื้อหล้า</t>
  </si>
  <si>
    <t>ไกรเพชร</t>
  </si>
  <si>
    <t>จำรัส</t>
  </si>
  <si>
    <t>ปัทมราช</t>
  </si>
  <si>
    <t>อารีราษฎร์</t>
  </si>
  <si>
    <t>วงศ์เส็ง</t>
  </si>
  <si>
    <t>ม.2/2</t>
  </si>
  <si>
    <t>อินต๊ะวงศ์</t>
  </si>
  <si>
    <t>สุขภิญโญ</t>
  </si>
  <si>
    <t>ไฝเอ้ย</t>
  </si>
  <si>
    <t>จันทร์อิน</t>
  </si>
  <si>
    <t>วงค์คม</t>
  </si>
  <si>
    <t>จันอ้าย</t>
  </si>
  <si>
    <t>โก</t>
  </si>
  <si>
    <t>สุทธิกุลเจริญ</t>
  </si>
  <si>
    <t>วงค์น้อย</t>
  </si>
  <si>
    <t>ดวงใส</t>
  </si>
  <si>
    <t>วิชัยพรม</t>
  </si>
  <si>
    <t>แสนมา</t>
  </si>
  <si>
    <t>พูนทะวัด</t>
  </si>
  <si>
    <t>หนิ้วปัน</t>
  </si>
  <si>
    <t>ปัญญารังษี</t>
  </si>
  <si>
    <t>สามแก้ว</t>
  </si>
  <si>
    <t>จุมปูป้อ</t>
  </si>
  <si>
    <t>สันตินิมิตกุล</t>
  </si>
  <si>
    <t>ทองประสิทธิ์</t>
  </si>
  <si>
    <t>เพ็งสะและ</t>
  </si>
  <si>
    <t>นวนด้วง</t>
  </si>
  <si>
    <t>ม.3/1</t>
  </si>
  <si>
    <t>ก๋าใจ</t>
  </si>
  <si>
    <t>ม.3/2</t>
  </si>
  <si>
    <t>ปะหนัน</t>
  </si>
  <si>
    <t>สถานะ</t>
  </si>
  <si>
    <t xml:space="preserve">ชั้น ม.ต้น </t>
  </si>
  <si>
    <t>ชั้นมัธยมศึกษา ม.1-3</t>
  </si>
  <si>
    <t>นามธรรม</t>
  </si>
  <si>
    <t>คำภีระกิจ</t>
  </si>
  <si>
    <t>กันธิยะ</t>
  </si>
  <si>
    <t>มั่นเหมาะ</t>
  </si>
  <si>
    <t>ทานวน</t>
  </si>
  <si>
    <t>ก๋ายศ</t>
  </si>
  <si>
    <t>สาสวัสดิ์</t>
  </si>
  <si>
    <t>อินทร์พิทักษ์</t>
  </si>
  <si>
    <t>กิจสุภา</t>
  </si>
  <si>
    <t>ดวงเอ้ย</t>
  </si>
  <si>
    <t>บุญมาเกี๋ยง</t>
  </si>
  <si>
    <t>อินทจักร</t>
  </si>
  <si>
    <t>ปินตาสุข</t>
  </si>
  <si>
    <t>ปิ่นแก้ว</t>
  </si>
  <si>
    <t>แสงคำ</t>
  </si>
  <si>
    <t>ธัญชนก</t>
  </si>
  <si>
    <t>ตุ้มเเก้ว</t>
  </si>
  <si>
    <t>แตนศรี</t>
  </si>
  <si>
    <t>รุ่งเรือง</t>
  </si>
  <si>
    <t>เมาลี</t>
  </si>
  <si>
    <t>ปัดชาเขียว</t>
  </si>
  <si>
    <t>ภัทรศยา</t>
  </si>
  <si>
    <t>ปวนคำ</t>
  </si>
  <si>
    <t>ชัยชมภู</t>
  </si>
  <si>
    <t>อาจผึ่ง</t>
  </si>
  <si>
    <t>ขวัญวิเศษ</t>
  </si>
  <si>
    <t>เรือนออน</t>
  </si>
  <si>
    <t>บุญศรารักษพงศ์</t>
  </si>
  <si>
    <t>ใจเตจ๊ะ</t>
  </si>
  <si>
    <t>จันสะนาด</t>
  </si>
  <si>
    <t>หนูแก้ว</t>
  </si>
  <si>
    <t>บุตรตา</t>
  </si>
  <si>
    <t>ใจยปอน</t>
  </si>
  <si>
    <t>อินทร์แปง</t>
  </si>
  <si>
    <t>หุ่นดี</t>
  </si>
  <si>
    <t>ซุ้นกิ้ม</t>
  </si>
  <si>
    <t>ศิริวรรณา</t>
  </si>
  <si>
    <t>ใจสม</t>
  </si>
  <si>
    <t>บุญทอง</t>
  </si>
  <si>
    <t>ผุดผ่อง</t>
  </si>
  <si>
    <t>ชนิกานต์</t>
  </si>
  <si>
    <t>แลสันกลาง</t>
  </si>
  <si>
    <t>เตจ๊ะน้อย</t>
  </si>
  <si>
    <t>อุปละ</t>
  </si>
  <si>
    <t>โพธิเลิศ</t>
  </si>
  <si>
    <t>คำลือชัย</t>
  </si>
  <si>
    <t>สีลาออน</t>
  </si>
  <si>
    <t>ณัฐณิชา</t>
  </si>
  <si>
    <t>ทะนะ</t>
  </si>
  <si>
    <t>อกใจ</t>
  </si>
  <si>
    <t>วงศ์ต่อม</t>
  </si>
  <si>
    <t>บุญคำ</t>
  </si>
  <si>
    <t>กาไชยวงค์</t>
  </si>
  <si>
    <t>บานใจ</t>
  </si>
  <si>
    <t>สารพัตร</t>
  </si>
  <si>
    <t>ฉันท์ชูเชิด</t>
  </si>
  <si>
    <t>ชื่อวิชา</t>
  </si>
  <si>
    <t>จำนวน(คน)</t>
  </si>
  <si>
    <t>รหัส</t>
  </si>
  <si>
    <t>สถิติ ณ  วันที่  9  กุมภาพันธุ์ 2561</t>
  </si>
  <si>
    <t>วงค์ขาว</t>
  </si>
  <si>
    <t>ทาซาว</t>
  </si>
  <si>
    <t>ทรายหมอ</t>
  </si>
  <si>
    <t>นายพรเทพ  ศรีจักร์</t>
  </si>
  <si>
    <t xml:space="preserve">ผู้อำนวยการสถานศึกษา </t>
  </si>
  <si>
    <t>tel. 09-4898-7666</t>
  </si>
  <si>
    <t>กิตติกวิน</t>
  </si>
  <si>
    <t>ใจสอน</t>
  </si>
  <si>
    <t>ชุมภู</t>
  </si>
  <si>
    <t>ธีรภัทร</t>
  </si>
  <si>
    <t>ภานุวัฒน์</t>
  </si>
  <si>
    <t>อดิศร</t>
  </si>
  <si>
    <t>ทินภัทร</t>
  </si>
  <si>
    <t>ยศมูล</t>
  </si>
  <si>
    <t>เทพวงค์</t>
  </si>
  <si>
    <t>ณัฐธิดา</t>
  </si>
  <si>
    <t>จอมแก้ว</t>
  </si>
  <si>
    <t>วัฒนธรรมจีน</t>
  </si>
  <si>
    <t>ครูที่ปรึกษา</t>
  </si>
  <si>
    <t>หัวหน้าฝ่ายบริหารงานวิชาการ</t>
  </si>
  <si>
    <t>หัวหน้างานวัดผล</t>
  </si>
  <si>
    <t>พีรวิชญ์</t>
  </si>
  <si>
    <t>ปูแปง</t>
  </si>
  <si>
    <t>ฐิติกา</t>
  </si>
  <si>
    <t>สิทธิปัญญา</t>
  </si>
  <si>
    <t>ศุกลวัฒน์</t>
  </si>
  <si>
    <t>อ้ายแสง</t>
  </si>
  <si>
    <t>ตาแก้ว</t>
  </si>
  <si>
    <t>ณัฐนรี</t>
  </si>
  <si>
    <t>ดวงสุข</t>
  </si>
  <si>
    <t>วรัญญา</t>
  </si>
  <si>
    <t>อภิสุทธิพงษากุล</t>
  </si>
  <si>
    <t>กิตติมา</t>
  </si>
  <si>
    <t>วุฒิภัทร</t>
  </si>
  <si>
    <t>สมรัตน์</t>
  </si>
  <si>
    <t>ปฐมพงศ์</t>
  </si>
  <si>
    <t>นันใจ</t>
  </si>
  <si>
    <t>พัชรีรัชต์</t>
  </si>
  <si>
    <t>ลาดคม</t>
  </si>
  <si>
    <t>เลิศลดา</t>
  </si>
  <si>
    <t>ฉัตร์หลวง</t>
  </si>
  <si>
    <t>ติณณฌา</t>
  </si>
  <si>
    <t>เนติพงษ์</t>
  </si>
  <si>
    <t>ทองคำใบ</t>
  </si>
  <si>
    <t>จารุณัฐ</t>
  </si>
  <si>
    <t>วงศ์ราษฎร์</t>
  </si>
  <si>
    <t>สิริวรรณ</t>
  </si>
  <si>
    <t>กฤษณะกุล</t>
  </si>
  <si>
    <t>ภูริทัต</t>
  </si>
  <si>
    <t>ภูริชญา</t>
  </si>
  <si>
    <t>กุณาเลย</t>
  </si>
  <si>
    <t>ไชยกร</t>
  </si>
  <si>
    <t>วิลาวัณย์</t>
  </si>
  <si>
    <t>ชัยเหล็ก</t>
  </si>
  <si>
    <t>ชานนท์</t>
  </si>
  <si>
    <t>อินสวน</t>
  </si>
  <si>
    <t>เปี่ยมสุข</t>
  </si>
  <si>
    <t>เจริญสุข</t>
  </si>
  <si>
    <t>กมลชนก</t>
  </si>
  <si>
    <t>สีสุวิน</t>
  </si>
  <si>
    <t>ทรงความเจริญ</t>
  </si>
  <si>
    <t>สุรทิน</t>
  </si>
  <si>
    <t>สระทองเคน</t>
  </si>
  <si>
    <t>ภาสกร</t>
  </si>
  <si>
    <t>โยสุยะ</t>
  </si>
  <si>
    <t>เบญจมาศ</t>
  </si>
  <si>
    <t>ณะกะวงค์</t>
  </si>
  <si>
    <t>ณัฐชธิดา</t>
  </si>
  <si>
    <t>ปัญญาเลิศ</t>
  </si>
  <si>
    <t>เทน</t>
  </si>
  <si>
    <t>ทิศเลิศ</t>
  </si>
  <si>
    <t>ฐิติมน</t>
  </si>
  <si>
    <t>สันจันตา</t>
  </si>
  <si>
    <t>ณัฐพงศ์</t>
  </si>
  <si>
    <t>หน่อเมือง</t>
  </si>
  <si>
    <t>อาชาธร</t>
  </si>
  <si>
    <t>อภิวัฒน์</t>
  </si>
  <si>
    <t>แก้วนา</t>
  </si>
  <si>
    <t>ญาณิศา</t>
  </si>
  <si>
    <t>ตายานะ</t>
  </si>
  <si>
    <t>ภัทรธิดา</t>
  </si>
  <si>
    <t>ธีรวัฒน์</t>
  </si>
  <si>
    <t>บูรณะกิติ</t>
  </si>
  <si>
    <t>นิชาภัทร</t>
  </si>
  <si>
    <t>พุดซื่อ</t>
  </si>
  <si>
    <t>อิสรีย์</t>
  </si>
  <si>
    <t>วิชยา</t>
  </si>
  <si>
    <t>จันทร์ต๊ะ</t>
  </si>
  <si>
    <t>ณัฐณิชาช์</t>
  </si>
  <si>
    <t>แก้วศรี</t>
  </si>
  <si>
    <t>ศุภลักษณ์</t>
  </si>
  <si>
    <t>ศิริคำน้อย</t>
  </si>
  <si>
    <t>ณัฐกฤษณ์</t>
  </si>
  <si>
    <t>มะโนพงษ์</t>
  </si>
  <si>
    <t>กรรณิการ์</t>
  </si>
  <si>
    <t>วงค์คำ</t>
  </si>
  <si>
    <t>ณัฐวัศ</t>
  </si>
  <si>
    <t>จตุรงค์</t>
  </si>
  <si>
    <t>แก้วสี</t>
  </si>
  <si>
    <t>ฝากขวัญ</t>
  </si>
  <si>
    <t>เพชรสว่าง</t>
  </si>
  <si>
    <t>นิตยา</t>
  </si>
  <si>
    <t>วิชาดา</t>
  </si>
  <si>
    <t>แสนสนิท</t>
  </si>
  <si>
    <t>เมธัส</t>
  </si>
  <si>
    <t>อินทร์ใจ</t>
  </si>
  <si>
    <t>วริศรา</t>
  </si>
  <si>
    <t>ทาแกง</t>
  </si>
  <si>
    <t>เวทานต์</t>
  </si>
  <si>
    <t>เดชกล้า</t>
  </si>
  <si>
    <t>ทักขิญา</t>
  </si>
  <si>
    <t>อาตะมา</t>
  </si>
  <si>
    <t>ธนพนธ์</t>
  </si>
  <si>
    <t>นภาลัย</t>
  </si>
  <si>
    <t>กัลยากร</t>
  </si>
  <si>
    <t>เยาวภา</t>
  </si>
  <si>
    <t>ทองโท</t>
  </si>
  <si>
    <t>วรวิทย์</t>
  </si>
  <si>
    <t>อุดใจ</t>
  </si>
  <si>
    <t>เขมชาติ</t>
  </si>
  <si>
    <t>สืบปัญญา</t>
  </si>
  <si>
    <t>ศรัณยพงศ์</t>
  </si>
  <si>
    <t>หาญโยธิน</t>
  </si>
  <si>
    <t>ปรียานุช</t>
  </si>
  <si>
    <t>คำสิงห์</t>
  </si>
  <si>
    <t>วลัยพรรณ</t>
  </si>
  <si>
    <t>แซ่แด</t>
  </si>
  <si>
    <t>มัคคุเทศก์น้อย</t>
  </si>
  <si>
    <t>-</t>
  </si>
  <si>
    <t>จีรนันทร์</t>
  </si>
  <si>
    <t>เสรีไพร</t>
  </si>
  <si>
    <t>ผักไฮโดรโปนิกส์</t>
  </si>
  <si>
    <t>รองผู้อำนวยการสถานศึกษา</t>
  </si>
  <si>
    <t>ชญาน์ทิพย์</t>
  </si>
  <si>
    <t>ตาสม</t>
  </si>
  <si>
    <t>ณัฐพงษ์</t>
  </si>
  <si>
    <t>ชมภู</t>
  </si>
  <si>
    <t>พิริยะ</t>
  </si>
  <si>
    <t>ก๋าวิตา</t>
  </si>
  <si>
    <t>พรหมพิริยะ</t>
  </si>
  <si>
    <t>กุณณาทาทิพย์</t>
  </si>
  <si>
    <t>สีหชัย</t>
  </si>
  <si>
    <t>วงค์แสนศรี</t>
  </si>
  <si>
    <t>เครือพรมมา</t>
  </si>
  <si>
    <t>จักริน</t>
  </si>
  <si>
    <t>ชยุต</t>
  </si>
  <si>
    <t>อนุพันธ์</t>
  </si>
  <si>
    <t>ธิติยาพร</t>
  </si>
  <si>
    <t>สว่าง</t>
  </si>
  <si>
    <t>ชัยแสน</t>
  </si>
  <si>
    <t>กนกวรรณ</t>
  </si>
  <si>
    <t>อีเยน</t>
  </si>
  <si>
    <t>เต้</t>
  </si>
  <si>
    <t>รวิสรา</t>
  </si>
  <si>
    <t>มณีรัตน์</t>
  </si>
  <si>
    <t>วิศรุตา</t>
  </si>
  <si>
    <t>ใจมูลมั่ง</t>
  </si>
  <si>
    <t>พฤกธิพร</t>
  </si>
  <si>
    <t>สีสัน</t>
  </si>
  <si>
    <t>ภาณรมย์</t>
  </si>
  <si>
    <t>แก้วติ๊บ</t>
  </si>
  <si>
    <t>พัชรพล</t>
  </si>
  <si>
    <t>จิตคำ</t>
  </si>
  <si>
    <t>กตัญญู</t>
  </si>
  <si>
    <t>เหมยต่อม</t>
  </si>
  <si>
    <t>อามอ</t>
  </si>
  <si>
    <t>พรมปั๋น</t>
  </si>
  <si>
    <t>วัชรพงศ์</t>
  </si>
  <si>
    <t>คำภูมี</t>
  </si>
  <si>
    <t>พฤษชาติ</t>
  </si>
  <si>
    <t>มณีวรรณ์</t>
  </si>
  <si>
    <t>อาจิณชัย</t>
  </si>
  <si>
    <t>ศรศรี</t>
  </si>
  <si>
    <t>ปวรรัตน์</t>
  </si>
  <si>
    <t>ประทิตย์</t>
  </si>
  <si>
    <t>สุภาภรณ์</t>
  </si>
  <si>
    <t>จิรพัทร์</t>
  </si>
  <si>
    <t>สุพัตรา</t>
  </si>
  <si>
    <t>คารวะสมบัติ</t>
  </si>
  <si>
    <t>ขวัญจิรา</t>
  </si>
  <si>
    <t>อวดสุข</t>
  </si>
  <si>
    <t>อัญญาศาณิ</t>
  </si>
  <si>
    <t>รุ่งทิพย์</t>
  </si>
  <si>
    <t>รุ่งพิพัฒน์อรุณ</t>
  </si>
  <si>
    <t>ธัญวรัตน์</t>
  </si>
  <si>
    <t>อินทรมงคล</t>
  </si>
  <si>
    <t>ณัฐพล</t>
  </si>
  <si>
    <t>ธีร์จุฑา</t>
  </si>
  <si>
    <t>ยาวิลาศ</t>
  </si>
  <si>
    <t>บารมี</t>
  </si>
  <si>
    <t>สมชนะ</t>
  </si>
  <si>
    <t>พิพัฒน์</t>
  </si>
  <si>
    <t>ขันใจ</t>
  </si>
  <si>
    <t>ณัฐดนัย</t>
  </si>
  <si>
    <t>ป้านภูมิ</t>
  </si>
  <si>
    <t>ธัญพิสิษฐ์</t>
  </si>
  <si>
    <t>สิ้นเคราะห์</t>
  </si>
  <si>
    <t>ชนะชล</t>
  </si>
  <si>
    <t>อุดตึง</t>
  </si>
  <si>
    <t>อรวรรณยา</t>
  </si>
  <si>
    <t>ธราทิพย์</t>
  </si>
  <si>
    <t>นุชุมภู</t>
  </si>
  <si>
    <t>พีรพรรณ</t>
  </si>
  <si>
    <t>สิงห์คะนัน</t>
  </si>
  <si>
    <t>แก้วพา</t>
  </si>
  <si>
    <t>ติดรัก</t>
  </si>
  <si>
    <t>กมลลักษณ์</t>
  </si>
  <si>
    <t>มัญชุภา</t>
  </si>
  <si>
    <t xml:space="preserve">เมฆขลา </t>
  </si>
  <si>
    <t>บุญวิเศษ</t>
  </si>
  <si>
    <t>นภัสสร</t>
  </si>
  <si>
    <t>อินต๊ะปัญญา</t>
  </si>
  <si>
    <t>ปภาวี</t>
  </si>
  <si>
    <t>เกษมสุข</t>
  </si>
  <si>
    <t>ชนิสร</t>
  </si>
  <si>
    <t>ปริญญา</t>
  </si>
  <si>
    <t>เกตุมักษ์</t>
  </si>
  <si>
    <t>ปกรณ์เกียรติ</t>
  </si>
  <si>
    <t>สามัคคี</t>
  </si>
  <si>
    <t>ศรัณย์</t>
  </si>
  <si>
    <t>วีระพัทธ</t>
  </si>
  <si>
    <t>พลเยี่ยม</t>
  </si>
  <si>
    <t>กมล</t>
  </si>
  <si>
    <t>สุริฉาย</t>
  </si>
  <si>
    <t>เพ็ญนภา</t>
  </si>
  <si>
    <t>คะอูป</t>
  </si>
  <si>
    <t>ปรียาภา</t>
  </si>
  <si>
    <t>ใจมาลา</t>
  </si>
  <si>
    <t>กรธิการ์</t>
  </si>
  <si>
    <t>กิตติสมร</t>
  </si>
  <si>
    <t>กาญจนาภรณ์</t>
  </si>
  <si>
    <t>กุลธิดา</t>
  </si>
  <si>
    <t>มาจักร์</t>
  </si>
  <si>
    <t>นันทิชา</t>
  </si>
  <si>
    <t>เงินเย็น</t>
  </si>
  <si>
    <t>จิราภรณ์</t>
  </si>
  <si>
    <t>ซาทรง</t>
  </si>
  <si>
    <t>กุลนารี</t>
  </si>
  <si>
    <t>เทพา</t>
  </si>
  <si>
    <t>กันยกรณ์</t>
  </si>
  <si>
    <t>ศรีเพชร</t>
  </si>
  <si>
    <t>ภัทริดา</t>
  </si>
  <si>
    <t>พรหมชา</t>
  </si>
  <si>
    <t>ธนาคารโรงเรียน</t>
  </si>
  <si>
    <t>นายตรัยธวัช  อุดเอ้ย</t>
  </si>
  <si>
    <t>ก20908</t>
  </si>
  <si>
    <t>ปริณดา</t>
  </si>
  <si>
    <t>กรวิชญ์</t>
  </si>
  <si>
    <t>ธรรมปัญญา</t>
  </si>
  <si>
    <t>จักรวุฒิ</t>
  </si>
  <si>
    <t>เทพคำใต้</t>
  </si>
  <si>
    <t>ชญานินรุ่งโรจน์</t>
  </si>
  <si>
    <t>สุรเชษฐ์</t>
  </si>
  <si>
    <t>ดวงแดง</t>
  </si>
  <si>
    <t>อมรเทพ</t>
  </si>
  <si>
    <t>ใจแก้ว</t>
  </si>
  <si>
    <t>อภิเชษฐ์</t>
  </si>
  <si>
    <t>รวีโรจน์</t>
  </si>
  <si>
    <t>นพพิญช์กุลกิจ</t>
  </si>
  <si>
    <t>นิชคุณ</t>
  </si>
  <si>
    <t>กาวี</t>
  </si>
  <si>
    <t>จารุพรรธน์</t>
  </si>
  <si>
    <t>ชนพงศ์</t>
  </si>
  <si>
    <t>อติคุณ</t>
  </si>
  <si>
    <t>โอตะเเปง</t>
  </si>
  <si>
    <t>เดชาวัฒน์</t>
  </si>
  <si>
    <t>ทรัพย์อุดม</t>
  </si>
  <si>
    <t>กัปตัน</t>
  </si>
  <si>
    <t>ศรีสว่าง</t>
  </si>
  <si>
    <t>นัทธพงศ์</t>
  </si>
  <si>
    <t>สุกร</t>
  </si>
  <si>
    <t>นราวิชญ์</t>
  </si>
  <si>
    <t>ธนภรรศ</t>
  </si>
  <si>
    <t>พรมเทศ</t>
  </si>
  <si>
    <t>สุวภัทร</t>
  </si>
  <si>
    <t>ก้อนแก้ว</t>
  </si>
  <si>
    <t>พัณณิตา</t>
  </si>
  <si>
    <t>สพัชญา</t>
  </si>
  <si>
    <t>เจนณรงค์</t>
  </si>
  <si>
    <t>อรชัญญา</t>
  </si>
  <si>
    <t>ศักดิ์สูง</t>
  </si>
  <si>
    <t>ณิชาพร</t>
  </si>
  <si>
    <t>ณัฐสินี</t>
  </si>
  <si>
    <t>กำบิล</t>
  </si>
  <si>
    <t>ชัญญานุช</t>
  </si>
  <si>
    <t>ปุณชญาณัฏฐ์</t>
  </si>
  <si>
    <t>บุญตัน</t>
  </si>
  <si>
    <t>ปุณยนุช</t>
  </si>
  <si>
    <t>อยู่ศรี</t>
  </si>
  <si>
    <t>วรรณกานต์</t>
  </si>
  <si>
    <t>แซ่แต้</t>
  </si>
  <si>
    <t>ไอยรดา</t>
  </si>
  <si>
    <t>ไชยชนะ</t>
  </si>
  <si>
    <t>กฤติยาณี</t>
  </si>
  <si>
    <t>บกน้อย</t>
  </si>
  <si>
    <t>พีรดา</t>
  </si>
  <si>
    <t>ทองเนื้อขาว</t>
  </si>
  <si>
    <t>วรรวิศา</t>
  </si>
  <si>
    <t>นุก</t>
  </si>
  <si>
    <t>สายน้ำเย็น</t>
  </si>
  <si>
    <t>อภิรักษ์</t>
  </si>
  <si>
    <t>ธีรเดช</t>
  </si>
  <si>
    <t>อินถา</t>
  </si>
  <si>
    <t>ธนภูมิ</t>
  </si>
  <si>
    <t>เชี้อเมืองพาน</t>
  </si>
  <si>
    <t>อลงกรณ์</t>
  </si>
  <si>
    <t>อินตะรัตน์</t>
  </si>
  <si>
    <t>แสนขัติ</t>
  </si>
  <si>
    <t>พีรพล</t>
  </si>
  <si>
    <t>สุรินทร์ชัย</t>
  </si>
  <si>
    <t>กิตติภพ</t>
  </si>
  <si>
    <t>พนมไพร</t>
  </si>
  <si>
    <t>ธีร์ธวัช</t>
  </si>
  <si>
    <t>เดชะบุญ</t>
  </si>
  <si>
    <t>เนียมใย</t>
  </si>
  <si>
    <t>ยติวัฒน์</t>
  </si>
  <si>
    <t>บุญทา</t>
  </si>
  <si>
    <t>นภัสกรณ์</t>
  </si>
  <si>
    <t>แก้วสมบูรณ์</t>
  </si>
  <si>
    <t>สุกานดา</t>
  </si>
  <si>
    <t>หมุดป้อ</t>
  </si>
  <si>
    <t>วรรณลักษณ์</t>
  </si>
  <si>
    <t>อรนิภา</t>
  </si>
  <si>
    <t>คำมูล</t>
  </si>
  <si>
    <t>อธิชนัน</t>
  </si>
  <si>
    <t>สิงห์แก้ว</t>
  </si>
  <si>
    <t>ศุภินันชญา</t>
  </si>
  <si>
    <t>พัวศิริประภา</t>
  </si>
  <si>
    <t>บัณฑิตา</t>
  </si>
  <si>
    <t>ณภัทรชนก</t>
  </si>
  <si>
    <t>กาณจ์พิชฌา</t>
  </si>
  <si>
    <t>บุญมารัตน์หิรัญ</t>
  </si>
  <si>
    <t>กาณจ์ชณิฐ</t>
  </si>
  <si>
    <t>ยูลึ</t>
  </si>
  <si>
    <t>มณีนุช</t>
  </si>
  <si>
    <t>มั่นกลิ่น</t>
  </si>
  <si>
    <t>ณิชนันท์</t>
  </si>
  <si>
    <t>ณัฏฐพัชร์</t>
  </si>
  <si>
    <t>จินระดา</t>
  </si>
  <si>
    <t>ชลดา</t>
  </si>
  <si>
    <t>กันชัยยา</t>
  </si>
  <si>
    <t>ฑิมพิกา</t>
  </si>
  <si>
    <t>ติดรักษ์</t>
  </si>
  <si>
    <t>ธิชากร</t>
  </si>
  <si>
    <t>ไชมาลา</t>
  </si>
  <si>
    <t>นิลุบล</t>
  </si>
  <si>
    <t>เทคโนโลยีเพื่อการเรียนรู้</t>
  </si>
  <si>
    <t>ภาษาอังกฤษ</t>
  </si>
  <si>
    <t>Gifted Math</t>
  </si>
  <si>
    <t>นักวิทยาศาสตร์น้อย</t>
  </si>
  <si>
    <t>อาหารเพื่อสุขภาพ</t>
  </si>
  <si>
    <t>กีฬาฮาเฮ</t>
  </si>
  <si>
    <t>พรชนก</t>
  </si>
  <si>
    <t>บุญมี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</si>
</sst>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9" x14ac:knownFonts="1">
    <font>
      <sz val="14"/>
      <name val="CordiaUPC"/>
      <charset val="222"/>
    </font>
    <font>
      <sz val="14"/>
      <name val="CordiaUPC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sz val="8"/>
      <name val="CordiaUPC"/>
      <family val="2"/>
      <charset val="222"/>
    </font>
    <font>
      <b/>
      <sz val="20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sz val="8"/>
      <name val="CordiaUPC"/>
      <family val="2"/>
      <charset val="222"/>
    </font>
    <font>
      <b/>
      <sz val="20"/>
      <name val="AngsanaUPC"/>
      <family val="1"/>
      <charset val="222"/>
    </font>
    <font>
      <sz val="28"/>
      <name val="Wingdings"/>
      <charset val="2"/>
    </font>
    <font>
      <sz val="14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6"/>
      <name val="Angsana New"/>
      <family val="1"/>
    </font>
    <font>
      <sz val="15"/>
      <name val="Angsana New"/>
      <family val="1"/>
    </font>
    <font>
      <sz val="15"/>
      <color indexed="12"/>
      <name val="Angsana New"/>
      <family val="1"/>
    </font>
    <font>
      <b/>
      <sz val="18"/>
      <name val="Angsana New"/>
      <family val="1"/>
    </font>
    <font>
      <b/>
      <sz val="15"/>
      <color indexed="10"/>
      <name val="Angsana New"/>
      <family val="1"/>
    </font>
    <font>
      <sz val="14"/>
      <color indexed="12"/>
      <name val="Angsana New"/>
      <family val="1"/>
    </font>
    <font>
      <b/>
      <sz val="14"/>
      <color indexed="56"/>
      <name val="Angsana New"/>
      <family val="1"/>
    </font>
    <font>
      <b/>
      <sz val="14"/>
      <name val="Angsana New"/>
      <family val="1"/>
    </font>
    <font>
      <sz val="8"/>
      <color indexed="81"/>
      <name val="Tahoma"/>
      <family val="2"/>
    </font>
    <font>
      <sz val="16"/>
      <name val="Angsana New"/>
      <family val="1"/>
    </font>
    <font>
      <sz val="14"/>
      <color indexed="43"/>
      <name val="Cordia New"/>
      <family val="2"/>
    </font>
    <font>
      <b/>
      <sz val="12"/>
      <color indexed="56"/>
      <name val="Tahoma"/>
      <family val="2"/>
    </font>
    <font>
      <b/>
      <sz val="12"/>
      <name val="Angsana New"/>
      <family val="1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1"/>
      <color indexed="60"/>
      <name val="Microsoft Sans Serif"/>
      <family val="2"/>
    </font>
    <font>
      <sz val="11"/>
      <color indexed="10"/>
      <name val="Microsoft Sans Serif"/>
      <family val="2"/>
    </font>
    <font>
      <sz val="11"/>
      <name val="Microsoft Sans Serif"/>
      <family val="2"/>
    </font>
    <font>
      <sz val="10"/>
      <name val="Arial"/>
      <family val="2"/>
    </font>
    <font>
      <b/>
      <sz val="11"/>
      <color indexed="18"/>
      <name val="Microsoft Sans Serif"/>
      <family val="2"/>
    </font>
    <font>
      <sz val="10"/>
      <color indexed="8"/>
      <name val="Tahoma"/>
      <family val="2"/>
    </font>
    <font>
      <sz val="12"/>
      <color indexed="59"/>
      <name val="Microsoft Sans Serif"/>
      <family val="2"/>
    </font>
    <font>
      <sz val="14"/>
      <color indexed="59"/>
      <name val="Angsana New"/>
      <family val="1"/>
    </font>
    <font>
      <sz val="14"/>
      <color indexed="8"/>
      <name val="Angsana New"/>
      <family val="1"/>
    </font>
    <font>
      <b/>
      <sz val="11"/>
      <color rgb="FFFF0000"/>
      <name val="Microsoft Sans Serif"/>
      <family val="2"/>
    </font>
    <font>
      <b/>
      <sz val="22"/>
      <name val="Angsana New"/>
      <family val="1"/>
    </font>
    <font>
      <sz val="18"/>
      <name val="Angsana New"/>
      <family val="1"/>
    </font>
    <font>
      <sz val="11"/>
      <color indexed="59"/>
      <name val="Tahoma"/>
      <family val="2"/>
      <scheme val="major"/>
    </font>
    <font>
      <sz val="14"/>
      <name val="Tahoma"/>
      <family val="2"/>
      <scheme val="major"/>
    </font>
    <font>
      <sz val="16"/>
      <color indexed="8"/>
      <name val="Angsana New"/>
      <family val="1"/>
    </font>
    <font>
      <sz val="14"/>
      <name val="Comic Sans MS"/>
      <family val="4"/>
    </font>
    <font>
      <sz val="10"/>
      <color theme="0"/>
      <name val="Comic Sans MS"/>
      <family val="4"/>
    </font>
    <font>
      <sz val="45"/>
      <color theme="1"/>
      <name val="Angsana New"/>
      <family val="1"/>
    </font>
    <font>
      <b/>
      <sz val="16"/>
      <color theme="3" tint="-0.249977111117893"/>
      <name val="Angsana New"/>
      <family val="1"/>
    </font>
    <font>
      <b/>
      <sz val="72"/>
      <color indexed="12"/>
      <name val="Angsana New"/>
      <family val="1"/>
    </font>
    <font>
      <sz val="22"/>
      <color indexed="12"/>
      <name val="Angsana New"/>
      <family val="1"/>
    </font>
    <font>
      <sz val="20"/>
      <name val="Angsana New"/>
      <family val="1"/>
    </font>
    <font>
      <sz val="11"/>
      <name val="Angsana New"/>
      <family val="1"/>
    </font>
    <font>
      <sz val="40"/>
      <color theme="1"/>
      <name val="Angsana New"/>
      <family val="1"/>
    </font>
    <font>
      <b/>
      <sz val="22"/>
      <color indexed="12"/>
      <name val="Angsana New"/>
      <family val="1"/>
    </font>
    <font>
      <u/>
      <sz val="16"/>
      <name val="Angsana New"/>
      <family val="1"/>
    </font>
    <font>
      <u/>
      <sz val="14"/>
      <name val="Angsana New"/>
      <family val="1"/>
    </font>
    <font>
      <sz val="28"/>
      <name val="Angsana New"/>
      <family val="1"/>
    </font>
    <font>
      <sz val="24"/>
      <name val="Angsana New"/>
      <family val="1"/>
    </font>
    <font>
      <sz val="18"/>
      <color theme="0"/>
      <name val="Angsana New"/>
      <family val="1"/>
    </font>
    <font>
      <sz val="18"/>
      <color rgb="FFFF0000"/>
      <name val="Angsana New"/>
      <family val="1"/>
    </font>
    <font>
      <b/>
      <sz val="18"/>
      <color theme="0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indexed="57"/>
      <name val="Angsana New"/>
      <family val="1"/>
    </font>
    <font>
      <sz val="12"/>
      <color indexed="12"/>
      <name val="Angsana New"/>
      <family val="1"/>
    </font>
    <font>
      <sz val="16"/>
      <color indexed="59"/>
      <name val="Angsana New"/>
      <family val="1"/>
    </font>
    <font>
      <b/>
      <sz val="10"/>
      <name val="Angsana New"/>
      <family val="1"/>
    </font>
    <font>
      <sz val="10"/>
      <color indexed="12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22"/>
      <color theme="1"/>
      <name val="Angsana New"/>
      <family val="1"/>
    </font>
    <font>
      <b/>
      <sz val="11"/>
      <name val="Microsoft Sans Serif"/>
      <family val="2"/>
    </font>
    <font>
      <shadow/>
      <sz val="28"/>
      <color rgb="FFFFFFFF"/>
      <name val="TH SarabunPSK"/>
      <family val="2"/>
    </font>
    <font>
      <sz val="18"/>
      <color rgb="FFFF0000"/>
      <name val="CordiaUPC"/>
      <family val="2"/>
      <charset val="222"/>
    </font>
    <font>
      <sz val="13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sz val="11"/>
      <color rgb="FFFF0000"/>
      <name val="Arial"/>
      <family val="2"/>
    </font>
    <font>
      <b/>
      <sz val="14"/>
      <color theme="1" tint="4.9989318521683403E-2"/>
      <name val="CordiaUPC"/>
      <family val="2"/>
    </font>
    <font>
      <b/>
      <sz val="24"/>
      <color theme="1" tint="4.9989318521683403E-2"/>
      <name val="CordiaUPC"/>
      <family val="2"/>
    </font>
    <font>
      <sz val="14"/>
      <color theme="9" tint="0.39997558519241921"/>
      <name val="CordiaUPC"/>
      <family val="2"/>
      <charset val="222"/>
    </font>
    <font>
      <sz val="20"/>
      <color theme="9" tint="0.39997558519241921"/>
      <name val="CordiaUPC"/>
      <family val="2"/>
      <charset val="222"/>
    </font>
    <font>
      <sz val="18"/>
      <name val="CordiaUPC"/>
      <family val="2"/>
    </font>
    <font>
      <sz val="18"/>
      <color theme="1"/>
      <name val="CordiaUPC"/>
      <family val="2"/>
    </font>
    <font>
      <b/>
      <sz val="18"/>
      <name val="CordiaUPC"/>
      <family val="2"/>
    </font>
    <font>
      <sz val="14"/>
      <color theme="9" tint="-0.249977111117893"/>
      <name val="CordiaUPC"/>
      <family val="2"/>
      <charset val="222"/>
    </font>
    <font>
      <sz val="20"/>
      <color rgb="FFFFFF66"/>
      <name val="CordiaUPC"/>
      <family val="2"/>
      <charset val="222"/>
    </font>
    <font>
      <sz val="8"/>
      <name val="CordiaUP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5">
    <xf numFmtId="0" fontId="0" fillId="0" borderId="0"/>
    <xf numFmtId="0" fontId="34" fillId="0" borderId="0"/>
    <xf numFmtId="0" fontId="32" fillId="0" borderId="0"/>
    <xf numFmtId="0" fontId="27" fillId="0" borderId="0"/>
    <xf numFmtId="0" fontId="32" fillId="0" borderId="0"/>
  </cellStyleXfs>
  <cellXfs count="531">
    <xf numFmtId="0" fontId="0" fillId="0" borderId="0" xfId="0"/>
    <xf numFmtId="0" fontId="11" fillId="2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/>
    <xf numFmtId="0" fontId="24" fillId="6" borderId="0" xfId="0" applyFont="1" applyFill="1"/>
    <xf numFmtId="0" fontId="2" fillId="6" borderId="0" xfId="0" applyFont="1" applyFill="1" applyAlignment="1">
      <alignment horizontal="center"/>
    </xf>
    <xf numFmtId="0" fontId="23" fillId="6" borderId="0" xfId="0" applyFont="1" applyFill="1"/>
    <xf numFmtId="0" fontId="31" fillId="7" borderId="21" xfId="3" applyFont="1" applyFill="1" applyBorder="1" applyAlignment="1" applyProtection="1">
      <alignment horizontal="center" vertical="center"/>
      <protection hidden="1"/>
    </xf>
    <xf numFmtId="0" fontId="31" fillId="7" borderId="21" xfId="3" applyFont="1" applyFill="1" applyBorder="1" applyAlignment="1" applyProtection="1">
      <alignment vertical="center"/>
      <protection hidden="1"/>
    </xf>
    <xf numFmtId="0" fontId="31" fillId="0" borderId="0" xfId="3" applyFont="1" applyFill="1" applyBorder="1" applyProtection="1">
      <protection hidden="1"/>
    </xf>
    <xf numFmtId="0" fontId="31" fillId="9" borderId="0" xfId="3" applyFont="1" applyFill="1" applyBorder="1" applyProtection="1">
      <protection hidden="1"/>
    </xf>
    <xf numFmtId="0" fontId="31" fillId="0" borderId="0" xfId="3" applyFont="1" applyFill="1" applyProtection="1">
      <protection hidden="1"/>
    </xf>
    <xf numFmtId="0" fontId="0" fillId="0" borderId="0" xfId="0" applyProtection="1">
      <protection hidden="1"/>
    </xf>
    <xf numFmtId="0" fontId="31" fillId="0" borderId="0" xfId="3" applyFont="1" applyFill="1" applyBorder="1" applyAlignment="1" applyProtection="1">
      <protection hidden="1"/>
    </xf>
    <xf numFmtId="0" fontId="31" fillId="0" borderId="0" xfId="3" applyFont="1" applyFill="1" applyBorder="1" applyAlignment="1" applyProtection="1">
      <alignment horizontal="center"/>
      <protection hidden="1"/>
    </xf>
    <xf numFmtId="0" fontId="31" fillId="0" borderId="0" xfId="3" applyFont="1" applyFill="1" applyAlignment="1" applyProtection="1">
      <alignment vertical="center"/>
      <protection hidden="1"/>
    </xf>
    <xf numFmtId="0" fontId="31" fillId="10" borderId="21" xfId="3" applyFont="1" applyFill="1" applyBorder="1" applyAlignment="1" applyProtection="1">
      <alignment horizontal="center" vertical="center"/>
      <protection hidden="1"/>
    </xf>
    <xf numFmtId="0" fontId="31" fillId="11" borderId="21" xfId="3" applyFont="1" applyFill="1" applyBorder="1" applyAlignment="1" applyProtection="1">
      <alignment horizontal="center" vertical="center"/>
      <protection hidden="1"/>
    </xf>
    <xf numFmtId="0" fontId="31" fillId="7" borderId="21" xfId="3" quotePrefix="1" applyFont="1" applyFill="1" applyBorder="1" applyAlignment="1" applyProtection="1">
      <alignment horizontal="center" vertical="center"/>
      <protection hidden="1"/>
    </xf>
    <xf numFmtId="0" fontId="28" fillId="12" borderId="0" xfId="3" applyFont="1" applyFill="1" applyAlignment="1" applyProtection="1">
      <alignment horizontal="center" vertical="center"/>
      <protection hidden="1"/>
    </xf>
    <xf numFmtId="0" fontId="31" fillId="0" borderId="0" xfId="3" applyFont="1" applyFill="1" applyAlignment="1" applyProtection="1">
      <alignment horizontal="left"/>
      <protection hidden="1"/>
    </xf>
    <xf numFmtId="2" fontId="14" fillId="16" borderId="1" xfId="0" applyNumberFormat="1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2" fontId="14" fillId="17" borderId="11" xfId="0" applyNumberFormat="1" applyFont="1" applyFill="1" applyBorder="1" applyAlignment="1">
      <alignment horizontal="center"/>
    </xf>
    <xf numFmtId="0" fontId="26" fillId="8" borderId="2" xfId="0" applyFont="1" applyFill="1" applyBorder="1" applyAlignment="1">
      <alignment horizontal="centerContinuous"/>
    </xf>
    <xf numFmtId="0" fontId="26" fillId="8" borderId="8" xfId="0" applyFont="1" applyFill="1" applyBorder="1" applyAlignment="1">
      <alignment horizontal="centerContinuous"/>
    </xf>
    <xf numFmtId="0" fontId="26" fillId="8" borderId="18" xfId="0" applyFont="1" applyFill="1" applyBorder="1" applyAlignment="1">
      <alignment horizontal="centerContinuous"/>
    </xf>
    <xf numFmtId="0" fontId="14" fillId="8" borderId="35" xfId="0" applyFont="1" applyFill="1" applyBorder="1" applyAlignment="1">
      <alignment horizontal="center"/>
    </xf>
    <xf numFmtId="2" fontId="14" fillId="8" borderId="35" xfId="0" applyNumberFormat="1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2" fontId="47" fillId="8" borderId="1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0" fontId="26" fillId="8" borderId="37" xfId="0" applyFont="1" applyFill="1" applyBorder="1" applyAlignment="1">
      <alignment horizontal="centerContinuous"/>
    </xf>
    <xf numFmtId="0" fontId="26" fillId="8" borderId="38" xfId="0" applyFont="1" applyFill="1" applyBorder="1" applyAlignment="1">
      <alignment horizontal="centerContinuous"/>
    </xf>
    <xf numFmtId="2" fontId="14" fillId="8" borderId="39" xfId="0" applyNumberFormat="1" applyFont="1" applyFill="1" applyBorder="1" applyAlignment="1">
      <alignment horizontal="center"/>
    </xf>
    <xf numFmtId="2" fontId="14" fillId="8" borderId="40" xfId="0" applyNumberFormat="1" applyFont="1" applyFill="1" applyBorder="1" applyAlignment="1">
      <alignment horizontal="center"/>
    </xf>
    <xf numFmtId="0" fontId="44" fillId="0" borderId="0" xfId="0" applyFont="1" applyProtection="1"/>
    <xf numFmtId="0" fontId="45" fillId="0" borderId="0" xfId="0" applyFont="1" applyProtection="1"/>
    <xf numFmtId="0" fontId="14" fillId="17" borderId="1" xfId="0" applyFont="1" applyFill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Continuous"/>
    </xf>
    <xf numFmtId="0" fontId="26" fillId="8" borderId="11" xfId="0" applyFont="1" applyFill="1" applyBorder="1" applyAlignment="1">
      <alignment horizontal="centerContinuous"/>
    </xf>
    <xf numFmtId="0" fontId="0" fillId="0" borderId="0" xfId="0" applyAlignment="1" applyProtection="1">
      <alignment horizontal="center" vertical="center"/>
      <protection hidden="1"/>
    </xf>
    <xf numFmtId="0" fontId="14" fillId="17" borderId="1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14" fillId="16" borderId="1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/>
    <xf numFmtId="0" fontId="14" fillId="2" borderId="0" xfId="0" applyFont="1" applyFill="1" applyAlignment="1">
      <alignment horizontal="center"/>
    </xf>
    <xf numFmtId="0" fontId="23" fillId="2" borderId="0" xfId="0" applyFont="1" applyFill="1"/>
    <xf numFmtId="0" fontId="23" fillId="2" borderId="0" xfId="0" applyFont="1" applyFill="1" applyAlignment="1">
      <alignment horizontal="left"/>
    </xf>
    <xf numFmtId="49" fontId="54" fillId="2" borderId="0" xfId="0" applyNumberFormat="1" applyFont="1" applyFill="1" applyAlignment="1" applyProtection="1">
      <alignment horizontal="center"/>
    </xf>
    <xf numFmtId="0" fontId="23" fillId="2" borderId="0" xfId="0" applyFont="1" applyFill="1" applyAlignment="1">
      <alignment horizontal="center"/>
    </xf>
    <xf numFmtId="0" fontId="54" fillId="2" borderId="0" xfId="0" applyFont="1" applyFill="1" applyAlignment="1" applyProtection="1">
      <alignment horizontal="center"/>
    </xf>
    <xf numFmtId="0" fontId="23" fillId="2" borderId="0" xfId="0" applyFont="1" applyFill="1" applyAlignment="1"/>
    <xf numFmtId="0" fontId="54" fillId="2" borderId="0" xfId="0" applyFont="1" applyFill="1" applyAlignment="1" applyProtection="1">
      <alignment horizontal="left"/>
    </xf>
    <xf numFmtId="0" fontId="23" fillId="2" borderId="0" xfId="0" applyFont="1" applyFill="1" applyAlignment="1">
      <alignment horizontal="left" indent="2"/>
    </xf>
    <xf numFmtId="2" fontId="23" fillId="2" borderId="0" xfId="0" applyNumberFormat="1" applyFont="1" applyFill="1" applyAlignment="1"/>
    <xf numFmtId="2" fontId="54" fillId="2" borderId="0" xfId="0" applyNumberFormat="1" applyFont="1" applyFill="1" applyAlignment="1"/>
    <xf numFmtId="0" fontId="54" fillId="2" borderId="0" xfId="0" applyFont="1" applyFill="1" applyAlignment="1">
      <alignment horizontal="center"/>
    </xf>
    <xf numFmtId="0" fontId="54" fillId="2" borderId="0" xfId="0" applyFont="1" applyFill="1" applyAlignment="1" applyProtection="1"/>
    <xf numFmtId="0" fontId="23" fillId="2" borderId="0" xfId="0" applyFont="1" applyFill="1" applyAlignment="1" applyProtection="1">
      <alignment horizontal="left"/>
    </xf>
    <xf numFmtId="49" fontId="54" fillId="2" borderId="0" xfId="0" applyNumberFormat="1" applyFont="1" applyFill="1" applyAlignment="1" applyProtection="1"/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7" fillId="2" borderId="0" xfId="0" applyFont="1" applyFill="1"/>
    <xf numFmtId="0" fontId="55" fillId="2" borderId="0" xfId="0" applyFont="1" applyFill="1"/>
    <xf numFmtId="0" fontId="56" fillId="2" borderId="0" xfId="0" applyFont="1" applyFill="1" applyBorder="1"/>
    <xf numFmtId="0" fontId="6" fillId="2" borderId="0" xfId="0" applyFont="1" applyFill="1" applyAlignment="1">
      <alignment horizontal="center"/>
    </xf>
    <xf numFmtId="0" fontId="40" fillId="6" borderId="0" xfId="0" applyFont="1" applyFill="1" applyBorder="1" applyAlignment="1"/>
    <xf numFmtId="0" fontId="40" fillId="0" borderId="0" xfId="0" applyFont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59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49" fontId="40" fillId="0" borderId="5" xfId="0" applyNumberFormat="1" applyFont="1" applyBorder="1" applyAlignment="1" applyProtection="1">
      <alignment horizontal="center" vertical="center"/>
    </xf>
    <xf numFmtId="0" fontId="40" fillId="0" borderId="1" xfId="0" applyFont="1" applyBorder="1" applyAlignment="1" applyProtection="1">
      <alignment horizontal="center" vertical="center"/>
    </xf>
    <xf numFmtId="0" fontId="40" fillId="0" borderId="8" xfId="0" applyFont="1" applyBorder="1" applyAlignment="1" applyProtection="1">
      <alignment horizontal="center" vertical="center"/>
    </xf>
    <xf numFmtId="0" fontId="17" fillId="13" borderId="5" xfId="0" applyFont="1" applyFill="1" applyBorder="1" applyAlignment="1" applyProtection="1">
      <alignment horizontal="center" vertical="center"/>
    </xf>
    <xf numFmtId="0" fontId="17" fillId="13" borderId="1" xfId="0" applyFont="1" applyFill="1" applyBorder="1" applyAlignment="1" applyProtection="1">
      <alignment horizontal="center" vertical="center"/>
    </xf>
    <xf numFmtId="0" fontId="17" fillId="13" borderId="8" xfId="0" applyFont="1" applyFill="1" applyBorder="1" applyAlignment="1" applyProtection="1">
      <alignment horizontal="center" vertical="center"/>
    </xf>
    <xf numFmtId="0" fontId="60" fillId="18" borderId="29" xfId="0" applyFont="1" applyFill="1" applyBorder="1" applyAlignment="1">
      <alignment horizontal="center" vertical="center"/>
    </xf>
    <xf numFmtId="0" fontId="60" fillId="18" borderId="30" xfId="0" applyFont="1" applyFill="1" applyBorder="1" applyAlignment="1">
      <alignment horizontal="center" vertical="center"/>
    </xf>
    <xf numFmtId="0" fontId="60" fillId="18" borderId="31" xfId="0" applyFont="1" applyFill="1" applyBorder="1" applyAlignment="1">
      <alignment horizontal="center" vertical="center"/>
    </xf>
    <xf numFmtId="49" fontId="61" fillId="19" borderId="3" xfId="0" applyNumberFormat="1" applyFont="1" applyFill="1" applyBorder="1" applyAlignment="1">
      <alignment horizontal="center" vertical="center"/>
    </xf>
    <xf numFmtId="0" fontId="61" fillId="19" borderId="1" xfId="0" applyFont="1" applyFill="1" applyBorder="1" applyAlignment="1">
      <alignment horizontal="center" vertical="center"/>
    </xf>
    <xf numFmtId="0" fontId="61" fillId="19" borderId="4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2" fillId="13" borderId="32" xfId="0" applyFont="1" applyFill="1" applyBorder="1" applyAlignment="1">
      <alignment horizontal="center" vertical="center"/>
    </xf>
    <xf numFmtId="0" fontId="62" fillId="13" borderId="33" xfId="0" applyFont="1" applyFill="1" applyBorder="1" applyAlignment="1">
      <alignment horizontal="center" vertical="center"/>
    </xf>
    <xf numFmtId="0" fontId="62" fillId="13" borderId="34" xfId="0" applyFont="1" applyFill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63" fillId="0" borderId="32" xfId="0" applyFont="1" applyBorder="1" applyAlignment="1" applyProtection="1">
      <alignment horizontal="center" vertical="center"/>
    </xf>
    <xf numFmtId="0" fontId="63" fillId="0" borderId="34" xfId="0" applyFont="1" applyBorder="1" applyAlignment="1" applyProtection="1">
      <alignment horizontal="center" vertical="center"/>
    </xf>
    <xf numFmtId="0" fontId="23" fillId="2" borderId="0" xfId="0" applyFont="1" applyFill="1" applyAlignment="1">
      <alignment horizontal="center" vertical="top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31" fillId="12" borderId="21" xfId="3" quotePrefix="1" applyFont="1" applyFill="1" applyBorder="1" applyAlignment="1" applyProtection="1">
      <alignment horizontal="center" vertical="center"/>
      <protection locked="0"/>
    </xf>
    <xf numFmtId="1" fontId="14" fillId="17" borderId="11" xfId="0" applyNumberFormat="1" applyFont="1" applyFill="1" applyBorder="1" applyAlignment="1">
      <alignment horizontal="center"/>
    </xf>
    <xf numFmtId="1" fontId="14" fillId="17" borderId="17" xfId="0" applyNumberFormat="1" applyFont="1" applyFill="1" applyBorder="1" applyAlignment="1">
      <alignment horizontal="center"/>
    </xf>
    <xf numFmtId="1" fontId="14" fillId="17" borderId="16" xfId="0" applyNumberFormat="1" applyFont="1" applyFill="1" applyBorder="1" applyAlignment="1">
      <alignment horizontal="center"/>
    </xf>
    <xf numFmtId="1" fontId="14" fillId="16" borderId="1" xfId="0" applyNumberFormat="1" applyFont="1" applyFill="1" applyBorder="1" applyAlignment="1">
      <alignment horizontal="center"/>
    </xf>
    <xf numFmtId="1" fontId="14" fillId="16" borderId="8" xfId="0" applyNumberFormat="1" applyFont="1" applyFill="1" applyBorder="1" applyAlignment="1">
      <alignment horizontal="center"/>
    </xf>
    <xf numFmtId="1" fontId="14" fillId="16" borderId="42" xfId="0" applyNumberFormat="1" applyFont="1" applyFill="1" applyBorder="1" applyAlignment="1">
      <alignment horizontal="center"/>
    </xf>
    <xf numFmtId="1" fontId="14" fillId="16" borderId="5" xfId="0" applyNumberFormat="1" applyFont="1" applyFill="1" applyBorder="1" applyAlignment="1">
      <alignment horizontal="center"/>
    </xf>
    <xf numFmtId="1" fontId="14" fillId="17" borderId="41" xfId="0" applyNumberFormat="1" applyFont="1" applyFill="1" applyBorder="1" applyAlignment="1">
      <alignment horizontal="center"/>
    </xf>
    <xf numFmtId="1" fontId="47" fillId="8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2" fontId="66" fillId="8" borderId="47" xfId="0" applyNumberFormat="1" applyFont="1" applyFill="1" applyBorder="1" applyAlignment="1">
      <alignment horizontal="center"/>
    </xf>
    <xf numFmtId="0" fontId="26" fillId="8" borderId="20" xfId="0" applyFont="1" applyFill="1" applyBorder="1" applyAlignment="1">
      <alignment horizontal="center"/>
    </xf>
    <xf numFmtId="0" fontId="26" fillId="8" borderId="48" xfId="0" applyFont="1" applyFill="1" applyBorder="1" applyAlignment="1">
      <alignment horizontal="centerContinuous"/>
    </xf>
    <xf numFmtId="0" fontId="26" fillId="8" borderId="49" xfId="0" applyFont="1" applyFill="1" applyBorder="1" applyAlignment="1">
      <alignment horizontal="centerContinuous"/>
    </xf>
    <xf numFmtId="0" fontId="26" fillId="0" borderId="11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1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0" xfId="0" applyFont="1"/>
    <xf numFmtId="0" fontId="15" fillId="0" borderId="0" xfId="0" applyNumberFormat="1" applyFont="1" applyAlignment="1" applyProtection="1">
      <alignment horizontal="center" vertical="center"/>
      <protection locked="0"/>
    </xf>
    <xf numFmtId="1" fontId="28" fillId="12" borderId="0" xfId="3" applyNumberFormat="1" applyFont="1" applyFill="1" applyBorder="1" applyAlignment="1" applyProtection="1">
      <alignment horizontal="center"/>
      <protection hidden="1"/>
    </xf>
    <xf numFmtId="0" fontId="72" fillId="0" borderId="1" xfId="3" applyFont="1" applyFill="1" applyBorder="1" applyAlignment="1" applyProtection="1">
      <alignment horizontal="center" vertical="center"/>
    </xf>
    <xf numFmtId="0" fontId="72" fillId="0" borderId="1" xfId="3" applyFont="1" applyFill="1" applyBorder="1" applyAlignment="1" applyProtection="1">
      <alignment horizontal="center"/>
    </xf>
    <xf numFmtId="0" fontId="31" fillId="0" borderId="1" xfId="3" quotePrefix="1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/>
    </xf>
    <xf numFmtId="0" fontId="31" fillId="0" borderId="8" xfId="3" applyFont="1" applyFill="1" applyBorder="1" applyAlignment="1" applyProtection="1">
      <alignment horizontal="left" vertical="center"/>
    </xf>
    <xf numFmtId="0" fontId="31" fillId="0" borderId="26" xfId="3" applyFont="1" applyFill="1" applyBorder="1" applyAlignment="1" applyProtection="1">
      <alignment horizontal="left" vertical="center"/>
    </xf>
    <xf numFmtId="0" fontId="31" fillId="0" borderId="5" xfId="3" applyFont="1" applyFill="1" applyBorder="1" applyAlignment="1" applyProtection="1">
      <alignment horizontal="left" vertical="center"/>
    </xf>
    <xf numFmtId="0" fontId="8" fillId="7" borderId="44" xfId="0" applyFont="1" applyFill="1" applyBorder="1" applyAlignment="1" applyProtection="1">
      <alignment horizontal="center"/>
      <protection locked="0"/>
    </xf>
    <xf numFmtId="0" fontId="8" fillId="7" borderId="33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1" fontId="8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1" xfId="0" applyNumberFormat="1" applyFont="1" applyFill="1" applyBorder="1" applyAlignment="1" applyProtection="1">
      <alignment horizontal="center" vertical="center"/>
      <protection locked="0"/>
    </xf>
    <xf numFmtId="0" fontId="6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8" fillId="0" borderId="10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left"/>
      <protection hidden="1"/>
    </xf>
    <xf numFmtId="0" fontId="8" fillId="0" borderId="13" xfId="0" applyFont="1" applyFill="1" applyBorder="1" applyAlignment="1" applyProtection="1">
      <alignment horizontal="left"/>
      <protection hidden="1"/>
    </xf>
    <xf numFmtId="0" fontId="8" fillId="0" borderId="7" xfId="0" applyFont="1" applyFill="1" applyBorder="1" applyAlignment="1" applyProtection="1">
      <alignment horizontal="left"/>
      <protection hidden="1"/>
    </xf>
    <xf numFmtId="0" fontId="8" fillId="0" borderId="1" xfId="0" applyNumberFormat="1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28" fillId="0" borderId="0" xfId="3" applyFont="1" applyFill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vertical="center" wrapText="1"/>
    </xf>
    <xf numFmtId="49" fontId="8" fillId="0" borderId="13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33" xfId="0" applyFont="1" applyFill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49" fontId="28" fillId="0" borderId="0" xfId="3" applyNumberFormat="1" applyFont="1" applyFill="1" applyBorder="1" applyAlignment="1" applyProtection="1">
      <alignment horizontal="center"/>
      <protection hidden="1"/>
    </xf>
    <xf numFmtId="0" fontId="32" fillId="0" borderId="0" xfId="4" applyProtection="1">
      <protection hidden="1"/>
    </xf>
    <xf numFmtId="0" fontId="32" fillId="0" borderId="0" xfId="4" applyProtection="1">
      <protection locked="0"/>
    </xf>
    <xf numFmtId="0" fontId="0" fillId="0" borderId="0" xfId="0" applyFill="1" applyProtection="1">
      <protection hidden="1"/>
    </xf>
    <xf numFmtId="0" fontId="28" fillId="0" borderId="0" xfId="3" applyFont="1" applyFill="1" applyAlignment="1" applyProtection="1">
      <alignment horizontal="center"/>
      <protection hidden="1"/>
    </xf>
    <xf numFmtId="0" fontId="73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vertical="center" shrinkToFit="1"/>
    </xf>
    <xf numFmtId="49" fontId="8" fillId="0" borderId="50" xfId="0" applyNumberFormat="1" applyFont="1" applyFill="1" applyBorder="1" applyAlignment="1">
      <alignment horizontal="left" vertical="center" shrinkToFit="1"/>
    </xf>
    <xf numFmtId="49" fontId="8" fillId="0" borderId="26" xfId="0" applyNumberFormat="1" applyFont="1" applyFill="1" applyBorder="1" applyAlignment="1">
      <alignment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49" fontId="51" fillId="0" borderId="26" xfId="0" applyNumberFormat="1" applyFont="1" applyFill="1" applyBorder="1" applyAlignment="1">
      <alignment vertical="center" shrinkToFit="1"/>
    </xf>
    <xf numFmtId="49" fontId="51" fillId="0" borderId="7" xfId="0" applyNumberFormat="1" applyFont="1" applyFill="1" applyBorder="1" applyAlignment="1">
      <alignment horizontal="left" vertical="center" shrinkToFit="1"/>
    </xf>
    <xf numFmtId="0" fontId="68" fillId="20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 applyProtection="1">
      <alignment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21" fillId="20" borderId="1" xfId="0" applyFont="1" applyFill="1" applyBorder="1" applyAlignment="1" applyProtection="1">
      <alignment horizontal="center" vertical="center"/>
    </xf>
    <xf numFmtId="0" fontId="76" fillId="0" borderId="11" xfId="0" applyFont="1" applyBorder="1" applyAlignment="1" applyProtection="1">
      <alignment horizontal="center" vertical="center"/>
      <protection locked="0"/>
    </xf>
    <xf numFmtId="0" fontId="76" fillId="0" borderId="1" xfId="0" applyFont="1" applyBorder="1" applyAlignment="1" applyProtection="1">
      <alignment horizontal="center" vertical="center"/>
      <protection locked="0"/>
    </xf>
    <xf numFmtId="0" fontId="76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1" fontId="14" fillId="17" borderId="43" xfId="0" applyNumberFormat="1" applyFont="1" applyFill="1" applyBorder="1" applyAlignment="1">
      <alignment horizontal="center"/>
    </xf>
    <xf numFmtId="1" fontId="14" fillId="16" borderId="43" xfId="0" applyNumberFormat="1" applyFont="1" applyFill="1" applyBorder="1" applyAlignment="1">
      <alignment horizontal="center"/>
    </xf>
    <xf numFmtId="1" fontId="14" fillId="17" borderId="58" xfId="0" applyNumberFormat="1" applyFont="1" applyFill="1" applyBorder="1" applyAlignment="1">
      <alignment horizontal="center"/>
    </xf>
    <xf numFmtId="1" fontId="14" fillId="17" borderId="5" xfId="0" applyNumberFormat="1" applyFont="1" applyFill="1" applyBorder="1" applyAlignment="1">
      <alignment horizontal="center"/>
    </xf>
    <xf numFmtId="0" fontId="76" fillId="2" borderId="6" xfId="0" applyFont="1" applyFill="1" applyBorder="1" applyAlignment="1" applyProtection="1">
      <alignment horizontal="center" vertical="center"/>
      <protection locked="0"/>
    </xf>
    <xf numFmtId="0" fontId="76" fillId="20" borderId="44" xfId="0" applyFont="1" applyFill="1" applyBorder="1" applyAlignment="1" applyProtection="1">
      <alignment horizontal="center" vertical="center"/>
    </xf>
    <xf numFmtId="0" fontId="68" fillId="22" borderId="44" xfId="0" applyFont="1" applyFill="1" applyBorder="1" applyAlignment="1" applyProtection="1">
      <alignment horizontal="center" vertical="center"/>
    </xf>
    <xf numFmtId="0" fontId="77" fillId="4" borderId="1" xfId="0" applyNumberFormat="1" applyFont="1" applyFill="1" applyBorder="1" applyAlignment="1" applyProtection="1">
      <alignment horizontal="center" vertical="center"/>
    </xf>
    <xf numFmtId="0" fontId="68" fillId="15" borderId="11" xfId="0" applyFont="1" applyFill="1" applyBorder="1" applyAlignment="1" applyProtection="1">
      <alignment horizontal="center" vertical="center"/>
    </xf>
    <xf numFmtId="0" fontId="8" fillId="15" borderId="44" xfId="0" applyFont="1" applyFill="1" applyBorder="1" applyAlignment="1" applyProtection="1">
      <alignment horizontal="center"/>
    </xf>
    <xf numFmtId="0" fontId="72" fillId="0" borderId="1" xfId="3" applyFont="1" applyFill="1" applyBorder="1" applyAlignment="1" applyProtection="1">
      <alignment horizontal="center" vertical="center"/>
    </xf>
    <xf numFmtId="0" fontId="72" fillId="0" borderId="1" xfId="3" applyFont="1" applyFill="1" applyBorder="1" applyAlignment="1" applyProtection="1">
      <alignment horizontal="center" vertical="center"/>
    </xf>
    <xf numFmtId="9" fontId="28" fillId="12" borderId="0" xfId="3" applyNumberFormat="1" applyFont="1" applyFill="1" applyAlignment="1" applyProtection="1">
      <alignment horizontal="center" vertical="center"/>
      <protection hidden="1"/>
    </xf>
    <xf numFmtId="0" fontId="78" fillId="23" borderId="0" xfId="0" applyFont="1" applyFill="1" applyAlignment="1">
      <alignment horizontal="center"/>
    </xf>
    <xf numFmtId="0" fontId="72" fillId="0" borderId="1" xfId="3" applyFont="1" applyFill="1" applyBorder="1" applyAlignment="1" applyProtection="1">
      <alignment horizontal="center" vertical="center" shrinkToFi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32" fillId="0" borderId="0" xfId="4" applyNumberFormat="1" applyProtection="1">
      <protection hidden="1"/>
    </xf>
    <xf numFmtId="49" fontId="36" fillId="6" borderId="23" xfId="3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49" fontId="6" fillId="6" borderId="23" xfId="0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vertical="center"/>
      <protection locked="0"/>
    </xf>
    <xf numFmtId="0" fontId="28" fillId="12" borderId="0" xfId="3" applyFont="1" applyFill="1" applyBorder="1" applyAlignment="1" applyProtection="1">
      <alignment horizontal="center"/>
      <protection hidden="1"/>
    </xf>
    <xf numFmtId="0" fontId="35" fillId="12" borderId="0" xfId="3" applyFont="1" applyFill="1" applyBorder="1" applyAlignment="1" applyProtection="1">
      <alignment horizontal="center"/>
      <protection hidden="1"/>
    </xf>
    <xf numFmtId="49" fontId="35" fillId="12" borderId="0" xfId="3" applyNumberFormat="1" applyFont="1" applyFill="1" applyBorder="1" applyAlignment="1" applyProtection="1">
      <alignment horizontal="center"/>
      <protection hidden="1"/>
    </xf>
    <xf numFmtId="0" fontId="28" fillId="12" borderId="22" xfId="3" applyFont="1" applyFill="1" applyBorder="1" applyAlignment="1" applyProtection="1">
      <alignment horizontal="center"/>
      <protection hidden="1"/>
    </xf>
    <xf numFmtId="49" fontId="28" fillId="12" borderId="0" xfId="3" applyNumberFormat="1" applyFont="1" applyFill="1" applyBorder="1" applyAlignment="1" applyProtection="1">
      <alignment horizontal="center"/>
      <protection hidden="1"/>
    </xf>
    <xf numFmtId="0" fontId="38" fillId="12" borderId="0" xfId="3" applyFont="1" applyFill="1" applyBorder="1" applyAlignment="1" applyProtection="1">
      <alignment horizontal="center"/>
      <protection hidden="1"/>
    </xf>
    <xf numFmtId="0" fontId="41" fillId="12" borderId="0" xfId="3" applyFont="1" applyFill="1" applyBorder="1" applyAlignment="1" applyProtection="1">
      <alignment vertical="center"/>
      <protection hidden="1"/>
    </xf>
    <xf numFmtId="0" fontId="28" fillId="14" borderId="0" xfId="3" applyFont="1" applyFill="1" applyBorder="1" applyAlignment="1" applyProtection="1">
      <alignment horizontal="center"/>
      <protection hidden="1"/>
    </xf>
    <xf numFmtId="0" fontId="65" fillId="12" borderId="23" xfId="3" applyFont="1" applyFill="1" applyBorder="1" applyAlignment="1" applyProtection="1">
      <alignment horizontal="center" vertical="center"/>
      <protection hidden="1"/>
    </xf>
    <xf numFmtId="0" fontId="29" fillId="12" borderId="23" xfId="3" applyFont="1" applyFill="1" applyBorder="1" applyAlignment="1" applyProtection="1">
      <alignment horizontal="center" vertical="center"/>
      <protection hidden="1"/>
    </xf>
    <xf numFmtId="0" fontId="30" fillId="12" borderId="0" xfId="3" applyFont="1" applyFill="1" applyAlignment="1" applyProtection="1">
      <alignment horizontal="center" vertical="center"/>
      <protection hidden="1"/>
    </xf>
    <xf numFmtId="0" fontId="65" fillId="12" borderId="0" xfId="3" applyFont="1" applyFill="1" applyAlignment="1" applyProtection="1">
      <alignment horizontal="center" vertical="center"/>
      <protection hidden="1"/>
    </xf>
    <xf numFmtId="0" fontId="41" fillId="12" borderId="0" xfId="3" applyFont="1" applyFill="1" applyAlignment="1" applyProtection="1">
      <alignment vertical="center"/>
      <protection hidden="1"/>
    </xf>
    <xf numFmtId="0" fontId="43" fillId="14" borderId="1" xfId="0" applyFont="1" applyFill="1" applyBorder="1" applyAlignment="1" applyProtection="1">
      <alignment horizontal="center" vertical="center" shrinkToFit="1"/>
      <protection hidden="1"/>
    </xf>
    <xf numFmtId="0" fontId="6" fillId="6" borderId="45" xfId="0" applyFont="1" applyFill="1" applyBorder="1" applyAlignment="1" applyProtection="1">
      <alignment horizontal="center" vertical="center"/>
      <protection hidden="1"/>
    </xf>
    <xf numFmtId="49" fontId="6" fillId="6" borderId="45" xfId="0" applyNumberFormat="1" applyFont="1" applyFill="1" applyBorder="1" applyAlignment="1" applyProtection="1">
      <alignment horizontal="center" vertical="center"/>
      <protection hidden="1"/>
    </xf>
    <xf numFmtId="49" fontId="6" fillId="6" borderId="45" xfId="0" applyNumberFormat="1" applyFont="1" applyFill="1" applyBorder="1" applyAlignment="1" applyProtection="1">
      <alignment vertical="center"/>
      <protection hidden="1"/>
    </xf>
    <xf numFmtId="0" fontId="28" fillId="12" borderId="24" xfId="3" applyFont="1" applyFill="1" applyBorder="1" applyAlignment="1" applyProtection="1">
      <alignment horizontal="center" vertical="center"/>
      <protection hidden="1"/>
    </xf>
    <xf numFmtId="0" fontId="38" fillId="12" borderId="0" xfId="3" applyFont="1" applyFill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23" fillId="14" borderId="1" xfId="0" applyFont="1" applyFill="1" applyBorder="1" applyAlignment="1" applyProtection="1">
      <alignment horizontal="center" vertical="center"/>
      <protection hidden="1"/>
    </xf>
    <xf numFmtId="0" fontId="6" fillId="6" borderId="23" xfId="0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vertical="center"/>
      <protection hidden="1"/>
    </xf>
    <xf numFmtId="49" fontId="6" fillId="6" borderId="23" xfId="0" applyNumberFormat="1" applyFont="1" applyFill="1" applyBorder="1" applyAlignment="1" applyProtection="1">
      <alignment horizontal="left" vertical="center"/>
      <protection hidden="1"/>
    </xf>
    <xf numFmtId="49" fontId="6" fillId="6" borderId="23" xfId="0" applyNumberFormat="1" applyFont="1" applyFill="1" applyBorder="1" applyAlignment="1" applyProtection="1">
      <alignment horizontal="center"/>
      <protection hidden="1"/>
    </xf>
    <xf numFmtId="49" fontId="6" fillId="6" borderId="23" xfId="0" applyNumberFormat="1" applyFont="1" applyFill="1" applyBorder="1" applyProtection="1">
      <protection hidden="1"/>
    </xf>
    <xf numFmtId="49" fontId="6" fillId="6" borderId="23" xfId="0" applyNumberFormat="1" applyFont="1" applyFill="1" applyBorder="1" applyAlignment="1" applyProtection="1">
      <alignment horizontal="left"/>
      <protection hidden="1"/>
    </xf>
    <xf numFmtId="49" fontId="6" fillId="6" borderId="23" xfId="0" applyNumberFormat="1" applyFont="1" applyFill="1" applyBorder="1" applyAlignment="1" applyProtection="1">
      <protection hidden="1"/>
    </xf>
    <xf numFmtId="0" fontId="28" fillId="12" borderId="0" xfId="3" applyFont="1" applyFill="1" applyAlignment="1" applyProtection="1">
      <alignment horizontal="center"/>
      <protection hidden="1"/>
    </xf>
    <xf numFmtId="0" fontId="6" fillId="6" borderId="23" xfId="0" applyFont="1" applyFill="1" applyBorder="1" applyAlignment="1" applyProtection="1">
      <alignment vertical="center"/>
      <protection hidden="1"/>
    </xf>
    <xf numFmtId="0" fontId="6" fillId="6" borderId="23" xfId="0" applyFont="1" applyFill="1" applyBorder="1" applyAlignment="1" applyProtection="1">
      <alignment horizontal="center" vertical="center" shrinkToFit="1"/>
      <protection hidden="1"/>
    </xf>
    <xf numFmtId="49" fontId="6" fillId="6" borderId="23" xfId="2" applyNumberFormat="1" applyFont="1" applyFill="1" applyBorder="1" applyAlignment="1" applyProtection="1">
      <alignment horizontal="left"/>
      <protection hidden="1"/>
    </xf>
    <xf numFmtId="0" fontId="6" fillId="6" borderId="23" xfId="0" applyFont="1" applyFill="1" applyBorder="1" applyAlignment="1" applyProtection="1">
      <alignment horizontal="left" vertical="center"/>
      <protection hidden="1"/>
    </xf>
    <xf numFmtId="0" fontId="0" fillId="12" borderId="0" xfId="0" applyFill="1" applyProtection="1">
      <protection hidden="1"/>
    </xf>
    <xf numFmtId="1" fontId="6" fillId="6" borderId="23" xfId="0" applyNumberFormat="1" applyFont="1" applyFill="1" applyBorder="1" applyAlignment="1" applyProtection="1">
      <alignment horizontal="center" vertical="center"/>
      <protection hidden="1"/>
    </xf>
    <xf numFmtId="0" fontId="6" fillId="6" borderId="23" xfId="2" applyFont="1" applyFill="1" applyBorder="1" applyAlignment="1" applyProtection="1">
      <alignment vertical="center"/>
      <protection hidden="1"/>
    </xf>
    <xf numFmtId="0" fontId="6" fillId="6" borderId="23" xfId="1" applyFont="1" applyFill="1" applyBorder="1" applyAlignment="1" applyProtection="1">
      <alignment vertical="center" wrapText="1"/>
      <protection hidden="1"/>
    </xf>
    <xf numFmtId="0" fontId="6" fillId="6" borderId="23" xfId="1" applyFont="1" applyFill="1" applyBorder="1" applyAlignment="1" applyProtection="1">
      <alignment horizontal="center" vertical="center" wrapText="1"/>
      <protection hidden="1"/>
    </xf>
    <xf numFmtId="0" fontId="37" fillId="6" borderId="23" xfId="1" applyFont="1" applyFill="1" applyBorder="1" applyAlignment="1" applyProtection="1">
      <alignment vertical="center" wrapText="1"/>
      <protection hidden="1"/>
    </xf>
    <xf numFmtId="0" fontId="37" fillId="6" borderId="23" xfId="1" applyFont="1" applyFill="1" applyBorder="1" applyAlignment="1" applyProtection="1">
      <alignment horizontal="center" vertical="center" wrapText="1"/>
      <protection hidden="1"/>
    </xf>
    <xf numFmtId="49" fontId="75" fillId="0" borderId="55" xfId="0" applyNumberFormat="1" applyFont="1" applyBorder="1" applyAlignment="1" applyProtection="1">
      <alignment horizontal="center" vertical="center" shrinkToFit="1"/>
      <protection hidden="1"/>
    </xf>
    <xf numFmtId="0" fontId="75" fillId="0" borderId="26" xfId="0" applyFont="1" applyBorder="1" applyAlignment="1" applyProtection="1">
      <alignment horizontal="center" vertical="center" shrinkToFit="1"/>
      <protection hidden="1"/>
    </xf>
    <xf numFmtId="1" fontId="75" fillId="6" borderId="26" xfId="0" applyNumberFormat="1" applyFont="1" applyFill="1" applyBorder="1" applyAlignment="1" applyProtection="1">
      <alignment vertical="center" shrinkToFit="1"/>
      <protection hidden="1"/>
    </xf>
    <xf numFmtId="49" fontId="75" fillId="0" borderId="56" xfId="0" applyNumberFormat="1" applyFont="1" applyBorder="1" applyAlignment="1" applyProtection="1">
      <alignment horizontal="center" vertical="center" shrinkToFit="1"/>
      <protection hidden="1"/>
    </xf>
    <xf numFmtId="1" fontId="75" fillId="6" borderId="26" xfId="0" applyNumberFormat="1" applyFont="1" applyFill="1" applyBorder="1" applyAlignment="1" applyProtection="1">
      <alignment horizontal="center" vertical="center" shrinkToFit="1"/>
      <protection hidden="1"/>
    </xf>
    <xf numFmtId="0" fontId="75" fillId="0" borderId="26" xfId="0" applyFont="1" applyBorder="1" applyAlignment="1" applyProtection="1">
      <alignment vertical="center" shrinkToFit="1"/>
      <protection hidden="1"/>
    </xf>
    <xf numFmtId="0" fontId="75" fillId="0" borderId="5" xfId="0" applyFont="1" applyBorder="1" applyAlignment="1" applyProtection="1">
      <alignment vertical="center" shrinkToFit="1"/>
      <protection hidden="1"/>
    </xf>
    <xf numFmtId="1" fontId="75" fillId="6" borderId="5" xfId="0" applyNumberFormat="1" applyFont="1" applyFill="1" applyBorder="1" applyAlignment="1" applyProtection="1">
      <alignment vertical="center" shrinkToFit="1"/>
      <protection hidden="1"/>
    </xf>
    <xf numFmtId="4" fontId="75" fillId="6" borderId="26" xfId="0" applyNumberFormat="1" applyFont="1" applyFill="1" applyBorder="1" applyAlignment="1" applyProtection="1">
      <alignment vertical="center" shrinkToFit="1"/>
      <protection hidden="1"/>
    </xf>
    <xf numFmtId="4" fontId="75" fillId="6" borderId="5" xfId="0" applyNumberFormat="1" applyFont="1" applyFill="1" applyBorder="1" applyAlignment="1" applyProtection="1">
      <alignment vertical="center" shrinkToFit="1"/>
      <protection hidden="1"/>
    </xf>
    <xf numFmtId="49" fontId="75" fillId="0" borderId="56" xfId="0" applyNumberFormat="1" applyFont="1" applyFill="1" applyBorder="1" applyAlignment="1" applyProtection="1">
      <alignment horizontal="center" vertical="center" shrinkToFit="1"/>
      <protection hidden="1"/>
    </xf>
    <xf numFmtId="49" fontId="75" fillId="0" borderId="56" xfId="0" applyNumberFormat="1" applyFont="1" applyBorder="1" applyAlignment="1" applyProtection="1">
      <alignment horizontal="center" vertical="center"/>
      <protection hidden="1"/>
    </xf>
    <xf numFmtId="0" fontId="75" fillId="0" borderId="26" xfId="0" applyFont="1" applyBorder="1" applyAlignment="1" applyProtection="1">
      <alignment horizontal="center" vertical="center"/>
      <protection hidden="1"/>
    </xf>
    <xf numFmtId="0" fontId="75" fillId="0" borderId="26" xfId="0" applyFont="1" applyBorder="1" applyAlignment="1" applyProtection="1">
      <alignment vertical="center"/>
      <protection hidden="1"/>
    </xf>
    <xf numFmtId="0" fontId="75" fillId="0" borderId="5" xfId="0" applyFont="1" applyBorder="1" applyAlignment="1" applyProtection="1">
      <alignment vertical="center"/>
      <protection hidden="1"/>
    </xf>
    <xf numFmtId="49" fontId="75" fillId="0" borderId="57" xfId="0" applyNumberFormat="1" applyFont="1" applyBorder="1" applyAlignment="1" applyProtection="1">
      <alignment horizontal="center" vertical="center"/>
      <protection hidden="1"/>
    </xf>
    <xf numFmtId="0" fontId="75" fillId="0" borderId="53" xfId="0" applyFont="1" applyBorder="1" applyAlignment="1" applyProtection="1">
      <alignment horizontal="center" vertical="center"/>
      <protection hidden="1"/>
    </xf>
    <xf numFmtId="0" fontId="75" fillId="0" borderId="53" xfId="0" applyFont="1" applyBorder="1" applyAlignment="1" applyProtection="1">
      <alignment vertical="center"/>
      <protection hidden="1"/>
    </xf>
    <xf numFmtId="0" fontId="75" fillId="0" borderId="54" xfId="0" applyFont="1" applyBorder="1" applyAlignment="1" applyProtection="1">
      <alignment vertical="center"/>
      <protection hidden="1"/>
    </xf>
    <xf numFmtId="2" fontId="6" fillId="6" borderId="23" xfId="0" applyNumberFormat="1" applyFont="1" applyFill="1" applyBorder="1" applyAlignment="1" applyProtection="1">
      <alignment horizontal="center" vertical="center"/>
      <protection hidden="1"/>
    </xf>
    <xf numFmtId="1" fontId="6" fillId="6" borderId="23" xfId="0" applyNumberFormat="1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Protection="1">
      <protection hidden="1"/>
    </xf>
    <xf numFmtId="0" fontId="35" fillId="12" borderId="23" xfId="3" applyFont="1" applyFill="1" applyBorder="1" applyAlignment="1" applyProtection="1">
      <alignment horizontal="center"/>
      <protection hidden="1"/>
    </xf>
    <xf numFmtId="49" fontId="35" fillId="12" borderId="23" xfId="3" applyNumberFormat="1" applyFont="1" applyFill="1" applyBorder="1" applyAlignment="1" applyProtection="1">
      <alignment horizontal="center"/>
      <protection hidden="1"/>
    </xf>
    <xf numFmtId="0" fontId="28" fillId="12" borderId="23" xfId="3" applyFont="1" applyFill="1" applyBorder="1" applyAlignment="1" applyProtection="1">
      <alignment horizontal="center"/>
      <protection hidden="1"/>
    </xf>
    <xf numFmtId="0" fontId="43" fillId="14" borderId="0" xfId="0" applyFont="1" applyFill="1" applyBorder="1" applyAlignment="1" applyProtection="1">
      <alignment horizontal="center" vertical="center" shrinkToFit="1"/>
      <protection hidden="1"/>
    </xf>
    <xf numFmtId="0" fontId="37" fillId="14" borderId="0" xfId="0" applyFont="1" applyFill="1" applyAlignment="1" applyProtection="1">
      <alignment vertical="center" shrinkToFit="1"/>
      <protection hidden="1"/>
    </xf>
    <xf numFmtId="0" fontId="35" fillId="12" borderId="0" xfId="3" applyFont="1" applyFill="1" applyBorder="1" applyAlignment="1" applyProtection="1">
      <alignment horizontal="center"/>
      <protection locked="0"/>
    </xf>
    <xf numFmtId="0" fontId="65" fillId="12" borderId="23" xfId="3" applyFont="1" applyFill="1" applyBorder="1" applyAlignment="1" applyProtection="1">
      <alignment horizontal="center" vertical="center"/>
      <protection locked="0"/>
    </xf>
    <xf numFmtId="0" fontId="35" fillId="12" borderId="23" xfId="3" applyFont="1" applyFill="1" applyBorder="1" applyAlignment="1" applyProtection="1">
      <alignment horizontal="center"/>
      <protection locked="0"/>
    </xf>
    <xf numFmtId="0" fontId="14" fillId="16" borderId="8" xfId="0" applyFont="1" applyFill="1" applyBorder="1" applyAlignment="1">
      <alignment horizontal="center"/>
    </xf>
    <xf numFmtId="1" fontId="28" fillId="12" borderId="0" xfId="3" applyNumberFormat="1" applyFont="1" applyFill="1" applyAlignment="1" applyProtection="1">
      <alignment horizontal="center" vertical="center"/>
      <protection hidden="1"/>
    </xf>
    <xf numFmtId="1" fontId="28" fillId="0" borderId="0" xfId="3" applyNumberFormat="1" applyFont="1" applyFill="1" applyAlignment="1" applyProtection="1">
      <alignment horizontal="center" vertical="center"/>
      <protection locked="0"/>
    </xf>
    <xf numFmtId="1" fontId="28" fillId="12" borderId="0" xfId="3" applyNumberFormat="1" applyFont="1" applyFill="1" applyAlignment="1" applyProtection="1">
      <alignment horizontal="center"/>
      <protection hidden="1"/>
    </xf>
    <xf numFmtId="0" fontId="28" fillId="12" borderId="0" xfId="3" applyNumberFormat="1" applyFont="1" applyFill="1" applyBorder="1" applyAlignment="1" applyProtection="1">
      <alignment horizontal="center"/>
      <protection hidden="1"/>
    </xf>
    <xf numFmtId="0" fontId="8" fillId="0" borderId="6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/>
    </xf>
    <xf numFmtId="1" fontId="14" fillId="8" borderId="10" xfId="0" applyNumberFormat="1" applyFont="1" applyFill="1" applyBorder="1" applyAlignment="1">
      <alignment horizontal="center"/>
    </xf>
    <xf numFmtId="187" fontId="14" fillId="8" borderId="10" xfId="0" applyNumberFormat="1" applyFont="1" applyFill="1" applyBorder="1" applyAlignment="1">
      <alignment horizontal="center"/>
    </xf>
    <xf numFmtId="1" fontId="14" fillId="8" borderId="14" xfId="0" applyNumberFormat="1" applyFont="1" applyFill="1" applyBorder="1" applyAlignment="1">
      <alignment horizontal="center"/>
    </xf>
    <xf numFmtId="1" fontId="14" fillId="17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0" applyFont="1" applyFill="1" applyBorder="1" applyAlignment="1" applyProtection="1">
      <alignment horizontal="left"/>
      <protection hidden="1"/>
    </xf>
    <xf numFmtId="0" fontId="8" fillId="0" borderId="1" xfId="0" applyFont="1" applyBorder="1"/>
    <xf numFmtId="0" fontId="8" fillId="0" borderId="11" xfId="0" applyNumberFormat="1" applyFont="1" applyFill="1" applyBorder="1" applyProtection="1">
      <protection hidden="1"/>
    </xf>
    <xf numFmtId="0" fontId="8" fillId="0" borderId="44" xfId="0" applyNumberFormat="1" applyFont="1" applyFill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center" vertical="center"/>
      <protection hidden="1"/>
    </xf>
    <xf numFmtId="0" fontId="8" fillId="0" borderId="60" xfId="0" applyFont="1" applyFill="1" applyBorder="1" applyAlignment="1" applyProtection="1">
      <alignment horizontal="left"/>
      <protection hidden="1"/>
    </xf>
    <xf numFmtId="0" fontId="8" fillId="0" borderId="61" xfId="0" applyFont="1" applyFill="1" applyBorder="1" applyAlignment="1" applyProtection="1">
      <alignment horizontal="left"/>
      <protection hidden="1"/>
    </xf>
    <xf numFmtId="0" fontId="8" fillId="0" borderId="50" xfId="0" applyFont="1" applyFill="1" applyBorder="1" applyAlignment="1" applyProtection="1">
      <alignment horizontal="left"/>
      <protection hidden="1"/>
    </xf>
    <xf numFmtId="0" fontId="8" fillId="0" borderId="11" xfId="0" applyFont="1" applyFill="1" applyBorder="1" applyAlignment="1" applyProtection="1">
      <alignment horizontal="left"/>
      <protection hidden="1"/>
    </xf>
    <xf numFmtId="0" fontId="8" fillId="0" borderId="11" xfId="0" applyFont="1" applyBorder="1"/>
    <xf numFmtId="0" fontId="8" fillId="0" borderId="33" xfId="0" applyFont="1" applyFill="1" applyBorder="1" applyAlignment="1">
      <alignment horizontal="center" vertical="center"/>
    </xf>
    <xf numFmtId="0" fontId="7" fillId="0" borderId="33" xfId="0" applyFont="1" applyFill="1" applyBorder="1"/>
    <xf numFmtId="0" fontId="83" fillId="0" borderId="1" xfId="0" applyFont="1" applyFill="1" applyBorder="1" applyAlignment="1" applyProtection="1">
      <alignment horizontal="center"/>
      <protection hidden="1"/>
    </xf>
    <xf numFmtId="0" fontId="83" fillId="0" borderId="1" xfId="0" applyFont="1" applyBorder="1" applyAlignment="1" applyProtection="1">
      <alignment horizontal="center"/>
      <protection hidden="1"/>
    </xf>
    <xf numFmtId="0" fontId="84" fillId="0" borderId="1" xfId="0" applyFont="1" applyFill="1" applyBorder="1" applyAlignment="1" applyProtection="1">
      <alignment horizontal="center"/>
      <protection hidden="1"/>
    </xf>
    <xf numFmtId="0" fontId="84" fillId="0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/>
    <xf numFmtId="0" fontId="85" fillId="0" borderId="1" xfId="0" applyFont="1" applyBorder="1" applyAlignment="1" applyProtection="1">
      <alignment horizontal="center"/>
      <protection hidden="1"/>
    </xf>
    <xf numFmtId="0" fontId="53" fillId="0" borderId="1" xfId="0" applyFont="1" applyFill="1" applyBorder="1" applyAlignment="1" applyProtection="1">
      <alignment horizontal="center"/>
      <protection locked="0"/>
    </xf>
    <xf numFmtId="0" fontId="12" fillId="24" borderId="0" xfId="0" applyFont="1" applyFill="1"/>
    <xf numFmtId="0" fontId="1" fillId="24" borderId="0" xfId="0" applyFont="1" applyFill="1"/>
    <xf numFmtId="0" fontId="48" fillId="24" borderId="0" xfId="0" applyFont="1" applyFill="1" applyAlignment="1">
      <alignment vertical="center"/>
    </xf>
    <xf numFmtId="0" fontId="12" fillId="24" borderId="0" xfId="0" applyFont="1" applyFill="1" applyAlignment="1">
      <alignment vertical="center"/>
    </xf>
    <xf numFmtId="0" fontId="46" fillId="24" borderId="0" xfId="0" applyFont="1" applyFill="1" applyAlignment="1">
      <alignment vertical="center"/>
    </xf>
    <xf numFmtId="0" fontId="46" fillId="24" borderId="0" xfId="0" applyFont="1" applyFill="1" applyAlignment="1">
      <alignment horizontal="center" vertical="center"/>
    </xf>
    <xf numFmtId="0" fontId="52" fillId="24" borderId="0" xfId="0" applyFont="1" applyFill="1" applyAlignment="1">
      <alignment vertical="center"/>
    </xf>
    <xf numFmtId="0" fontId="80" fillId="24" borderId="0" xfId="0" applyFont="1" applyFill="1" applyAlignment="1">
      <alignment horizontal="center"/>
    </xf>
    <xf numFmtId="0" fontId="79" fillId="24" borderId="0" xfId="0" applyFont="1" applyFill="1"/>
    <xf numFmtId="0" fontId="39" fillId="24" borderId="0" xfId="0" applyFont="1" applyFill="1" applyAlignment="1"/>
    <xf numFmtId="0" fontId="81" fillId="24" borderId="0" xfId="0" applyFont="1" applyFill="1"/>
    <xf numFmtId="0" fontId="86" fillId="24" borderId="0" xfId="0" applyFont="1" applyFill="1"/>
    <xf numFmtId="0" fontId="82" fillId="24" borderId="0" xfId="0" applyFont="1" applyFill="1" applyAlignment="1">
      <alignment horizontal="left"/>
    </xf>
    <xf numFmtId="0" fontId="39" fillId="24" borderId="0" xfId="0" applyFont="1" applyFill="1"/>
    <xf numFmtId="0" fontId="10" fillId="24" borderId="0" xfId="0" applyFont="1" applyFill="1" applyBorder="1" applyAlignment="1">
      <alignment horizontal="center"/>
    </xf>
    <xf numFmtId="0" fontId="13" fillId="24" borderId="0" xfId="0" applyFont="1" applyFill="1"/>
    <xf numFmtId="0" fontId="39" fillId="24" borderId="11" xfId="0" applyFont="1" applyFill="1" applyBorder="1" applyAlignment="1">
      <alignment horizontal="center"/>
    </xf>
    <xf numFmtId="0" fontId="53" fillId="24" borderId="8" xfId="0" applyFont="1" applyFill="1" applyBorder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12" fillId="24" borderId="9" xfId="0" applyFont="1" applyFill="1" applyBorder="1"/>
    <xf numFmtId="0" fontId="6" fillId="24" borderId="0" xfId="0" applyFont="1" applyFill="1" applyAlignment="1">
      <alignment horizontal="center" vertical="center"/>
    </xf>
    <xf numFmtId="0" fontId="87" fillId="24" borderId="0" xfId="0" applyFont="1" applyFill="1" applyAlignment="1">
      <alignment horizontal="left"/>
    </xf>
    <xf numFmtId="0" fontId="71" fillId="24" borderId="1" xfId="0" applyFont="1" applyFill="1" applyBorder="1" applyAlignment="1" applyProtection="1">
      <alignment horizontal="center" vertical="center"/>
      <protection hidden="1"/>
    </xf>
    <xf numFmtId="0" fontId="49" fillId="0" borderId="26" xfId="0" applyFont="1" applyFill="1" applyBorder="1" applyAlignment="1" applyProtection="1">
      <alignment horizontal="left" vertical="center"/>
      <protection locked="0"/>
    </xf>
    <xf numFmtId="0" fontId="49" fillId="0" borderId="0" xfId="0" applyFont="1" applyFill="1" applyAlignment="1" applyProtection="1">
      <alignment horizontal="left" vertical="center"/>
      <protection locked="0"/>
    </xf>
    <xf numFmtId="0" fontId="71" fillId="24" borderId="1" xfId="0" applyFont="1" applyFill="1" applyBorder="1" applyAlignment="1">
      <alignment horizontal="center" vertical="center"/>
    </xf>
    <xf numFmtId="0" fontId="74" fillId="24" borderId="0" xfId="0" applyFont="1" applyFill="1" applyAlignment="1">
      <alignment horizontal="center"/>
    </xf>
    <xf numFmtId="0" fontId="5" fillId="24" borderId="25" xfId="0" applyFont="1" applyFill="1" applyBorder="1" applyAlignment="1">
      <alignment horizontal="right"/>
    </xf>
    <xf numFmtId="0" fontId="46" fillId="24" borderId="0" xfId="0" applyFont="1" applyFill="1" applyAlignment="1">
      <alignment horizontal="center" vertical="center"/>
    </xf>
    <xf numFmtId="0" fontId="52" fillId="24" borderId="0" xfId="0" applyFont="1" applyFill="1" applyAlignment="1">
      <alignment horizontal="center" vertical="center"/>
    </xf>
    <xf numFmtId="0" fontId="39" fillId="24" borderId="1" xfId="0" applyFont="1" applyFill="1" applyBorder="1" applyAlignment="1">
      <alignment horizontal="center"/>
    </xf>
    <xf numFmtId="0" fontId="49" fillId="24" borderId="26" xfId="0" applyFont="1" applyFill="1" applyBorder="1" applyAlignment="1" applyProtection="1">
      <alignment horizontal="left" vertical="center"/>
      <protection hidden="1"/>
    </xf>
    <xf numFmtId="0" fontId="49" fillId="24" borderId="0" xfId="0" applyFont="1" applyFill="1" applyAlignment="1" applyProtection="1">
      <alignment horizontal="left" vertical="center"/>
      <protection hidden="1"/>
    </xf>
    <xf numFmtId="0" fontId="8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4" fillId="2" borderId="0" xfId="0" applyFont="1" applyFill="1" applyAlignment="1" applyProtection="1">
      <alignment horizontal="left"/>
    </xf>
    <xf numFmtId="0" fontId="23" fillId="2" borderId="8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67" fillId="0" borderId="10" xfId="0" applyFont="1" applyFill="1" applyBorder="1" applyAlignment="1" applyProtection="1">
      <alignment horizontal="center" vertical="center"/>
    </xf>
    <xf numFmtId="0" fontId="67" fillId="0" borderId="9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textRotation="90" wrapText="1"/>
    </xf>
    <xf numFmtId="0" fontId="20" fillId="0" borderId="9" xfId="0" applyFont="1" applyFill="1" applyBorder="1" applyAlignment="1" applyProtection="1">
      <alignment horizontal="center" vertical="center" textRotation="90" wrapText="1"/>
    </xf>
    <xf numFmtId="0" fontId="50" fillId="0" borderId="17" xfId="0" applyFont="1" applyFill="1" applyBorder="1" applyAlignment="1">
      <alignment horizontal="center" wrapText="1"/>
    </xf>
    <xf numFmtId="0" fontId="50" fillId="0" borderId="16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51" xfId="0" applyFont="1" applyFill="1" applyBorder="1" applyAlignment="1">
      <alignment horizontal="center" vertical="center" wrapText="1" shrinkToFit="1"/>
    </xf>
    <xf numFmtId="0" fontId="23" fillId="0" borderId="18" xfId="0" applyFont="1" applyFill="1" applyBorder="1" applyAlignment="1" applyProtection="1">
      <alignment horizontal="center"/>
      <protection hidden="1"/>
    </xf>
    <xf numFmtId="0" fontId="7" fillId="0" borderId="52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50" fillId="0" borderId="52" xfId="0" applyFont="1" applyFill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 wrapText="1"/>
    </xf>
    <xf numFmtId="0" fontId="50" fillId="0" borderId="54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textRotation="90" wrapText="1"/>
    </xf>
    <xf numFmtId="0" fontId="26" fillId="7" borderId="9" xfId="0" applyFont="1" applyFill="1" applyBorder="1" applyAlignment="1">
      <alignment horizontal="center" textRotation="90" wrapText="1"/>
    </xf>
    <xf numFmtId="0" fontId="26" fillId="7" borderId="11" xfId="0" applyFont="1" applyFill="1" applyBorder="1" applyAlignment="1">
      <alignment horizontal="center" textRotation="90" wrapText="1"/>
    </xf>
    <xf numFmtId="0" fontId="70" fillId="0" borderId="18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4" borderId="33" xfId="0" applyFont="1" applyFill="1" applyBorder="1" applyAlignment="1">
      <alignment horizontal="center" vertical="center" textRotation="90" wrapText="1"/>
    </xf>
    <xf numFmtId="0" fontId="17" fillId="4" borderId="10" xfId="0" applyNumberFormat="1" applyFont="1" applyFill="1" applyBorder="1" applyAlignment="1">
      <alignment horizontal="center" vertical="center" textRotation="90" wrapText="1"/>
    </xf>
    <xf numFmtId="0" fontId="17" fillId="4" borderId="9" xfId="0" applyNumberFormat="1" applyFont="1" applyFill="1" applyBorder="1" applyAlignment="1">
      <alignment horizontal="center" vertical="center" textRotation="90" wrapText="1"/>
    </xf>
    <xf numFmtId="0" fontId="17" fillId="4" borderId="51" xfId="0" applyNumberFormat="1" applyFont="1" applyFill="1" applyBorder="1" applyAlignment="1">
      <alignment horizontal="center" vertical="center" textRotation="90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51" xfId="0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textRotation="90" wrapText="1"/>
    </xf>
    <xf numFmtId="0" fontId="17" fillId="0" borderId="9" xfId="0" applyNumberFormat="1" applyFont="1" applyFill="1" applyBorder="1" applyAlignment="1">
      <alignment horizontal="center" vertical="center" textRotation="90" wrapText="1"/>
    </xf>
    <xf numFmtId="0" fontId="17" fillId="0" borderId="51" xfId="0" applyNumberFormat="1" applyFont="1" applyFill="1" applyBorder="1" applyAlignment="1">
      <alignment horizontal="center" vertical="center" textRotation="90" wrapText="1"/>
    </xf>
    <xf numFmtId="0" fontId="26" fillId="15" borderId="10" xfId="0" applyFont="1" applyFill="1" applyBorder="1" applyAlignment="1">
      <alignment horizontal="center" wrapText="1"/>
    </xf>
    <xf numFmtId="0" fontId="26" fillId="15" borderId="9" xfId="0" applyFont="1" applyFill="1" applyBorder="1" applyAlignment="1">
      <alignment horizontal="center" wrapText="1"/>
    </xf>
    <xf numFmtId="0" fontId="26" fillId="15" borderId="1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51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51" xfId="0" applyFont="1" applyFill="1" applyBorder="1" applyAlignment="1">
      <alignment horizontal="center" vertical="center" textRotation="90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1" fillId="11" borderId="27" xfId="3" applyFont="1" applyFill="1" applyBorder="1" applyAlignment="1" applyProtection="1">
      <alignment horizontal="center" vertical="center"/>
      <protection hidden="1"/>
    </xf>
    <xf numFmtId="0" fontId="31" fillId="11" borderId="28" xfId="3" applyFont="1" applyFill="1" applyBorder="1" applyAlignment="1" applyProtection="1">
      <alignment horizontal="center" vertical="center"/>
      <protection hidden="1"/>
    </xf>
    <xf numFmtId="0" fontId="14" fillId="0" borderId="18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 textRotation="90"/>
    </xf>
    <xf numFmtId="0" fontId="70" fillId="20" borderId="8" xfId="0" applyFont="1" applyFill="1" applyBorder="1" applyAlignment="1">
      <alignment horizontal="center" vertical="center" shrinkToFit="1"/>
    </xf>
    <xf numFmtId="0" fontId="70" fillId="20" borderId="26" xfId="0" applyFont="1" applyFill="1" applyBorder="1" applyAlignment="1">
      <alignment horizontal="center" vertical="center" shrinkToFit="1"/>
    </xf>
    <xf numFmtId="0" fontId="70" fillId="20" borderId="5" xfId="0" applyFont="1" applyFill="1" applyBorder="1" applyAlignment="1">
      <alignment horizontal="center" vertical="center" shrinkToFit="1"/>
    </xf>
    <xf numFmtId="0" fontId="70" fillId="20" borderId="10" xfId="0" applyFont="1" applyFill="1" applyBorder="1" applyAlignment="1">
      <alignment horizontal="center" vertical="center" textRotation="90" shrinkToFit="1"/>
    </xf>
    <xf numFmtId="0" fontId="70" fillId="20" borderId="9" xfId="0" applyFont="1" applyFill="1" applyBorder="1" applyAlignment="1">
      <alignment horizontal="center" vertical="center" textRotation="90" shrinkToFit="1"/>
    </xf>
    <xf numFmtId="0" fontId="70" fillId="20" borderId="11" xfId="0" applyFont="1" applyFill="1" applyBorder="1" applyAlignment="1">
      <alignment horizontal="center" vertical="center" textRotation="90" shrinkToFit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4" borderId="26" xfId="0" applyFont="1" applyFill="1" applyBorder="1" applyAlignment="1" applyProtection="1">
      <alignment horizontal="center" vertical="center"/>
      <protection hidden="1"/>
    </xf>
    <xf numFmtId="0" fontId="70" fillId="21" borderId="10" xfId="0" applyFont="1" applyFill="1" applyBorder="1" applyAlignment="1">
      <alignment horizontal="center" vertical="center" textRotation="90" shrinkToFit="1"/>
    </xf>
    <xf numFmtId="0" fontId="70" fillId="21" borderId="9" xfId="0" applyFont="1" applyFill="1" applyBorder="1" applyAlignment="1">
      <alignment horizontal="center" vertical="center" textRotation="90" shrinkToFit="1"/>
    </xf>
    <xf numFmtId="0" fontId="70" fillId="21" borderId="11" xfId="0" applyFont="1" applyFill="1" applyBorder="1" applyAlignment="1">
      <alignment horizontal="center" vertical="center" textRotation="90" shrinkToFit="1"/>
    </xf>
    <xf numFmtId="0" fontId="6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14" fillId="8" borderId="35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57" fillId="6" borderId="0" xfId="0" applyFont="1" applyFill="1" applyAlignment="1">
      <alignment horizontal="center"/>
    </xf>
    <xf numFmtId="0" fontId="40" fillId="6" borderId="0" xfId="0" applyFont="1" applyFill="1" applyAlignment="1">
      <alignment horizontal="center"/>
    </xf>
    <xf numFmtId="0" fontId="26" fillId="8" borderId="10" xfId="0" applyFont="1" applyFill="1" applyBorder="1" applyAlignment="1">
      <alignment horizontal="center" vertical="center"/>
    </xf>
    <xf numFmtId="0" fontId="26" fillId="8" borderId="36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right"/>
    </xf>
    <xf numFmtId="0" fontId="21" fillId="8" borderId="14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1" fontId="14" fillId="17" borderId="8" xfId="0" applyNumberFormat="1" applyFont="1" applyFill="1" applyBorder="1" applyAlignment="1">
      <alignment horizontal="center"/>
    </xf>
    <xf numFmtId="1" fontId="14" fillId="17" borderId="5" xfId="0" applyNumberFormat="1" applyFont="1" applyFill="1" applyBorder="1" applyAlignment="1">
      <alignment horizontal="center"/>
    </xf>
    <xf numFmtId="2" fontId="14" fillId="6" borderId="59" xfId="0" applyNumberFormat="1" applyFont="1" applyFill="1" applyBorder="1" applyAlignment="1">
      <alignment horizontal="center" vertical="center"/>
    </xf>
    <xf numFmtId="2" fontId="14" fillId="6" borderId="9" xfId="0" applyNumberFormat="1" applyFont="1" applyFill="1" applyBorder="1" applyAlignment="1">
      <alignment horizontal="center" vertical="center"/>
    </xf>
    <xf numFmtId="2" fontId="14" fillId="6" borderId="11" xfId="0" applyNumberFormat="1" applyFont="1" applyFill="1" applyBorder="1" applyAlignment="1">
      <alignment horizontal="center" vertical="center"/>
    </xf>
    <xf numFmtId="0" fontId="47" fillId="8" borderId="8" xfId="0" applyFont="1" applyFill="1" applyBorder="1" applyAlignment="1">
      <alignment horizontal="center"/>
    </xf>
    <xf numFmtId="0" fontId="47" fillId="8" borderId="5" xfId="0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72" fillId="0" borderId="1" xfId="3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 shrinkToFit="1"/>
    </xf>
    <xf numFmtId="0" fontId="31" fillId="10" borderId="27" xfId="3" applyFont="1" applyFill="1" applyBorder="1" applyAlignment="1" applyProtection="1">
      <alignment horizontal="center" vertical="center"/>
      <protection hidden="1"/>
    </xf>
    <xf numFmtId="0" fontId="31" fillId="10" borderId="28" xfId="3" applyFont="1" applyFill="1" applyBorder="1" applyAlignment="1" applyProtection="1">
      <alignment horizontal="center" vertical="center"/>
      <protection hidden="1"/>
    </xf>
    <xf numFmtId="0" fontId="31" fillId="10" borderId="46" xfId="3" applyFont="1" applyFill="1" applyBorder="1" applyAlignment="1" applyProtection="1">
      <alignment horizontal="center" vertical="center"/>
      <protection hidden="1"/>
    </xf>
    <xf numFmtId="0" fontId="33" fillId="0" borderId="0" xfId="3" applyNumberFormat="1" applyFont="1" applyFill="1" applyBorder="1" applyAlignment="1" applyProtection="1">
      <alignment horizontal="center"/>
      <protection hidden="1"/>
    </xf>
    <xf numFmtId="49" fontId="33" fillId="0" borderId="0" xfId="3" applyNumberFormat="1" applyFont="1" applyFill="1" applyBorder="1" applyAlignment="1" applyProtection="1">
      <alignment horizontal="center"/>
      <protection hidden="1"/>
    </xf>
    <xf numFmtId="0" fontId="23" fillId="12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</cellXfs>
  <cellStyles count="5">
    <cellStyle name="Normal 2" xfId="4" xr:uid="{00000000-0005-0000-0000-000001000000}"/>
    <cellStyle name="Normal_Sheet1" xfId="1" xr:uid="{00000000-0005-0000-0000-000002000000}"/>
    <cellStyle name="ปกติ" xfId="0" builtinId="0"/>
    <cellStyle name="ปกติ_m1-2554" xfId="2" xr:uid="{00000000-0005-0000-0000-000003000000}"/>
    <cellStyle name="ปกติ_PP551" xfId="3" xr:uid="{00000000-0005-0000-0000-000004000000}"/>
  </cellStyles>
  <dxfs count="87"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protection locked="0" hidden="0"/>
    </dxf>
    <dxf>
      <protection locked="1" hidden="1"/>
    </dxf>
    <dxf>
      <protection locked="1" hidden="1"/>
    </dxf>
    <dxf>
      <protection locked="1" hidden="1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39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CC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800" b="1" i="0" strike="noStrike">
                <a:solidFill>
                  <a:srgbClr val="000000"/>
                </a:solidFill>
                <a:latin typeface="Angsana New"/>
                <a:cs typeface="Angsana New"/>
              </a:rPr>
              <a:t>กราฟแสดงร้อยละของจำนวนนักเรียนต่อผลการเรียน</a:t>
            </a:r>
            <a:r>
              <a:rPr lang="th-TH" sz="1250" b="1" i="0" strike="noStrike">
                <a:solidFill>
                  <a:srgbClr val="000000"/>
                </a:solidFill>
                <a:latin typeface="Cordia New"/>
                <a:cs typeface="Cordia New"/>
              </a:rPr>
              <a:t>  </a:t>
            </a:r>
          </a:p>
        </c:rich>
      </c:tx>
      <c:layout>
        <c:manualLayout>
          <c:xMode val="edge"/>
          <c:yMode val="edge"/>
          <c:x val="0.30186026458509457"/>
          <c:y val="5.6835726416550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77851363987195E-2"/>
          <c:y val="0.26225552967871479"/>
          <c:w val="0.92363177376382044"/>
          <c:h val="0.512256128064011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003188097768868E-2"/>
                  <c:y val="-4.248366013071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86-4013-9387-4FBA66846E8E}"/>
                </c:ext>
              </c:extLst>
            </c:dLbl>
            <c:dLbl>
              <c:idx val="1"/>
              <c:layout>
                <c:manualLayout>
                  <c:x val="-1.7003188097768848E-2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6-4013-9387-4FBA66846E8E}"/>
                </c:ext>
              </c:extLst>
            </c:dLbl>
            <c:dLbl>
              <c:idx val="2"/>
              <c:layout>
                <c:manualLayout>
                  <c:x val="-2.5504782146652468E-2"/>
                  <c:y val="-4.5751633986929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6-4013-9387-4FBA66846E8E}"/>
                </c:ext>
              </c:extLst>
            </c:dLbl>
            <c:dLbl>
              <c:idx val="3"/>
              <c:layout>
                <c:manualLayout>
                  <c:x val="-2.4087849805171816E-2"/>
                  <c:y val="-4.9019607843140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6-4013-9387-4FBA66846E8E}"/>
                </c:ext>
              </c:extLst>
            </c:dLbl>
            <c:dLbl>
              <c:idx val="4"/>
              <c:layout>
                <c:manualLayout>
                  <c:x val="-2.2670917463692559E-2"/>
                  <c:y val="-4.5751633986929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6-4013-9387-4FBA66846E8E}"/>
                </c:ext>
              </c:extLst>
            </c:dLbl>
            <c:dLbl>
              <c:idx val="5"/>
              <c:layout>
                <c:manualLayout>
                  <c:x val="-2.1253985122211203E-2"/>
                  <c:y val="-4.9019607843140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86-4013-9387-4FBA66846E8E}"/>
                </c:ext>
              </c:extLst>
            </c:dLbl>
            <c:dLbl>
              <c:idx val="6"/>
              <c:layout>
                <c:manualLayout>
                  <c:x val="-2.1253985122211203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86-4013-9387-4FBA66846E8E}"/>
                </c:ext>
              </c:extLst>
            </c:dLbl>
            <c:dLbl>
              <c:idx val="7"/>
              <c:layout>
                <c:manualLayout>
                  <c:x val="-2.1253985122211203E-2"/>
                  <c:y val="-4.5751633986929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86-4013-9387-4FBA66846E8E}"/>
                </c:ext>
              </c:extLst>
            </c:dLbl>
            <c:dLbl>
              <c:idx val="8"/>
              <c:layout>
                <c:manualLayout>
                  <c:x val="-2.2670917463692559E-2"/>
                  <c:y val="-3.267973856209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86-4013-9387-4FBA66846E8E}"/>
                </c:ext>
              </c:extLst>
            </c:dLbl>
            <c:dLbl>
              <c:idx val="9"/>
              <c:layout>
                <c:manualLayout>
                  <c:x val="0"/>
                  <c:y val="-3.594771241830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86-4013-9387-4FBA66846E8E}"/>
                </c:ext>
              </c:extLst>
            </c:dLbl>
            <c:dLbl>
              <c:idx val="10"/>
              <c:layout>
                <c:manualLayout>
                  <c:x val="-2.1253985122211203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86-4013-9387-4FBA66846E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400" b="1" i="0" u="none" strike="noStrike" baseline="0">
                    <a:solidFill>
                      <a:srgbClr val="00206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p5กราฟ!$E$7:$O$7</c:f>
              <c:strCache>
                <c:ptCount val="11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  <c:pt idx="10">
                  <c:v>อื่นๆ</c:v>
                </c:pt>
              </c:strCache>
            </c:strRef>
          </c:cat>
          <c:val>
            <c:numRef>
              <c:f>p5กราฟ!$E$19:$O$19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86-4013-9387-4FBA66846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234816"/>
        <c:axId val="235236736"/>
      </c:lineChart>
      <c:catAx>
        <c:axId val="2352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ผลการเรียน</a:t>
                </a:r>
              </a:p>
            </c:rich>
          </c:tx>
          <c:layout>
            <c:manualLayout>
              <c:xMode val="edge"/>
              <c:yMode val="edge"/>
              <c:x val="0.47878039740709682"/>
              <c:y val="0.8663594256600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23523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23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ร้อยละของจำนวนนักเรียน   </a:t>
                </a:r>
              </a:p>
            </c:rich>
          </c:tx>
          <c:layout>
            <c:manualLayout>
              <c:xMode val="edge"/>
              <c:yMode val="edge"/>
              <c:x val="7.1530251802099133E-3"/>
              <c:y val="0.1566821059132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235234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2231572</xdr:colOff>
      <xdr:row>0</xdr:row>
      <xdr:rowOff>0</xdr:rowOff>
    </xdr:from>
    <xdr:to>
      <xdr:col>13</xdr:col>
      <xdr:colOff>754742</xdr:colOff>
      <xdr:row>2</xdr:row>
      <xdr:rowOff>700314</xdr:rowOff>
    </xdr:to>
    <xdr:pic>
      <xdr:nvPicPr>
        <xdr:cNvPr id="5" name="รูปภาพ 4" descr="โปรแกรม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3893" y="0"/>
          <a:ext cx="11103428" cy="2857500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2</xdr:row>
      <xdr:rowOff>163285</xdr:rowOff>
    </xdr:from>
    <xdr:to>
      <xdr:col>1</xdr:col>
      <xdr:colOff>2795814</xdr:colOff>
      <xdr:row>5</xdr:row>
      <xdr:rowOff>417705</xdr:rowOff>
    </xdr:to>
    <xdr:pic>
      <xdr:nvPicPr>
        <xdr:cNvPr id="6" name="รูปภาพ 5" descr="logo-ใหม่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8892" y="2326821"/>
          <a:ext cx="2462893" cy="2322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373</xdr:row>
      <xdr:rowOff>0</xdr:rowOff>
    </xdr:from>
    <xdr:to>
      <xdr:col>3</xdr:col>
      <xdr:colOff>57978</xdr:colOff>
      <xdr:row>383</xdr:row>
      <xdr:rowOff>207066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53826"/>
          <a:ext cx="2857500" cy="2857500"/>
        </a:xfrm>
        <a:prstGeom prst="rect">
          <a:avLst/>
        </a:prstGeom>
      </xdr:spPr>
    </xdr:pic>
    <xdr:clientData/>
  </xdr:twoCellAnchor>
  <xdr:twoCellAnchor>
    <xdr:from>
      <xdr:col>12</xdr:col>
      <xdr:colOff>215354</xdr:colOff>
      <xdr:row>31</xdr:row>
      <xdr:rowOff>8283</xdr:rowOff>
    </xdr:from>
    <xdr:to>
      <xdr:col>16</xdr:col>
      <xdr:colOff>131354</xdr:colOff>
      <xdr:row>31</xdr:row>
      <xdr:rowOff>8283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 bwMode="auto">
        <a:xfrm>
          <a:off x="6443876" y="9756913"/>
          <a:ext cx="144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91109</xdr:colOff>
      <xdr:row>0</xdr:row>
      <xdr:rowOff>132522</xdr:rowOff>
    </xdr:from>
    <xdr:to>
      <xdr:col>11</xdr:col>
      <xdr:colOff>277620</xdr:colOff>
      <xdr:row>0</xdr:row>
      <xdr:rowOff>1027044</xdr:rowOff>
    </xdr:to>
    <xdr:pic>
      <xdr:nvPicPr>
        <xdr:cNvPr id="6" name="รูปภาพ 5" descr="logo-ใหม่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76631" y="132522"/>
          <a:ext cx="948511" cy="8945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247650</xdr:rowOff>
    </xdr:from>
    <xdr:to>
      <xdr:col>19</xdr:col>
      <xdr:colOff>0</xdr:colOff>
      <xdr:row>33</xdr:row>
      <xdr:rowOff>266700</xdr:rowOff>
    </xdr:to>
    <xdr:graphicFrame macro="">
      <xdr:nvGraphicFramePr>
        <xdr:cNvPr id="4330" name="Chart 1">
          <a:extLst>
            <a:ext uri="{FF2B5EF4-FFF2-40B4-BE49-F238E27FC236}">
              <a16:creationId xmlns:a16="http://schemas.microsoft.com/office/drawing/2014/main" id="{00000000-0008-0000-0800-0000E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190500</xdr:colOff>
      <xdr:row>0</xdr:row>
      <xdr:rowOff>161925</xdr:rowOff>
    </xdr:from>
    <xdr:to>
      <xdr:col>4</xdr:col>
      <xdr:colOff>123916</xdr:colOff>
      <xdr:row>2</xdr:row>
      <xdr:rowOff>180975</xdr:rowOff>
    </xdr:to>
    <xdr:pic>
      <xdr:nvPicPr>
        <xdr:cNvPr id="4" name="รูปภาพ 3" descr="logo-ใหม่2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161925"/>
          <a:ext cx="838291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215347</xdr:colOff>
      <xdr:row>1</xdr:row>
      <xdr:rowOff>157370</xdr:rowOff>
    </xdr:from>
    <xdr:to>
      <xdr:col>6</xdr:col>
      <xdr:colOff>1068456</xdr:colOff>
      <xdr:row>2</xdr:row>
      <xdr:rowOff>158507</xdr:rowOff>
    </xdr:to>
    <xdr:pic>
      <xdr:nvPicPr>
        <xdr:cNvPr id="3" name="รูปภาพ 2" descr="logo-ใหม่2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7956" y="157370"/>
          <a:ext cx="853109" cy="804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2898" y="347870"/>
          <a:ext cx="906731" cy="985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131" y="347042"/>
          <a:ext cx="908387" cy="9823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C38" totalsRowShown="0" headerRowDxfId="44" dataDxfId="43" headerRowCellStyle="Normal 2" dataCellStyle="Normal 2">
  <autoFilter ref="B2:C38" xr:uid="{00000000-0009-0000-0100-000001000000}"/>
  <tableColumns count="2">
    <tableColumn id="1" xr3:uid="{00000000-0010-0000-0000-000001000000}" name="ห้อง" dataDxfId="42" dataCellStyle="Normal 2"/>
    <tableColumn id="2" xr3:uid="{00000000-0010-0000-0000-000002000000}" name="ชื่อครูที่ปรึกษา" dataDxfId="41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" displayName="Table1" ref="C4:F17" totalsRowShown="0" headerRowDxfId="26" dataDxfId="24" headerRowBorderDxfId="25" tableBorderDxfId="23" totalsRowBorderDxfId="22">
  <tableColumns count="4">
    <tableColumn id="1" xr3:uid="{00000000-0010-0000-0100-000001000000}" name="ชั้น" dataDxfId="21"/>
    <tableColumn id="2" xr3:uid="{00000000-0010-0000-0100-000002000000}" name="ชาย" dataDxfId="20"/>
    <tableColumn id="3" xr3:uid="{00000000-0010-0000-0100-000003000000}" name="หญิง" dataDxfId="19"/>
    <tableColumn id="4" xr3:uid="{00000000-0010-0000-0100-000004000000}" name="รวม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" displayName="Table2" ref="H4:K17" totalsRowShown="0" headerRowDxfId="17" dataDxfId="15" headerRowBorderDxfId="16" tableBorderDxfId="14" totalsRowBorderDxfId="13">
  <tableColumns count="4">
    <tableColumn id="1" xr3:uid="{00000000-0010-0000-0200-000001000000}" name="ชั้น" dataDxfId="12"/>
    <tableColumn id="2" xr3:uid="{00000000-0010-0000-0200-000002000000}" name="ชาย" dataDxfId="11"/>
    <tableColumn id="3" xr3:uid="{00000000-0010-0000-0200-000003000000}" name="หญิง" dataDxfId="10"/>
    <tableColumn id="4" xr3:uid="{00000000-0010-0000-0200-000004000000}" name="รวม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3" displayName="Table3" ref="M4:P17" totalsRowShown="0" headerRowDxfId="8" dataDxfId="6" headerRowBorderDxfId="7" tableBorderDxfId="5" totalsRowBorderDxfId="4">
  <tableColumns count="4">
    <tableColumn id="1" xr3:uid="{00000000-0010-0000-0300-000001000000}" name="ชั้น" dataDxfId="3"/>
    <tableColumn id="2" xr3:uid="{00000000-0010-0000-0300-000002000000}" name="ชาย" dataDxfId="2"/>
    <tableColumn id="3" xr3:uid="{00000000-0010-0000-0300-000003000000}" name="หญิง" dataDxfId="1"/>
    <tableColumn id="4" xr3:uid="{00000000-0010-0000-0300-000004000000}" name="รวม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50292" rIns="0" bIns="0" anchor="t" upright="1"/>
      <a:lstStyle>
        <a:defPPr algn="l" rtl="1">
          <a:defRPr sz="1600" b="0" i="0" u="sng" strike="noStrike">
            <a:solidFill>
              <a:srgbClr val="0000FF"/>
            </a:solidFill>
            <a:latin typeface="Angsana New"/>
            <a:cs typeface="Angsana New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6"/>
  <sheetViews>
    <sheetView showGridLines="0" showRowColHeaders="0" showZeros="0" tabSelected="1" topLeftCell="A17" zoomScale="70" zoomScaleNormal="70" workbookViewId="0">
      <selection activeCell="D18" sqref="D18"/>
    </sheetView>
  </sheetViews>
  <sheetFormatPr defaultColWidth="0" defaultRowHeight="21.75" zeroHeight="1" x14ac:dyDescent="0.5"/>
  <cols>
    <col min="1" max="1" width="9.140625" style="345" customWidth="1"/>
    <col min="2" max="2" width="47.42578125" style="345" customWidth="1"/>
    <col min="3" max="3" width="12.7109375" style="345" customWidth="1"/>
    <col min="4" max="4" width="14.7109375" style="345" customWidth="1"/>
    <col min="5" max="5" width="11.7109375" style="345" customWidth="1"/>
    <col min="6" max="6" width="3.140625" style="345" customWidth="1"/>
    <col min="7" max="7" width="14.5703125" style="345" customWidth="1"/>
    <col min="8" max="8" width="11.5703125" style="345" customWidth="1"/>
    <col min="9" max="9" width="23" style="345" customWidth="1"/>
    <col min="10" max="11" width="16.28515625" style="345" bestFit="1" customWidth="1"/>
    <col min="12" max="13" width="8.7109375" style="345" customWidth="1"/>
    <col min="14" max="14" width="15.5703125" style="345" customWidth="1"/>
    <col min="15" max="15" width="16.85546875" style="345" customWidth="1"/>
    <col min="16" max="16" width="5.5703125" style="345" customWidth="1"/>
    <col min="17" max="17" width="9.140625" style="346" customWidth="1"/>
    <col min="18" max="18" width="2.7109375" style="346" customWidth="1"/>
    <col min="19" max="19" width="9.140625" style="346" hidden="1" customWidth="1"/>
    <col min="20" max="20" width="12.5703125" style="345" hidden="1" customWidth="1"/>
    <col min="21" max="23" width="0" style="345" hidden="1" customWidth="1"/>
    <col min="24" max="16384" width="9.140625" style="345" hidden="1"/>
  </cols>
  <sheetData>
    <row r="1" spans="1:19" x14ac:dyDescent="0.5"/>
    <row r="2" spans="1:19" ht="148.5" customHeight="1" x14ac:dyDescent="0.5">
      <c r="D2" s="347"/>
      <c r="E2" s="347"/>
      <c r="F2" s="347"/>
      <c r="G2" s="347"/>
      <c r="H2" s="347"/>
      <c r="I2" s="347"/>
      <c r="J2" s="347"/>
      <c r="K2" s="347"/>
      <c r="L2" s="347"/>
      <c r="M2" s="348"/>
    </row>
    <row r="3" spans="1:19" ht="64.5" x14ac:dyDescent="0.5">
      <c r="D3" s="373" t="s">
        <v>219</v>
      </c>
      <c r="E3" s="373"/>
      <c r="F3" s="373"/>
      <c r="G3" s="373"/>
      <c r="H3" s="373"/>
      <c r="I3" s="373"/>
      <c r="J3" s="373"/>
      <c r="K3" s="349"/>
      <c r="L3" s="349"/>
      <c r="M3" s="349"/>
      <c r="N3" s="350"/>
      <c r="Q3" s="345"/>
      <c r="R3" s="345"/>
      <c r="S3" s="345"/>
    </row>
    <row r="4" spans="1:19" ht="64.5" x14ac:dyDescent="0.7">
      <c r="D4" s="374" t="s">
        <v>220</v>
      </c>
      <c r="E4" s="374"/>
      <c r="F4" s="374"/>
      <c r="G4" s="374"/>
      <c r="H4" s="374"/>
      <c r="I4" s="374"/>
      <c r="J4" s="374"/>
      <c r="K4" s="351"/>
      <c r="L4" s="351"/>
      <c r="M4" s="352"/>
      <c r="N4" s="350"/>
      <c r="Q4" s="345"/>
      <c r="R4" s="345"/>
      <c r="S4" s="345"/>
    </row>
    <row r="5" spans="1:19" ht="35.1" customHeight="1" thickBot="1" x14ac:dyDescent="0.75">
      <c r="M5" s="352" t="s">
        <v>189</v>
      </c>
      <c r="Q5" s="345"/>
      <c r="R5" s="345"/>
      <c r="S5" s="345"/>
    </row>
    <row r="6" spans="1:19" ht="35.1" customHeight="1" thickBot="1" x14ac:dyDescent="0.75">
      <c r="D6" s="372" t="s">
        <v>28</v>
      </c>
      <c r="E6" s="372"/>
      <c r="F6" s="377">
        <v>2</v>
      </c>
      <c r="G6" s="377"/>
      <c r="H6" s="377"/>
      <c r="I6" s="377"/>
      <c r="L6" s="353"/>
      <c r="M6" s="352" t="s">
        <v>130</v>
      </c>
      <c r="N6" s="353"/>
      <c r="O6" s="354"/>
      <c r="P6" s="354"/>
      <c r="Q6" s="354"/>
      <c r="R6" s="354"/>
      <c r="S6" s="345"/>
    </row>
    <row r="7" spans="1:19" ht="35.1" customHeight="1" thickBot="1" x14ac:dyDescent="0.75">
      <c r="A7" s="355"/>
      <c r="B7" s="366" t="str">
        <f>subj!C2</f>
        <v>ผักไฮโดรโปนิกส์</v>
      </c>
      <c r="C7" s="357"/>
      <c r="D7" s="372" t="s">
        <v>22</v>
      </c>
      <c r="E7" s="372"/>
      <c r="F7" s="376">
        <v>2565</v>
      </c>
      <c r="G7" s="376"/>
      <c r="H7" s="376"/>
      <c r="I7" s="376"/>
      <c r="L7" s="353"/>
      <c r="M7" s="352" t="s">
        <v>386</v>
      </c>
      <c r="N7" s="353"/>
      <c r="O7" s="358"/>
      <c r="P7" s="358"/>
      <c r="Q7" s="358"/>
      <c r="R7" s="345"/>
      <c r="S7" s="345"/>
    </row>
    <row r="8" spans="1:19" ht="35.1" customHeight="1" thickBot="1" x14ac:dyDescent="0.75">
      <c r="A8" s="355"/>
      <c r="B8" s="366" t="str">
        <f>subj!C3</f>
        <v>วัฒนธรรมจีน</v>
      </c>
      <c r="C8" s="357"/>
      <c r="D8" s="372" t="s">
        <v>25</v>
      </c>
      <c r="E8" s="372"/>
      <c r="F8" s="376" t="str">
        <f>VLOOKUP(ข้อมูลเบื้องต้น!F9,subj!C2:E12,3,0)</f>
        <v>ก20908</v>
      </c>
      <c r="G8" s="376"/>
      <c r="H8" s="376"/>
      <c r="I8" s="376"/>
      <c r="L8" s="353"/>
      <c r="M8" s="352"/>
      <c r="N8" s="353"/>
      <c r="O8" s="358"/>
      <c r="P8" s="358"/>
      <c r="Q8" s="345"/>
      <c r="R8" s="345"/>
      <c r="S8" s="345"/>
    </row>
    <row r="9" spans="1:19" ht="35.1" customHeight="1" thickBot="1" x14ac:dyDescent="0.75">
      <c r="A9" s="355"/>
      <c r="B9" s="366" t="str">
        <f>subj!C4</f>
        <v>เทคโนโลยีเพื่อการเรียนรู้</v>
      </c>
      <c r="C9" s="357"/>
      <c r="D9" s="372" t="s">
        <v>52</v>
      </c>
      <c r="E9" s="372"/>
      <c r="F9" s="368" t="s">
        <v>508</v>
      </c>
      <c r="G9" s="368"/>
      <c r="H9" s="368"/>
      <c r="I9" s="368"/>
      <c r="J9" s="356">
        <f>VLOOKUP(F9,subj!C2:F12,4,0)</f>
        <v>6</v>
      </c>
      <c r="L9" s="353"/>
      <c r="M9" s="352" t="s">
        <v>206</v>
      </c>
      <c r="N9" s="353"/>
      <c r="O9" s="358"/>
      <c r="P9" s="358"/>
      <c r="Q9" s="345"/>
      <c r="R9" s="345"/>
      <c r="S9" s="345"/>
    </row>
    <row r="10" spans="1:19" ht="35.1" hidden="1" customHeight="1" thickBot="1" x14ac:dyDescent="0.75">
      <c r="A10" s="355"/>
      <c r="B10" s="366" t="str">
        <f>subj!C5</f>
        <v>ภาษาอังกฤษ</v>
      </c>
      <c r="C10" s="357"/>
      <c r="D10" s="372" t="s">
        <v>53</v>
      </c>
      <c r="E10" s="372"/>
      <c r="F10" s="368">
        <v>0.5</v>
      </c>
      <c r="G10" s="368"/>
      <c r="H10" s="368"/>
      <c r="I10" s="368"/>
      <c r="L10" s="353"/>
      <c r="M10" s="352" t="s">
        <v>207</v>
      </c>
      <c r="N10" s="353"/>
      <c r="O10" s="358"/>
      <c r="P10" s="358"/>
      <c r="Q10" s="345"/>
      <c r="R10" s="345"/>
      <c r="S10" s="345"/>
    </row>
    <row r="11" spans="1:19" ht="35.1" customHeight="1" thickBot="1" x14ac:dyDescent="0.75">
      <c r="A11" s="355"/>
      <c r="B11" s="366" t="str">
        <f>subj!C6</f>
        <v>Gifted Math</v>
      </c>
      <c r="C11" s="357"/>
      <c r="D11" s="372" t="s">
        <v>21</v>
      </c>
      <c r="E11" s="372"/>
      <c r="F11" s="368" t="s">
        <v>625</v>
      </c>
      <c r="G11" s="368"/>
      <c r="H11" s="368"/>
      <c r="I11" s="368"/>
      <c r="L11" s="353"/>
      <c r="M11" s="352" t="s">
        <v>219</v>
      </c>
      <c r="N11" s="353"/>
      <c r="Q11" s="345"/>
      <c r="R11" s="345"/>
      <c r="S11" s="345"/>
    </row>
    <row r="12" spans="1:19" ht="35.1" customHeight="1" thickBot="1" x14ac:dyDescent="0.75">
      <c r="A12" s="355"/>
      <c r="B12" s="366" t="str">
        <f>subj!C7</f>
        <v>มัคคุเทศก์น้อย</v>
      </c>
      <c r="C12" s="357"/>
      <c r="D12" s="372" t="s">
        <v>223</v>
      </c>
      <c r="E12" s="372"/>
      <c r="F12" s="369" t="s">
        <v>384</v>
      </c>
      <c r="G12" s="369"/>
      <c r="H12" s="369"/>
      <c r="I12" s="369"/>
      <c r="L12" s="353"/>
      <c r="M12" s="352" t="s">
        <v>221</v>
      </c>
      <c r="N12" s="353"/>
      <c r="Q12" s="345"/>
      <c r="R12" s="345"/>
      <c r="S12" s="345"/>
    </row>
    <row r="13" spans="1:19" ht="35.1" customHeight="1" thickBot="1" x14ac:dyDescent="0.75">
      <c r="A13" s="355"/>
      <c r="B13" s="366" t="str">
        <f>subj!C8</f>
        <v>นักวิทยาศาสตร์น้อย</v>
      </c>
      <c r="C13" s="357"/>
      <c r="D13" s="372" t="s">
        <v>222</v>
      </c>
      <c r="E13" s="372"/>
      <c r="F13" s="369" t="s">
        <v>385</v>
      </c>
      <c r="G13" s="369"/>
      <c r="H13" s="369"/>
      <c r="I13" s="369"/>
      <c r="Q13" s="345"/>
      <c r="R13" s="345"/>
      <c r="S13" s="345"/>
    </row>
    <row r="14" spans="1:19" ht="31.5" x14ac:dyDescent="0.7">
      <c r="A14" s="355"/>
      <c r="B14" s="366" t="str">
        <f>subj!C9</f>
        <v>อาหารเพื่อสุขภาพ</v>
      </c>
      <c r="C14" s="355"/>
      <c r="F14" s="369" t="s">
        <v>219</v>
      </c>
      <c r="G14" s="369"/>
      <c r="H14" s="369"/>
      <c r="I14" s="369"/>
      <c r="Q14" s="345"/>
      <c r="R14" s="345"/>
    </row>
    <row r="15" spans="1:19" ht="39.950000000000003" customHeight="1" x14ac:dyDescent="0.7">
      <c r="B15" s="366" t="str">
        <f>subj!C10</f>
        <v>ธนาคารโรงเรียน</v>
      </c>
      <c r="O15" s="359"/>
      <c r="P15" s="359"/>
      <c r="S15" s="345"/>
    </row>
    <row r="16" spans="1:19" ht="32.25" x14ac:dyDescent="0.7">
      <c r="B16" s="366" t="str">
        <f>subj!C11</f>
        <v>กีฬาฮาเฮ</v>
      </c>
      <c r="D16" s="375" t="s">
        <v>134</v>
      </c>
      <c r="E16" s="375"/>
      <c r="G16" s="375" t="s">
        <v>135</v>
      </c>
      <c r="H16" s="375"/>
      <c r="I16" s="360"/>
      <c r="O16" s="359"/>
      <c r="P16" s="359"/>
      <c r="S16" s="345"/>
    </row>
    <row r="17" spans="2:23" ht="31.5" x14ac:dyDescent="0.65">
      <c r="B17" s="355">
        <f>subj!C12</f>
        <v>0</v>
      </c>
      <c r="D17" s="361" t="s">
        <v>55</v>
      </c>
      <c r="E17" s="361" t="s">
        <v>6</v>
      </c>
      <c r="F17" s="360"/>
      <c r="G17" s="361" t="s">
        <v>55</v>
      </c>
      <c r="H17" s="361" t="s">
        <v>6</v>
      </c>
      <c r="O17" s="359"/>
      <c r="P17" s="359"/>
      <c r="S17" s="345"/>
    </row>
    <row r="18" spans="2:23" ht="31.5" x14ac:dyDescent="0.65">
      <c r="B18" s="355">
        <f>subj!C13</f>
        <v>0</v>
      </c>
      <c r="D18" s="344">
        <v>1</v>
      </c>
      <c r="E18" s="344">
        <v>10</v>
      </c>
      <c r="F18" s="360"/>
      <c r="G18" s="344">
        <v>4</v>
      </c>
      <c r="H18" s="344">
        <v>10</v>
      </c>
      <c r="O18" s="359"/>
      <c r="P18" s="359"/>
      <c r="S18" s="345"/>
    </row>
    <row r="19" spans="2:23" ht="31.5" x14ac:dyDescent="0.65">
      <c r="D19" s="344">
        <v>2</v>
      </c>
      <c r="E19" s="344">
        <v>10</v>
      </c>
      <c r="F19" s="360"/>
      <c r="G19" s="344">
        <v>5</v>
      </c>
      <c r="H19" s="344">
        <v>10</v>
      </c>
      <c r="O19" s="359"/>
      <c r="P19" s="359"/>
      <c r="S19" s="345"/>
    </row>
    <row r="20" spans="2:23" ht="31.5" x14ac:dyDescent="0.65">
      <c r="D20" s="344">
        <v>3</v>
      </c>
      <c r="E20" s="344">
        <v>10</v>
      </c>
      <c r="F20" s="360"/>
      <c r="G20" s="344"/>
      <c r="H20" s="344"/>
      <c r="O20" s="359"/>
      <c r="P20" s="359"/>
      <c r="S20" s="345"/>
    </row>
    <row r="21" spans="2:23" ht="31.5" x14ac:dyDescent="0.65">
      <c r="D21" s="344"/>
      <c r="E21" s="344"/>
      <c r="F21" s="360"/>
      <c r="G21" s="344"/>
      <c r="H21" s="344"/>
      <c r="S21" s="345"/>
    </row>
    <row r="22" spans="2:23" ht="31.5" x14ac:dyDescent="0.65">
      <c r="D22" s="344"/>
      <c r="E22" s="344"/>
      <c r="F22" s="360"/>
      <c r="G22" s="344"/>
      <c r="H22" s="344"/>
      <c r="S22" s="345"/>
    </row>
    <row r="23" spans="2:23" ht="31.5" x14ac:dyDescent="0.65">
      <c r="D23" s="362" t="s">
        <v>111</v>
      </c>
      <c r="E23" s="344">
        <v>20</v>
      </c>
      <c r="F23" s="363"/>
      <c r="G23" s="362" t="s">
        <v>112</v>
      </c>
      <c r="H23" s="344">
        <v>30</v>
      </c>
      <c r="S23" s="345"/>
    </row>
    <row r="24" spans="2:23" x14ac:dyDescent="0.5">
      <c r="S24" s="345"/>
    </row>
    <row r="25" spans="2:23" ht="31.5" x14ac:dyDescent="0.5">
      <c r="D25" s="370" t="s">
        <v>6</v>
      </c>
      <c r="E25" s="370"/>
      <c r="F25" s="364"/>
      <c r="G25" s="367">
        <f>SUM(E18:E23,H18:H23)</f>
        <v>100</v>
      </c>
      <c r="H25" s="367"/>
      <c r="S25" s="345"/>
    </row>
    <row r="26" spans="2:23" s="365" customFormat="1" ht="31.5" x14ac:dyDescent="0.5">
      <c r="B26" s="363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6"/>
      <c r="R26" s="346"/>
      <c r="S26" s="363"/>
      <c r="T26" s="363"/>
    </row>
    <row r="27" spans="2:23" ht="27.75" x14ac:dyDescent="0.65">
      <c r="G27" s="371" t="str">
        <f>IF(G25&gt;100,"ตรวจสอบคะแนน","")</f>
        <v/>
      </c>
      <c r="H27" s="371"/>
      <c r="Q27" s="365"/>
      <c r="R27" s="365"/>
      <c r="S27" s="345"/>
      <c r="U27" s="346"/>
      <c r="V27" s="346"/>
      <c r="W27" s="346"/>
    </row>
    <row r="28" spans="2:23" x14ac:dyDescent="0.5">
      <c r="I28" s="365"/>
      <c r="Q28" s="345"/>
      <c r="R28" s="345"/>
      <c r="S28" s="345"/>
      <c r="U28" s="346"/>
      <c r="V28" s="346"/>
      <c r="W28" s="346"/>
    </row>
    <row r="29" spans="2:23" x14ac:dyDescent="0.5">
      <c r="Q29" s="345"/>
      <c r="R29" s="345"/>
      <c r="S29" s="345"/>
      <c r="U29" s="346"/>
      <c r="V29" s="346"/>
      <c r="W29" s="346"/>
    </row>
    <row r="30" spans="2:23" x14ac:dyDescent="0.5">
      <c r="Q30" s="345"/>
      <c r="R30" s="345"/>
      <c r="S30" s="345"/>
      <c r="U30" s="346"/>
      <c r="V30" s="346"/>
      <c r="W30" s="346"/>
    </row>
    <row r="31" spans="2:23" hidden="1" x14ac:dyDescent="0.5">
      <c r="Q31" s="345"/>
      <c r="R31" s="345"/>
      <c r="S31" s="345"/>
      <c r="U31" s="346"/>
      <c r="V31" s="346"/>
      <c r="W31" s="346"/>
    </row>
    <row r="32" spans="2:23" hidden="1" x14ac:dyDescent="0.5">
      <c r="Q32" s="345"/>
      <c r="R32" s="345"/>
      <c r="S32" s="345"/>
      <c r="U32" s="346"/>
      <c r="V32" s="346"/>
      <c r="W32" s="346"/>
    </row>
    <row r="33" spans="16:23" hidden="1" x14ac:dyDescent="0.5">
      <c r="Q33" s="345"/>
      <c r="R33" s="345"/>
      <c r="S33" s="345"/>
      <c r="U33" s="346"/>
      <c r="V33" s="346"/>
      <c r="W33" s="346"/>
    </row>
    <row r="34" spans="16:23" hidden="1" x14ac:dyDescent="0.5">
      <c r="Q34" s="345"/>
      <c r="R34" s="345"/>
      <c r="S34" s="345"/>
      <c r="U34" s="346"/>
      <c r="V34" s="346"/>
      <c r="W34" s="346"/>
    </row>
    <row r="35" spans="16:23" hidden="1" x14ac:dyDescent="0.5">
      <c r="Q35" s="345"/>
      <c r="R35" s="345"/>
      <c r="S35" s="345"/>
    </row>
    <row r="36" spans="16:23" hidden="1" x14ac:dyDescent="0.5">
      <c r="P36" s="346"/>
    </row>
  </sheetData>
  <sheetProtection algorithmName="SHA-512" hashValue="huoi1BBp6IGUiV3sy1JvrGdvjZL9VOefi4nywuPEzrUibqeon01jO8mMmCtLx9uXuioznAAOqaixu0JTINSSrA==" saltValue="xCiaUus4PN9I8rmu7y8pow==" spinCount="100000" sheet="1" objects="1" scenarios="1" selectLockedCells="1"/>
  <customSheetViews>
    <customSheetView guid="{389C1853-6099-4D9F-A0F7-7F9074524A1B}" zeroValues="0" showRuler="0" topLeftCell="A25">
      <selection activeCell="M34" sqref="M34"/>
      <pageMargins left="0.7" right="0.7" top="0.75" bottom="0.75" header="0.3" footer="0.3"/>
      <pageSetup paperSize="9" orientation="portrait" horizontalDpi="4294967293" verticalDpi="0" r:id="rId1"/>
      <headerFooter alignWithMargins="0"/>
    </customSheetView>
  </customSheetViews>
  <mergeCells count="24">
    <mergeCell ref="D3:J3"/>
    <mergeCell ref="D4:J4"/>
    <mergeCell ref="D16:E16"/>
    <mergeCell ref="G16:H16"/>
    <mergeCell ref="F10:I10"/>
    <mergeCell ref="F8:I8"/>
    <mergeCell ref="F7:I7"/>
    <mergeCell ref="F6:I6"/>
    <mergeCell ref="F9:I9"/>
    <mergeCell ref="D10:E10"/>
    <mergeCell ref="D6:E6"/>
    <mergeCell ref="D7:E7"/>
    <mergeCell ref="D8:E8"/>
    <mergeCell ref="D9:E9"/>
    <mergeCell ref="G25:H25"/>
    <mergeCell ref="F11:I11"/>
    <mergeCell ref="F12:I12"/>
    <mergeCell ref="D25:E25"/>
    <mergeCell ref="G27:H27"/>
    <mergeCell ref="D11:E11"/>
    <mergeCell ref="D12:E12"/>
    <mergeCell ref="D13:E13"/>
    <mergeCell ref="F13:I13"/>
    <mergeCell ref="F14:I14"/>
  </mergeCells>
  <phoneticPr fontId="9" type="noConversion"/>
  <conditionalFormatting sqref="G25:H25">
    <cfRule type="cellIs" dxfId="86" priority="1" operator="greaterThan">
      <formula>100</formula>
    </cfRule>
  </conditionalFormatting>
  <dataValidations count="1">
    <dataValidation type="list" showInputMessage="1" showErrorMessage="1" sqref="F9:I9" xr:uid="{00000000-0002-0000-0000-000000000000}">
      <formula1>$B$7:$B$17</formula1>
    </dataValidation>
  </dataValidations>
  <pageMargins left="0.7" right="0.7" top="0.75" bottom="0.75" header="0.3" footer="0.3"/>
  <pageSetup paperSize="9" orientation="portrait" horizontalDpi="4294967293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3"/>
  <sheetViews>
    <sheetView zoomScale="85" zoomScaleNormal="85" workbookViewId="0">
      <selection activeCell="J10" sqref="J10"/>
    </sheetView>
  </sheetViews>
  <sheetFormatPr defaultColWidth="9.140625" defaultRowHeight="21.75" x14ac:dyDescent="0.5"/>
  <cols>
    <col min="1" max="1" width="9.140625" style="23"/>
    <col min="2" max="2" width="7.42578125" style="23" customWidth="1"/>
    <col min="3" max="3" width="35" style="23" customWidth="1"/>
    <col min="4" max="5" width="13.28515625" style="23" customWidth="1"/>
    <col min="6" max="6" width="9.140625" style="23" customWidth="1"/>
    <col min="7" max="16384" width="9.140625" style="23"/>
  </cols>
  <sheetData>
    <row r="1" spans="2:6" ht="27.75" x14ac:dyDescent="0.65">
      <c r="B1" s="338" t="s">
        <v>74</v>
      </c>
      <c r="C1" s="338" t="s">
        <v>377</v>
      </c>
      <c r="D1" s="339" t="s">
        <v>378</v>
      </c>
      <c r="E1" s="339" t="s">
        <v>379</v>
      </c>
    </row>
    <row r="2" spans="2:6" ht="27.75" x14ac:dyDescent="0.65">
      <c r="B2" s="340">
        <v>1</v>
      </c>
      <c r="C2" s="341" t="s">
        <v>512</v>
      </c>
      <c r="D2" s="339">
        <f>COUNTIF(student!S:S,subj!B2)</f>
        <v>21</v>
      </c>
      <c r="E2" s="339" t="s">
        <v>626</v>
      </c>
      <c r="F2" s="23">
        <v>1</v>
      </c>
    </row>
    <row r="3" spans="2:6" ht="27.75" x14ac:dyDescent="0.65">
      <c r="B3" s="340">
        <v>2</v>
      </c>
      <c r="C3" s="341" t="s">
        <v>398</v>
      </c>
      <c r="D3" s="339">
        <f>COUNTIF(student!S:S,subj!B3)</f>
        <v>19</v>
      </c>
      <c r="E3" s="339" t="s">
        <v>626</v>
      </c>
      <c r="F3" s="23">
        <v>2</v>
      </c>
    </row>
    <row r="4" spans="2:6" ht="27.75" x14ac:dyDescent="0.65">
      <c r="B4" s="340">
        <v>3</v>
      </c>
      <c r="C4" s="341" t="s">
        <v>727</v>
      </c>
      <c r="D4" s="339">
        <f>COUNTIF(student!S:S,subj!B4)</f>
        <v>20</v>
      </c>
      <c r="E4" s="339" t="s">
        <v>626</v>
      </c>
      <c r="F4" s="23">
        <v>3</v>
      </c>
    </row>
    <row r="5" spans="2:6" ht="27.75" x14ac:dyDescent="0.65">
      <c r="B5" s="340">
        <v>4</v>
      </c>
      <c r="C5" s="341" t="s">
        <v>728</v>
      </c>
      <c r="D5" s="339">
        <f>COUNTIF(student!S:S,subj!B5)</f>
        <v>22</v>
      </c>
      <c r="E5" s="339" t="s">
        <v>626</v>
      </c>
      <c r="F5" s="23">
        <v>4</v>
      </c>
    </row>
    <row r="6" spans="2:6" ht="27.75" x14ac:dyDescent="0.65">
      <c r="B6" s="340">
        <v>5</v>
      </c>
      <c r="C6" s="341" t="s">
        <v>729</v>
      </c>
      <c r="D6" s="339">
        <f>COUNTIF(student!S:S,subj!B6)</f>
        <v>14</v>
      </c>
      <c r="E6" s="339" t="s">
        <v>626</v>
      </c>
      <c r="F6" s="23">
        <v>5</v>
      </c>
    </row>
    <row r="7" spans="2:6" ht="27.75" x14ac:dyDescent="0.65">
      <c r="B7" s="340">
        <v>6</v>
      </c>
      <c r="C7" s="341" t="s">
        <v>508</v>
      </c>
      <c r="D7" s="339">
        <f>COUNTIF(student!S:S,subj!B7)</f>
        <v>19</v>
      </c>
      <c r="E7" s="339" t="s">
        <v>626</v>
      </c>
      <c r="F7" s="23">
        <v>6</v>
      </c>
    </row>
    <row r="8" spans="2:6" ht="27.75" x14ac:dyDescent="0.65">
      <c r="B8" s="340">
        <v>7</v>
      </c>
      <c r="C8" s="341" t="s">
        <v>730</v>
      </c>
      <c r="D8" s="339">
        <f>COUNTIF(student!S:S,subj!B8)</f>
        <v>20</v>
      </c>
      <c r="E8" s="339" t="s">
        <v>626</v>
      </c>
      <c r="F8" s="23">
        <v>7</v>
      </c>
    </row>
    <row r="9" spans="2:6" ht="27.75" x14ac:dyDescent="0.65">
      <c r="B9" s="340">
        <v>8</v>
      </c>
      <c r="C9" s="341" t="s">
        <v>731</v>
      </c>
      <c r="D9" s="339">
        <f>COUNTIF(student!S:S,subj!B9)</f>
        <v>20</v>
      </c>
      <c r="E9" s="339" t="s">
        <v>626</v>
      </c>
      <c r="F9" s="23">
        <v>8</v>
      </c>
    </row>
    <row r="10" spans="2:6" ht="27.75" x14ac:dyDescent="0.65">
      <c r="B10" s="340">
        <v>9</v>
      </c>
      <c r="C10" s="339" t="s">
        <v>624</v>
      </c>
      <c r="D10" s="339">
        <f>COUNTIF(student!S:S,subj!B10)</f>
        <v>20</v>
      </c>
      <c r="E10" s="339" t="s">
        <v>626</v>
      </c>
      <c r="F10" s="23">
        <v>9</v>
      </c>
    </row>
    <row r="11" spans="2:6" ht="27.75" x14ac:dyDescent="0.65">
      <c r="B11" s="340">
        <v>10</v>
      </c>
      <c r="C11" s="341" t="s">
        <v>732</v>
      </c>
      <c r="D11" s="339">
        <f>COUNTIF(student!S:S,subj!B11)</f>
        <v>17</v>
      </c>
      <c r="E11" s="339" t="s">
        <v>626</v>
      </c>
      <c r="F11" s="23">
        <v>10</v>
      </c>
    </row>
    <row r="12" spans="2:6" ht="27.75" x14ac:dyDescent="0.65">
      <c r="B12" s="340"/>
      <c r="C12" s="339"/>
      <c r="D12" s="339">
        <f>COUNTIF(student!S:S,subj!B12)</f>
        <v>0</v>
      </c>
      <c r="E12" s="339" t="s">
        <v>626</v>
      </c>
      <c r="F12" s="23">
        <v>11</v>
      </c>
    </row>
    <row r="13" spans="2:6" ht="26.25" x14ac:dyDescent="0.55000000000000004">
      <c r="B13" s="378" t="s">
        <v>6</v>
      </c>
      <c r="C13" s="378"/>
      <c r="D13" s="343">
        <f>SUM(D2:D12)</f>
        <v>192</v>
      </c>
      <c r="E13" s="343"/>
    </row>
  </sheetData>
  <sheetProtection selectLockedCells="1"/>
  <mergeCells count="1">
    <mergeCell ref="B13:C13"/>
  </mergeCells>
  <phoneticPr fontId="8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U35"/>
  <sheetViews>
    <sheetView showGridLines="0" showRowColHeaders="0" view="pageBreakPreview" zoomScaleSheetLayoutView="100" workbookViewId="0">
      <selection activeCell="L30" sqref="L30"/>
    </sheetView>
  </sheetViews>
  <sheetFormatPr defaultColWidth="9.140625" defaultRowHeight="21" x14ac:dyDescent="0.45"/>
  <cols>
    <col min="1" max="1" width="34.5703125" style="58" customWidth="1"/>
    <col min="2" max="2" width="1.7109375" style="58" customWidth="1"/>
    <col min="3" max="19" width="5.7109375" style="58" customWidth="1"/>
    <col min="20" max="20" width="3.5703125" style="58" hidden="1" customWidth="1"/>
    <col min="21" max="21" width="3.140625" style="58" hidden="1" customWidth="1"/>
    <col min="22" max="16384" width="9.140625" style="58"/>
  </cols>
  <sheetData>
    <row r="1" spans="1:20" ht="82.5" customHeight="1" x14ac:dyDescent="0.55000000000000004">
      <c r="A1" s="202"/>
      <c r="S1" s="120" t="s">
        <v>26</v>
      </c>
    </row>
    <row r="2" spans="1:20" ht="29.25" x14ac:dyDescent="0.6">
      <c r="E2" s="384" t="s">
        <v>41</v>
      </c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59"/>
      <c r="S2" s="59"/>
    </row>
    <row r="3" spans="1:20" s="61" customFormat="1" ht="26.25" x14ac:dyDescent="0.55000000000000004">
      <c r="B3" s="60"/>
      <c r="C3" s="387" t="str">
        <f>ข้อมูลเบื้องต้น!$D$3</f>
        <v>โรงเรียนเทศบาล ๑ (บ้านเก่า)</v>
      </c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</row>
    <row r="4" spans="1:20" s="61" customFormat="1" ht="26.25" x14ac:dyDescent="0.55000000000000004">
      <c r="B4" s="60"/>
      <c r="C4" s="387" t="str">
        <f>ข้อมูลเบื้องต้น!$D$4</f>
        <v>ต.เมืองพาน  อ.พาน  จ.เชียงราย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</row>
    <row r="5" spans="1:20" s="62" customFormat="1" ht="23.25" x14ac:dyDescent="0.5">
      <c r="C5" s="62" t="s">
        <v>320</v>
      </c>
      <c r="F5" s="63"/>
      <c r="G5" s="64"/>
      <c r="I5" s="62" t="s">
        <v>28</v>
      </c>
      <c r="K5" s="65">
        <f>ข้อมูลเบื้องต้น!$F$6</f>
        <v>2</v>
      </c>
      <c r="N5" s="62" t="s">
        <v>22</v>
      </c>
      <c r="P5" s="389">
        <f>ข้อมูลเบื้องต้น!$F$7</f>
        <v>2565</v>
      </c>
      <c r="Q5" s="389"/>
    </row>
    <row r="6" spans="1:20" s="62" customFormat="1" ht="23.25" x14ac:dyDescent="0.5">
      <c r="C6" s="62" t="s">
        <v>25</v>
      </c>
      <c r="E6" s="389" t="str">
        <f>ข้อมูลเบื้องต้น!$F$8</f>
        <v>ก20908</v>
      </c>
      <c r="F6" s="389"/>
      <c r="G6" s="389"/>
      <c r="H6" s="66" t="s">
        <v>42</v>
      </c>
      <c r="J6" s="66"/>
      <c r="K6" s="72" t="str">
        <f>ข้อมูลเบื้องต้น!$F$9</f>
        <v>มัคคุเทศก์น้อย</v>
      </c>
      <c r="L6" s="72"/>
      <c r="M6" s="72"/>
      <c r="O6" s="393" t="s">
        <v>7</v>
      </c>
      <c r="P6" s="393"/>
      <c r="Q6" s="67" t="s">
        <v>509</v>
      </c>
      <c r="R6" s="62" t="s">
        <v>47</v>
      </c>
    </row>
    <row r="7" spans="1:20" s="62" customFormat="1" ht="23.25" x14ac:dyDescent="0.5">
      <c r="C7" s="62" t="s">
        <v>29</v>
      </c>
      <c r="E7" s="67">
        <f>ข้อมูลเบื้องต้น!$F$10*2</f>
        <v>1</v>
      </c>
      <c r="F7" s="68" t="s">
        <v>54</v>
      </c>
      <c r="G7" s="68"/>
      <c r="H7" s="69"/>
      <c r="I7" s="70"/>
      <c r="K7" s="69" t="s">
        <v>43</v>
      </c>
      <c r="M7" s="66"/>
      <c r="N7" s="67">
        <f>ข้อมูลเบื้องต้น!$F$10*40</f>
        <v>20</v>
      </c>
      <c r="O7" s="62" t="s">
        <v>44</v>
      </c>
      <c r="P7" s="71"/>
    </row>
    <row r="8" spans="1:20" s="62" customFormat="1" ht="23.25" x14ac:dyDescent="0.5">
      <c r="C8" s="62" t="s">
        <v>21</v>
      </c>
      <c r="F8" s="72" t="str">
        <f>ข้อมูลเบื้องต้น!$F$11</f>
        <v>นายตรัยธวัช  อุดเอ้ย</v>
      </c>
      <c r="G8" s="73"/>
      <c r="H8" s="66"/>
      <c r="I8" s="66"/>
      <c r="J8" s="66"/>
      <c r="K8" s="66"/>
      <c r="L8" s="66"/>
      <c r="M8" s="66"/>
      <c r="N8" s="66"/>
      <c r="O8" s="66"/>
      <c r="P8" s="66"/>
    </row>
    <row r="9" spans="1:20" s="62" customFormat="1" ht="23.25" x14ac:dyDescent="0.5">
      <c r="C9" s="62" t="s">
        <v>399</v>
      </c>
      <c r="F9" s="74"/>
      <c r="G9" s="73"/>
      <c r="H9" s="66"/>
      <c r="I9" s="66"/>
      <c r="J9" s="66"/>
      <c r="K9" s="66"/>
      <c r="L9" s="66"/>
      <c r="M9" s="66"/>
      <c r="N9" s="66"/>
      <c r="O9" s="66"/>
      <c r="P9" s="66"/>
    </row>
    <row r="10" spans="1:20" s="61" customFormat="1" ht="23.25" x14ac:dyDescent="0.5">
      <c r="B10" s="60"/>
      <c r="C10" s="60"/>
      <c r="D10" s="60"/>
      <c r="E10" s="75"/>
      <c r="F10" s="75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1:20" x14ac:dyDescent="0.45">
      <c r="B11" s="76"/>
      <c r="C11" s="77" t="s">
        <v>38</v>
      </c>
      <c r="D11" s="76"/>
    </row>
    <row r="12" spans="1:20" ht="23.25" x14ac:dyDescent="0.45">
      <c r="C12" s="379" t="s">
        <v>8</v>
      </c>
      <c r="D12" s="379"/>
      <c r="E12" s="379"/>
      <c r="F12" s="390" t="s">
        <v>45</v>
      </c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2"/>
    </row>
    <row r="13" spans="1:20" ht="23.25" x14ac:dyDescent="0.45">
      <c r="C13" s="379"/>
      <c r="D13" s="379"/>
      <c r="E13" s="379"/>
      <c r="F13" s="390" t="s">
        <v>46</v>
      </c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2"/>
    </row>
    <row r="14" spans="1:20" x14ac:dyDescent="0.45">
      <c r="C14" s="379"/>
      <c r="D14" s="379"/>
      <c r="E14" s="379"/>
      <c r="F14" s="78">
        <v>4</v>
      </c>
      <c r="G14" s="78">
        <v>3.5</v>
      </c>
      <c r="H14" s="78">
        <v>3</v>
      </c>
      <c r="I14" s="78">
        <v>2.5</v>
      </c>
      <c r="J14" s="78">
        <v>2</v>
      </c>
      <c r="K14" s="78">
        <v>1.5</v>
      </c>
      <c r="L14" s="78">
        <v>1</v>
      </c>
      <c r="M14" s="79">
        <v>0</v>
      </c>
      <c r="N14" s="78" t="s">
        <v>14</v>
      </c>
      <c r="O14" s="78" t="s">
        <v>15</v>
      </c>
      <c r="P14" s="80" t="s">
        <v>30</v>
      </c>
      <c r="Q14" s="81" t="s">
        <v>23</v>
      </c>
      <c r="R14" s="81" t="s">
        <v>24</v>
      </c>
      <c r="S14" s="81" t="s">
        <v>31</v>
      </c>
    </row>
    <row r="15" spans="1:20" x14ac:dyDescent="0.45">
      <c r="C15" s="385">
        <f>p5กราฟ!C8</f>
        <v>19</v>
      </c>
      <c r="D15" s="379"/>
      <c r="E15" s="379"/>
      <c r="F15" s="81" t="str">
        <f>IF(p5กราฟ!$P$8=0,"",p5กราฟ!E8)</f>
        <v/>
      </c>
      <c r="G15" s="81" t="str">
        <f>IF(p5กราฟ!$P$8=0,"",p5กราฟ!F8)</f>
        <v/>
      </c>
      <c r="H15" s="81" t="str">
        <f>IF(p5กราฟ!$P$8=0,"",p5กราฟ!G8)</f>
        <v/>
      </c>
      <c r="I15" s="81" t="str">
        <f>IF(p5กราฟ!$P$8=0,"",p5กราฟ!H8)</f>
        <v/>
      </c>
      <c r="J15" s="81" t="str">
        <f>IF(p5กราฟ!$P$8=0,"",p5กราฟ!I8)</f>
        <v/>
      </c>
      <c r="K15" s="81" t="str">
        <f>IF(p5กราฟ!$P$8=0,"",p5กราฟ!J8)</f>
        <v/>
      </c>
      <c r="L15" s="81" t="str">
        <f>IF(p5กราฟ!$P$8=0,"",p5กราฟ!K8)</f>
        <v/>
      </c>
      <c r="M15" s="81" t="str">
        <f>IF(p5กราฟ!$P$8=0,"",p5กราฟ!L8)</f>
        <v/>
      </c>
      <c r="N15" s="81" t="str">
        <f>IF(p5กราฟ!$P$8=0,"",p5กราฟ!M8)</f>
        <v/>
      </c>
      <c r="O15" s="81" t="str">
        <f>IF(p5กราฟ!$P$8=0,"",p5กราฟ!N8)</f>
        <v/>
      </c>
      <c r="P15" s="78"/>
      <c r="Q15" s="78">
        <f>COUNTIF(สรุป!I3:I42,Q14)</f>
        <v>17</v>
      </c>
      <c r="R15" s="78">
        <f>COUNTIF(สรุป!I3:I42,R14)</f>
        <v>0</v>
      </c>
      <c r="S15" s="82">
        <f>C15-(SUM(F15:R15))</f>
        <v>2</v>
      </c>
    </row>
    <row r="16" spans="1:20" x14ac:dyDescent="0.45">
      <c r="C16" s="386" t="s">
        <v>32</v>
      </c>
      <c r="D16" s="386"/>
      <c r="E16" s="386"/>
      <c r="F16" s="83" t="str">
        <f>IF($C$15-$S$15=0,"",IF($Q15&gt;0,"",F15/$C$15*100))</f>
        <v/>
      </c>
      <c r="G16" s="83" t="str">
        <f t="shared" ref="G16:P16" si="0">IF($C$15-$S$15=0,"",IF($Q15&gt;0,"",G15/$C$15*100))</f>
        <v/>
      </c>
      <c r="H16" s="83" t="str">
        <f t="shared" si="0"/>
        <v/>
      </c>
      <c r="I16" s="83" t="str">
        <f t="shared" si="0"/>
        <v/>
      </c>
      <c r="J16" s="83" t="str">
        <f t="shared" si="0"/>
        <v/>
      </c>
      <c r="K16" s="83" t="str">
        <f t="shared" si="0"/>
        <v/>
      </c>
      <c r="L16" s="83" t="str">
        <f t="shared" si="0"/>
        <v/>
      </c>
      <c r="M16" s="83" t="str">
        <f t="shared" si="0"/>
        <v/>
      </c>
      <c r="N16" s="83" t="str">
        <f t="shared" si="0"/>
        <v/>
      </c>
      <c r="O16" s="83" t="str">
        <f t="shared" si="0"/>
        <v/>
      </c>
      <c r="P16" s="83" t="str">
        <f t="shared" si="0"/>
        <v/>
      </c>
      <c r="Q16" s="83">
        <f t="shared" ref="Q16:R16" si="1">IF($C$15-$S$15=0,"",Q15/$C$15*100)</f>
        <v>89.473684210526315</v>
      </c>
      <c r="R16" s="83">
        <f t="shared" si="1"/>
        <v>0</v>
      </c>
      <c r="S16" s="83">
        <f>IF($C$15=0,"",S15/$C$15*100)</f>
        <v>10.526315789473683</v>
      </c>
      <c r="T16" s="84">
        <f>SUM(F16:S16)</f>
        <v>100</v>
      </c>
    </row>
    <row r="17" spans="2:21" x14ac:dyDescent="0.45">
      <c r="B17" s="85"/>
      <c r="C17" s="85"/>
      <c r="D17" s="85"/>
    </row>
    <row r="18" spans="2:21" x14ac:dyDescent="0.45">
      <c r="C18" s="380" t="s">
        <v>36</v>
      </c>
      <c r="D18" s="388"/>
      <c r="E18" s="388"/>
      <c r="F18" s="388"/>
      <c r="G18" s="388"/>
      <c r="H18" s="388"/>
      <c r="I18" s="388"/>
      <c r="J18" s="381"/>
      <c r="L18" s="380" t="s">
        <v>37</v>
      </c>
      <c r="M18" s="388"/>
      <c r="N18" s="388"/>
      <c r="O18" s="388"/>
      <c r="P18" s="388"/>
      <c r="Q18" s="388"/>
      <c r="R18" s="388"/>
      <c r="S18" s="381"/>
    </row>
    <row r="19" spans="2:21" x14ac:dyDescent="0.45">
      <c r="C19" s="380" t="s">
        <v>33</v>
      </c>
      <c r="D19" s="381"/>
      <c r="E19" s="380" t="s">
        <v>34</v>
      </c>
      <c r="F19" s="381"/>
      <c r="G19" s="380" t="s">
        <v>35</v>
      </c>
      <c r="H19" s="381"/>
      <c r="I19" s="380" t="s">
        <v>113</v>
      </c>
      <c r="J19" s="381"/>
      <c r="L19" s="380" t="s">
        <v>33</v>
      </c>
      <c r="M19" s="381"/>
      <c r="N19" s="380" t="s">
        <v>34</v>
      </c>
      <c r="O19" s="381"/>
      <c r="P19" s="380" t="s">
        <v>35</v>
      </c>
      <c r="Q19" s="381"/>
      <c r="R19" s="380" t="s">
        <v>113</v>
      </c>
      <c r="S19" s="381"/>
    </row>
    <row r="20" spans="2:21" x14ac:dyDescent="0.45">
      <c r="C20" s="380">
        <f>IF($C$15="*","",p5กราฟ!Y8)</f>
        <v>0</v>
      </c>
      <c r="D20" s="381"/>
      <c r="E20" s="380">
        <f>IF($C$15="*","",p5กราฟ!AA8)</f>
        <v>0</v>
      </c>
      <c r="F20" s="381"/>
      <c r="G20" s="380">
        <f>IF($C$15="*","",p5กราฟ!AC8)</f>
        <v>0</v>
      </c>
      <c r="H20" s="381"/>
      <c r="I20" s="380">
        <f>IF($C$15="*","",p5กราฟ!AE8)</f>
        <v>0</v>
      </c>
      <c r="J20" s="381"/>
      <c r="L20" s="380">
        <f>IF($C$15="*","",p5กราฟ!AK8)</f>
        <v>0</v>
      </c>
      <c r="M20" s="381"/>
      <c r="N20" s="380">
        <f>IF($C$15="*","",p5กราฟ!AM8)</f>
        <v>0</v>
      </c>
      <c r="O20" s="381"/>
      <c r="P20" s="380">
        <f>IF($C$15="*","",p5กราฟ!AO8)</f>
        <v>0</v>
      </c>
      <c r="Q20" s="381"/>
      <c r="R20" s="380">
        <f>IF($C$15="*","",p5กราฟ!AQ8)</f>
        <v>0</v>
      </c>
      <c r="S20" s="381"/>
    </row>
    <row r="21" spans="2:21" x14ac:dyDescent="0.45">
      <c r="C21" s="394">
        <f>IF(C20="","",C20*100/$C$15)</f>
        <v>0</v>
      </c>
      <c r="D21" s="395"/>
      <c r="E21" s="394">
        <f t="shared" ref="E21" si="2">IF(E20="","",E20*100/$C$15)</f>
        <v>0</v>
      </c>
      <c r="F21" s="395"/>
      <c r="G21" s="394">
        <f t="shared" ref="G21" si="3">IF(G20="","",G20*100/$C$15)</f>
        <v>0</v>
      </c>
      <c r="H21" s="395"/>
      <c r="I21" s="394">
        <f t="shared" ref="I21" si="4">IF(I20="","",I20*100/$C$15)</f>
        <v>0</v>
      </c>
      <c r="J21" s="395"/>
      <c r="K21" s="84"/>
      <c r="L21" s="394">
        <f>IF(L20="","",L20*100/$C$15)</f>
        <v>0</v>
      </c>
      <c r="M21" s="395"/>
      <c r="N21" s="394">
        <f t="shared" ref="N21" si="5">IF(N20="","",N20*100/$C$15)</f>
        <v>0</v>
      </c>
      <c r="O21" s="395"/>
      <c r="P21" s="394">
        <f t="shared" ref="P21" si="6">IF(P20="","",P20*100/$C$15)</f>
        <v>0</v>
      </c>
      <c r="Q21" s="395"/>
      <c r="R21" s="394">
        <f>IF(R20="","",R20*100/$C$15)</f>
        <v>0</v>
      </c>
      <c r="S21" s="395"/>
      <c r="T21" s="84">
        <f>SUM(C21:J21)</f>
        <v>0</v>
      </c>
      <c r="U21" s="84">
        <f>SUM(L21:S21)</f>
        <v>0</v>
      </c>
    </row>
    <row r="23" spans="2:21" x14ac:dyDescent="0.45">
      <c r="C23" s="58" t="s">
        <v>39</v>
      </c>
    </row>
    <row r="24" spans="2:21" x14ac:dyDescent="0.45">
      <c r="E24" s="58" t="s">
        <v>3</v>
      </c>
      <c r="F24" s="86" t="s">
        <v>49</v>
      </c>
      <c r="G24" s="86"/>
      <c r="H24" s="86"/>
      <c r="I24" s="86"/>
      <c r="J24" s="86"/>
      <c r="K24" s="86"/>
      <c r="L24" s="58" t="s">
        <v>21</v>
      </c>
      <c r="N24" s="86"/>
    </row>
    <row r="25" spans="2:21" x14ac:dyDescent="0.45">
      <c r="E25" s="58" t="s">
        <v>3</v>
      </c>
      <c r="F25" s="86" t="s">
        <v>49</v>
      </c>
      <c r="L25" s="58" t="s">
        <v>27</v>
      </c>
    </row>
    <row r="26" spans="2:21" x14ac:dyDescent="0.45">
      <c r="E26" s="58" t="s">
        <v>3</v>
      </c>
      <c r="F26" s="86" t="s">
        <v>49</v>
      </c>
      <c r="L26" s="58" t="s">
        <v>401</v>
      </c>
    </row>
    <row r="27" spans="2:21" x14ac:dyDescent="0.45">
      <c r="E27" s="58" t="s">
        <v>3</v>
      </c>
      <c r="F27" s="86" t="s">
        <v>49</v>
      </c>
      <c r="L27" s="58" t="s">
        <v>400</v>
      </c>
    </row>
    <row r="28" spans="2:21" x14ac:dyDescent="0.45">
      <c r="C28" s="58" t="s">
        <v>40</v>
      </c>
    </row>
    <row r="29" spans="2:21" x14ac:dyDescent="0.45">
      <c r="E29" s="58" t="s">
        <v>3</v>
      </c>
      <c r="F29" s="86" t="s">
        <v>49</v>
      </c>
      <c r="L29" s="58" t="s">
        <v>513</v>
      </c>
    </row>
    <row r="30" spans="2:21" x14ac:dyDescent="0.45">
      <c r="F30" s="86"/>
    </row>
    <row r="31" spans="2:21" ht="39.75" x14ac:dyDescent="0.8">
      <c r="C31" s="87"/>
      <c r="D31" s="1" t="s">
        <v>48</v>
      </c>
      <c r="E31" s="58" t="s">
        <v>4</v>
      </c>
      <c r="G31" s="1" t="s">
        <v>48</v>
      </c>
      <c r="H31" s="58" t="s">
        <v>5</v>
      </c>
      <c r="M31" s="383" t="s">
        <v>50</v>
      </c>
      <c r="N31" s="383"/>
      <c r="O31" s="383"/>
      <c r="P31" s="383"/>
      <c r="Q31" s="383"/>
    </row>
    <row r="32" spans="2:21" x14ac:dyDescent="0.45">
      <c r="N32" s="383" t="str">
        <f>"( "&amp;ข้อมูลเบื้องต้น!$F$12&amp;" )"</f>
        <v>( นายพรเทพ  ศรีจักร์ )</v>
      </c>
      <c r="O32" s="383"/>
      <c r="P32" s="383"/>
    </row>
    <row r="33" spans="12:19" s="342" customFormat="1" ht="17.25" customHeight="1" x14ac:dyDescent="0.45">
      <c r="L33" s="382" t="str">
        <f>ข้อมูลเบื้องต้น!F13</f>
        <v xml:space="preserve">ผู้อำนวยการสถานศึกษา </v>
      </c>
      <c r="M33" s="382"/>
      <c r="N33" s="382"/>
      <c r="O33" s="382"/>
      <c r="P33" s="382"/>
      <c r="Q33" s="382"/>
      <c r="R33" s="382"/>
    </row>
    <row r="34" spans="12:19" s="342" customFormat="1" ht="17.25" customHeight="1" x14ac:dyDescent="0.45">
      <c r="L34" s="382" t="str">
        <f>ข้อมูลเบื้องต้น!F14</f>
        <v>โรงเรียนเทศบาล ๑ (บ้านเก่า)</v>
      </c>
      <c r="M34" s="382"/>
      <c r="N34" s="382"/>
      <c r="O34" s="382"/>
      <c r="P34" s="382"/>
      <c r="Q34" s="382"/>
      <c r="R34" s="382"/>
    </row>
    <row r="35" spans="12:19" x14ac:dyDescent="0.45">
      <c r="L35" s="383" t="str">
        <f>"   วันที่________________________  "</f>
        <v xml:space="preserve">   วันที่________________________  </v>
      </c>
      <c r="M35" s="383"/>
      <c r="N35" s="383"/>
      <c r="O35" s="383"/>
      <c r="P35" s="383"/>
      <c r="Q35" s="383"/>
      <c r="R35" s="383"/>
      <c r="S35" s="88"/>
    </row>
  </sheetData>
  <sheetProtection algorithmName="SHA-512" hashValue="qRXZaxRu8ygZww/STndrPfv1GAl2qMFoLamZovCO94Ey2KaHFuqnYVRg90cbfMVRmGQWEPm28WhVjZU4fA9I4w==" saltValue="ScyArUDfGURVqgx2UxzfxQ==" spinCount="100000" sheet="1" objects="1" scenarios="1" selectLockedCells="1"/>
  <customSheetViews>
    <customSheetView guid="{389C1853-6099-4D9F-A0F7-7F9074524A1B}" scale="130" showPageBreaks="1" showGridLines="0" zeroValues="0" printArea="1" view="pageBreakPreview" showRuler="0" topLeftCell="A12">
      <selection activeCell="J16" sqref="J16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42">
    <mergeCell ref="L35:R35"/>
    <mergeCell ref="N32:P32"/>
    <mergeCell ref="C20:D20"/>
    <mergeCell ref="L20:M20"/>
    <mergeCell ref="I21:J21"/>
    <mergeCell ref="L21:M21"/>
    <mergeCell ref="E20:F20"/>
    <mergeCell ref="C21:D21"/>
    <mergeCell ref="E21:F21"/>
    <mergeCell ref="G20:H20"/>
    <mergeCell ref="I20:J20"/>
    <mergeCell ref="P21:Q21"/>
    <mergeCell ref="R21:S21"/>
    <mergeCell ref="N21:O21"/>
    <mergeCell ref="G21:H21"/>
    <mergeCell ref="L34:R34"/>
    <mergeCell ref="E2:Q2"/>
    <mergeCell ref="L19:M19"/>
    <mergeCell ref="C15:E15"/>
    <mergeCell ref="C16:E16"/>
    <mergeCell ref="C19:D19"/>
    <mergeCell ref="C3:S3"/>
    <mergeCell ref="C18:J18"/>
    <mergeCell ref="P5:Q5"/>
    <mergeCell ref="C4:S4"/>
    <mergeCell ref="F12:S12"/>
    <mergeCell ref="L18:S18"/>
    <mergeCell ref="E6:G6"/>
    <mergeCell ref="F13:S13"/>
    <mergeCell ref="N19:O19"/>
    <mergeCell ref="P19:Q19"/>
    <mergeCell ref="O6:P6"/>
    <mergeCell ref="C12:E14"/>
    <mergeCell ref="R19:S19"/>
    <mergeCell ref="L33:R33"/>
    <mergeCell ref="E19:F19"/>
    <mergeCell ref="G19:H19"/>
    <mergeCell ref="I19:J19"/>
    <mergeCell ref="R20:S20"/>
    <mergeCell ref="N20:O20"/>
    <mergeCell ref="P20:Q20"/>
    <mergeCell ref="M31:Q31"/>
  </mergeCells>
  <phoneticPr fontId="4" type="noConversion"/>
  <conditionalFormatting sqref="C20:S21">
    <cfRule type="cellIs" dxfId="85" priority="1" operator="equal">
      <formula>0</formula>
    </cfRule>
  </conditionalFormatting>
  <pageMargins left="0.86614173228346458" right="0.23622047244094491" top="0.70866141732283472" bottom="0.39370078740157483" header="0.51181102362204722" footer="0.51181102362204722"/>
  <pageSetup paperSize="9" scale="95" orientation="portrait" horizontalDpi="4294967293" r:id="rId2"/>
  <headerFooter alignWithMargins="0"/>
  <colBreaks count="1" manualBreakCount="1">
    <brk id="19" max="408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1:AX49"/>
  <sheetViews>
    <sheetView showGridLines="0" showRowColHeaders="0" showZeros="0" view="pageBreakPreview" zoomScaleSheetLayoutView="100" workbookViewId="0">
      <pane xSplit="7" ySplit="4" topLeftCell="S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S15" sqref="S15"/>
    </sheetView>
  </sheetViews>
  <sheetFormatPr defaultColWidth="9.140625" defaultRowHeight="21.75" x14ac:dyDescent="0.4"/>
  <cols>
    <col min="1" max="1" width="25.7109375" style="2" customWidth="1"/>
    <col min="2" max="2" width="4.7109375" style="175" bestFit="1" customWidth="1"/>
    <col min="3" max="3" width="3.5703125" style="176" bestFit="1" customWidth="1"/>
    <col min="4" max="4" width="4.5703125" style="177" hidden="1" customWidth="1"/>
    <col min="5" max="5" width="6" style="178" bestFit="1" customWidth="1"/>
    <col min="6" max="7" width="10.7109375" style="178" bestFit="1" customWidth="1"/>
    <col min="8" max="8" width="1.7109375" style="56" bestFit="1" customWidth="1"/>
    <col min="9" max="9" width="4.5703125" style="56" customWidth="1"/>
    <col min="10" max="10" width="1.7109375" style="56" bestFit="1" customWidth="1"/>
    <col min="11" max="11" width="5" style="56" bestFit="1" customWidth="1"/>
    <col min="12" max="12" width="1.7109375" style="56" bestFit="1" customWidth="1"/>
    <col min="13" max="13" width="4.7109375" style="56" customWidth="1"/>
    <col min="14" max="14" width="1.7109375" style="56" bestFit="1" customWidth="1"/>
    <col min="15" max="15" width="5" style="56" bestFit="1" customWidth="1"/>
    <col min="16" max="16" width="1.7109375" style="56" bestFit="1" customWidth="1"/>
    <col min="17" max="17" width="5.42578125" style="56" bestFit="1" customWidth="1"/>
    <col min="18" max="18" width="1.7109375" style="56" bestFit="1" customWidth="1"/>
    <col min="19" max="19" width="5.7109375" style="56" bestFit="1" customWidth="1"/>
    <col min="20" max="20" width="1.7109375" style="56" bestFit="1" customWidth="1"/>
    <col min="21" max="21" width="5.7109375" style="56" bestFit="1" customWidth="1"/>
    <col min="22" max="22" width="1.7109375" style="56" bestFit="1" customWidth="1"/>
    <col min="23" max="23" width="5.7109375" style="56" bestFit="1" customWidth="1"/>
    <col min="24" max="24" width="1.7109375" style="56" bestFit="1" customWidth="1"/>
    <col min="25" max="25" width="5.5703125" style="56" bestFit="1" customWidth="1"/>
    <col min="26" max="26" width="1.7109375" style="56" bestFit="1" customWidth="1"/>
    <col min="27" max="27" width="5" style="56" bestFit="1" customWidth="1"/>
    <col min="28" max="28" width="1.7109375" style="56" bestFit="1" customWidth="1"/>
    <col min="29" max="29" width="4.85546875" style="56" bestFit="1" customWidth="1"/>
    <col min="30" max="30" width="1.7109375" style="56" bestFit="1" customWidth="1"/>
    <col min="31" max="31" width="4.85546875" style="56" bestFit="1" customWidth="1"/>
    <col min="32" max="32" width="1.7109375" style="56" bestFit="1" customWidth="1"/>
    <col min="33" max="33" width="5" style="56" bestFit="1" customWidth="1"/>
    <col min="34" max="34" width="1.7109375" style="56" bestFit="1" customWidth="1"/>
    <col min="35" max="35" width="4.85546875" style="56" bestFit="1" customWidth="1"/>
    <col min="36" max="36" width="1.7109375" style="56" bestFit="1" customWidth="1"/>
    <col min="37" max="37" width="4.85546875" style="56" bestFit="1" customWidth="1"/>
    <col min="38" max="38" width="1.7109375" style="56" bestFit="1" customWidth="1"/>
    <col min="39" max="39" width="5" style="56" bestFit="1" customWidth="1"/>
    <col min="40" max="40" width="1.7109375" style="56" bestFit="1" customWidth="1"/>
    <col min="41" max="41" width="5" style="56" bestFit="1" customWidth="1"/>
    <col min="42" max="42" width="1.7109375" style="56" bestFit="1" customWidth="1"/>
    <col min="43" max="43" width="5" style="56" bestFit="1" customWidth="1"/>
    <col min="44" max="44" width="1.7109375" style="56" bestFit="1" customWidth="1"/>
    <col min="45" max="45" width="5.42578125" style="56" bestFit="1" customWidth="1"/>
    <col min="46" max="46" width="1.7109375" style="56" bestFit="1" customWidth="1"/>
    <col min="47" max="47" width="5" style="56" bestFit="1" customWidth="1"/>
    <col min="48" max="49" width="3.85546875" style="9" bestFit="1" customWidth="1"/>
    <col min="50" max="50" width="4" style="8" customWidth="1"/>
    <col min="51" max="16384" width="9.140625" style="2"/>
  </cols>
  <sheetData>
    <row r="1" spans="1:50" s="166" customFormat="1" ht="21" customHeight="1" x14ac:dyDescent="0.45">
      <c r="B1" s="413" t="s">
        <v>68</v>
      </c>
      <c r="C1" s="413" t="s">
        <v>0</v>
      </c>
      <c r="D1" s="167"/>
      <c r="E1" s="415" t="s">
        <v>1</v>
      </c>
      <c r="F1" s="416"/>
      <c r="G1" s="417"/>
      <c r="H1" s="409" t="str">
        <f xml:space="preserve"> "เวลาเรียน รายวิชา " &amp; ข้อมูลเบื้องต้น!$F$9 &amp; "  รหัส " &amp;ข้อมูลเบื้องต้น!$F$8 &amp; "  จำนวน " &amp; ข้อมูลเบื้องต้น!$F$10*40 &amp; " ชั่วโมง"</f>
        <v>เวลาเรียน รายวิชา มัคคุเทศก์น้อย  รหัส ก20908  จำนวน 20 ชั่วโมง</v>
      </c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10"/>
      <c r="AB1" s="408" t="str">
        <f xml:space="preserve"> "เวลาเรียน รายวิชา " &amp; ข้อมูลเบื้องต้น!$F$9 &amp; "  รหัส " &amp;ข้อมูลเบื้องต้น!$F$8 &amp; "  จำนวน " &amp; ข้อมูลเบื้องต้น!$F$10*40 &amp; " ชั่วโมง"</f>
        <v>เวลาเรียน รายวิชา มัคคุเทศก์น้อย  รหัส ก20908  จำนวน 20 ชั่วโมง</v>
      </c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398" t="s">
        <v>6</v>
      </c>
      <c r="AW1" s="399"/>
      <c r="AX1" s="404" t="s">
        <v>58</v>
      </c>
    </row>
    <row r="2" spans="1:50" s="169" customFormat="1" ht="18" customHeight="1" x14ac:dyDescent="0.45">
      <c r="A2" s="166"/>
      <c r="B2" s="414"/>
      <c r="C2" s="414"/>
      <c r="D2" s="168" t="s">
        <v>67</v>
      </c>
      <c r="E2" s="418"/>
      <c r="F2" s="419"/>
      <c r="G2" s="420"/>
      <c r="H2" s="409" t="s">
        <v>108</v>
      </c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10"/>
      <c r="AB2" s="408" t="s">
        <v>108</v>
      </c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0" t="s">
        <v>119</v>
      </c>
      <c r="AW2" s="401"/>
      <c r="AX2" s="405"/>
    </row>
    <row r="3" spans="1:50" s="166" customFormat="1" ht="12.75" customHeight="1" x14ac:dyDescent="0.4">
      <c r="B3" s="414"/>
      <c r="C3" s="414"/>
      <c r="D3" s="168" t="s">
        <v>12</v>
      </c>
      <c r="E3" s="418"/>
      <c r="F3" s="419"/>
      <c r="G3" s="420"/>
      <c r="H3" s="411" t="s">
        <v>109</v>
      </c>
      <c r="I3" s="412"/>
      <c r="J3" s="411" t="s">
        <v>109</v>
      </c>
      <c r="K3" s="412"/>
      <c r="L3" s="411" t="s">
        <v>109</v>
      </c>
      <c r="M3" s="412"/>
      <c r="N3" s="411" t="s">
        <v>109</v>
      </c>
      <c r="O3" s="412"/>
      <c r="P3" s="411" t="s">
        <v>109</v>
      </c>
      <c r="Q3" s="412"/>
      <c r="R3" s="411" t="s">
        <v>109</v>
      </c>
      <c r="S3" s="412"/>
      <c r="T3" s="411" t="s">
        <v>109</v>
      </c>
      <c r="U3" s="412"/>
      <c r="V3" s="411" t="s">
        <v>109</v>
      </c>
      <c r="W3" s="412"/>
      <c r="X3" s="411" t="s">
        <v>109</v>
      </c>
      <c r="Y3" s="412"/>
      <c r="Z3" s="411" t="s">
        <v>109</v>
      </c>
      <c r="AA3" s="412"/>
      <c r="AB3" s="411" t="s">
        <v>109</v>
      </c>
      <c r="AC3" s="412"/>
      <c r="AD3" s="411" t="s">
        <v>109</v>
      </c>
      <c r="AE3" s="412"/>
      <c r="AF3" s="411" t="s">
        <v>109</v>
      </c>
      <c r="AG3" s="412"/>
      <c r="AH3" s="411" t="s">
        <v>109</v>
      </c>
      <c r="AI3" s="412"/>
      <c r="AJ3" s="411" t="s">
        <v>109</v>
      </c>
      <c r="AK3" s="412"/>
      <c r="AL3" s="411" t="s">
        <v>109</v>
      </c>
      <c r="AM3" s="412"/>
      <c r="AN3" s="411" t="s">
        <v>109</v>
      </c>
      <c r="AO3" s="412"/>
      <c r="AP3" s="411" t="s">
        <v>109</v>
      </c>
      <c r="AQ3" s="412"/>
      <c r="AR3" s="411" t="s">
        <v>109</v>
      </c>
      <c r="AS3" s="412"/>
      <c r="AT3" s="411" t="s">
        <v>109</v>
      </c>
      <c r="AU3" s="412"/>
      <c r="AV3" s="402" t="s">
        <v>120</v>
      </c>
      <c r="AW3" s="396" t="s">
        <v>118</v>
      </c>
      <c r="AX3" s="405"/>
    </row>
    <row r="4" spans="1:50" s="166" customFormat="1" ht="23.25" customHeight="1" x14ac:dyDescent="0.6">
      <c r="B4" s="414"/>
      <c r="C4" s="414"/>
      <c r="D4" s="168"/>
      <c r="E4" s="418"/>
      <c r="F4" s="419"/>
      <c r="G4" s="420"/>
      <c r="H4" s="406">
        <v>1</v>
      </c>
      <c r="I4" s="407"/>
      <c r="J4" s="406">
        <v>2</v>
      </c>
      <c r="K4" s="407"/>
      <c r="L4" s="406">
        <v>3</v>
      </c>
      <c r="M4" s="407"/>
      <c r="N4" s="406">
        <v>4</v>
      </c>
      <c r="O4" s="407"/>
      <c r="P4" s="406">
        <v>5</v>
      </c>
      <c r="Q4" s="407"/>
      <c r="R4" s="406">
        <v>6</v>
      </c>
      <c r="S4" s="407"/>
      <c r="T4" s="406">
        <v>7</v>
      </c>
      <c r="U4" s="407"/>
      <c r="V4" s="406">
        <v>8</v>
      </c>
      <c r="W4" s="407"/>
      <c r="X4" s="406">
        <v>9</v>
      </c>
      <c r="Y4" s="407"/>
      <c r="Z4" s="406">
        <v>10</v>
      </c>
      <c r="AA4" s="407"/>
      <c r="AB4" s="406">
        <v>11</v>
      </c>
      <c r="AC4" s="407"/>
      <c r="AD4" s="406">
        <v>12</v>
      </c>
      <c r="AE4" s="407"/>
      <c r="AF4" s="406">
        <v>13</v>
      </c>
      <c r="AG4" s="407"/>
      <c r="AH4" s="406">
        <v>14</v>
      </c>
      <c r="AI4" s="407"/>
      <c r="AJ4" s="406">
        <v>15</v>
      </c>
      <c r="AK4" s="407"/>
      <c r="AL4" s="406">
        <v>16</v>
      </c>
      <c r="AM4" s="407"/>
      <c r="AN4" s="406">
        <v>17</v>
      </c>
      <c r="AO4" s="407"/>
      <c r="AP4" s="406">
        <v>18</v>
      </c>
      <c r="AQ4" s="407"/>
      <c r="AR4" s="406">
        <v>19</v>
      </c>
      <c r="AS4" s="407"/>
      <c r="AT4" s="406">
        <v>20</v>
      </c>
      <c r="AU4" s="407"/>
      <c r="AV4" s="403"/>
      <c r="AW4" s="397"/>
      <c r="AX4" s="405"/>
    </row>
    <row r="5" spans="1:50" ht="20.100000000000001" customHeight="1" x14ac:dyDescent="0.4">
      <c r="B5" s="174" t="str">
        <f>Sheet2!C4</f>
        <v>ม.1/2</v>
      </c>
      <c r="C5" s="317">
        <f>Sheet2!B4</f>
        <v>1</v>
      </c>
      <c r="D5" s="170">
        <f>Sheet2!D4</f>
        <v>4026</v>
      </c>
      <c r="E5" s="171" t="str">
        <f>Sheet2!E4</f>
        <v>เด็กชาย</v>
      </c>
      <c r="F5" s="172" t="str">
        <f>Sheet2!F4</f>
        <v>นภัสกรณ์</v>
      </c>
      <c r="G5" s="173" t="str">
        <f>Sheet2!G4</f>
        <v>แก้วสมบูรณ์</v>
      </c>
      <c r="H5" s="147"/>
      <c r="I5" s="148"/>
      <c r="J5" s="147"/>
      <c r="K5" s="148"/>
      <c r="L5" s="147"/>
      <c r="M5" s="148"/>
      <c r="N5" s="147"/>
      <c r="O5" s="148"/>
      <c r="P5" s="147"/>
      <c r="Q5" s="148"/>
      <c r="R5" s="147"/>
      <c r="S5" s="148"/>
      <c r="T5" s="147"/>
      <c r="U5" s="148"/>
      <c r="V5" s="147"/>
      <c r="W5" s="148"/>
      <c r="X5" s="147"/>
      <c r="Y5" s="148"/>
      <c r="Z5" s="147"/>
      <c r="AA5" s="148"/>
      <c r="AB5" s="147"/>
      <c r="AC5" s="148"/>
      <c r="AD5" s="147"/>
      <c r="AE5" s="148"/>
      <c r="AF5" s="147"/>
      <c r="AG5" s="148"/>
      <c r="AH5" s="147"/>
      <c r="AI5" s="148"/>
      <c r="AJ5" s="147"/>
      <c r="AK5" s="148"/>
      <c r="AL5" s="147"/>
      <c r="AM5" s="148"/>
      <c r="AN5" s="147"/>
      <c r="AO5" s="148"/>
      <c r="AP5" s="147"/>
      <c r="AQ5" s="148"/>
      <c r="AR5" s="147"/>
      <c r="AS5" s="148"/>
      <c r="AT5" s="147"/>
      <c r="AU5" s="148"/>
      <c r="AV5" s="11">
        <f>IF(T($E5)="","",(SUM(H5,J5,L5,N5,P5,R5,T5,V5,X5,Z5,AB5,AD5,AF5,AH5,AJ5,AL5,AN5,AP5,AR5,AT5)))</f>
        <v>0</v>
      </c>
      <c r="AW5" s="12">
        <f>IF(T($B5)="","",ROUND(((AV5)*100)/(ข้อมูลเบื้องต้น!$F$10*40),2))</f>
        <v>0</v>
      </c>
      <c r="AX5" s="13" t="str">
        <f>IF(($AW5)="","",(IF(AW5&gt;20,"มส.","")))</f>
        <v/>
      </c>
    </row>
    <row r="6" spans="1:50" ht="20.100000000000001" customHeight="1" x14ac:dyDescent="0.4">
      <c r="B6" s="174" t="str">
        <f>Sheet2!C5</f>
        <v>ม.2/1</v>
      </c>
      <c r="C6" s="317">
        <f>Sheet2!B5</f>
        <v>2</v>
      </c>
      <c r="D6" s="170">
        <f>Sheet2!D5</f>
        <v>3867</v>
      </c>
      <c r="E6" s="171" t="str">
        <f>Sheet2!E5</f>
        <v>เด็กหญิง</v>
      </c>
      <c r="F6" s="172" t="str">
        <f>Sheet2!F5</f>
        <v xml:space="preserve">เมฆขลา </v>
      </c>
      <c r="G6" s="173" t="str">
        <f>Sheet2!G5</f>
        <v>บุญวิเศษ</v>
      </c>
      <c r="H6" s="147"/>
      <c r="I6" s="148"/>
      <c r="J6" s="147"/>
      <c r="K6" s="148"/>
      <c r="L6" s="147"/>
      <c r="M6" s="148"/>
      <c r="N6" s="147"/>
      <c r="O6" s="148"/>
      <c r="P6" s="147"/>
      <c r="Q6" s="148"/>
      <c r="R6" s="147"/>
      <c r="S6" s="148"/>
      <c r="T6" s="147"/>
      <c r="U6" s="148"/>
      <c r="V6" s="147"/>
      <c r="W6" s="148"/>
      <c r="X6" s="147"/>
      <c r="Y6" s="148"/>
      <c r="Z6" s="147"/>
      <c r="AA6" s="148"/>
      <c r="AB6" s="147"/>
      <c r="AC6" s="148"/>
      <c r="AD6" s="147"/>
      <c r="AE6" s="148"/>
      <c r="AF6" s="147"/>
      <c r="AG6" s="148"/>
      <c r="AH6" s="147"/>
      <c r="AI6" s="148"/>
      <c r="AJ6" s="147"/>
      <c r="AK6" s="148"/>
      <c r="AL6" s="147"/>
      <c r="AM6" s="148"/>
      <c r="AN6" s="147"/>
      <c r="AO6" s="148"/>
      <c r="AP6" s="147"/>
      <c r="AQ6" s="148"/>
      <c r="AR6" s="147"/>
      <c r="AS6" s="148"/>
      <c r="AT6" s="147"/>
      <c r="AU6" s="148"/>
      <c r="AV6" s="11">
        <f t="shared" ref="AV6:AV41" si="0">IF(T($E6)="","",(SUM(H6,J6,L6,N6,P6,R6,T6,V6,X6,Z6,AB6,AD6,AF6,AH6,AJ6,AL6,AN6,AP6,AR6,AT6)))</f>
        <v>0</v>
      </c>
      <c r="AW6" s="12">
        <f>IF(T($E6)="","",ROUND(((AV6)*100)/(ข้อมูลเบื้องต้น!$F$10*40),2))</f>
        <v>0</v>
      </c>
      <c r="AX6" s="13" t="str">
        <f t="shared" ref="AX6:AX41" si="1">IF(($AW6)="","",(IF(AW6&gt;20,"มส.","")))</f>
        <v/>
      </c>
    </row>
    <row r="7" spans="1:50" ht="20.100000000000001" customHeight="1" x14ac:dyDescent="0.4">
      <c r="B7" s="174" t="str">
        <f>Sheet2!C6</f>
        <v>ม.2/2</v>
      </c>
      <c r="C7" s="317">
        <f>Sheet2!B6</f>
        <v>3</v>
      </c>
      <c r="D7" s="170">
        <f>Sheet2!D6</f>
        <v>2921</v>
      </c>
      <c r="E7" s="171" t="str">
        <f>Sheet2!E6</f>
        <v>เด็กหญิง</v>
      </c>
      <c r="F7" s="172" t="str">
        <f>Sheet2!F6</f>
        <v>ปวรรัตน์</v>
      </c>
      <c r="G7" s="173" t="str">
        <f>Sheet2!G6</f>
        <v>ประทิตย์</v>
      </c>
      <c r="H7" s="147"/>
      <c r="I7" s="148"/>
      <c r="J7" s="147"/>
      <c r="K7" s="148"/>
      <c r="L7" s="147"/>
      <c r="M7" s="148"/>
      <c r="N7" s="147"/>
      <c r="O7" s="148"/>
      <c r="P7" s="147"/>
      <c r="Q7" s="148"/>
      <c r="R7" s="147"/>
      <c r="S7" s="148"/>
      <c r="T7" s="147"/>
      <c r="U7" s="148"/>
      <c r="V7" s="147"/>
      <c r="W7" s="148"/>
      <c r="X7" s="147"/>
      <c r="Y7" s="148"/>
      <c r="Z7" s="147"/>
      <c r="AA7" s="148"/>
      <c r="AB7" s="147"/>
      <c r="AC7" s="148"/>
      <c r="AD7" s="147"/>
      <c r="AE7" s="148"/>
      <c r="AF7" s="147"/>
      <c r="AG7" s="148"/>
      <c r="AH7" s="147"/>
      <c r="AI7" s="148"/>
      <c r="AJ7" s="147"/>
      <c r="AK7" s="148"/>
      <c r="AL7" s="147"/>
      <c r="AM7" s="148"/>
      <c r="AN7" s="147"/>
      <c r="AO7" s="148"/>
      <c r="AP7" s="147"/>
      <c r="AQ7" s="148"/>
      <c r="AR7" s="147"/>
      <c r="AS7" s="148"/>
      <c r="AT7" s="147"/>
      <c r="AU7" s="148"/>
      <c r="AV7" s="11">
        <f t="shared" si="0"/>
        <v>0</v>
      </c>
      <c r="AW7" s="12">
        <f>IF(T($E7)="","",ROUND(((AV7)*100)/(ข้อมูลเบื้องต้น!$F$10*40),2))</f>
        <v>0</v>
      </c>
      <c r="AX7" s="13" t="str">
        <f t="shared" si="1"/>
        <v/>
      </c>
    </row>
    <row r="8" spans="1:50" ht="20.100000000000001" customHeight="1" x14ac:dyDescent="0.4">
      <c r="B8" s="174" t="str">
        <f>Sheet2!C7</f>
        <v>ม.2/2</v>
      </c>
      <c r="C8" s="317">
        <f>Sheet2!B7</f>
        <v>4</v>
      </c>
      <c r="D8" s="170">
        <f>Sheet2!D7</f>
        <v>3984</v>
      </c>
      <c r="E8" s="171" t="str">
        <f>Sheet2!E7</f>
        <v>เด็กหญิง</v>
      </c>
      <c r="F8" s="172" t="str">
        <f>Sheet2!F7</f>
        <v>ธัญวรัตน์</v>
      </c>
      <c r="G8" s="173" t="str">
        <f>Sheet2!G7</f>
        <v>อินทรมงคล</v>
      </c>
      <c r="H8" s="147"/>
      <c r="I8" s="148"/>
      <c r="J8" s="147"/>
      <c r="K8" s="148"/>
      <c r="L8" s="147"/>
      <c r="M8" s="148"/>
      <c r="N8" s="147"/>
      <c r="O8" s="148"/>
      <c r="P8" s="147"/>
      <c r="Q8" s="148"/>
      <c r="R8" s="147"/>
      <c r="S8" s="148"/>
      <c r="T8" s="147"/>
      <c r="U8" s="148"/>
      <c r="V8" s="147"/>
      <c r="W8" s="148"/>
      <c r="X8" s="147"/>
      <c r="Y8" s="148"/>
      <c r="Z8" s="147"/>
      <c r="AA8" s="148"/>
      <c r="AB8" s="147"/>
      <c r="AC8" s="148"/>
      <c r="AD8" s="147"/>
      <c r="AE8" s="148"/>
      <c r="AF8" s="147"/>
      <c r="AG8" s="148"/>
      <c r="AH8" s="147"/>
      <c r="AI8" s="148"/>
      <c r="AJ8" s="147"/>
      <c r="AK8" s="148"/>
      <c r="AL8" s="147"/>
      <c r="AM8" s="148"/>
      <c r="AN8" s="147"/>
      <c r="AO8" s="148"/>
      <c r="AP8" s="147"/>
      <c r="AQ8" s="148"/>
      <c r="AR8" s="147"/>
      <c r="AS8" s="148"/>
      <c r="AT8" s="147"/>
      <c r="AU8" s="148"/>
      <c r="AV8" s="11">
        <f t="shared" si="0"/>
        <v>0</v>
      </c>
      <c r="AW8" s="12">
        <f>IF(T($E8)="","",ROUND(((AV8)*100)/(ข้อมูลเบื้องต้น!$F$10*40),2))</f>
        <v>0</v>
      </c>
      <c r="AX8" s="13" t="str">
        <f t="shared" si="1"/>
        <v/>
      </c>
    </row>
    <row r="9" spans="1:50" ht="20.100000000000001" customHeight="1" x14ac:dyDescent="0.4">
      <c r="B9" s="174" t="str">
        <f>Sheet2!C8</f>
        <v>ม.3/1</v>
      </c>
      <c r="C9" s="317">
        <f>Sheet2!B8</f>
        <v>5</v>
      </c>
      <c r="D9" s="170">
        <f>Sheet2!D8</f>
        <v>2881</v>
      </c>
      <c r="E9" s="171" t="str">
        <f>Sheet2!E8</f>
        <v>เด็กชาย</v>
      </c>
      <c r="F9" s="172" t="str">
        <f>Sheet2!F8</f>
        <v>อาชาธร</v>
      </c>
      <c r="G9" s="173" t="str">
        <f>Sheet2!G8</f>
        <v>วงค์ขาว</v>
      </c>
      <c r="H9" s="147"/>
      <c r="I9" s="148"/>
      <c r="J9" s="147"/>
      <c r="K9" s="148"/>
      <c r="L9" s="147"/>
      <c r="M9" s="148"/>
      <c r="N9" s="147"/>
      <c r="O9" s="148"/>
      <c r="P9" s="147"/>
      <c r="Q9" s="148"/>
      <c r="R9" s="147"/>
      <c r="S9" s="148"/>
      <c r="T9" s="147"/>
      <c r="U9" s="148"/>
      <c r="V9" s="147"/>
      <c r="W9" s="148"/>
      <c r="X9" s="147"/>
      <c r="Y9" s="148"/>
      <c r="Z9" s="147"/>
      <c r="AA9" s="148"/>
      <c r="AB9" s="147"/>
      <c r="AC9" s="148"/>
      <c r="AD9" s="147"/>
      <c r="AE9" s="148"/>
      <c r="AF9" s="147"/>
      <c r="AG9" s="148"/>
      <c r="AH9" s="147"/>
      <c r="AI9" s="148"/>
      <c r="AJ9" s="147"/>
      <c r="AK9" s="148"/>
      <c r="AL9" s="147"/>
      <c r="AM9" s="148"/>
      <c r="AN9" s="147"/>
      <c r="AO9" s="148"/>
      <c r="AP9" s="147"/>
      <c r="AQ9" s="148"/>
      <c r="AR9" s="147"/>
      <c r="AS9" s="148"/>
      <c r="AT9" s="147"/>
      <c r="AU9" s="148"/>
      <c r="AV9" s="11">
        <f t="shared" si="0"/>
        <v>0</v>
      </c>
      <c r="AW9" s="12">
        <f>IF(T($E9)="","",ROUND(((AV9)*100)/(ข้อมูลเบื้องต้น!$F$10*40),2))</f>
        <v>0</v>
      </c>
      <c r="AX9" s="13" t="str">
        <f t="shared" si="1"/>
        <v/>
      </c>
    </row>
    <row r="10" spans="1:50" ht="20.100000000000001" customHeight="1" x14ac:dyDescent="0.4">
      <c r="B10" s="174" t="str">
        <f>Sheet2!C9</f>
        <v>ม.3/1</v>
      </c>
      <c r="C10" s="317">
        <f>Sheet2!B9</f>
        <v>6</v>
      </c>
      <c r="D10" s="170">
        <f>Sheet2!D9</f>
        <v>2884</v>
      </c>
      <c r="E10" s="171" t="str">
        <f>Sheet2!E9</f>
        <v>เด็กชาย</v>
      </c>
      <c r="F10" s="172" t="str">
        <f>Sheet2!F9</f>
        <v>อภิวัฒน์</v>
      </c>
      <c r="G10" s="173" t="str">
        <f>Sheet2!G9</f>
        <v>แก้วนา</v>
      </c>
      <c r="H10" s="147"/>
      <c r="I10" s="148"/>
      <c r="J10" s="147"/>
      <c r="K10" s="148"/>
      <c r="L10" s="147"/>
      <c r="M10" s="148"/>
      <c r="N10" s="147"/>
      <c r="O10" s="148"/>
      <c r="P10" s="147"/>
      <c r="Q10" s="148"/>
      <c r="R10" s="147"/>
      <c r="S10" s="148"/>
      <c r="T10" s="147"/>
      <c r="U10" s="148"/>
      <c r="V10" s="147"/>
      <c r="W10" s="148"/>
      <c r="X10" s="147"/>
      <c r="Y10" s="148"/>
      <c r="Z10" s="147"/>
      <c r="AA10" s="148"/>
      <c r="AB10" s="147"/>
      <c r="AC10" s="148"/>
      <c r="AD10" s="147"/>
      <c r="AE10" s="148"/>
      <c r="AF10" s="147"/>
      <c r="AG10" s="148"/>
      <c r="AH10" s="147"/>
      <c r="AI10" s="148"/>
      <c r="AJ10" s="147"/>
      <c r="AK10" s="148"/>
      <c r="AL10" s="147"/>
      <c r="AM10" s="148"/>
      <c r="AN10" s="147"/>
      <c r="AO10" s="148"/>
      <c r="AP10" s="147"/>
      <c r="AQ10" s="148"/>
      <c r="AR10" s="147"/>
      <c r="AS10" s="148"/>
      <c r="AT10" s="147"/>
      <c r="AU10" s="148"/>
      <c r="AV10" s="11">
        <f t="shared" si="0"/>
        <v>0</v>
      </c>
      <c r="AW10" s="12">
        <f>IF(T($E10)="","",ROUND(((AV10)*100)/(ข้อมูลเบื้องต้น!$F$10*40),2))</f>
        <v>0</v>
      </c>
      <c r="AX10" s="13" t="str">
        <f t="shared" si="1"/>
        <v/>
      </c>
    </row>
    <row r="11" spans="1:50" ht="20.100000000000001" customHeight="1" x14ac:dyDescent="0.4">
      <c r="B11" s="174" t="str">
        <f>Sheet2!C10</f>
        <v>ม.3/1</v>
      </c>
      <c r="C11" s="317">
        <f>Sheet2!B10</f>
        <v>7</v>
      </c>
      <c r="D11" s="170">
        <f>Sheet2!D10</f>
        <v>2894</v>
      </c>
      <c r="E11" s="171" t="str">
        <f>Sheet2!E10</f>
        <v>เด็กชาย</v>
      </c>
      <c r="F11" s="172" t="str">
        <f>Sheet2!F10</f>
        <v>ศุกลวัฒน์</v>
      </c>
      <c r="G11" s="173" t="str">
        <f>Sheet2!G10</f>
        <v>อ้ายแสง</v>
      </c>
      <c r="H11" s="147"/>
      <c r="I11" s="148"/>
      <c r="J11" s="147"/>
      <c r="K11" s="148"/>
      <c r="L11" s="147"/>
      <c r="M11" s="148"/>
      <c r="N11" s="147"/>
      <c r="O11" s="148"/>
      <c r="P11" s="147"/>
      <c r="Q11" s="148"/>
      <c r="R11" s="147"/>
      <c r="S11" s="148"/>
      <c r="T11" s="147"/>
      <c r="U11" s="148"/>
      <c r="V11" s="147"/>
      <c r="W11" s="148"/>
      <c r="X11" s="147"/>
      <c r="Y11" s="148"/>
      <c r="Z11" s="147"/>
      <c r="AA11" s="148"/>
      <c r="AB11" s="147"/>
      <c r="AC11" s="148"/>
      <c r="AD11" s="147"/>
      <c r="AE11" s="148"/>
      <c r="AF11" s="147"/>
      <c r="AG11" s="148"/>
      <c r="AH11" s="147"/>
      <c r="AI11" s="148"/>
      <c r="AJ11" s="147"/>
      <c r="AK11" s="148"/>
      <c r="AL11" s="147"/>
      <c r="AM11" s="148"/>
      <c r="AN11" s="147"/>
      <c r="AO11" s="148"/>
      <c r="AP11" s="147"/>
      <c r="AQ11" s="148"/>
      <c r="AR11" s="147"/>
      <c r="AS11" s="148"/>
      <c r="AT11" s="147"/>
      <c r="AU11" s="148"/>
      <c r="AV11" s="11">
        <f t="shared" si="0"/>
        <v>0</v>
      </c>
      <c r="AW11" s="12">
        <f>IF(T($E11)="","",ROUND(((AV11)*100)/(ข้อมูลเบื้องต้น!$F$10*40),2))</f>
        <v>0</v>
      </c>
      <c r="AX11" s="13" t="str">
        <f t="shared" si="1"/>
        <v/>
      </c>
    </row>
    <row r="12" spans="1:50" ht="20.100000000000001" customHeight="1" x14ac:dyDescent="0.4">
      <c r="B12" s="174" t="str">
        <f>Sheet2!C11</f>
        <v>ม.3/1</v>
      </c>
      <c r="C12" s="317">
        <f>Sheet2!B11</f>
        <v>8</v>
      </c>
      <c r="D12" s="170">
        <f>Sheet2!D11</f>
        <v>3055</v>
      </c>
      <c r="E12" s="171" t="str">
        <f>Sheet2!E11</f>
        <v>เด็กชาย</v>
      </c>
      <c r="F12" s="172" t="str">
        <f>Sheet2!F11</f>
        <v>วิชยา</v>
      </c>
      <c r="G12" s="173" t="str">
        <f>Sheet2!G11</f>
        <v>จันทร์ต๊ะ</v>
      </c>
      <c r="H12" s="147"/>
      <c r="I12" s="148"/>
      <c r="J12" s="147"/>
      <c r="K12" s="148"/>
      <c r="L12" s="147"/>
      <c r="M12" s="148"/>
      <c r="N12" s="147"/>
      <c r="O12" s="148"/>
      <c r="P12" s="147"/>
      <c r="Q12" s="148"/>
      <c r="R12" s="147"/>
      <c r="S12" s="148"/>
      <c r="T12" s="147"/>
      <c r="U12" s="148"/>
      <c r="V12" s="147"/>
      <c r="W12" s="148"/>
      <c r="X12" s="147"/>
      <c r="Y12" s="148"/>
      <c r="Z12" s="147"/>
      <c r="AA12" s="148"/>
      <c r="AB12" s="147"/>
      <c r="AC12" s="148"/>
      <c r="AD12" s="147"/>
      <c r="AE12" s="148"/>
      <c r="AF12" s="147"/>
      <c r="AG12" s="148"/>
      <c r="AH12" s="147"/>
      <c r="AI12" s="148"/>
      <c r="AJ12" s="147"/>
      <c r="AK12" s="148"/>
      <c r="AL12" s="147"/>
      <c r="AM12" s="148"/>
      <c r="AN12" s="147"/>
      <c r="AO12" s="148"/>
      <c r="AP12" s="147"/>
      <c r="AQ12" s="148"/>
      <c r="AR12" s="147"/>
      <c r="AS12" s="148"/>
      <c r="AT12" s="147"/>
      <c r="AU12" s="148"/>
      <c r="AV12" s="11">
        <f t="shared" si="0"/>
        <v>0</v>
      </c>
      <c r="AW12" s="12">
        <f>IF(T($E12)="","",ROUND(((AV12)*100)/(ข้อมูลเบื้องต้น!$F$10*40),2))</f>
        <v>0</v>
      </c>
      <c r="AX12" s="13" t="str">
        <f t="shared" si="1"/>
        <v/>
      </c>
    </row>
    <row r="13" spans="1:50" ht="20.100000000000001" customHeight="1" x14ac:dyDescent="0.4">
      <c r="B13" s="174" t="str">
        <f>Sheet2!C12</f>
        <v>ม.3/1</v>
      </c>
      <c r="C13" s="317">
        <f>Sheet2!B12</f>
        <v>9</v>
      </c>
      <c r="D13" s="170">
        <f>Sheet2!D12</f>
        <v>3098</v>
      </c>
      <c r="E13" s="171" t="str">
        <f>Sheet2!E12</f>
        <v>เด็กชาย</v>
      </c>
      <c r="F13" s="172" t="str">
        <f>Sheet2!F12</f>
        <v>ปฐมพงศ์</v>
      </c>
      <c r="G13" s="173" t="str">
        <f>Sheet2!G12</f>
        <v>นันใจ</v>
      </c>
      <c r="H13" s="147"/>
      <c r="I13" s="148"/>
      <c r="J13" s="147"/>
      <c r="K13" s="148"/>
      <c r="L13" s="147"/>
      <c r="M13" s="148"/>
      <c r="N13" s="147"/>
      <c r="O13" s="148"/>
      <c r="P13" s="147"/>
      <c r="Q13" s="148"/>
      <c r="R13" s="147"/>
      <c r="S13" s="148"/>
      <c r="T13" s="147"/>
      <c r="U13" s="148"/>
      <c r="V13" s="147"/>
      <c r="W13" s="148"/>
      <c r="X13" s="147"/>
      <c r="Y13" s="148"/>
      <c r="Z13" s="147"/>
      <c r="AA13" s="148"/>
      <c r="AB13" s="147"/>
      <c r="AC13" s="148"/>
      <c r="AD13" s="147"/>
      <c r="AE13" s="148"/>
      <c r="AF13" s="147"/>
      <c r="AG13" s="148"/>
      <c r="AH13" s="147"/>
      <c r="AI13" s="148"/>
      <c r="AJ13" s="147"/>
      <c r="AK13" s="148"/>
      <c r="AL13" s="147"/>
      <c r="AM13" s="148"/>
      <c r="AN13" s="147"/>
      <c r="AO13" s="148"/>
      <c r="AP13" s="147"/>
      <c r="AQ13" s="148"/>
      <c r="AR13" s="147"/>
      <c r="AS13" s="148"/>
      <c r="AT13" s="147"/>
      <c r="AU13" s="148"/>
      <c r="AV13" s="11">
        <f t="shared" si="0"/>
        <v>0</v>
      </c>
      <c r="AW13" s="12">
        <f>IF(T($E13)="","",ROUND(((AV13)*100)/(ข้อมูลเบื้องต้น!$F$10*40),2))</f>
        <v>0</v>
      </c>
      <c r="AX13" s="13" t="str">
        <f t="shared" si="1"/>
        <v/>
      </c>
    </row>
    <row r="14" spans="1:50" ht="20.100000000000001" customHeight="1" x14ac:dyDescent="0.4">
      <c r="B14" s="174" t="str">
        <f>Sheet2!C13</f>
        <v>ม.3/1</v>
      </c>
      <c r="C14" s="317">
        <f>Sheet2!B13</f>
        <v>10</v>
      </c>
      <c r="D14" s="170">
        <f>Sheet2!D13</f>
        <v>3871</v>
      </c>
      <c r="E14" s="171" t="str">
        <f>Sheet2!E13</f>
        <v>เด็กชาย</v>
      </c>
      <c r="F14" s="172" t="str">
        <f>Sheet2!F13</f>
        <v>เนติพงษ์</v>
      </c>
      <c r="G14" s="173" t="str">
        <f>Sheet2!G13</f>
        <v>ทองคำใบ</v>
      </c>
      <c r="H14" s="147"/>
      <c r="I14" s="148"/>
      <c r="J14" s="147"/>
      <c r="K14" s="148"/>
      <c r="L14" s="147"/>
      <c r="M14" s="148"/>
      <c r="N14" s="147"/>
      <c r="O14" s="148"/>
      <c r="P14" s="147"/>
      <c r="Q14" s="148"/>
      <c r="R14" s="147"/>
      <c r="S14" s="148"/>
      <c r="T14" s="147"/>
      <c r="U14" s="148"/>
      <c r="V14" s="147"/>
      <c r="W14" s="148"/>
      <c r="X14" s="147"/>
      <c r="Y14" s="148"/>
      <c r="Z14" s="147"/>
      <c r="AA14" s="148"/>
      <c r="AB14" s="147"/>
      <c r="AC14" s="148"/>
      <c r="AD14" s="147"/>
      <c r="AE14" s="148"/>
      <c r="AF14" s="147"/>
      <c r="AG14" s="148"/>
      <c r="AH14" s="147"/>
      <c r="AI14" s="148"/>
      <c r="AJ14" s="147"/>
      <c r="AK14" s="148"/>
      <c r="AL14" s="147"/>
      <c r="AM14" s="148"/>
      <c r="AN14" s="147"/>
      <c r="AO14" s="148"/>
      <c r="AP14" s="147"/>
      <c r="AQ14" s="148"/>
      <c r="AR14" s="147"/>
      <c r="AS14" s="148"/>
      <c r="AT14" s="147"/>
      <c r="AU14" s="148"/>
      <c r="AV14" s="11">
        <f t="shared" si="0"/>
        <v>0</v>
      </c>
      <c r="AW14" s="12">
        <f>IF(T($E14)="","",ROUND(((AV14)*100)/(ข้อมูลเบื้องต้น!$F$10*40),2))</f>
        <v>0</v>
      </c>
      <c r="AX14" s="13" t="str">
        <f t="shared" si="1"/>
        <v/>
      </c>
    </row>
    <row r="15" spans="1:50" ht="20.100000000000001" customHeight="1" x14ac:dyDescent="0.4">
      <c r="B15" s="174" t="str">
        <f>Sheet2!C14</f>
        <v>ม.3/1</v>
      </c>
      <c r="C15" s="317">
        <f>Sheet2!B14</f>
        <v>11</v>
      </c>
      <c r="D15" s="170">
        <f>Sheet2!D14</f>
        <v>3883</v>
      </c>
      <c r="E15" s="171" t="str">
        <f>Sheet2!E14</f>
        <v>เด็กชาย</v>
      </c>
      <c r="F15" s="172" t="str">
        <f>Sheet2!F14</f>
        <v>ภานุวัฒน์</v>
      </c>
      <c r="G15" s="173" t="str">
        <f>Sheet2!G14</f>
        <v>แก้วสี</v>
      </c>
      <c r="H15" s="147"/>
      <c r="I15" s="148"/>
      <c r="J15" s="147"/>
      <c r="K15" s="148"/>
      <c r="L15" s="147"/>
      <c r="M15" s="148"/>
      <c r="N15" s="147"/>
      <c r="O15" s="148"/>
      <c r="P15" s="147"/>
      <c r="Q15" s="148"/>
      <c r="R15" s="147"/>
      <c r="S15" s="148"/>
      <c r="T15" s="147"/>
      <c r="U15" s="148"/>
      <c r="V15" s="147"/>
      <c r="W15" s="148"/>
      <c r="X15" s="147"/>
      <c r="Y15" s="148"/>
      <c r="Z15" s="147"/>
      <c r="AA15" s="148"/>
      <c r="AB15" s="147"/>
      <c r="AC15" s="148"/>
      <c r="AD15" s="147"/>
      <c r="AE15" s="148"/>
      <c r="AF15" s="147"/>
      <c r="AG15" s="148"/>
      <c r="AH15" s="147"/>
      <c r="AI15" s="148"/>
      <c r="AJ15" s="147"/>
      <c r="AK15" s="148"/>
      <c r="AL15" s="147"/>
      <c r="AM15" s="148"/>
      <c r="AN15" s="147"/>
      <c r="AO15" s="148"/>
      <c r="AP15" s="147"/>
      <c r="AQ15" s="148"/>
      <c r="AR15" s="147"/>
      <c r="AS15" s="148"/>
      <c r="AT15" s="147"/>
      <c r="AU15" s="148"/>
      <c r="AV15" s="11">
        <f t="shared" si="0"/>
        <v>0</v>
      </c>
      <c r="AW15" s="12">
        <f>IF(T($E15)="","",ROUND(((AV15)*100)/(ข้อมูลเบื้องต้น!$F$10*40),2))</f>
        <v>0</v>
      </c>
      <c r="AX15" s="13" t="str">
        <f t="shared" si="1"/>
        <v/>
      </c>
    </row>
    <row r="16" spans="1:50" ht="20.100000000000001" customHeight="1" x14ac:dyDescent="0.4">
      <c r="B16" s="174" t="str">
        <f>Sheet2!C15</f>
        <v>ม.3/1</v>
      </c>
      <c r="C16" s="317">
        <f>Sheet2!B15</f>
        <v>12</v>
      </c>
      <c r="D16" s="170">
        <f>Sheet2!D15</f>
        <v>2890</v>
      </c>
      <c r="E16" s="171" t="str">
        <f>Sheet2!E15</f>
        <v>เด็กหญิง</v>
      </c>
      <c r="F16" s="172" t="str">
        <f>Sheet2!F15</f>
        <v>ญาณิศา</v>
      </c>
      <c r="G16" s="173" t="str">
        <f>Sheet2!G15</f>
        <v>ตายานะ</v>
      </c>
      <c r="H16" s="147"/>
      <c r="I16" s="148"/>
      <c r="J16" s="147"/>
      <c r="K16" s="148"/>
      <c r="L16" s="147"/>
      <c r="M16" s="148"/>
      <c r="N16" s="147"/>
      <c r="O16" s="148"/>
      <c r="P16" s="147"/>
      <c r="Q16" s="148"/>
      <c r="R16" s="147"/>
      <c r="S16" s="148"/>
      <c r="T16" s="147"/>
      <c r="U16" s="148"/>
      <c r="V16" s="147"/>
      <c r="W16" s="148"/>
      <c r="X16" s="147"/>
      <c r="Y16" s="148"/>
      <c r="Z16" s="147"/>
      <c r="AA16" s="148"/>
      <c r="AB16" s="147"/>
      <c r="AC16" s="148"/>
      <c r="AD16" s="147"/>
      <c r="AE16" s="148"/>
      <c r="AF16" s="147"/>
      <c r="AG16" s="148"/>
      <c r="AH16" s="147"/>
      <c r="AI16" s="148"/>
      <c r="AJ16" s="147"/>
      <c r="AK16" s="148"/>
      <c r="AL16" s="147"/>
      <c r="AM16" s="148"/>
      <c r="AN16" s="147"/>
      <c r="AO16" s="148"/>
      <c r="AP16" s="147"/>
      <c r="AQ16" s="148"/>
      <c r="AR16" s="147"/>
      <c r="AS16" s="148"/>
      <c r="AT16" s="147"/>
      <c r="AU16" s="148"/>
      <c r="AV16" s="11">
        <f t="shared" si="0"/>
        <v>0</v>
      </c>
      <c r="AW16" s="12">
        <f>IF(T($E16)="","",ROUND(((AV16)*100)/(ข้อมูลเบื้องต้น!$F$10*40),2))</f>
        <v>0</v>
      </c>
      <c r="AX16" s="13" t="str">
        <f t="shared" si="1"/>
        <v/>
      </c>
    </row>
    <row r="17" spans="2:50" ht="20.100000000000001" customHeight="1" x14ac:dyDescent="0.4">
      <c r="B17" s="174" t="str">
        <f>Sheet2!C16</f>
        <v>ม.3/1</v>
      </c>
      <c r="C17" s="317">
        <f>Sheet2!B16</f>
        <v>13</v>
      </c>
      <c r="D17" s="170">
        <f>Sheet2!D16</f>
        <v>2907</v>
      </c>
      <c r="E17" s="171" t="str">
        <f>Sheet2!E16</f>
        <v>เด็กหญิง</v>
      </c>
      <c r="F17" s="172" t="str">
        <f>Sheet2!F16</f>
        <v>วรัญญา</v>
      </c>
      <c r="G17" s="173" t="str">
        <f>Sheet2!G16</f>
        <v>อภิสุทธิพงษากุล</v>
      </c>
      <c r="H17" s="147"/>
      <c r="I17" s="148"/>
      <c r="J17" s="147"/>
      <c r="K17" s="148"/>
      <c r="L17" s="147"/>
      <c r="M17" s="148"/>
      <c r="N17" s="147"/>
      <c r="O17" s="148"/>
      <c r="P17" s="147"/>
      <c r="Q17" s="148"/>
      <c r="R17" s="147"/>
      <c r="S17" s="148"/>
      <c r="T17" s="147"/>
      <c r="U17" s="148"/>
      <c r="V17" s="147"/>
      <c r="W17" s="148"/>
      <c r="X17" s="147"/>
      <c r="Y17" s="148"/>
      <c r="Z17" s="147"/>
      <c r="AA17" s="148"/>
      <c r="AB17" s="147"/>
      <c r="AC17" s="148"/>
      <c r="AD17" s="147"/>
      <c r="AE17" s="148"/>
      <c r="AF17" s="147"/>
      <c r="AG17" s="148"/>
      <c r="AH17" s="147"/>
      <c r="AI17" s="148"/>
      <c r="AJ17" s="147"/>
      <c r="AK17" s="148"/>
      <c r="AL17" s="147"/>
      <c r="AM17" s="148"/>
      <c r="AN17" s="147"/>
      <c r="AO17" s="148"/>
      <c r="AP17" s="147"/>
      <c r="AQ17" s="148"/>
      <c r="AR17" s="147"/>
      <c r="AS17" s="148"/>
      <c r="AT17" s="147"/>
      <c r="AU17" s="148"/>
      <c r="AV17" s="11">
        <f t="shared" si="0"/>
        <v>0</v>
      </c>
      <c r="AW17" s="12">
        <f>IF(T($E17)="","",ROUND(((AV17)*100)/(ข้อมูลเบื้องต้น!$F$10*40),2))</f>
        <v>0</v>
      </c>
      <c r="AX17" s="13" t="str">
        <f t="shared" si="1"/>
        <v/>
      </c>
    </row>
    <row r="18" spans="2:50" ht="20.100000000000001" customHeight="1" x14ac:dyDescent="0.4">
      <c r="B18" s="174" t="str">
        <f>Sheet2!C17</f>
        <v>ม.3/1</v>
      </c>
      <c r="C18" s="317">
        <f>Sheet2!B17</f>
        <v>14</v>
      </c>
      <c r="D18" s="170">
        <f>Sheet2!D17</f>
        <v>2966</v>
      </c>
      <c r="E18" s="171" t="str">
        <f>Sheet2!E17</f>
        <v>เด็กหญิง</v>
      </c>
      <c r="F18" s="172" t="str">
        <f>Sheet2!F17</f>
        <v>อิสรีย์</v>
      </c>
      <c r="G18" s="173" t="str">
        <f>Sheet2!G17</f>
        <v>เชื้อเมืองพาน</v>
      </c>
      <c r="H18" s="147"/>
      <c r="I18" s="148"/>
      <c r="J18" s="147"/>
      <c r="K18" s="148"/>
      <c r="L18" s="147"/>
      <c r="M18" s="148"/>
      <c r="N18" s="147"/>
      <c r="O18" s="148"/>
      <c r="P18" s="147"/>
      <c r="Q18" s="148"/>
      <c r="R18" s="147"/>
      <c r="S18" s="148"/>
      <c r="T18" s="147"/>
      <c r="U18" s="148"/>
      <c r="V18" s="147"/>
      <c r="W18" s="148"/>
      <c r="X18" s="147"/>
      <c r="Y18" s="148"/>
      <c r="Z18" s="147"/>
      <c r="AA18" s="148"/>
      <c r="AB18" s="147"/>
      <c r="AC18" s="148"/>
      <c r="AD18" s="147"/>
      <c r="AE18" s="148"/>
      <c r="AF18" s="147"/>
      <c r="AG18" s="148"/>
      <c r="AH18" s="147"/>
      <c r="AI18" s="148"/>
      <c r="AJ18" s="147"/>
      <c r="AK18" s="148"/>
      <c r="AL18" s="147"/>
      <c r="AM18" s="148"/>
      <c r="AN18" s="147"/>
      <c r="AO18" s="148"/>
      <c r="AP18" s="147"/>
      <c r="AQ18" s="148"/>
      <c r="AR18" s="147"/>
      <c r="AS18" s="148"/>
      <c r="AT18" s="147"/>
      <c r="AU18" s="148"/>
      <c r="AV18" s="11">
        <f t="shared" si="0"/>
        <v>0</v>
      </c>
      <c r="AW18" s="12">
        <f>IF(T($E18)="","",ROUND(((AV18)*100)/(ข้อมูลเบื้องต้น!$F$10*40),2))</f>
        <v>0</v>
      </c>
      <c r="AX18" s="13" t="str">
        <f t="shared" si="1"/>
        <v/>
      </c>
    </row>
    <row r="19" spans="2:50" ht="20.100000000000001" customHeight="1" x14ac:dyDescent="0.4">
      <c r="B19" s="174" t="str">
        <f>Sheet2!C18</f>
        <v>ม.3/1</v>
      </c>
      <c r="C19" s="317">
        <f>Sheet2!B18</f>
        <v>15</v>
      </c>
      <c r="D19" s="170">
        <f>Sheet2!D18</f>
        <v>3101</v>
      </c>
      <c r="E19" s="171" t="str">
        <f>Sheet2!E18</f>
        <v>เด็กหญิง</v>
      </c>
      <c r="F19" s="172" t="str">
        <f>Sheet2!F18</f>
        <v>ศุภลักษณ์</v>
      </c>
      <c r="G19" s="173" t="str">
        <f>Sheet2!G18</f>
        <v>ศิริคำน้อย</v>
      </c>
      <c r="H19" s="147"/>
      <c r="I19" s="148"/>
      <c r="J19" s="147"/>
      <c r="K19" s="148"/>
      <c r="L19" s="147"/>
      <c r="M19" s="148"/>
      <c r="N19" s="147"/>
      <c r="O19" s="148"/>
      <c r="P19" s="147"/>
      <c r="Q19" s="148"/>
      <c r="R19" s="147"/>
      <c r="S19" s="148"/>
      <c r="T19" s="147"/>
      <c r="U19" s="148"/>
      <c r="V19" s="147"/>
      <c r="W19" s="148"/>
      <c r="X19" s="147"/>
      <c r="Y19" s="148"/>
      <c r="Z19" s="147"/>
      <c r="AA19" s="148"/>
      <c r="AB19" s="147"/>
      <c r="AC19" s="148"/>
      <c r="AD19" s="147"/>
      <c r="AE19" s="148"/>
      <c r="AF19" s="147"/>
      <c r="AG19" s="148"/>
      <c r="AH19" s="147"/>
      <c r="AI19" s="148"/>
      <c r="AJ19" s="147"/>
      <c r="AK19" s="148"/>
      <c r="AL19" s="147"/>
      <c r="AM19" s="148"/>
      <c r="AN19" s="147"/>
      <c r="AO19" s="148"/>
      <c r="AP19" s="147"/>
      <c r="AQ19" s="148"/>
      <c r="AR19" s="147"/>
      <c r="AS19" s="148"/>
      <c r="AT19" s="147"/>
      <c r="AU19" s="148"/>
      <c r="AV19" s="11">
        <f t="shared" si="0"/>
        <v>0</v>
      </c>
      <c r="AW19" s="12">
        <f>IF(T($E19)="","",ROUND(((AV19)*100)/(ข้อมูลเบื้องต้น!$F$10*40),2))</f>
        <v>0</v>
      </c>
      <c r="AX19" s="13" t="str">
        <f t="shared" si="1"/>
        <v/>
      </c>
    </row>
    <row r="20" spans="2:50" ht="20.100000000000001" customHeight="1" x14ac:dyDescent="0.4">
      <c r="B20" s="174" t="str">
        <f>Sheet2!C19</f>
        <v>ม.3/1</v>
      </c>
      <c r="C20" s="317">
        <f>Sheet2!B19</f>
        <v>16</v>
      </c>
      <c r="D20" s="170">
        <f>Sheet2!D19</f>
        <v>3290</v>
      </c>
      <c r="E20" s="171" t="str">
        <f>Sheet2!E19</f>
        <v>เด็กหญิง</v>
      </c>
      <c r="F20" s="172" t="str">
        <f>Sheet2!F19</f>
        <v>เลิศลดา</v>
      </c>
      <c r="G20" s="173" t="str">
        <f>Sheet2!G19</f>
        <v>ฉัตร์หลวง</v>
      </c>
      <c r="H20" s="147"/>
      <c r="I20" s="148"/>
      <c r="J20" s="147"/>
      <c r="K20" s="148"/>
      <c r="L20" s="147"/>
      <c r="M20" s="148"/>
      <c r="N20" s="147"/>
      <c r="O20" s="148"/>
      <c r="P20" s="147"/>
      <c r="Q20" s="148"/>
      <c r="R20" s="147"/>
      <c r="S20" s="148"/>
      <c r="T20" s="147"/>
      <c r="U20" s="148"/>
      <c r="V20" s="147"/>
      <c r="W20" s="148"/>
      <c r="X20" s="147"/>
      <c r="Y20" s="148"/>
      <c r="Z20" s="147"/>
      <c r="AA20" s="148"/>
      <c r="AB20" s="147"/>
      <c r="AC20" s="148"/>
      <c r="AD20" s="147"/>
      <c r="AE20" s="148"/>
      <c r="AF20" s="147"/>
      <c r="AG20" s="148"/>
      <c r="AH20" s="147"/>
      <c r="AI20" s="148"/>
      <c r="AJ20" s="147"/>
      <c r="AK20" s="148"/>
      <c r="AL20" s="147"/>
      <c r="AM20" s="148"/>
      <c r="AN20" s="147"/>
      <c r="AO20" s="148"/>
      <c r="AP20" s="147"/>
      <c r="AQ20" s="148"/>
      <c r="AR20" s="147"/>
      <c r="AS20" s="148"/>
      <c r="AT20" s="147"/>
      <c r="AU20" s="148"/>
      <c r="AV20" s="11">
        <f t="shared" si="0"/>
        <v>0</v>
      </c>
      <c r="AW20" s="12">
        <f>IF(T($E20)="","",ROUND(((AV20)*100)/(ข้อมูลเบื้องต้น!$F$10*40),2))</f>
        <v>0</v>
      </c>
      <c r="AX20" s="13" t="str">
        <f t="shared" si="1"/>
        <v/>
      </c>
    </row>
    <row r="21" spans="2:50" ht="20.100000000000001" customHeight="1" x14ac:dyDescent="0.4">
      <c r="B21" s="174" t="str">
        <f>Sheet2!C20</f>
        <v>ม.3/1</v>
      </c>
      <c r="C21" s="317">
        <f>Sheet2!B20</f>
        <v>17</v>
      </c>
      <c r="D21" s="170">
        <f>Sheet2!D20</f>
        <v>3671</v>
      </c>
      <c r="E21" s="171" t="str">
        <f>Sheet2!E20</f>
        <v>เด็กหญิง</v>
      </c>
      <c r="F21" s="172" t="str">
        <f>Sheet2!F20</f>
        <v>ติณณฌา</v>
      </c>
      <c r="G21" s="173" t="str">
        <f>Sheet2!G20</f>
        <v>จอมแก้ว</v>
      </c>
      <c r="H21" s="147"/>
      <c r="I21" s="148"/>
      <c r="J21" s="147"/>
      <c r="K21" s="148"/>
      <c r="L21" s="147"/>
      <c r="M21" s="148"/>
      <c r="N21" s="147"/>
      <c r="O21" s="148"/>
      <c r="P21" s="147"/>
      <c r="Q21" s="148"/>
      <c r="R21" s="147"/>
      <c r="S21" s="148"/>
      <c r="T21" s="147"/>
      <c r="U21" s="148"/>
      <c r="V21" s="147"/>
      <c r="W21" s="148"/>
      <c r="X21" s="147"/>
      <c r="Y21" s="148"/>
      <c r="Z21" s="147"/>
      <c r="AA21" s="148"/>
      <c r="AB21" s="147"/>
      <c r="AC21" s="148"/>
      <c r="AD21" s="147"/>
      <c r="AE21" s="148"/>
      <c r="AF21" s="147"/>
      <c r="AG21" s="148"/>
      <c r="AH21" s="147"/>
      <c r="AI21" s="148"/>
      <c r="AJ21" s="147"/>
      <c r="AK21" s="148"/>
      <c r="AL21" s="147"/>
      <c r="AM21" s="148"/>
      <c r="AN21" s="147"/>
      <c r="AO21" s="148"/>
      <c r="AP21" s="147"/>
      <c r="AQ21" s="148"/>
      <c r="AR21" s="147"/>
      <c r="AS21" s="148"/>
      <c r="AT21" s="147"/>
      <c r="AU21" s="148"/>
      <c r="AV21" s="11">
        <f t="shared" si="0"/>
        <v>0</v>
      </c>
      <c r="AW21" s="12">
        <f>IF(T($E21)="","",ROUND(((AV21)*100)/(ข้อมูลเบื้องต้น!$F$10*40),2))</f>
        <v>0</v>
      </c>
      <c r="AX21" s="13" t="str">
        <f t="shared" si="1"/>
        <v/>
      </c>
    </row>
    <row r="22" spans="2:50" ht="20.100000000000001" customHeight="1" x14ac:dyDescent="0.4">
      <c r="B22" s="174" t="str">
        <f>Sheet2!C21</f>
        <v>ม.3/1</v>
      </c>
      <c r="C22" s="317">
        <f>Sheet2!B21</f>
        <v>18</v>
      </c>
      <c r="D22" s="170">
        <f>Sheet2!D21</f>
        <v>3872</v>
      </c>
      <c r="E22" s="171" t="str">
        <f>Sheet2!E21</f>
        <v>เด็กหญิง</v>
      </c>
      <c r="F22" s="172" t="str">
        <f>Sheet2!F21</f>
        <v>จารุณัฐ</v>
      </c>
      <c r="G22" s="173" t="str">
        <f>Sheet2!G21</f>
        <v>วงศ์ราษฎร์</v>
      </c>
      <c r="H22" s="147"/>
      <c r="I22" s="148"/>
      <c r="J22" s="147"/>
      <c r="K22" s="148"/>
      <c r="L22" s="147"/>
      <c r="M22" s="148"/>
      <c r="N22" s="147"/>
      <c r="O22" s="148"/>
      <c r="P22" s="147"/>
      <c r="Q22" s="148"/>
      <c r="R22" s="147"/>
      <c r="S22" s="148"/>
      <c r="T22" s="147"/>
      <c r="U22" s="148"/>
      <c r="V22" s="147"/>
      <c r="W22" s="148"/>
      <c r="X22" s="147"/>
      <c r="Y22" s="148"/>
      <c r="Z22" s="147"/>
      <c r="AA22" s="148"/>
      <c r="AB22" s="147"/>
      <c r="AC22" s="148"/>
      <c r="AD22" s="147"/>
      <c r="AE22" s="148"/>
      <c r="AF22" s="147"/>
      <c r="AG22" s="148"/>
      <c r="AH22" s="147"/>
      <c r="AI22" s="148"/>
      <c r="AJ22" s="147"/>
      <c r="AK22" s="148"/>
      <c r="AL22" s="147"/>
      <c r="AM22" s="148"/>
      <c r="AN22" s="147"/>
      <c r="AO22" s="148"/>
      <c r="AP22" s="147"/>
      <c r="AQ22" s="148"/>
      <c r="AR22" s="147"/>
      <c r="AS22" s="148"/>
      <c r="AT22" s="147"/>
      <c r="AU22" s="148"/>
      <c r="AV22" s="11">
        <f t="shared" si="0"/>
        <v>0</v>
      </c>
      <c r="AW22" s="12">
        <f>IF(T($E22)="","",ROUND(((AV22)*100)/(ข้อมูลเบื้องต้น!$F$10*40),2))</f>
        <v>0</v>
      </c>
      <c r="AX22" s="13" t="str">
        <f t="shared" si="1"/>
        <v/>
      </c>
    </row>
    <row r="23" spans="2:50" ht="20.100000000000001" customHeight="1" x14ac:dyDescent="0.4">
      <c r="B23" s="174" t="str">
        <f>Sheet2!C22</f>
        <v>ม.3/2</v>
      </c>
      <c r="C23" s="317">
        <f>Sheet2!B22</f>
        <v>19</v>
      </c>
      <c r="D23" s="170">
        <f>Sheet2!D22</f>
        <v>2944</v>
      </c>
      <c r="E23" s="171" t="str">
        <f>Sheet2!E22</f>
        <v>เด็กชาย</v>
      </c>
      <c r="F23" s="172" t="str">
        <f>Sheet2!F22</f>
        <v>ชานนท์</v>
      </c>
      <c r="G23" s="173" t="str">
        <f>Sheet2!G22</f>
        <v>อินสวน</v>
      </c>
      <c r="H23" s="147"/>
      <c r="I23" s="148"/>
      <c r="J23" s="147"/>
      <c r="K23" s="148"/>
      <c r="L23" s="147"/>
      <c r="M23" s="148"/>
      <c r="N23" s="147"/>
      <c r="O23" s="148"/>
      <c r="P23" s="147"/>
      <c r="Q23" s="148"/>
      <c r="R23" s="147"/>
      <c r="S23" s="148"/>
      <c r="T23" s="147"/>
      <c r="U23" s="148"/>
      <c r="V23" s="147"/>
      <c r="W23" s="148"/>
      <c r="X23" s="147"/>
      <c r="Y23" s="148"/>
      <c r="Z23" s="147"/>
      <c r="AA23" s="148"/>
      <c r="AB23" s="147"/>
      <c r="AC23" s="148"/>
      <c r="AD23" s="147"/>
      <c r="AE23" s="148"/>
      <c r="AF23" s="147"/>
      <c r="AG23" s="148"/>
      <c r="AH23" s="147"/>
      <c r="AI23" s="148"/>
      <c r="AJ23" s="147"/>
      <c r="AK23" s="148"/>
      <c r="AL23" s="147"/>
      <c r="AM23" s="148"/>
      <c r="AN23" s="147"/>
      <c r="AO23" s="148"/>
      <c r="AP23" s="147"/>
      <c r="AQ23" s="148"/>
      <c r="AR23" s="147"/>
      <c r="AS23" s="148"/>
      <c r="AT23" s="147"/>
      <c r="AU23" s="148"/>
      <c r="AV23" s="11">
        <f t="shared" si="0"/>
        <v>0</v>
      </c>
      <c r="AW23" s="12">
        <f>IF(T($E23)="","",ROUND(((AV23)*100)/(ข้อมูลเบื้องต้น!$F$10*40),2))</f>
        <v>0</v>
      </c>
      <c r="AX23" s="13" t="str">
        <f t="shared" si="1"/>
        <v/>
      </c>
    </row>
    <row r="24" spans="2:50" ht="20.100000000000001" customHeight="1" x14ac:dyDescent="0.4">
      <c r="B24" s="174" t="str">
        <f>Sheet2!C23</f>
        <v/>
      </c>
      <c r="C24" s="317" t="str">
        <f>Sheet2!B23</f>
        <v/>
      </c>
      <c r="D24" s="170" t="str">
        <f>Sheet2!D23</f>
        <v/>
      </c>
      <c r="E24" s="171" t="str">
        <f>Sheet2!E23</f>
        <v/>
      </c>
      <c r="F24" s="172" t="str">
        <f>Sheet2!F23</f>
        <v/>
      </c>
      <c r="G24" s="173" t="str">
        <f>Sheet2!G23</f>
        <v/>
      </c>
      <c r="H24" s="147"/>
      <c r="I24" s="148"/>
      <c r="J24" s="147"/>
      <c r="K24" s="148"/>
      <c r="L24" s="147"/>
      <c r="M24" s="148"/>
      <c r="N24" s="147"/>
      <c r="O24" s="148"/>
      <c r="P24" s="147"/>
      <c r="Q24" s="148"/>
      <c r="R24" s="147"/>
      <c r="S24" s="148"/>
      <c r="T24" s="147"/>
      <c r="U24" s="148"/>
      <c r="V24" s="147"/>
      <c r="W24" s="148"/>
      <c r="X24" s="147"/>
      <c r="Y24" s="148"/>
      <c r="Z24" s="147"/>
      <c r="AA24" s="148"/>
      <c r="AB24" s="147"/>
      <c r="AC24" s="148"/>
      <c r="AD24" s="147"/>
      <c r="AE24" s="148"/>
      <c r="AF24" s="147"/>
      <c r="AG24" s="148"/>
      <c r="AH24" s="147"/>
      <c r="AI24" s="148"/>
      <c r="AJ24" s="147"/>
      <c r="AK24" s="148"/>
      <c r="AL24" s="147"/>
      <c r="AM24" s="148"/>
      <c r="AN24" s="147"/>
      <c r="AO24" s="148"/>
      <c r="AP24" s="147"/>
      <c r="AQ24" s="148"/>
      <c r="AR24" s="147"/>
      <c r="AS24" s="148"/>
      <c r="AT24" s="147"/>
      <c r="AU24" s="148"/>
      <c r="AV24" s="11" t="str">
        <f t="shared" si="0"/>
        <v/>
      </c>
      <c r="AW24" s="12" t="str">
        <f>IF(T($E24)="","",ROUND(((AV24)*100)/(ข้อมูลเบื้องต้น!$F$10*40),2))</f>
        <v/>
      </c>
      <c r="AX24" s="13" t="str">
        <f t="shared" si="1"/>
        <v/>
      </c>
    </row>
    <row r="25" spans="2:50" ht="20.100000000000001" customHeight="1" x14ac:dyDescent="0.4">
      <c r="B25" s="174" t="str">
        <f>Sheet2!C24</f>
        <v/>
      </c>
      <c r="C25" s="317" t="str">
        <f>Sheet2!B24</f>
        <v/>
      </c>
      <c r="D25" s="170" t="str">
        <f>Sheet2!D24</f>
        <v/>
      </c>
      <c r="E25" s="171" t="str">
        <f>Sheet2!E24</f>
        <v/>
      </c>
      <c r="F25" s="172" t="str">
        <f>Sheet2!F24</f>
        <v/>
      </c>
      <c r="G25" s="173" t="str">
        <f>Sheet2!G24</f>
        <v/>
      </c>
      <c r="H25" s="147"/>
      <c r="I25" s="148"/>
      <c r="J25" s="147"/>
      <c r="K25" s="148"/>
      <c r="L25" s="147"/>
      <c r="M25" s="148"/>
      <c r="N25" s="147"/>
      <c r="O25" s="148"/>
      <c r="P25" s="147"/>
      <c r="Q25" s="148"/>
      <c r="R25" s="147"/>
      <c r="S25" s="148"/>
      <c r="T25" s="147"/>
      <c r="U25" s="148"/>
      <c r="V25" s="147"/>
      <c r="W25" s="148"/>
      <c r="X25" s="147"/>
      <c r="Y25" s="148"/>
      <c r="Z25" s="147"/>
      <c r="AA25" s="148"/>
      <c r="AB25" s="147"/>
      <c r="AC25" s="148"/>
      <c r="AD25" s="147"/>
      <c r="AE25" s="148"/>
      <c r="AF25" s="147"/>
      <c r="AG25" s="148"/>
      <c r="AH25" s="147"/>
      <c r="AI25" s="148"/>
      <c r="AJ25" s="147"/>
      <c r="AK25" s="148"/>
      <c r="AL25" s="147"/>
      <c r="AM25" s="148"/>
      <c r="AN25" s="147"/>
      <c r="AO25" s="148"/>
      <c r="AP25" s="147"/>
      <c r="AQ25" s="148"/>
      <c r="AR25" s="147"/>
      <c r="AS25" s="148"/>
      <c r="AT25" s="147"/>
      <c r="AU25" s="148"/>
      <c r="AV25" s="11" t="str">
        <f t="shared" si="0"/>
        <v/>
      </c>
      <c r="AW25" s="12" t="str">
        <f>IF(T($E25)="","",ROUND(((AV25)*100)/(ข้อมูลเบื้องต้น!$F$10*40),2))</f>
        <v/>
      </c>
      <c r="AX25" s="13" t="str">
        <f t="shared" si="1"/>
        <v/>
      </c>
    </row>
    <row r="26" spans="2:50" ht="20.100000000000001" customHeight="1" x14ac:dyDescent="0.4">
      <c r="B26" s="174" t="str">
        <f>Sheet2!C25</f>
        <v/>
      </c>
      <c r="C26" s="317" t="str">
        <f>Sheet2!B25</f>
        <v/>
      </c>
      <c r="D26" s="170" t="str">
        <f>Sheet2!D25</f>
        <v/>
      </c>
      <c r="E26" s="171" t="str">
        <f>Sheet2!E25</f>
        <v/>
      </c>
      <c r="F26" s="172" t="str">
        <f>Sheet2!F25</f>
        <v/>
      </c>
      <c r="G26" s="173" t="str">
        <f>Sheet2!G25</f>
        <v/>
      </c>
      <c r="H26" s="147"/>
      <c r="I26" s="148"/>
      <c r="J26" s="147"/>
      <c r="K26" s="148"/>
      <c r="L26" s="147"/>
      <c r="M26" s="148"/>
      <c r="N26" s="147"/>
      <c r="O26" s="148"/>
      <c r="P26" s="147"/>
      <c r="Q26" s="148"/>
      <c r="R26" s="147"/>
      <c r="S26" s="148"/>
      <c r="T26" s="147"/>
      <c r="U26" s="148"/>
      <c r="V26" s="147"/>
      <c r="W26" s="148"/>
      <c r="X26" s="147"/>
      <c r="Y26" s="148"/>
      <c r="Z26" s="147"/>
      <c r="AA26" s="148"/>
      <c r="AB26" s="147"/>
      <c r="AC26" s="148"/>
      <c r="AD26" s="147"/>
      <c r="AE26" s="148"/>
      <c r="AF26" s="147"/>
      <c r="AG26" s="148"/>
      <c r="AH26" s="147"/>
      <c r="AI26" s="148"/>
      <c r="AJ26" s="147"/>
      <c r="AK26" s="148"/>
      <c r="AL26" s="147"/>
      <c r="AM26" s="148"/>
      <c r="AN26" s="147"/>
      <c r="AO26" s="148"/>
      <c r="AP26" s="147"/>
      <c r="AQ26" s="148"/>
      <c r="AR26" s="147"/>
      <c r="AS26" s="148"/>
      <c r="AT26" s="147"/>
      <c r="AU26" s="148"/>
      <c r="AV26" s="11" t="str">
        <f t="shared" si="0"/>
        <v/>
      </c>
      <c r="AW26" s="12" t="str">
        <f>IF(T($E26)="","",ROUND(((AV26)*100)/(ข้อมูลเบื้องต้น!$F$10*40),2))</f>
        <v/>
      </c>
      <c r="AX26" s="13" t="str">
        <f t="shared" si="1"/>
        <v/>
      </c>
    </row>
    <row r="27" spans="2:50" ht="20.100000000000001" customHeight="1" x14ac:dyDescent="0.4">
      <c r="B27" s="174" t="str">
        <f>Sheet2!C26</f>
        <v/>
      </c>
      <c r="C27" s="317" t="str">
        <f>Sheet2!B26</f>
        <v/>
      </c>
      <c r="D27" s="170" t="str">
        <f>Sheet2!D26</f>
        <v/>
      </c>
      <c r="E27" s="171" t="str">
        <f>Sheet2!E26</f>
        <v/>
      </c>
      <c r="F27" s="172" t="str">
        <f>Sheet2!F26</f>
        <v/>
      </c>
      <c r="G27" s="173" t="str">
        <f>Sheet2!G26</f>
        <v/>
      </c>
      <c r="H27" s="147"/>
      <c r="I27" s="148"/>
      <c r="J27" s="147"/>
      <c r="K27" s="148"/>
      <c r="L27" s="147"/>
      <c r="M27" s="148"/>
      <c r="N27" s="147"/>
      <c r="O27" s="148"/>
      <c r="P27" s="147"/>
      <c r="Q27" s="148"/>
      <c r="R27" s="147"/>
      <c r="S27" s="148"/>
      <c r="T27" s="147"/>
      <c r="U27" s="148"/>
      <c r="V27" s="147"/>
      <c r="W27" s="148"/>
      <c r="X27" s="147"/>
      <c r="Y27" s="148"/>
      <c r="Z27" s="147"/>
      <c r="AA27" s="148"/>
      <c r="AB27" s="147"/>
      <c r="AC27" s="148"/>
      <c r="AD27" s="147"/>
      <c r="AE27" s="148"/>
      <c r="AF27" s="147"/>
      <c r="AG27" s="148"/>
      <c r="AH27" s="147"/>
      <c r="AI27" s="148"/>
      <c r="AJ27" s="147"/>
      <c r="AK27" s="148"/>
      <c r="AL27" s="147"/>
      <c r="AM27" s="148"/>
      <c r="AN27" s="147"/>
      <c r="AO27" s="148"/>
      <c r="AP27" s="147"/>
      <c r="AQ27" s="148"/>
      <c r="AR27" s="147"/>
      <c r="AS27" s="148"/>
      <c r="AT27" s="147"/>
      <c r="AU27" s="148"/>
      <c r="AV27" s="11" t="str">
        <f t="shared" si="0"/>
        <v/>
      </c>
      <c r="AW27" s="12" t="str">
        <f>IF(T($E27)="","",ROUND(((AV27)*100)/(ข้อมูลเบื้องต้น!$F$10*40),2))</f>
        <v/>
      </c>
      <c r="AX27" s="13" t="str">
        <f t="shared" si="1"/>
        <v/>
      </c>
    </row>
    <row r="28" spans="2:50" ht="20.100000000000001" customHeight="1" x14ac:dyDescent="0.4">
      <c r="B28" s="174" t="str">
        <f>Sheet2!C27</f>
        <v/>
      </c>
      <c r="C28" s="317" t="str">
        <f>Sheet2!B27</f>
        <v/>
      </c>
      <c r="D28" s="170" t="str">
        <f>Sheet2!D27</f>
        <v/>
      </c>
      <c r="E28" s="171" t="str">
        <f>Sheet2!E27</f>
        <v/>
      </c>
      <c r="F28" s="172" t="str">
        <f>Sheet2!F27</f>
        <v/>
      </c>
      <c r="G28" s="173" t="str">
        <f>Sheet2!G27</f>
        <v/>
      </c>
      <c r="H28" s="147"/>
      <c r="I28" s="148"/>
      <c r="J28" s="147"/>
      <c r="K28" s="148"/>
      <c r="L28" s="147"/>
      <c r="M28" s="148"/>
      <c r="N28" s="147"/>
      <c r="O28" s="148"/>
      <c r="P28" s="147"/>
      <c r="Q28" s="148"/>
      <c r="R28" s="147"/>
      <c r="S28" s="148"/>
      <c r="T28" s="147"/>
      <c r="U28" s="148"/>
      <c r="V28" s="147"/>
      <c r="W28" s="148"/>
      <c r="X28" s="147"/>
      <c r="Y28" s="148"/>
      <c r="Z28" s="147"/>
      <c r="AA28" s="148"/>
      <c r="AB28" s="147"/>
      <c r="AC28" s="148"/>
      <c r="AD28" s="147"/>
      <c r="AE28" s="148"/>
      <c r="AF28" s="147"/>
      <c r="AG28" s="148"/>
      <c r="AH28" s="147"/>
      <c r="AI28" s="148"/>
      <c r="AJ28" s="147"/>
      <c r="AK28" s="148"/>
      <c r="AL28" s="147"/>
      <c r="AM28" s="148"/>
      <c r="AN28" s="147"/>
      <c r="AO28" s="148"/>
      <c r="AP28" s="147"/>
      <c r="AQ28" s="148"/>
      <c r="AR28" s="147"/>
      <c r="AS28" s="148"/>
      <c r="AT28" s="147"/>
      <c r="AU28" s="148"/>
      <c r="AV28" s="11" t="str">
        <f t="shared" si="0"/>
        <v/>
      </c>
      <c r="AW28" s="12" t="str">
        <f>IF(T($E28)="","",ROUND(((AV28)*100)/(ข้อมูลเบื้องต้น!$F$10*40),2))</f>
        <v/>
      </c>
      <c r="AX28" s="13" t="str">
        <f t="shared" si="1"/>
        <v/>
      </c>
    </row>
    <row r="29" spans="2:50" ht="20.100000000000001" customHeight="1" x14ac:dyDescent="0.4">
      <c r="B29" s="174" t="str">
        <f>Sheet2!C28</f>
        <v/>
      </c>
      <c r="C29" s="317" t="str">
        <f>Sheet2!B28</f>
        <v/>
      </c>
      <c r="D29" s="170" t="str">
        <f>Sheet2!D28</f>
        <v/>
      </c>
      <c r="E29" s="171" t="str">
        <f>Sheet2!E28</f>
        <v/>
      </c>
      <c r="F29" s="172" t="str">
        <f>Sheet2!F28</f>
        <v/>
      </c>
      <c r="G29" s="173" t="str">
        <f>Sheet2!G28</f>
        <v/>
      </c>
      <c r="H29" s="147"/>
      <c r="I29" s="148"/>
      <c r="J29" s="147"/>
      <c r="K29" s="148"/>
      <c r="L29" s="147"/>
      <c r="M29" s="148"/>
      <c r="N29" s="147"/>
      <c r="O29" s="148"/>
      <c r="P29" s="147"/>
      <c r="Q29" s="148"/>
      <c r="R29" s="147"/>
      <c r="S29" s="148"/>
      <c r="T29" s="147"/>
      <c r="U29" s="148"/>
      <c r="V29" s="147"/>
      <c r="W29" s="148"/>
      <c r="X29" s="147"/>
      <c r="Y29" s="148"/>
      <c r="Z29" s="147"/>
      <c r="AA29" s="148"/>
      <c r="AB29" s="147"/>
      <c r="AC29" s="148"/>
      <c r="AD29" s="147"/>
      <c r="AE29" s="148"/>
      <c r="AF29" s="147"/>
      <c r="AG29" s="148"/>
      <c r="AH29" s="147"/>
      <c r="AI29" s="148"/>
      <c r="AJ29" s="147"/>
      <c r="AK29" s="148"/>
      <c r="AL29" s="147"/>
      <c r="AM29" s="148"/>
      <c r="AN29" s="147"/>
      <c r="AO29" s="148"/>
      <c r="AP29" s="147"/>
      <c r="AQ29" s="148"/>
      <c r="AR29" s="147"/>
      <c r="AS29" s="148"/>
      <c r="AT29" s="147"/>
      <c r="AU29" s="148"/>
      <c r="AV29" s="11" t="str">
        <f t="shared" si="0"/>
        <v/>
      </c>
      <c r="AW29" s="12" t="str">
        <f>IF(T($E29)="","",ROUND(((AV29)*100)/(ข้อมูลเบื้องต้น!$F$10*40),2))</f>
        <v/>
      </c>
      <c r="AX29" s="13" t="str">
        <f t="shared" si="1"/>
        <v/>
      </c>
    </row>
    <row r="30" spans="2:50" ht="20.100000000000001" customHeight="1" x14ac:dyDescent="0.4">
      <c r="B30" s="174" t="str">
        <f>Sheet2!C29</f>
        <v/>
      </c>
      <c r="C30" s="317" t="str">
        <f>Sheet2!B29</f>
        <v/>
      </c>
      <c r="D30" s="170" t="str">
        <f>Sheet2!D29</f>
        <v/>
      </c>
      <c r="E30" s="171" t="str">
        <f>Sheet2!E29</f>
        <v/>
      </c>
      <c r="F30" s="172" t="str">
        <f>Sheet2!F29</f>
        <v/>
      </c>
      <c r="G30" s="173" t="str">
        <f>Sheet2!G29</f>
        <v/>
      </c>
      <c r="H30" s="147"/>
      <c r="I30" s="148"/>
      <c r="J30" s="147"/>
      <c r="K30" s="148"/>
      <c r="L30" s="147"/>
      <c r="M30" s="148"/>
      <c r="N30" s="147"/>
      <c r="O30" s="148"/>
      <c r="P30" s="147"/>
      <c r="Q30" s="148"/>
      <c r="R30" s="147"/>
      <c r="S30" s="148"/>
      <c r="T30" s="147"/>
      <c r="U30" s="148"/>
      <c r="V30" s="147"/>
      <c r="W30" s="148"/>
      <c r="X30" s="147"/>
      <c r="Y30" s="148"/>
      <c r="Z30" s="147"/>
      <c r="AA30" s="148"/>
      <c r="AB30" s="147"/>
      <c r="AC30" s="148"/>
      <c r="AD30" s="147"/>
      <c r="AE30" s="148"/>
      <c r="AF30" s="147"/>
      <c r="AG30" s="148"/>
      <c r="AH30" s="147"/>
      <c r="AI30" s="148"/>
      <c r="AJ30" s="147"/>
      <c r="AK30" s="148"/>
      <c r="AL30" s="147"/>
      <c r="AM30" s="148"/>
      <c r="AN30" s="147"/>
      <c r="AO30" s="148"/>
      <c r="AP30" s="147"/>
      <c r="AQ30" s="148"/>
      <c r="AR30" s="147"/>
      <c r="AS30" s="148"/>
      <c r="AT30" s="147"/>
      <c r="AU30" s="148"/>
      <c r="AV30" s="11" t="str">
        <f t="shared" si="0"/>
        <v/>
      </c>
      <c r="AW30" s="12" t="str">
        <f>IF(T($E30)="","",ROUND(((AV30)*100)/(ข้อมูลเบื้องต้น!$F$10*40),2))</f>
        <v/>
      </c>
      <c r="AX30" s="13" t="str">
        <f t="shared" si="1"/>
        <v/>
      </c>
    </row>
    <row r="31" spans="2:50" ht="20.100000000000001" customHeight="1" x14ac:dyDescent="0.4">
      <c r="B31" s="174" t="str">
        <f>Sheet2!C30</f>
        <v/>
      </c>
      <c r="C31" s="317" t="str">
        <f>Sheet2!B30</f>
        <v/>
      </c>
      <c r="D31" s="170" t="str">
        <f>Sheet2!D30</f>
        <v/>
      </c>
      <c r="E31" s="171" t="str">
        <f>Sheet2!E30</f>
        <v/>
      </c>
      <c r="F31" s="172" t="str">
        <f>Sheet2!F30</f>
        <v/>
      </c>
      <c r="G31" s="173" t="str">
        <f>Sheet2!G30</f>
        <v/>
      </c>
      <c r="H31" s="147"/>
      <c r="I31" s="148"/>
      <c r="J31" s="147"/>
      <c r="K31" s="148"/>
      <c r="L31" s="147"/>
      <c r="M31" s="148"/>
      <c r="N31" s="147"/>
      <c r="O31" s="148"/>
      <c r="P31" s="147"/>
      <c r="Q31" s="148"/>
      <c r="R31" s="147"/>
      <c r="S31" s="148"/>
      <c r="T31" s="147"/>
      <c r="U31" s="148"/>
      <c r="V31" s="147"/>
      <c r="W31" s="148"/>
      <c r="X31" s="147"/>
      <c r="Y31" s="148"/>
      <c r="Z31" s="147"/>
      <c r="AA31" s="148"/>
      <c r="AB31" s="147"/>
      <c r="AC31" s="148"/>
      <c r="AD31" s="147"/>
      <c r="AE31" s="148"/>
      <c r="AF31" s="147"/>
      <c r="AG31" s="148"/>
      <c r="AH31" s="147"/>
      <c r="AI31" s="148"/>
      <c r="AJ31" s="147"/>
      <c r="AK31" s="148"/>
      <c r="AL31" s="147"/>
      <c r="AM31" s="148"/>
      <c r="AN31" s="147"/>
      <c r="AO31" s="148"/>
      <c r="AP31" s="147"/>
      <c r="AQ31" s="148"/>
      <c r="AR31" s="147"/>
      <c r="AS31" s="148"/>
      <c r="AT31" s="147"/>
      <c r="AU31" s="148"/>
      <c r="AV31" s="11" t="str">
        <f t="shared" si="0"/>
        <v/>
      </c>
      <c r="AW31" s="12" t="str">
        <f>IF(T($E31)="","",ROUND(((AV31)*100)/(ข้อมูลเบื้องต้น!$F$10*40),2))</f>
        <v/>
      </c>
      <c r="AX31" s="13" t="str">
        <f t="shared" si="1"/>
        <v/>
      </c>
    </row>
    <row r="32" spans="2:50" ht="20.100000000000001" customHeight="1" x14ac:dyDescent="0.4">
      <c r="B32" s="174" t="str">
        <f>Sheet2!C31</f>
        <v/>
      </c>
      <c r="C32" s="317" t="str">
        <f>Sheet2!B31</f>
        <v/>
      </c>
      <c r="D32" s="170" t="str">
        <f>Sheet2!D31</f>
        <v/>
      </c>
      <c r="E32" s="171" t="str">
        <f>Sheet2!E31</f>
        <v/>
      </c>
      <c r="F32" s="172" t="str">
        <f>Sheet2!F31</f>
        <v/>
      </c>
      <c r="G32" s="173" t="str">
        <f>Sheet2!G31</f>
        <v/>
      </c>
      <c r="H32" s="147"/>
      <c r="I32" s="148"/>
      <c r="J32" s="147"/>
      <c r="K32" s="148"/>
      <c r="L32" s="147"/>
      <c r="M32" s="148"/>
      <c r="N32" s="147"/>
      <c r="O32" s="148"/>
      <c r="P32" s="147"/>
      <c r="Q32" s="148"/>
      <c r="R32" s="147"/>
      <c r="S32" s="148"/>
      <c r="T32" s="147"/>
      <c r="U32" s="148"/>
      <c r="V32" s="147"/>
      <c r="W32" s="148"/>
      <c r="X32" s="147"/>
      <c r="Y32" s="148"/>
      <c r="Z32" s="147"/>
      <c r="AA32" s="148"/>
      <c r="AB32" s="147"/>
      <c r="AC32" s="148"/>
      <c r="AD32" s="147"/>
      <c r="AE32" s="148"/>
      <c r="AF32" s="147"/>
      <c r="AG32" s="148"/>
      <c r="AH32" s="147"/>
      <c r="AI32" s="148"/>
      <c r="AJ32" s="147"/>
      <c r="AK32" s="148"/>
      <c r="AL32" s="147"/>
      <c r="AM32" s="148"/>
      <c r="AN32" s="147"/>
      <c r="AO32" s="148"/>
      <c r="AP32" s="147"/>
      <c r="AQ32" s="148"/>
      <c r="AR32" s="147"/>
      <c r="AS32" s="148"/>
      <c r="AT32" s="147"/>
      <c r="AU32" s="148"/>
      <c r="AV32" s="11" t="str">
        <f t="shared" si="0"/>
        <v/>
      </c>
      <c r="AW32" s="12" t="str">
        <f>IF(T($E32)="","",ROUND(((AV32)*100)/(ข้อมูลเบื้องต้น!$F$10*40),2))</f>
        <v/>
      </c>
      <c r="AX32" s="13" t="str">
        <f t="shared" si="1"/>
        <v/>
      </c>
    </row>
    <row r="33" spans="2:50" ht="20.100000000000001" customHeight="1" x14ac:dyDescent="0.4">
      <c r="B33" s="174" t="str">
        <f>Sheet2!C32</f>
        <v/>
      </c>
      <c r="C33" s="317" t="str">
        <f>Sheet2!B32</f>
        <v/>
      </c>
      <c r="D33" s="170" t="str">
        <f>Sheet2!D32</f>
        <v/>
      </c>
      <c r="E33" s="171" t="str">
        <f>Sheet2!E32</f>
        <v/>
      </c>
      <c r="F33" s="172" t="str">
        <f>Sheet2!F32</f>
        <v/>
      </c>
      <c r="G33" s="173" t="str">
        <f>Sheet2!G32</f>
        <v/>
      </c>
      <c r="H33" s="147"/>
      <c r="I33" s="148"/>
      <c r="J33" s="147"/>
      <c r="K33" s="148"/>
      <c r="L33" s="147"/>
      <c r="M33" s="148"/>
      <c r="N33" s="147"/>
      <c r="O33" s="148"/>
      <c r="P33" s="147"/>
      <c r="Q33" s="148"/>
      <c r="R33" s="147"/>
      <c r="S33" s="148"/>
      <c r="T33" s="147"/>
      <c r="U33" s="148"/>
      <c r="V33" s="147"/>
      <c r="W33" s="148"/>
      <c r="X33" s="147"/>
      <c r="Y33" s="148"/>
      <c r="Z33" s="147"/>
      <c r="AA33" s="148"/>
      <c r="AB33" s="147"/>
      <c r="AC33" s="148"/>
      <c r="AD33" s="147"/>
      <c r="AE33" s="148"/>
      <c r="AF33" s="147"/>
      <c r="AG33" s="148"/>
      <c r="AH33" s="147"/>
      <c r="AI33" s="148"/>
      <c r="AJ33" s="147"/>
      <c r="AK33" s="148"/>
      <c r="AL33" s="147"/>
      <c r="AM33" s="148"/>
      <c r="AN33" s="147"/>
      <c r="AO33" s="148"/>
      <c r="AP33" s="147"/>
      <c r="AQ33" s="148"/>
      <c r="AR33" s="147"/>
      <c r="AS33" s="148"/>
      <c r="AT33" s="147"/>
      <c r="AU33" s="148"/>
      <c r="AV33" s="11" t="str">
        <f t="shared" si="0"/>
        <v/>
      </c>
      <c r="AW33" s="12" t="str">
        <f>IF(T($E33)="","",ROUND(((AV33)*100)/(ข้อมูลเบื้องต้น!$F$10*40),2))</f>
        <v/>
      </c>
      <c r="AX33" s="13" t="str">
        <f t="shared" si="1"/>
        <v/>
      </c>
    </row>
    <row r="34" spans="2:50" ht="20.100000000000001" customHeight="1" x14ac:dyDescent="0.4">
      <c r="B34" s="174" t="str">
        <f>Sheet2!C33</f>
        <v/>
      </c>
      <c r="C34" s="317" t="str">
        <f>Sheet2!B33</f>
        <v/>
      </c>
      <c r="D34" s="170" t="str">
        <f>Sheet2!D33</f>
        <v/>
      </c>
      <c r="E34" s="171" t="str">
        <f>Sheet2!E33</f>
        <v/>
      </c>
      <c r="F34" s="172" t="str">
        <f>Sheet2!F33</f>
        <v/>
      </c>
      <c r="G34" s="173" t="str">
        <f>Sheet2!G33</f>
        <v/>
      </c>
      <c r="H34" s="147"/>
      <c r="I34" s="148"/>
      <c r="J34" s="147"/>
      <c r="K34" s="148"/>
      <c r="L34" s="147"/>
      <c r="M34" s="148"/>
      <c r="N34" s="147"/>
      <c r="O34" s="148"/>
      <c r="P34" s="147"/>
      <c r="Q34" s="148"/>
      <c r="R34" s="147"/>
      <c r="S34" s="148"/>
      <c r="T34" s="147"/>
      <c r="U34" s="148"/>
      <c r="V34" s="147"/>
      <c r="W34" s="148"/>
      <c r="X34" s="147"/>
      <c r="Y34" s="148"/>
      <c r="Z34" s="147"/>
      <c r="AA34" s="148"/>
      <c r="AB34" s="147"/>
      <c r="AC34" s="148"/>
      <c r="AD34" s="147"/>
      <c r="AE34" s="148"/>
      <c r="AF34" s="147"/>
      <c r="AG34" s="148"/>
      <c r="AH34" s="147"/>
      <c r="AI34" s="148"/>
      <c r="AJ34" s="147"/>
      <c r="AK34" s="148"/>
      <c r="AL34" s="147"/>
      <c r="AM34" s="148"/>
      <c r="AN34" s="147"/>
      <c r="AO34" s="148"/>
      <c r="AP34" s="147"/>
      <c r="AQ34" s="148"/>
      <c r="AR34" s="147"/>
      <c r="AS34" s="148"/>
      <c r="AT34" s="147"/>
      <c r="AU34" s="148"/>
      <c r="AV34" s="11" t="str">
        <f t="shared" si="0"/>
        <v/>
      </c>
      <c r="AW34" s="12" t="str">
        <f>IF(T($E34)="","",ROUND(((AV34)*100)/(ข้อมูลเบื้องต้น!$F$10*40),2))</f>
        <v/>
      </c>
      <c r="AX34" s="13" t="str">
        <f t="shared" si="1"/>
        <v/>
      </c>
    </row>
    <row r="35" spans="2:50" ht="20.100000000000001" customHeight="1" x14ac:dyDescent="0.4">
      <c r="B35" s="174" t="str">
        <f>Sheet2!C34</f>
        <v/>
      </c>
      <c r="C35" s="317" t="str">
        <f>Sheet2!B34</f>
        <v/>
      </c>
      <c r="D35" s="170" t="str">
        <f>Sheet2!D34</f>
        <v/>
      </c>
      <c r="E35" s="171" t="str">
        <f>Sheet2!E34</f>
        <v/>
      </c>
      <c r="F35" s="172" t="str">
        <f>Sheet2!F34</f>
        <v/>
      </c>
      <c r="G35" s="173" t="str">
        <f>Sheet2!G34</f>
        <v/>
      </c>
      <c r="H35" s="147"/>
      <c r="I35" s="148"/>
      <c r="J35" s="147"/>
      <c r="K35" s="148"/>
      <c r="L35" s="147"/>
      <c r="M35" s="148"/>
      <c r="N35" s="147"/>
      <c r="O35" s="148"/>
      <c r="P35" s="147"/>
      <c r="Q35" s="148"/>
      <c r="R35" s="147"/>
      <c r="S35" s="148"/>
      <c r="T35" s="147"/>
      <c r="U35" s="148"/>
      <c r="V35" s="147"/>
      <c r="W35" s="148"/>
      <c r="X35" s="147"/>
      <c r="Y35" s="148"/>
      <c r="Z35" s="147"/>
      <c r="AA35" s="148"/>
      <c r="AB35" s="147"/>
      <c r="AC35" s="148"/>
      <c r="AD35" s="147"/>
      <c r="AE35" s="148"/>
      <c r="AF35" s="147"/>
      <c r="AG35" s="148"/>
      <c r="AH35" s="147"/>
      <c r="AI35" s="148"/>
      <c r="AJ35" s="147"/>
      <c r="AK35" s="148"/>
      <c r="AL35" s="147"/>
      <c r="AM35" s="148"/>
      <c r="AN35" s="147"/>
      <c r="AO35" s="148"/>
      <c r="AP35" s="147"/>
      <c r="AQ35" s="148"/>
      <c r="AR35" s="147"/>
      <c r="AS35" s="148"/>
      <c r="AT35" s="147"/>
      <c r="AU35" s="148"/>
      <c r="AV35" s="11" t="str">
        <f t="shared" si="0"/>
        <v/>
      </c>
      <c r="AW35" s="12" t="str">
        <f>IF(T($E35)="","",ROUND(((AV35)*100)/(ข้อมูลเบื้องต้น!$F$10*40),2))</f>
        <v/>
      </c>
      <c r="AX35" s="13" t="str">
        <f t="shared" si="1"/>
        <v/>
      </c>
    </row>
    <row r="36" spans="2:50" ht="20.100000000000001" customHeight="1" x14ac:dyDescent="0.4">
      <c r="B36" s="174" t="str">
        <f>Sheet2!C35</f>
        <v/>
      </c>
      <c r="C36" s="317" t="str">
        <f>Sheet2!B35</f>
        <v/>
      </c>
      <c r="D36" s="170" t="str">
        <f>Sheet2!D35</f>
        <v/>
      </c>
      <c r="E36" s="171" t="str">
        <f>Sheet2!E35</f>
        <v/>
      </c>
      <c r="F36" s="172" t="str">
        <f>Sheet2!F35</f>
        <v/>
      </c>
      <c r="G36" s="173" t="str">
        <f>Sheet2!G35</f>
        <v/>
      </c>
      <c r="H36" s="147"/>
      <c r="I36" s="148"/>
      <c r="J36" s="147"/>
      <c r="K36" s="148"/>
      <c r="L36" s="147"/>
      <c r="M36" s="148"/>
      <c r="N36" s="147"/>
      <c r="O36" s="148"/>
      <c r="P36" s="147"/>
      <c r="Q36" s="148"/>
      <c r="R36" s="147"/>
      <c r="S36" s="148"/>
      <c r="T36" s="147"/>
      <c r="U36" s="148"/>
      <c r="V36" s="147"/>
      <c r="W36" s="148"/>
      <c r="X36" s="147"/>
      <c r="Y36" s="148"/>
      <c r="Z36" s="147"/>
      <c r="AA36" s="148"/>
      <c r="AB36" s="147"/>
      <c r="AC36" s="148"/>
      <c r="AD36" s="147"/>
      <c r="AE36" s="148"/>
      <c r="AF36" s="147"/>
      <c r="AG36" s="148"/>
      <c r="AH36" s="147"/>
      <c r="AI36" s="148"/>
      <c r="AJ36" s="147"/>
      <c r="AK36" s="148"/>
      <c r="AL36" s="147"/>
      <c r="AM36" s="148"/>
      <c r="AN36" s="147"/>
      <c r="AO36" s="148"/>
      <c r="AP36" s="147"/>
      <c r="AQ36" s="148"/>
      <c r="AR36" s="147"/>
      <c r="AS36" s="148"/>
      <c r="AT36" s="147"/>
      <c r="AU36" s="148"/>
      <c r="AV36" s="11" t="str">
        <f t="shared" si="0"/>
        <v/>
      </c>
      <c r="AW36" s="12" t="str">
        <f>IF(T($E36)="","",ROUND(((AV36)*100)/(ข้อมูลเบื้องต้น!$F$10*40),2))</f>
        <v/>
      </c>
      <c r="AX36" s="13" t="str">
        <f t="shared" si="1"/>
        <v/>
      </c>
    </row>
    <row r="37" spans="2:50" ht="20.100000000000001" customHeight="1" x14ac:dyDescent="0.4">
      <c r="B37" s="174" t="str">
        <f>Sheet2!C36</f>
        <v/>
      </c>
      <c r="C37" s="317" t="str">
        <f>Sheet2!B36</f>
        <v/>
      </c>
      <c r="D37" s="170" t="str">
        <f>Sheet2!D36</f>
        <v/>
      </c>
      <c r="E37" s="171" t="str">
        <f>Sheet2!E36</f>
        <v/>
      </c>
      <c r="F37" s="172" t="str">
        <f>Sheet2!F36</f>
        <v/>
      </c>
      <c r="G37" s="173" t="str">
        <f>Sheet2!G36</f>
        <v/>
      </c>
      <c r="H37" s="147"/>
      <c r="I37" s="148"/>
      <c r="J37" s="147"/>
      <c r="K37" s="148"/>
      <c r="L37" s="147"/>
      <c r="M37" s="148"/>
      <c r="N37" s="147"/>
      <c r="O37" s="148"/>
      <c r="P37" s="147"/>
      <c r="Q37" s="148"/>
      <c r="R37" s="147"/>
      <c r="S37" s="148"/>
      <c r="T37" s="147"/>
      <c r="U37" s="148"/>
      <c r="V37" s="147"/>
      <c r="W37" s="148"/>
      <c r="X37" s="147"/>
      <c r="Y37" s="148"/>
      <c r="Z37" s="147"/>
      <c r="AA37" s="148"/>
      <c r="AB37" s="147"/>
      <c r="AC37" s="148"/>
      <c r="AD37" s="147"/>
      <c r="AE37" s="148"/>
      <c r="AF37" s="147"/>
      <c r="AG37" s="148"/>
      <c r="AH37" s="147"/>
      <c r="AI37" s="148"/>
      <c r="AJ37" s="147"/>
      <c r="AK37" s="148"/>
      <c r="AL37" s="147"/>
      <c r="AM37" s="148"/>
      <c r="AN37" s="147"/>
      <c r="AO37" s="148"/>
      <c r="AP37" s="147"/>
      <c r="AQ37" s="148"/>
      <c r="AR37" s="147"/>
      <c r="AS37" s="148"/>
      <c r="AT37" s="147"/>
      <c r="AU37" s="148"/>
      <c r="AV37" s="11" t="str">
        <f t="shared" si="0"/>
        <v/>
      </c>
      <c r="AW37" s="12" t="str">
        <f>IF(T($E37)="","",ROUND(((AV37)*100)/(ข้อมูลเบื้องต้น!$F$10*40),2))</f>
        <v/>
      </c>
      <c r="AX37" s="13" t="str">
        <f t="shared" si="1"/>
        <v/>
      </c>
    </row>
    <row r="38" spans="2:50" ht="20.100000000000001" customHeight="1" x14ac:dyDescent="0.4">
      <c r="B38" s="174" t="str">
        <f>Sheet2!C37</f>
        <v/>
      </c>
      <c r="C38" s="317" t="str">
        <f>Sheet2!B37</f>
        <v/>
      </c>
      <c r="D38" s="170" t="str">
        <f>Sheet2!D37</f>
        <v/>
      </c>
      <c r="E38" s="171" t="str">
        <f>Sheet2!E37</f>
        <v/>
      </c>
      <c r="F38" s="172" t="str">
        <f>Sheet2!F37</f>
        <v/>
      </c>
      <c r="G38" s="173" t="str">
        <f>Sheet2!G37</f>
        <v/>
      </c>
      <c r="H38" s="147"/>
      <c r="I38" s="148"/>
      <c r="J38" s="147"/>
      <c r="K38" s="148"/>
      <c r="L38" s="147"/>
      <c r="M38" s="148"/>
      <c r="N38" s="147"/>
      <c r="O38" s="148"/>
      <c r="P38" s="147"/>
      <c r="Q38" s="148"/>
      <c r="R38" s="147"/>
      <c r="S38" s="148"/>
      <c r="T38" s="147"/>
      <c r="U38" s="148"/>
      <c r="V38" s="147"/>
      <c r="W38" s="148"/>
      <c r="X38" s="147"/>
      <c r="Y38" s="148"/>
      <c r="Z38" s="147"/>
      <c r="AA38" s="148"/>
      <c r="AB38" s="147"/>
      <c r="AC38" s="148"/>
      <c r="AD38" s="147"/>
      <c r="AE38" s="148"/>
      <c r="AF38" s="147"/>
      <c r="AG38" s="148"/>
      <c r="AH38" s="147"/>
      <c r="AI38" s="148"/>
      <c r="AJ38" s="147"/>
      <c r="AK38" s="148"/>
      <c r="AL38" s="147"/>
      <c r="AM38" s="148"/>
      <c r="AN38" s="147"/>
      <c r="AO38" s="148"/>
      <c r="AP38" s="147"/>
      <c r="AQ38" s="148"/>
      <c r="AR38" s="147"/>
      <c r="AS38" s="148"/>
      <c r="AT38" s="147"/>
      <c r="AU38" s="148"/>
      <c r="AV38" s="11" t="str">
        <f t="shared" si="0"/>
        <v/>
      </c>
      <c r="AW38" s="12" t="str">
        <f>IF(T($E38)="","",ROUND(((AV38)*100)/(ข้อมูลเบื้องต้น!$F$10*40),2))</f>
        <v/>
      </c>
      <c r="AX38" s="13" t="str">
        <f t="shared" si="1"/>
        <v/>
      </c>
    </row>
    <row r="39" spans="2:50" ht="20.100000000000001" customHeight="1" x14ac:dyDescent="0.4">
      <c r="B39" s="174" t="str">
        <f>Sheet2!C38</f>
        <v/>
      </c>
      <c r="C39" s="317" t="str">
        <f>Sheet2!B38</f>
        <v/>
      </c>
      <c r="D39" s="170" t="str">
        <f>Sheet2!D38</f>
        <v/>
      </c>
      <c r="E39" s="171" t="str">
        <f>Sheet2!E38</f>
        <v/>
      </c>
      <c r="F39" s="172" t="str">
        <f>Sheet2!F38</f>
        <v/>
      </c>
      <c r="G39" s="173" t="str">
        <f>Sheet2!G38</f>
        <v/>
      </c>
      <c r="H39" s="147"/>
      <c r="I39" s="148"/>
      <c r="J39" s="147"/>
      <c r="K39" s="148"/>
      <c r="L39" s="147"/>
      <c r="M39" s="148"/>
      <c r="N39" s="147"/>
      <c r="O39" s="148"/>
      <c r="P39" s="147"/>
      <c r="Q39" s="148"/>
      <c r="R39" s="147"/>
      <c r="S39" s="148"/>
      <c r="T39" s="147"/>
      <c r="U39" s="148"/>
      <c r="V39" s="147"/>
      <c r="W39" s="148"/>
      <c r="X39" s="147"/>
      <c r="Y39" s="148"/>
      <c r="Z39" s="147"/>
      <c r="AA39" s="148"/>
      <c r="AB39" s="147"/>
      <c r="AC39" s="148"/>
      <c r="AD39" s="147"/>
      <c r="AE39" s="148"/>
      <c r="AF39" s="147"/>
      <c r="AG39" s="148"/>
      <c r="AH39" s="147"/>
      <c r="AI39" s="148"/>
      <c r="AJ39" s="147"/>
      <c r="AK39" s="148"/>
      <c r="AL39" s="147"/>
      <c r="AM39" s="148"/>
      <c r="AN39" s="147"/>
      <c r="AO39" s="148"/>
      <c r="AP39" s="147"/>
      <c r="AQ39" s="148"/>
      <c r="AR39" s="147"/>
      <c r="AS39" s="148"/>
      <c r="AT39" s="147"/>
      <c r="AU39" s="148"/>
      <c r="AV39" s="11" t="str">
        <f t="shared" si="0"/>
        <v/>
      </c>
      <c r="AW39" s="12" t="str">
        <f>IF(T($E39)="","",ROUND(((AV39)*100)/(ข้อมูลเบื้องต้น!$F$10*40),2))</f>
        <v/>
      </c>
      <c r="AX39" s="13" t="str">
        <f t="shared" si="1"/>
        <v/>
      </c>
    </row>
    <row r="40" spans="2:50" ht="20.100000000000001" customHeight="1" x14ac:dyDescent="0.4">
      <c r="B40" s="174" t="str">
        <f>Sheet2!C39</f>
        <v/>
      </c>
      <c r="C40" s="317" t="str">
        <f>Sheet2!B39</f>
        <v/>
      </c>
      <c r="D40" s="170" t="str">
        <f>Sheet2!D39</f>
        <v/>
      </c>
      <c r="E40" s="171" t="str">
        <f>Sheet2!E39</f>
        <v/>
      </c>
      <c r="F40" s="172" t="str">
        <f>Sheet2!F39</f>
        <v/>
      </c>
      <c r="G40" s="173" t="str">
        <f>Sheet2!G39</f>
        <v/>
      </c>
      <c r="H40" s="147"/>
      <c r="I40" s="148"/>
      <c r="J40" s="147"/>
      <c r="K40" s="148"/>
      <c r="L40" s="147"/>
      <c r="M40" s="148"/>
      <c r="N40" s="147"/>
      <c r="O40" s="148"/>
      <c r="P40" s="147"/>
      <c r="Q40" s="148"/>
      <c r="R40" s="147"/>
      <c r="S40" s="148"/>
      <c r="T40" s="147"/>
      <c r="U40" s="148"/>
      <c r="V40" s="147"/>
      <c r="W40" s="148"/>
      <c r="X40" s="147"/>
      <c r="Y40" s="148"/>
      <c r="Z40" s="147"/>
      <c r="AA40" s="148"/>
      <c r="AB40" s="147"/>
      <c r="AC40" s="148"/>
      <c r="AD40" s="147"/>
      <c r="AE40" s="148"/>
      <c r="AF40" s="147"/>
      <c r="AG40" s="148"/>
      <c r="AH40" s="147"/>
      <c r="AI40" s="148"/>
      <c r="AJ40" s="147"/>
      <c r="AK40" s="148"/>
      <c r="AL40" s="147"/>
      <c r="AM40" s="148"/>
      <c r="AN40" s="147"/>
      <c r="AO40" s="148"/>
      <c r="AP40" s="147"/>
      <c r="AQ40" s="148"/>
      <c r="AR40" s="147"/>
      <c r="AS40" s="148"/>
      <c r="AT40" s="147"/>
      <c r="AU40" s="148"/>
      <c r="AV40" s="11" t="str">
        <f t="shared" si="0"/>
        <v/>
      </c>
      <c r="AW40" s="12" t="str">
        <f>IF(T($E40)="","",ROUND(((AV40)*100)/(ข้อมูลเบื้องต้น!$F$10*40),2))</f>
        <v/>
      </c>
      <c r="AX40" s="13" t="str">
        <f t="shared" si="1"/>
        <v/>
      </c>
    </row>
    <row r="41" spans="2:50" ht="20.100000000000001" customHeight="1" x14ac:dyDescent="0.4">
      <c r="B41" s="174" t="str">
        <f>Sheet2!C40</f>
        <v/>
      </c>
      <c r="C41" s="317" t="str">
        <f>Sheet2!B40</f>
        <v/>
      </c>
      <c r="D41" s="170" t="str">
        <f>Sheet2!D40</f>
        <v/>
      </c>
      <c r="E41" s="171" t="str">
        <f>Sheet2!E40</f>
        <v/>
      </c>
      <c r="F41" s="172" t="str">
        <f>Sheet2!F40</f>
        <v/>
      </c>
      <c r="G41" s="173" t="str">
        <f>Sheet2!G40</f>
        <v/>
      </c>
      <c r="H41" s="147"/>
      <c r="I41" s="148"/>
      <c r="J41" s="147"/>
      <c r="K41" s="148"/>
      <c r="L41" s="147"/>
      <c r="M41" s="148"/>
      <c r="N41" s="147"/>
      <c r="O41" s="148"/>
      <c r="P41" s="147"/>
      <c r="Q41" s="148"/>
      <c r="R41" s="147"/>
      <c r="S41" s="148"/>
      <c r="T41" s="147"/>
      <c r="U41" s="148"/>
      <c r="V41" s="147"/>
      <c r="W41" s="148"/>
      <c r="X41" s="147"/>
      <c r="Y41" s="148"/>
      <c r="Z41" s="147"/>
      <c r="AA41" s="148"/>
      <c r="AB41" s="147"/>
      <c r="AC41" s="148"/>
      <c r="AD41" s="147"/>
      <c r="AE41" s="148"/>
      <c r="AF41" s="147"/>
      <c r="AG41" s="148"/>
      <c r="AH41" s="147"/>
      <c r="AI41" s="148"/>
      <c r="AJ41" s="147"/>
      <c r="AK41" s="148"/>
      <c r="AL41" s="147"/>
      <c r="AM41" s="148"/>
      <c r="AN41" s="147"/>
      <c r="AO41" s="148"/>
      <c r="AP41" s="147"/>
      <c r="AQ41" s="148"/>
      <c r="AR41" s="147"/>
      <c r="AS41" s="148"/>
      <c r="AT41" s="147"/>
      <c r="AU41" s="148"/>
      <c r="AV41" s="11" t="str">
        <f t="shared" si="0"/>
        <v/>
      </c>
      <c r="AW41" s="12" t="str">
        <f>IF(T($E41)="","",ROUND(((AV41)*100)/(ข้อมูลเบื้องต้น!$F$10*40),2))</f>
        <v/>
      </c>
      <c r="AX41" s="13" t="str">
        <f t="shared" si="1"/>
        <v/>
      </c>
    </row>
    <row r="42" spans="2:50" ht="20.100000000000001" customHeight="1" x14ac:dyDescent="0.4">
      <c r="B42" s="174" t="str">
        <f>Sheet2!C41</f>
        <v/>
      </c>
      <c r="C42" s="317" t="str">
        <f>Sheet2!B41</f>
        <v/>
      </c>
      <c r="D42" s="170" t="str">
        <f>Sheet2!D41</f>
        <v/>
      </c>
      <c r="E42" s="171" t="str">
        <f>Sheet2!E41</f>
        <v/>
      </c>
      <c r="F42" s="172" t="str">
        <f>Sheet2!F41</f>
        <v/>
      </c>
      <c r="G42" s="173" t="str">
        <f>Sheet2!G41</f>
        <v/>
      </c>
      <c r="H42" s="147"/>
      <c r="I42" s="148"/>
      <c r="J42" s="147"/>
      <c r="K42" s="148"/>
      <c r="L42" s="147"/>
      <c r="M42" s="148"/>
      <c r="N42" s="147"/>
      <c r="O42" s="148"/>
      <c r="P42" s="147"/>
      <c r="Q42" s="148"/>
      <c r="R42" s="147"/>
      <c r="S42" s="148"/>
      <c r="T42" s="147"/>
      <c r="U42" s="148"/>
      <c r="V42" s="147"/>
      <c r="W42" s="148"/>
      <c r="X42" s="147"/>
      <c r="Y42" s="148"/>
      <c r="Z42" s="147"/>
      <c r="AA42" s="148"/>
      <c r="AB42" s="147"/>
      <c r="AC42" s="148"/>
      <c r="AD42" s="147"/>
      <c r="AE42" s="148"/>
      <c r="AF42" s="147"/>
      <c r="AG42" s="148"/>
      <c r="AH42" s="147"/>
      <c r="AI42" s="148"/>
      <c r="AJ42" s="147"/>
      <c r="AK42" s="148"/>
      <c r="AL42" s="147"/>
      <c r="AM42" s="148"/>
      <c r="AN42" s="147"/>
      <c r="AO42" s="148"/>
      <c r="AP42" s="147"/>
      <c r="AQ42" s="148"/>
      <c r="AR42" s="147"/>
      <c r="AS42" s="148"/>
      <c r="AT42" s="147"/>
      <c r="AU42" s="148"/>
      <c r="AV42" s="11" t="str">
        <f t="shared" ref="AV42:AV49" si="2">IF(T($E42)="","",(SUM(H42,J42,L42,N42,P42,R42,T42,V42,X42,Z42,AB42,AD42,AF42,AH42,AJ42,AL42,AN42,AP42,AR42,AT42)))</f>
        <v/>
      </c>
      <c r="AW42" s="12" t="str">
        <f>IF(T($E42)="","",ROUND(((AV42)*100)/(ข้อมูลเบื้องต้น!$F$10*40),2))</f>
        <v/>
      </c>
      <c r="AX42" s="13" t="str">
        <f t="shared" ref="AX42:AX49" si="3">IF(($AW42)="","",(IF(AW42&gt;20,"มส.","")))</f>
        <v/>
      </c>
    </row>
    <row r="43" spans="2:50" ht="20.100000000000001" customHeight="1" x14ac:dyDescent="0.4">
      <c r="B43" s="174" t="str">
        <f>Sheet2!C42</f>
        <v/>
      </c>
      <c r="C43" s="317" t="str">
        <f>Sheet2!B42</f>
        <v/>
      </c>
      <c r="D43" s="170" t="str">
        <f>Sheet2!D42</f>
        <v/>
      </c>
      <c r="E43" s="171" t="str">
        <f>Sheet2!E42</f>
        <v/>
      </c>
      <c r="F43" s="172" t="str">
        <f>Sheet2!F42</f>
        <v/>
      </c>
      <c r="G43" s="173" t="str">
        <f>Sheet2!G42</f>
        <v/>
      </c>
      <c r="H43" s="147"/>
      <c r="I43" s="148"/>
      <c r="J43" s="147"/>
      <c r="K43" s="148"/>
      <c r="L43" s="147"/>
      <c r="M43" s="148"/>
      <c r="N43" s="147"/>
      <c r="O43" s="148"/>
      <c r="P43" s="147"/>
      <c r="Q43" s="148"/>
      <c r="R43" s="147"/>
      <c r="S43" s="148"/>
      <c r="T43" s="147"/>
      <c r="U43" s="148"/>
      <c r="V43" s="147"/>
      <c r="W43" s="148"/>
      <c r="X43" s="147"/>
      <c r="Y43" s="148"/>
      <c r="Z43" s="147"/>
      <c r="AA43" s="148"/>
      <c r="AB43" s="147"/>
      <c r="AC43" s="148"/>
      <c r="AD43" s="147"/>
      <c r="AE43" s="148"/>
      <c r="AF43" s="147"/>
      <c r="AG43" s="148"/>
      <c r="AH43" s="147"/>
      <c r="AI43" s="148"/>
      <c r="AJ43" s="147"/>
      <c r="AK43" s="148"/>
      <c r="AL43" s="147"/>
      <c r="AM43" s="148"/>
      <c r="AN43" s="147"/>
      <c r="AO43" s="148"/>
      <c r="AP43" s="147"/>
      <c r="AQ43" s="148"/>
      <c r="AR43" s="147"/>
      <c r="AS43" s="148"/>
      <c r="AT43" s="147"/>
      <c r="AU43" s="148"/>
      <c r="AV43" s="11" t="str">
        <f t="shared" si="2"/>
        <v/>
      </c>
      <c r="AW43" s="12" t="str">
        <f>IF(T($E43)="","",ROUND(((AV43)*100)/(ข้อมูลเบื้องต้น!$F$10*40),2))</f>
        <v/>
      </c>
      <c r="AX43" s="13" t="str">
        <f t="shared" si="3"/>
        <v/>
      </c>
    </row>
    <row r="44" spans="2:50" ht="20.100000000000001" customHeight="1" x14ac:dyDescent="0.4">
      <c r="B44" s="174" t="str">
        <f>Sheet2!C43</f>
        <v/>
      </c>
      <c r="C44" s="317" t="str">
        <f>Sheet2!B43</f>
        <v/>
      </c>
      <c r="D44" s="170" t="str">
        <f>Sheet2!D43</f>
        <v/>
      </c>
      <c r="E44" s="171" t="str">
        <f>Sheet2!E43</f>
        <v/>
      </c>
      <c r="F44" s="172" t="str">
        <f>Sheet2!F43</f>
        <v/>
      </c>
      <c r="G44" s="173" t="str">
        <f>Sheet2!G43</f>
        <v/>
      </c>
      <c r="H44" s="147"/>
      <c r="I44" s="148"/>
      <c r="J44" s="147"/>
      <c r="K44" s="148"/>
      <c r="L44" s="147"/>
      <c r="M44" s="148"/>
      <c r="N44" s="147"/>
      <c r="O44" s="148"/>
      <c r="P44" s="147"/>
      <c r="Q44" s="148"/>
      <c r="R44" s="147"/>
      <c r="S44" s="148"/>
      <c r="T44" s="147"/>
      <c r="U44" s="148"/>
      <c r="V44" s="147"/>
      <c r="W44" s="148"/>
      <c r="X44" s="147"/>
      <c r="Y44" s="148"/>
      <c r="Z44" s="147"/>
      <c r="AA44" s="148"/>
      <c r="AB44" s="147"/>
      <c r="AC44" s="148"/>
      <c r="AD44" s="147"/>
      <c r="AE44" s="148"/>
      <c r="AF44" s="147"/>
      <c r="AG44" s="148"/>
      <c r="AH44" s="147"/>
      <c r="AI44" s="148"/>
      <c r="AJ44" s="147"/>
      <c r="AK44" s="148"/>
      <c r="AL44" s="147"/>
      <c r="AM44" s="148"/>
      <c r="AN44" s="147"/>
      <c r="AO44" s="148"/>
      <c r="AP44" s="147"/>
      <c r="AQ44" s="148"/>
      <c r="AR44" s="147"/>
      <c r="AS44" s="148"/>
      <c r="AT44" s="147"/>
      <c r="AU44" s="148"/>
      <c r="AV44" s="11" t="str">
        <f t="shared" si="2"/>
        <v/>
      </c>
      <c r="AW44" s="12" t="str">
        <f>IF(T($E44)="","",ROUND(((AV44)*100)/(ข้อมูลเบื้องต้น!$F$10*40),2))</f>
        <v/>
      </c>
      <c r="AX44" s="13" t="str">
        <f t="shared" si="3"/>
        <v/>
      </c>
    </row>
    <row r="45" spans="2:50" x14ac:dyDescent="0.4">
      <c r="B45" s="174" t="str">
        <f>Sheet2!C44</f>
        <v/>
      </c>
      <c r="C45" s="317" t="str">
        <f>Sheet2!B44</f>
        <v/>
      </c>
      <c r="D45" s="170" t="str">
        <f>Sheet2!D44</f>
        <v/>
      </c>
      <c r="E45" s="171" t="str">
        <f>Sheet2!E44</f>
        <v/>
      </c>
      <c r="F45" s="172" t="str">
        <f>Sheet2!F44</f>
        <v/>
      </c>
      <c r="G45" s="173" t="str">
        <f>Sheet2!G44</f>
        <v/>
      </c>
      <c r="H45" s="147"/>
      <c r="I45" s="148"/>
      <c r="J45" s="147"/>
      <c r="K45" s="148"/>
      <c r="L45" s="147"/>
      <c r="M45" s="148"/>
      <c r="N45" s="147"/>
      <c r="O45" s="148"/>
      <c r="P45" s="147"/>
      <c r="Q45" s="148"/>
      <c r="R45" s="147"/>
      <c r="S45" s="148"/>
      <c r="T45" s="147"/>
      <c r="U45" s="148"/>
      <c r="V45" s="147"/>
      <c r="W45" s="148"/>
      <c r="X45" s="147"/>
      <c r="Y45" s="148"/>
      <c r="Z45" s="147"/>
      <c r="AA45" s="148"/>
      <c r="AB45" s="147"/>
      <c r="AC45" s="148"/>
      <c r="AD45" s="147"/>
      <c r="AE45" s="148"/>
      <c r="AF45" s="147"/>
      <c r="AG45" s="148"/>
      <c r="AH45" s="147"/>
      <c r="AI45" s="148"/>
      <c r="AJ45" s="147"/>
      <c r="AK45" s="148"/>
      <c r="AL45" s="147"/>
      <c r="AM45" s="148"/>
      <c r="AN45" s="147"/>
      <c r="AO45" s="148"/>
      <c r="AP45" s="147"/>
      <c r="AQ45" s="148"/>
      <c r="AR45" s="147"/>
      <c r="AS45" s="148"/>
      <c r="AT45" s="147"/>
      <c r="AU45" s="148"/>
      <c r="AV45" s="11" t="str">
        <f t="shared" si="2"/>
        <v/>
      </c>
      <c r="AW45" s="12" t="str">
        <f>IF(T($E45)="","",ROUND(((AV45)*100)/(ข้อมูลเบื้องต้น!$F$10*40),2))</f>
        <v/>
      </c>
      <c r="AX45" s="13" t="str">
        <f t="shared" si="3"/>
        <v/>
      </c>
    </row>
    <row r="46" spans="2:50" x14ac:dyDescent="0.4">
      <c r="B46" s="174" t="str">
        <f>Sheet2!C45</f>
        <v/>
      </c>
      <c r="C46" s="317" t="str">
        <f>Sheet2!B45</f>
        <v/>
      </c>
      <c r="D46" s="170" t="str">
        <f>Sheet2!D45</f>
        <v/>
      </c>
      <c r="E46" s="171" t="str">
        <f>Sheet2!E45</f>
        <v/>
      </c>
      <c r="F46" s="172" t="str">
        <f>Sheet2!F45</f>
        <v/>
      </c>
      <c r="G46" s="173" t="str">
        <f>Sheet2!G45</f>
        <v/>
      </c>
      <c r="H46" s="147"/>
      <c r="I46" s="148"/>
      <c r="J46" s="147"/>
      <c r="K46" s="148"/>
      <c r="L46" s="147"/>
      <c r="M46" s="148"/>
      <c r="N46" s="147"/>
      <c r="O46" s="148"/>
      <c r="P46" s="147"/>
      <c r="Q46" s="148"/>
      <c r="R46" s="147"/>
      <c r="S46" s="148"/>
      <c r="T46" s="147"/>
      <c r="U46" s="148"/>
      <c r="V46" s="147"/>
      <c r="W46" s="148"/>
      <c r="X46" s="147"/>
      <c r="Y46" s="148"/>
      <c r="Z46" s="147"/>
      <c r="AA46" s="148"/>
      <c r="AB46" s="147"/>
      <c r="AC46" s="148"/>
      <c r="AD46" s="147"/>
      <c r="AE46" s="148"/>
      <c r="AF46" s="147"/>
      <c r="AG46" s="148"/>
      <c r="AH46" s="147"/>
      <c r="AI46" s="148"/>
      <c r="AJ46" s="147"/>
      <c r="AK46" s="148"/>
      <c r="AL46" s="147"/>
      <c r="AM46" s="148"/>
      <c r="AN46" s="147"/>
      <c r="AO46" s="148"/>
      <c r="AP46" s="147"/>
      <c r="AQ46" s="148"/>
      <c r="AR46" s="147"/>
      <c r="AS46" s="148"/>
      <c r="AT46" s="147"/>
      <c r="AU46" s="148"/>
      <c r="AV46" s="11" t="str">
        <f t="shared" si="2"/>
        <v/>
      </c>
      <c r="AW46" s="12" t="str">
        <f>IF(T($E46)="","",ROUND(((AV46)*100)/(ข้อมูลเบื้องต้น!$F$10*40),2))</f>
        <v/>
      </c>
      <c r="AX46" s="13" t="str">
        <f t="shared" si="3"/>
        <v/>
      </c>
    </row>
    <row r="47" spans="2:50" x14ac:dyDescent="0.4">
      <c r="B47" s="174" t="str">
        <f>Sheet2!C46</f>
        <v/>
      </c>
      <c r="C47" s="317" t="str">
        <f>Sheet2!B46</f>
        <v/>
      </c>
      <c r="D47" s="170" t="str">
        <f>Sheet2!D46</f>
        <v/>
      </c>
      <c r="E47" s="171" t="str">
        <f>Sheet2!E46</f>
        <v/>
      </c>
      <c r="F47" s="172" t="str">
        <f>Sheet2!F46</f>
        <v/>
      </c>
      <c r="G47" s="173" t="str">
        <f>Sheet2!G46</f>
        <v/>
      </c>
      <c r="H47" s="147"/>
      <c r="I47" s="148"/>
      <c r="J47" s="147"/>
      <c r="K47" s="148"/>
      <c r="L47" s="147"/>
      <c r="M47" s="148"/>
      <c r="N47" s="147"/>
      <c r="O47" s="148"/>
      <c r="P47" s="147"/>
      <c r="Q47" s="148"/>
      <c r="R47" s="147"/>
      <c r="S47" s="148"/>
      <c r="T47" s="147"/>
      <c r="U47" s="148"/>
      <c r="V47" s="147"/>
      <c r="W47" s="148"/>
      <c r="X47" s="147"/>
      <c r="Y47" s="148"/>
      <c r="Z47" s="147"/>
      <c r="AA47" s="148"/>
      <c r="AB47" s="147"/>
      <c r="AC47" s="148"/>
      <c r="AD47" s="147"/>
      <c r="AE47" s="148"/>
      <c r="AF47" s="147"/>
      <c r="AG47" s="148"/>
      <c r="AH47" s="147"/>
      <c r="AI47" s="148"/>
      <c r="AJ47" s="147"/>
      <c r="AK47" s="148"/>
      <c r="AL47" s="147"/>
      <c r="AM47" s="148"/>
      <c r="AN47" s="147"/>
      <c r="AO47" s="148"/>
      <c r="AP47" s="147"/>
      <c r="AQ47" s="148"/>
      <c r="AR47" s="147"/>
      <c r="AS47" s="148"/>
      <c r="AT47" s="147"/>
      <c r="AU47" s="148"/>
      <c r="AV47" s="11" t="str">
        <f t="shared" si="2"/>
        <v/>
      </c>
      <c r="AW47" s="12" t="str">
        <f>IF(T($E47)="","",ROUND(((AV47)*100)/(ข้อมูลเบื้องต้น!$F$10*40),2))</f>
        <v/>
      </c>
      <c r="AX47" s="13" t="str">
        <f t="shared" si="3"/>
        <v/>
      </c>
    </row>
    <row r="48" spans="2:50" x14ac:dyDescent="0.4">
      <c r="B48" s="174" t="str">
        <f>Sheet2!C47</f>
        <v/>
      </c>
      <c r="C48" s="317" t="str">
        <f>Sheet2!B47</f>
        <v/>
      </c>
      <c r="D48" s="170" t="str">
        <f>Sheet2!D47</f>
        <v/>
      </c>
      <c r="E48" s="171" t="str">
        <f>Sheet2!E47</f>
        <v/>
      </c>
      <c r="F48" s="172" t="str">
        <f>Sheet2!F47</f>
        <v/>
      </c>
      <c r="G48" s="173" t="str">
        <f>Sheet2!G47</f>
        <v/>
      </c>
      <c r="H48" s="147"/>
      <c r="I48" s="148"/>
      <c r="J48" s="147"/>
      <c r="K48" s="148"/>
      <c r="L48" s="147"/>
      <c r="M48" s="148"/>
      <c r="N48" s="147"/>
      <c r="O48" s="148"/>
      <c r="P48" s="147"/>
      <c r="Q48" s="148"/>
      <c r="R48" s="147"/>
      <c r="S48" s="148"/>
      <c r="T48" s="147"/>
      <c r="U48" s="148"/>
      <c r="V48" s="147"/>
      <c r="W48" s="148"/>
      <c r="X48" s="147"/>
      <c r="Y48" s="148"/>
      <c r="Z48" s="147"/>
      <c r="AA48" s="148"/>
      <c r="AB48" s="147"/>
      <c r="AC48" s="148"/>
      <c r="AD48" s="147"/>
      <c r="AE48" s="148"/>
      <c r="AF48" s="147"/>
      <c r="AG48" s="148"/>
      <c r="AH48" s="147"/>
      <c r="AI48" s="148"/>
      <c r="AJ48" s="147"/>
      <c r="AK48" s="148"/>
      <c r="AL48" s="147"/>
      <c r="AM48" s="148"/>
      <c r="AN48" s="147"/>
      <c r="AO48" s="148"/>
      <c r="AP48" s="147"/>
      <c r="AQ48" s="148"/>
      <c r="AR48" s="147"/>
      <c r="AS48" s="148"/>
      <c r="AT48" s="147"/>
      <c r="AU48" s="148"/>
      <c r="AV48" s="11" t="str">
        <f t="shared" si="2"/>
        <v/>
      </c>
      <c r="AW48" s="12" t="str">
        <f>IF(T($E48)="","",ROUND(((AV48)*100)/(ข้อมูลเบื้องต้น!$F$10*40),2))</f>
        <v/>
      </c>
      <c r="AX48" s="13" t="str">
        <f t="shared" si="3"/>
        <v/>
      </c>
    </row>
    <row r="49" spans="2:50" x14ac:dyDescent="0.4">
      <c r="B49" s="174" t="str">
        <f>Sheet2!C48</f>
        <v/>
      </c>
      <c r="C49" s="317" t="str">
        <f>Sheet2!B48</f>
        <v/>
      </c>
      <c r="D49" s="170" t="str">
        <f>Sheet2!D48</f>
        <v/>
      </c>
      <c r="E49" s="171" t="str">
        <f>Sheet2!E48</f>
        <v/>
      </c>
      <c r="F49" s="172" t="str">
        <f>Sheet2!F48</f>
        <v/>
      </c>
      <c r="G49" s="173" t="str">
        <f>Sheet2!G48</f>
        <v/>
      </c>
      <c r="H49" s="147"/>
      <c r="I49" s="148"/>
      <c r="J49" s="147"/>
      <c r="K49" s="148"/>
      <c r="L49" s="147"/>
      <c r="M49" s="148"/>
      <c r="N49" s="147"/>
      <c r="O49" s="148"/>
      <c r="P49" s="147"/>
      <c r="Q49" s="148"/>
      <c r="R49" s="147"/>
      <c r="S49" s="148"/>
      <c r="T49" s="147"/>
      <c r="U49" s="148"/>
      <c r="V49" s="147"/>
      <c r="W49" s="148"/>
      <c r="X49" s="147"/>
      <c r="Y49" s="148"/>
      <c r="Z49" s="147"/>
      <c r="AA49" s="148"/>
      <c r="AB49" s="147"/>
      <c r="AC49" s="148"/>
      <c r="AD49" s="147"/>
      <c r="AE49" s="148"/>
      <c r="AF49" s="147"/>
      <c r="AG49" s="148"/>
      <c r="AH49" s="147"/>
      <c r="AI49" s="148"/>
      <c r="AJ49" s="147"/>
      <c r="AK49" s="148"/>
      <c r="AL49" s="147"/>
      <c r="AM49" s="148"/>
      <c r="AN49" s="147"/>
      <c r="AO49" s="148"/>
      <c r="AP49" s="147"/>
      <c r="AQ49" s="148"/>
      <c r="AR49" s="147"/>
      <c r="AS49" s="148"/>
      <c r="AT49" s="147"/>
      <c r="AU49" s="148"/>
      <c r="AV49" s="11" t="str">
        <f t="shared" si="2"/>
        <v/>
      </c>
      <c r="AW49" s="12" t="str">
        <f>IF(T($E49)="","",ROUND(((AV49)*100)/(ข้อมูลเบื้องต้น!$F$10*40),2))</f>
        <v/>
      </c>
      <c r="AX49" s="13" t="str">
        <f t="shared" si="3"/>
        <v/>
      </c>
    </row>
  </sheetData>
  <sheetProtection password="CEAB" sheet="1" objects="1" scenarios="1" selectLockedCells="1"/>
  <customSheetViews>
    <customSheetView guid="{389C1853-6099-4D9F-A0F7-7F9074524A1B}" showPageBreaks="1" zeroValues="0" printArea="1" view="pageBreakPreview" showRuler="0">
      <pane xSplit="5" ySplit="4" topLeftCell="AZ5" activePane="bottomRight" state="frozen"/>
      <selection pane="bottomRight" activeCell="DK8" sqref="DK8"/>
      <colBreaks count="2" manualBreakCount="2">
        <brk id="42" max="48" man="1"/>
        <brk id="82" max="48" man="1"/>
      </colBreaks>
      <pageMargins left="0.51181102362204722" right="0.15748031496062992" top="0.43307086614173229" bottom="0.23622047244094491" header="0.19685039370078741" footer="0.23622047244094491"/>
      <printOptions horizontalCentered="1"/>
      <pageSetup paperSize="9" scale="85" orientation="portrait" horizontalDpi="300" verticalDpi="300" r:id="rId1"/>
      <headerFooter alignWithMargins="0"/>
    </customSheetView>
  </customSheetViews>
  <mergeCells count="52">
    <mergeCell ref="AP3:AQ3"/>
    <mergeCell ref="AR3:AS3"/>
    <mergeCell ref="AT3:AU3"/>
    <mergeCell ref="AN4:AO4"/>
    <mergeCell ref="AP4:AQ4"/>
    <mergeCell ref="AN3:AO3"/>
    <mergeCell ref="Z4:AA4"/>
    <mergeCell ref="AB4:AC4"/>
    <mergeCell ref="AD4:AE4"/>
    <mergeCell ref="AR4:AS4"/>
    <mergeCell ref="AT4:AU4"/>
    <mergeCell ref="AF4:AG4"/>
    <mergeCell ref="AH4:AI4"/>
    <mergeCell ref="AJ4:AK4"/>
    <mergeCell ref="AL4:AM4"/>
    <mergeCell ref="AL3:AM3"/>
    <mergeCell ref="B1:B4"/>
    <mergeCell ref="C1:C4"/>
    <mergeCell ref="E1:G4"/>
    <mergeCell ref="H4:I4"/>
    <mergeCell ref="J3:K3"/>
    <mergeCell ref="J4:K4"/>
    <mergeCell ref="H1:AA1"/>
    <mergeCell ref="L3:M3"/>
    <mergeCell ref="N3:O3"/>
    <mergeCell ref="L4:M4"/>
    <mergeCell ref="N4:O4"/>
    <mergeCell ref="P4:Q4"/>
    <mergeCell ref="R4:S4"/>
    <mergeCell ref="T4:U4"/>
    <mergeCell ref="V4:W4"/>
    <mergeCell ref="X4:Y4"/>
    <mergeCell ref="AB1:AU1"/>
    <mergeCell ref="H2:AA2"/>
    <mergeCell ref="AB2:AU2"/>
    <mergeCell ref="H3:I3"/>
    <mergeCell ref="P3:Q3"/>
    <mergeCell ref="R3:S3"/>
    <mergeCell ref="X3:Y3"/>
    <mergeCell ref="Z3:AA3"/>
    <mergeCell ref="AD3:AE3"/>
    <mergeCell ref="AF3:AG3"/>
    <mergeCell ref="AH3:AI3"/>
    <mergeCell ref="AJ3:AK3"/>
    <mergeCell ref="AB3:AC3"/>
    <mergeCell ref="T3:U3"/>
    <mergeCell ref="V3:W3"/>
    <mergeCell ref="AW3:AW4"/>
    <mergeCell ref="AV1:AW1"/>
    <mergeCell ref="AV2:AW2"/>
    <mergeCell ref="AV3:AV4"/>
    <mergeCell ref="AX1:AX4"/>
  </mergeCells>
  <phoneticPr fontId="4" type="noConversion"/>
  <conditionalFormatting sqref="AX5:AX49">
    <cfRule type="cellIs" dxfId="84" priority="118" stopIfTrue="1" operator="equal">
      <formula>"ลาออก"</formula>
    </cfRule>
    <cfRule type="cellIs" dxfId="83" priority="119" stopIfTrue="1" operator="equal">
      <formula>"ผิดพลาด"</formula>
    </cfRule>
  </conditionalFormatting>
  <conditionalFormatting sqref="AW5:AW49">
    <cfRule type="cellIs" dxfId="82" priority="121" stopIfTrue="1" operator="lessThan">
      <formula>80</formula>
    </cfRule>
    <cfRule type="cellIs" dxfId="81" priority="122" stopIfTrue="1" operator="greaterThan">
      <formula>100</formula>
    </cfRule>
  </conditionalFormatting>
  <conditionalFormatting sqref="AX5:AX49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AU49">
    <cfRule type="colorScale" priority="213">
      <colorScale>
        <cfvo type="min"/>
        <cfvo type="max"/>
        <color theme="4" tint="0.39997558519241921"/>
        <color theme="5" tint="0.59999389629810485"/>
      </colorScale>
    </cfRule>
  </conditionalFormatting>
  <dataValidations count="2">
    <dataValidation type="whole" allowBlank="1" showInputMessage="1" showErrorMessage="1" error="ให้กรอกจำนวนคาบ _x000a_เช่น วันนี้ขาด 2 คาบ" prompt="จำนวนคาบ" sqref="J5:J49 H5:H49 AR5:AR49 AP5:AP49 AT5:AT49 AN5:AN49 AL5:AL49 AJ5:AJ49 AH5:AH49 AF5:AF49 AD5:AD49 AB5:AB49 Z5:Z49 X5:X49 V5:V49 T5:T49 R5:R49 P5:P49 L5:L49 N5:N49" xr:uid="{00000000-0002-0000-0300-000000000000}">
      <formula1>1</formula1>
      <formula2>4</formula2>
    </dataValidation>
    <dataValidation allowBlank="1" showInputMessage="1" showErrorMessage="1" prompt="กรอก_x000a_วันที่/เดือน   เช่น 1/12 " sqref="K5:K49 I5:I49 AQ5:AQ49 AU5:AU49 M5:M49 AO5:AO49 AM5:AM49 AK5:AK49 AI5:AI49 AG5:AG49 AE5:AE49 AC5:AC49 AA5:AA49 Y5:Y49 W5:W49 U5:U49 S5:S49 Q5:Q49 O5:O49 AS5:AS49" xr:uid="{00000000-0002-0000-0300-000001000000}"/>
  </dataValidations>
  <printOptions horizontalCentered="1"/>
  <pageMargins left="0.11811023622047245" right="0.15748031496062992" top="0.6692913385826772" bottom="0.23622047244094491" header="0.62992125984251968" footer="0.23622047244094491"/>
  <pageSetup paperSize="9" scale="74" orientation="landscape" horizontalDpi="4294967293" verticalDpi="300" r:id="rId2"/>
  <headerFooter alignWithMargins="0"/>
  <rowBreaks count="1" manualBreakCount="1">
    <brk id="37" min="1" max="4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U49"/>
  <sheetViews>
    <sheetView showGridLines="0" showRowColHeaders="0" showZeros="0" view="pageBreakPreview" zoomScale="145" zoomScaleSheetLayoutView="145" workbookViewId="0">
      <pane xSplit="7" ySplit="3" topLeftCell="H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F51" sqref="F51"/>
    </sheetView>
  </sheetViews>
  <sheetFormatPr defaultColWidth="9.140625" defaultRowHeight="18" x14ac:dyDescent="0.4"/>
  <cols>
    <col min="1" max="1" width="25.7109375" style="2" customWidth="1"/>
    <col min="2" max="2" width="4.7109375" style="175" bestFit="1" customWidth="1"/>
    <col min="3" max="3" width="3.5703125" style="176" bestFit="1" customWidth="1"/>
    <col min="4" max="4" width="7.28515625" style="177" bestFit="1" customWidth="1"/>
    <col min="5" max="5" width="6" style="178" bestFit="1" customWidth="1"/>
    <col min="6" max="7" width="10.7109375" style="178" bestFit="1" customWidth="1"/>
    <col min="8" max="14" width="3.7109375" style="178" customWidth="1"/>
    <col min="15" max="21" width="3.42578125" style="2" customWidth="1"/>
    <col min="22" max="16384" width="9.140625" style="2"/>
  </cols>
  <sheetData>
    <row r="1" spans="1:21" ht="23.25" x14ac:dyDescent="0.5">
      <c r="B1" s="429" t="str">
        <f>"ใบรายชื่อ วิชา  " &amp;ข้อมูลเบื้องต้น!F9   &amp;"  รหัสวิชา  "  &amp; ข้อมูลเบื้องต้น!F8  &amp;"    ผู้สอน   "    &amp;ข้อมูลเบื้องต้น!F11</f>
        <v>ใบรายชื่อ วิชา  มัคคุเทศก์น้อย  รหัสวิชา  ก20908    ผู้สอน   นายตรัยธวัช  อุดเอ้ย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</row>
    <row r="2" spans="1:21" s="166" customFormat="1" ht="21" customHeight="1" x14ac:dyDescent="0.4">
      <c r="B2" s="413" t="s">
        <v>68</v>
      </c>
      <c r="C2" s="413" t="s">
        <v>0</v>
      </c>
      <c r="D2" s="427" t="s">
        <v>67</v>
      </c>
      <c r="E2" s="421" t="s">
        <v>1</v>
      </c>
      <c r="F2" s="422"/>
      <c r="G2" s="423"/>
      <c r="H2" s="324"/>
      <c r="I2" s="324"/>
      <c r="J2" s="324"/>
      <c r="K2" s="324"/>
      <c r="L2" s="324"/>
      <c r="M2" s="324"/>
      <c r="N2" s="324"/>
      <c r="O2" s="325"/>
      <c r="P2" s="325"/>
      <c r="Q2" s="325"/>
      <c r="R2" s="325"/>
      <c r="S2" s="325"/>
      <c r="T2" s="325"/>
      <c r="U2" s="325"/>
    </row>
    <row r="3" spans="1:21" s="169" customFormat="1" ht="18" customHeight="1" thickBot="1" x14ac:dyDescent="0.45">
      <c r="A3" s="166"/>
      <c r="B3" s="430"/>
      <c r="C3" s="430"/>
      <c r="D3" s="428"/>
      <c r="E3" s="424"/>
      <c r="F3" s="425"/>
      <c r="G3" s="426"/>
      <c r="H3" s="336"/>
      <c r="I3" s="336"/>
      <c r="J3" s="336"/>
      <c r="K3" s="336"/>
      <c r="L3" s="336"/>
      <c r="M3" s="336"/>
      <c r="N3" s="336"/>
      <c r="O3" s="337"/>
      <c r="P3" s="337"/>
      <c r="Q3" s="337"/>
      <c r="R3" s="337"/>
      <c r="S3" s="337"/>
      <c r="T3" s="337"/>
      <c r="U3" s="337"/>
    </row>
    <row r="4" spans="1:21" ht="20.100000000000001" customHeight="1" x14ac:dyDescent="0.4">
      <c r="B4" s="328" t="str">
        <f>Sheet2!C4</f>
        <v>ม.1/2</v>
      </c>
      <c r="C4" s="329">
        <f>Sheet2!B4</f>
        <v>1</v>
      </c>
      <c r="D4" s="330">
        <f>Sheet2!D4</f>
        <v>4026</v>
      </c>
      <c r="E4" s="331" t="str">
        <f>Sheet2!E4</f>
        <v>เด็กชาย</v>
      </c>
      <c r="F4" s="332" t="str">
        <f>Sheet2!F4</f>
        <v>นภัสกรณ์</v>
      </c>
      <c r="G4" s="333" t="str">
        <f>Sheet2!G4</f>
        <v>แก้วสมบูรณ์</v>
      </c>
      <c r="H4" s="334"/>
      <c r="I4" s="334"/>
      <c r="J4" s="334"/>
      <c r="K4" s="334"/>
      <c r="L4" s="334"/>
      <c r="M4" s="334"/>
      <c r="N4" s="334"/>
      <c r="O4" s="335"/>
      <c r="P4" s="335"/>
      <c r="Q4" s="335"/>
      <c r="R4" s="335"/>
      <c r="S4" s="335"/>
      <c r="T4" s="335"/>
      <c r="U4" s="335"/>
    </row>
    <row r="5" spans="1:21" ht="20.100000000000001" customHeight="1" x14ac:dyDescent="0.4">
      <c r="B5" s="174" t="str">
        <f>Sheet2!C5</f>
        <v>ม.2/1</v>
      </c>
      <c r="C5" s="317">
        <f>Sheet2!B5</f>
        <v>2</v>
      </c>
      <c r="D5" s="170">
        <f>Sheet2!D5</f>
        <v>3867</v>
      </c>
      <c r="E5" s="171" t="str">
        <f>Sheet2!E5</f>
        <v>เด็กหญิง</v>
      </c>
      <c r="F5" s="172" t="str">
        <f>Sheet2!F5</f>
        <v xml:space="preserve">เมฆขลา </v>
      </c>
      <c r="G5" s="173" t="str">
        <f>Sheet2!G5</f>
        <v>บุญวิเศษ</v>
      </c>
      <c r="H5" s="326"/>
      <c r="I5" s="326"/>
      <c r="J5" s="326"/>
      <c r="K5" s="326"/>
      <c r="L5" s="326"/>
      <c r="M5" s="326"/>
      <c r="N5" s="326"/>
      <c r="O5" s="327"/>
      <c r="P5" s="327"/>
      <c r="Q5" s="327"/>
      <c r="R5" s="327"/>
      <c r="S5" s="327"/>
      <c r="T5" s="327"/>
      <c r="U5" s="327"/>
    </row>
    <row r="6" spans="1:21" ht="20.100000000000001" customHeight="1" x14ac:dyDescent="0.4">
      <c r="B6" s="174" t="str">
        <f>Sheet2!C6</f>
        <v>ม.2/2</v>
      </c>
      <c r="C6" s="317">
        <f>Sheet2!B6</f>
        <v>3</v>
      </c>
      <c r="D6" s="170">
        <f>Sheet2!D6</f>
        <v>2921</v>
      </c>
      <c r="E6" s="171" t="str">
        <f>Sheet2!E6</f>
        <v>เด็กหญิง</v>
      </c>
      <c r="F6" s="172" t="str">
        <f>Sheet2!F6</f>
        <v>ปวรรัตน์</v>
      </c>
      <c r="G6" s="173" t="str">
        <f>Sheet2!G6</f>
        <v>ประทิตย์</v>
      </c>
      <c r="H6" s="326"/>
      <c r="I6" s="326"/>
      <c r="J6" s="326"/>
      <c r="K6" s="326"/>
      <c r="L6" s="326"/>
      <c r="M6" s="326"/>
      <c r="N6" s="326"/>
      <c r="O6" s="327"/>
      <c r="P6" s="327"/>
      <c r="Q6" s="327"/>
      <c r="R6" s="327"/>
      <c r="S6" s="327"/>
      <c r="T6" s="327"/>
      <c r="U6" s="327"/>
    </row>
    <row r="7" spans="1:21" ht="20.100000000000001" customHeight="1" x14ac:dyDescent="0.4">
      <c r="B7" s="174" t="str">
        <f>Sheet2!C7</f>
        <v>ม.2/2</v>
      </c>
      <c r="C7" s="317">
        <f>Sheet2!B7</f>
        <v>4</v>
      </c>
      <c r="D7" s="170">
        <f>Sheet2!D7</f>
        <v>3984</v>
      </c>
      <c r="E7" s="171" t="str">
        <f>Sheet2!E7</f>
        <v>เด็กหญิง</v>
      </c>
      <c r="F7" s="172" t="str">
        <f>Sheet2!F7</f>
        <v>ธัญวรัตน์</v>
      </c>
      <c r="G7" s="173" t="str">
        <f>Sheet2!G7</f>
        <v>อินทรมงคล</v>
      </c>
      <c r="H7" s="326"/>
      <c r="I7" s="326"/>
      <c r="J7" s="326"/>
      <c r="K7" s="326"/>
      <c r="L7" s="326"/>
      <c r="M7" s="326"/>
      <c r="N7" s="326"/>
      <c r="O7" s="327"/>
      <c r="P7" s="327"/>
      <c r="Q7" s="327"/>
      <c r="R7" s="327"/>
      <c r="S7" s="327"/>
      <c r="T7" s="327"/>
      <c r="U7" s="327"/>
    </row>
    <row r="8" spans="1:21" ht="20.100000000000001" customHeight="1" x14ac:dyDescent="0.4">
      <c r="B8" s="174" t="str">
        <f>Sheet2!C8</f>
        <v>ม.3/1</v>
      </c>
      <c r="C8" s="317">
        <f>Sheet2!B8</f>
        <v>5</v>
      </c>
      <c r="D8" s="170">
        <f>Sheet2!D8</f>
        <v>2881</v>
      </c>
      <c r="E8" s="171" t="str">
        <f>Sheet2!E8</f>
        <v>เด็กชาย</v>
      </c>
      <c r="F8" s="172" t="str">
        <f>Sheet2!F8</f>
        <v>อาชาธร</v>
      </c>
      <c r="G8" s="173" t="str">
        <f>Sheet2!G8</f>
        <v>วงค์ขาว</v>
      </c>
      <c r="H8" s="326"/>
      <c r="I8" s="326"/>
      <c r="J8" s="326"/>
      <c r="K8" s="326"/>
      <c r="L8" s="326"/>
      <c r="M8" s="326"/>
      <c r="N8" s="326"/>
      <c r="O8" s="327"/>
      <c r="P8" s="327"/>
      <c r="Q8" s="327"/>
      <c r="R8" s="327"/>
      <c r="S8" s="327"/>
      <c r="T8" s="327"/>
      <c r="U8" s="327"/>
    </row>
    <row r="9" spans="1:21" ht="20.100000000000001" customHeight="1" x14ac:dyDescent="0.4">
      <c r="B9" s="174" t="str">
        <f>Sheet2!C9</f>
        <v>ม.3/1</v>
      </c>
      <c r="C9" s="317">
        <f>Sheet2!B9</f>
        <v>6</v>
      </c>
      <c r="D9" s="170">
        <f>Sheet2!D9</f>
        <v>2884</v>
      </c>
      <c r="E9" s="171" t="str">
        <f>Sheet2!E9</f>
        <v>เด็กชาย</v>
      </c>
      <c r="F9" s="172" t="str">
        <f>Sheet2!F9</f>
        <v>อภิวัฒน์</v>
      </c>
      <c r="G9" s="173" t="str">
        <f>Sheet2!G9</f>
        <v>แก้วนา</v>
      </c>
      <c r="H9" s="326"/>
      <c r="I9" s="326"/>
      <c r="J9" s="326"/>
      <c r="K9" s="326"/>
      <c r="L9" s="326"/>
      <c r="M9" s="326"/>
      <c r="N9" s="326"/>
      <c r="O9" s="327"/>
      <c r="P9" s="327"/>
      <c r="Q9" s="327"/>
      <c r="R9" s="327"/>
      <c r="S9" s="327"/>
      <c r="T9" s="327"/>
      <c r="U9" s="327"/>
    </row>
    <row r="10" spans="1:21" ht="20.100000000000001" customHeight="1" x14ac:dyDescent="0.4">
      <c r="B10" s="174" t="str">
        <f>Sheet2!C10</f>
        <v>ม.3/1</v>
      </c>
      <c r="C10" s="317">
        <f>Sheet2!B10</f>
        <v>7</v>
      </c>
      <c r="D10" s="170">
        <f>Sheet2!D10</f>
        <v>2894</v>
      </c>
      <c r="E10" s="171" t="str">
        <f>Sheet2!E10</f>
        <v>เด็กชาย</v>
      </c>
      <c r="F10" s="172" t="str">
        <f>Sheet2!F10</f>
        <v>ศุกลวัฒน์</v>
      </c>
      <c r="G10" s="173" t="str">
        <f>Sheet2!G10</f>
        <v>อ้ายแสง</v>
      </c>
      <c r="H10" s="326"/>
      <c r="I10" s="326"/>
      <c r="J10" s="326"/>
      <c r="K10" s="326"/>
      <c r="L10" s="326"/>
      <c r="M10" s="326"/>
      <c r="N10" s="326"/>
      <c r="O10" s="327"/>
      <c r="P10" s="327"/>
      <c r="Q10" s="327"/>
      <c r="R10" s="327"/>
      <c r="S10" s="327"/>
      <c r="T10" s="327"/>
      <c r="U10" s="327"/>
    </row>
    <row r="11" spans="1:21" ht="20.100000000000001" customHeight="1" x14ac:dyDescent="0.4">
      <c r="B11" s="174" t="str">
        <f>Sheet2!C11</f>
        <v>ม.3/1</v>
      </c>
      <c r="C11" s="317">
        <f>Sheet2!B11</f>
        <v>8</v>
      </c>
      <c r="D11" s="170">
        <f>Sheet2!D11</f>
        <v>3055</v>
      </c>
      <c r="E11" s="171" t="str">
        <f>Sheet2!E11</f>
        <v>เด็กชาย</v>
      </c>
      <c r="F11" s="172" t="str">
        <f>Sheet2!F11</f>
        <v>วิชยา</v>
      </c>
      <c r="G11" s="173" t="str">
        <f>Sheet2!G11</f>
        <v>จันทร์ต๊ะ</v>
      </c>
      <c r="H11" s="326"/>
      <c r="I11" s="326"/>
      <c r="J11" s="326"/>
      <c r="K11" s="326"/>
      <c r="L11" s="326"/>
      <c r="M11" s="326"/>
      <c r="N11" s="326"/>
      <c r="O11" s="327"/>
      <c r="P11" s="327"/>
      <c r="Q11" s="327"/>
      <c r="R11" s="327"/>
      <c r="S11" s="327"/>
      <c r="T11" s="327"/>
      <c r="U11" s="327"/>
    </row>
    <row r="12" spans="1:21" ht="20.100000000000001" customHeight="1" x14ac:dyDescent="0.4">
      <c r="B12" s="174" t="str">
        <f>Sheet2!C12</f>
        <v>ม.3/1</v>
      </c>
      <c r="C12" s="317">
        <f>Sheet2!B12</f>
        <v>9</v>
      </c>
      <c r="D12" s="170">
        <f>Sheet2!D12</f>
        <v>3098</v>
      </c>
      <c r="E12" s="171" t="str">
        <f>Sheet2!E12</f>
        <v>เด็กชาย</v>
      </c>
      <c r="F12" s="172" t="str">
        <f>Sheet2!F12</f>
        <v>ปฐมพงศ์</v>
      </c>
      <c r="G12" s="173" t="str">
        <f>Sheet2!G12</f>
        <v>นันใจ</v>
      </c>
      <c r="H12" s="326"/>
      <c r="I12" s="326"/>
      <c r="J12" s="326"/>
      <c r="K12" s="326"/>
      <c r="L12" s="326"/>
      <c r="M12" s="326"/>
      <c r="N12" s="326"/>
      <c r="O12" s="327"/>
      <c r="P12" s="327"/>
      <c r="Q12" s="327"/>
      <c r="R12" s="327"/>
      <c r="S12" s="327"/>
      <c r="T12" s="327"/>
      <c r="U12" s="327"/>
    </row>
    <row r="13" spans="1:21" ht="20.100000000000001" customHeight="1" x14ac:dyDescent="0.4">
      <c r="B13" s="174" t="str">
        <f>Sheet2!C13</f>
        <v>ม.3/1</v>
      </c>
      <c r="C13" s="317">
        <f>Sheet2!B13</f>
        <v>10</v>
      </c>
      <c r="D13" s="170">
        <f>Sheet2!D13</f>
        <v>3871</v>
      </c>
      <c r="E13" s="171" t="str">
        <f>Sheet2!E13</f>
        <v>เด็กชาย</v>
      </c>
      <c r="F13" s="172" t="str">
        <f>Sheet2!F13</f>
        <v>เนติพงษ์</v>
      </c>
      <c r="G13" s="173" t="str">
        <f>Sheet2!G13</f>
        <v>ทองคำใบ</v>
      </c>
      <c r="H13" s="326"/>
      <c r="I13" s="326"/>
      <c r="J13" s="326"/>
      <c r="K13" s="326"/>
      <c r="L13" s="326"/>
      <c r="M13" s="326"/>
      <c r="N13" s="326"/>
      <c r="O13" s="327"/>
      <c r="P13" s="327"/>
      <c r="Q13" s="327"/>
      <c r="R13" s="327"/>
      <c r="S13" s="327"/>
      <c r="T13" s="327"/>
      <c r="U13" s="327"/>
    </row>
    <row r="14" spans="1:21" ht="20.100000000000001" customHeight="1" x14ac:dyDescent="0.4">
      <c r="B14" s="174" t="str">
        <f>Sheet2!C14</f>
        <v>ม.3/1</v>
      </c>
      <c r="C14" s="317">
        <f>Sheet2!B14</f>
        <v>11</v>
      </c>
      <c r="D14" s="170">
        <f>Sheet2!D14</f>
        <v>3883</v>
      </c>
      <c r="E14" s="171" t="str">
        <f>Sheet2!E14</f>
        <v>เด็กชาย</v>
      </c>
      <c r="F14" s="172" t="str">
        <f>Sheet2!F14</f>
        <v>ภานุวัฒน์</v>
      </c>
      <c r="G14" s="173" t="str">
        <f>Sheet2!G14</f>
        <v>แก้วสี</v>
      </c>
      <c r="H14" s="326"/>
      <c r="I14" s="326"/>
      <c r="J14" s="326"/>
      <c r="K14" s="326"/>
      <c r="L14" s="326"/>
      <c r="M14" s="326"/>
      <c r="N14" s="326"/>
      <c r="O14" s="327"/>
      <c r="P14" s="327"/>
      <c r="Q14" s="327"/>
      <c r="R14" s="327"/>
      <c r="S14" s="327"/>
      <c r="T14" s="327"/>
      <c r="U14" s="327"/>
    </row>
    <row r="15" spans="1:21" ht="20.100000000000001" customHeight="1" x14ac:dyDescent="0.4">
      <c r="B15" s="174" t="str">
        <f>Sheet2!C15</f>
        <v>ม.3/1</v>
      </c>
      <c r="C15" s="317">
        <f>Sheet2!B15</f>
        <v>12</v>
      </c>
      <c r="D15" s="170">
        <f>Sheet2!D15</f>
        <v>2890</v>
      </c>
      <c r="E15" s="171" t="str">
        <f>Sheet2!E15</f>
        <v>เด็กหญิง</v>
      </c>
      <c r="F15" s="172" t="str">
        <f>Sheet2!F15</f>
        <v>ญาณิศา</v>
      </c>
      <c r="G15" s="173" t="str">
        <f>Sheet2!G15</f>
        <v>ตายานะ</v>
      </c>
      <c r="H15" s="326"/>
      <c r="I15" s="326"/>
      <c r="J15" s="326"/>
      <c r="K15" s="326"/>
      <c r="L15" s="326"/>
      <c r="M15" s="326"/>
      <c r="N15" s="326"/>
      <c r="O15" s="327"/>
      <c r="P15" s="327"/>
      <c r="Q15" s="327"/>
      <c r="R15" s="327"/>
      <c r="S15" s="327"/>
      <c r="T15" s="327"/>
      <c r="U15" s="327"/>
    </row>
    <row r="16" spans="1:21" ht="20.100000000000001" customHeight="1" x14ac:dyDescent="0.4">
      <c r="B16" s="174" t="str">
        <f>Sheet2!C16</f>
        <v>ม.3/1</v>
      </c>
      <c r="C16" s="317">
        <f>Sheet2!B16</f>
        <v>13</v>
      </c>
      <c r="D16" s="170">
        <f>Sheet2!D16</f>
        <v>2907</v>
      </c>
      <c r="E16" s="171" t="str">
        <f>Sheet2!E16</f>
        <v>เด็กหญิง</v>
      </c>
      <c r="F16" s="172" t="str">
        <f>Sheet2!F16</f>
        <v>วรัญญา</v>
      </c>
      <c r="G16" s="173" t="str">
        <f>Sheet2!G16</f>
        <v>อภิสุทธิพงษากุล</v>
      </c>
      <c r="H16" s="326"/>
      <c r="I16" s="326"/>
      <c r="J16" s="326"/>
      <c r="K16" s="326"/>
      <c r="L16" s="326"/>
      <c r="M16" s="326"/>
      <c r="N16" s="326"/>
      <c r="O16" s="327"/>
      <c r="P16" s="327"/>
      <c r="Q16" s="327"/>
      <c r="R16" s="327"/>
      <c r="S16" s="327"/>
      <c r="T16" s="327"/>
      <c r="U16" s="327"/>
    </row>
    <row r="17" spans="2:21" ht="20.100000000000001" customHeight="1" x14ac:dyDescent="0.4">
      <c r="B17" s="174" t="str">
        <f>Sheet2!C17</f>
        <v>ม.3/1</v>
      </c>
      <c r="C17" s="317">
        <f>Sheet2!B17</f>
        <v>14</v>
      </c>
      <c r="D17" s="170">
        <f>Sheet2!D17</f>
        <v>2966</v>
      </c>
      <c r="E17" s="171" t="str">
        <f>Sheet2!E17</f>
        <v>เด็กหญิง</v>
      </c>
      <c r="F17" s="172" t="str">
        <f>Sheet2!F17</f>
        <v>อิสรีย์</v>
      </c>
      <c r="G17" s="173" t="str">
        <f>Sheet2!G17</f>
        <v>เชื้อเมืองพาน</v>
      </c>
      <c r="H17" s="326"/>
      <c r="I17" s="326"/>
      <c r="J17" s="326"/>
      <c r="K17" s="326"/>
      <c r="L17" s="326"/>
      <c r="M17" s="326"/>
      <c r="N17" s="326"/>
      <c r="O17" s="327"/>
      <c r="P17" s="327"/>
      <c r="Q17" s="327"/>
      <c r="R17" s="327"/>
      <c r="S17" s="327"/>
      <c r="T17" s="327"/>
      <c r="U17" s="327"/>
    </row>
    <row r="18" spans="2:21" ht="20.100000000000001" customHeight="1" x14ac:dyDescent="0.4">
      <c r="B18" s="174" t="str">
        <f>Sheet2!C18</f>
        <v>ม.3/1</v>
      </c>
      <c r="C18" s="317">
        <f>Sheet2!B18</f>
        <v>15</v>
      </c>
      <c r="D18" s="170">
        <f>Sheet2!D18</f>
        <v>3101</v>
      </c>
      <c r="E18" s="171" t="str">
        <f>Sheet2!E18</f>
        <v>เด็กหญิง</v>
      </c>
      <c r="F18" s="172" t="str">
        <f>Sheet2!F18</f>
        <v>ศุภลักษณ์</v>
      </c>
      <c r="G18" s="173" t="str">
        <f>Sheet2!G18</f>
        <v>ศิริคำน้อย</v>
      </c>
      <c r="H18" s="326"/>
      <c r="I18" s="326"/>
      <c r="J18" s="326"/>
      <c r="K18" s="326"/>
      <c r="L18" s="326"/>
      <c r="M18" s="326"/>
      <c r="N18" s="326"/>
      <c r="O18" s="327"/>
      <c r="P18" s="327"/>
      <c r="Q18" s="327"/>
      <c r="R18" s="327"/>
      <c r="S18" s="327"/>
      <c r="T18" s="327"/>
      <c r="U18" s="327"/>
    </row>
    <row r="19" spans="2:21" ht="20.100000000000001" customHeight="1" x14ac:dyDescent="0.4">
      <c r="B19" s="174" t="str">
        <f>Sheet2!C19</f>
        <v>ม.3/1</v>
      </c>
      <c r="C19" s="317">
        <f>Sheet2!B19</f>
        <v>16</v>
      </c>
      <c r="D19" s="170">
        <f>Sheet2!D19</f>
        <v>3290</v>
      </c>
      <c r="E19" s="171" t="str">
        <f>Sheet2!E19</f>
        <v>เด็กหญิง</v>
      </c>
      <c r="F19" s="172" t="str">
        <f>Sheet2!F19</f>
        <v>เลิศลดา</v>
      </c>
      <c r="G19" s="173" t="str">
        <f>Sheet2!G19</f>
        <v>ฉัตร์หลวง</v>
      </c>
      <c r="H19" s="326"/>
      <c r="I19" s="326"/>
      <c r="J19" s="326"/>
      <c r="K19" s="326"/>
      <c r="L19" s="326"/>
      <c r="M19" s="326"/>
      <c r="N19" s="326"/>
      <c r="O19" s="327"/>
      <c r="P19" s="327"/>
      <c r="Q19" s="327"/>
      <c r="R19" s="327"/>
      <c r="S19" s="327"/>
      <c r="T19" s="327"/>
      <c r="U19" s="327"/>
    </row>
    <row r="20" spans="2:21" ht="20.100000000000001" customHeight="1" x14ac:dyDescent="0.4">
      <c r="B20" s="174" t="str">
        <f>Sheet2!C20</f>
        <v>ม.3/1</v>
      </c>
      <c r="C20" s="317">
        <f>Sheet2!B20</f>
        <v>17</v>
      </c>
      <c r="D20" s="170">
        <f>Sheet2!D20</f>
        <v>3671</v>
      </c>
      <c r="E20" s="171" t="str">
        <f>Sheet2!E20</f>
        <v>เด็กหญิง</v>
      </c>
      <c r="F20" s="172" t="str">
        <f>Sheet2!F20</f>
        <v>ติณณฌา</v>
      </c>
      <c r="G20" s="173" t="str">
        <f>Sheet2!G20</f>
        <v>จอมแก้ว</v>
      </c>
      <c r="H20" s="326"/>
      <c r="I20" s="326"/>
      <c r="J20" s="326"/>
      <c r="K20" s="326"/>
      <c r="L20" s="326"/>
      <c r="M20" s="326"/>
      <c r="N20" s="326"/>
      <c r="O20" s="327"/>
      <c r="P20" s="327"/>
      <c r="Q20" s="327"/>
      <c r="R20" s="327"/>
      <c r="S20" s="327"/>
      <c r="T20" s="327"/>
      <c r="U20" s="327"/>
    </row>
    <row r="21" spans="2:21" ht="20.100000000000001" customHeight="1" x14ac:dyDescent="0.4">
      <c r="B21" s="174" t="str">
        <f>Sheet2!C21</f>
        <v>ม.3/1</v>
      </c>
      <c r="C21" s="317">
        <f>Sheet2!B21</f>
        <v>18</v>
      </c>
      <c r="D21" s="170">
        <f>Sheet2!D21</f>
        <v>3872</v>
      </c>
      <c r="E21" s="171" t="str">
        <f>Sheet2!E21</f>
        <v>เด็กหญิง</v>
      </c>
      <c r="F21" s="172" t="str">
        <f>Sheet2!F21</f>
        <v>จารุณัฐ</v>
      </c>
      <c r="G21" s="173" t="str">
        <f>Sheet2!G21</f>
        <v>วงศ์ราษฎร์</v>
      </c>
      <c r="H21" s="326"/>
      <c r="I21" s="326"/>
      <c r="J21" s="326"/>
      <c r="K21" s="326"/>
      <c r="L21" s="326"/>
      <c r="M21" s="326"/>
      <c r="N21" s="326"/>
      <c r="O21" s="327"/>
      <c r="P21" s="327"/>
      <c r="Q21" s="327"/>
      <c r="R21" s="327"/>
      <c r="S21" s="327"/>
      <c r="T21" s="327"/>
      <c r="U21" s="327"/>
    </row>
    <row r="22" spans="2:21" ht="20.100000000000001" customHeight="1" x14ac:dyDescent="0.4">
      <c r="B22" s="174" t="str">
        <f>Sheet2!C22</f>
        <v>ม.3/2</v>
      </c>
      <c r="C22" s="317">
        <f>Sheet2!B22</f>
        <v>19</v>
      </c>
      <c r="D22" s="170">
        <f>Sheet2!D22</f>
        <v>2944</v>
      </c>
      <c r="E22" s="171" t="str">
        <f>Sheet2!E22</f>
        <v>เด็กชาย</v>
      </c>
      <c r="F22" s="172" t="str">
        <f>Sheet2!F22</f>
        <v>ชานนท์</v>
      </c>
      <c r="G22" s="173" t="str">
        <f>Sheet2!G22</f>
        <v>อินสวน</v>
      </c>
      <c r="H22" s="326"/>
      <c r="I22" s="326"/>
      <c r="J22" s="326"/>
      <c r="K22" s="326"/>
      <c r="L22" s="326"/>
      <c r="M22" s="326"/>
      <c r="N22" s="326"/>
      <c r="O22" s="327"/>
      <c r="P22" s="327"/>
      <c r="Q22" s="327"/>
      <c r="R22" s="327"/>
      <c r="S22" s="327"/>
      <c r="T22" s="327"/>
      <c r="U22" s="327"/>
    </row>
    <row r="23" spans="2:21" ht="20.100000000000001" customHeight="1" x14ac:dyDescent="0.4">
      <c r="B23" s="174" t="str">
        <f>Sheet2!C23</f>
        <v/>
      </c>
      <c r="C23" s="317" t="str">
        <f>Sheet2!B23</f>
        <v/>
      </c>
      <c r="D23" s="170" t="str">
        <f>Sheet2!D23</f>
        <v/>
      </c>
      <c r="E23" s="171" t="str">
        <f>Sheet2!E23</f>
        <v/>
      </c>
      <c r="F23" s="172" t="str">
        <f>Sheet2!F23</f>
        <v/>
      </c>
      <c r="G23" s="173" t="str">
        <f>Sheet2!G23</f>
        <v/>
      </c>
      <c r="H23" s="326"/>
      <c r="I23" s="326"/>
      <c r="J23" s="326"/>
      <c r="K23" s="326"/>
      <c r="L23" s="326"/>
      <c r="M23" s="326"/>
      <c r="N23" s="326"/>
      <c r="O23" s="327"/>
      <c r="P23" s="327"/>
      <c r="Q23" s="327"/>
      <c r="R23" s="327"/>
      <c r="S23" s="327"/>
      <c r="T23" s="327"/>
      <c r="U23" s="327"/>
    </row>
    <row r="24" spans="2:21" ht="20.100000000000001" customHeight="1" x14ac:dyDescent="0.4">
      <c r="B24" s="174" t="str">
        <f>Sheet2!C24</f>
        <v/>
      </c>
      <c r="C24" s="317" t="str">
        <f>Sheet2!B24</f>
        <v/>
      </c>
      <c r="D24" s="170" t="str">
        <f>Sheet2!D24</f>
        <v/>
      </c>
      <c r="E24" s="171" t="str">
        <f>Sheet2!E24</f>
        <v/>
      </c>
      <c r="F24" s="172" t="str">
        <f>Sheet2!F24</f>
        <v/>
      </c>
      <c r="G24" s="173" t="str">
        <f>Sheet2!G24</f>
        <v/>
      </c>
      <c r="H24" s="326"/>
      <c r="I24" s="326"/>
      <c r="J24" s="326"/>
      <c r="K24" s="326"/>
      <c r="L24" s="326"/>
      <c r="M24" s="326"/>
      <c r="N24" s="326"/>
      <c r="O24" s="327"/>
      <c r="P24" s="327"/>
      <c r="Q24" s="327"/>
      <c r="R24" s="327"/>
      <c r="S24" s="327"/>
      <c r="T24" s="327"/>
      <c r="U24" s="327"/>
    </row>
    <row r="25" spans="2:21" ht="20.100000000000001" customHeight="1" x14ac:dyDescent="0.4">
      <c r="B25" s="174" t="str">
        <f>Sheet2!C25</f>
        <v/>
      </c>
      <c r="C25" s="317" t="str">
        <f>Sheet2!B25</f>
        <v/>
      </c>
      <c r="D25" s="170" t="str">
        <f>Sheet2!D25</f>
        <v/>
      </c>
      <c r="E25" s="171" t="str">
        <f>Sheet2!E25</f>
        <v/>
      </c>
      <c r="F25" s="172" t="str">
        <f>Sheet2!F25</f>
        <v/>
      </c>
      <c r="G25" s="173" t="str">
        <f>Sheet2!G25</f>
        <v/>
      </c>
      <c r="H25" s="326"/>
      <c r="I25" s="326"/>
      <c r="J25" s="326"/>
      <c r="K25" s="326"/>
      <c r="L25" s="326"/>
      <c r="M25" s="326"/>
      <c r="N25" s="326"/>
      <c r="O25" s="327"/>
      <c r="P25" s="327"/>
      <c r="Q25" s="327"/>
      <c r="R25" s="327"/>
      <c r="S25" s="327"/>
      <c r="T25" s="327"/>
      <c r="U25" s="327"/>
    </row>
    <row r="26" spans="2:21" ht="20.100000000000001" customHeight="1" x14ac:dyDescent="0.4">
      <c r="B26" s="174" t="str">
        <f>Sheet2!C26</f>
        <v/>
      </c>
      <c r="C26" s="317" t="str">
        <f>Sheet2!B26</f>
        <v/>
      </c>
      <c r="D26" s="170" t="str">
        <f>Sheet2!D26</f>
        <v/>
      </c>
      <c r="E26" s="171" t="str">
        <f>Sheet2!E26</f>
        <v/>
      </c>
      <c r="F26" s="172" t="str">
        <f>Sheet2!F26</f>
        <v/>
      </c>
      <c r="G26" s="173" t="str">
        <f>Sheet2!G26</f>
        <v/>
      </c>
      <c r="H26" s="326"/>
      <c r="I26" s="326"/>
      <c r="J26" s="326"/>
      <c r="K26" s="326"/>
      <c r="L26" s="326"/>
      <c r="M26" s="326"/>
      <c r="N26" s="326"/>
      <c r="O26" s="327"/>
      <c r="P26" s="327"/>
      <c r="Q26" s="327"/>
      <c r="R26" s="327"/>
      <c r="S26" s="327"/>
      <c r="T26" s="327"/>
      <c r="U26" s="327"/>
    </row>
    <row r="27" spans="2:21" ht="20.100000000000001" customHeight="1" x14ac:dyDescent="0.4">
      <c r="B27" s="174" t="str">
        <f>Sheet2!C27</f>
        <v/>
      </c>
      <c r="C27" s="317" t="str">
        <f>Sheet2!B27</f>
        <v/>
      </c>
      <c r="D27" s="170" t="str">
        <f>Sheet2!D27</f>
        <v/>
      </c>
      <c r="E27" s="171" t="str">
        <f>Sheet2!E27</f>
        <v/>
      </c>
      <c r="F27" s="172" t="str">
        <f>Sheet2!F27</f>
        <v/>
      </c>
      <c r="G27" s="173" t="str">
        <f>Sheet2!G27</f>
        <v/>
      </c>
      <c r="H27" s="326"/>
      <c r="I27" s="326"/>
      <c r="J27" s="326"/>
      <c r="K27" s="326"/>
      <c r="L27" s="326"/>
      <c r="M27" s="326"/>
      <c r="N27" s="326"/>
      <c r="O27" s="327"/>
      <c r="P27" s="327"/>
      <c r="Q27" s="327"/>
      <c r="R27" s="327"/>
      <c r="S27" s="327"/>
      <c r="T27" s="327"/>
      <c r="U27" s="327"/>
    </row>
    <row r="28" spans="2:21" ht="20.100000000000001" customHeight="1" x14ac:dyDescent="0.4">
      <c r="B28" s="174" t="str">
        <f>Sheet2!C28</f>
        <v/>
      </c>
      <c r="C28" s="317" t="str">
        <f>Sheet2!B28</f>
        <v/>
      </c>
      <c r="D28" s="170" t="str">
        <f>Sheet2!D28</f>
        <v/>
      </c>
      <c r="E28" s="171" t="str">
        <f>Sheet2!E28</f>
        <v/>
      </c>
      <c r="F28" s="172" t="str">
        <f>Sheet2!F28</f>
        <v/>
      </c>
      <c r="G28" s="173" t="str">
        <f>Sheet2!G28</f>
        <v/>
      </c>
      <c r="H28" s="326"/>
      <c r="I28" s="326"/>
      <c r="J28" s="326"/>
      <c r="K28" s="326"/>
      <c r="L28" s="326"/>
      <c r="M28" s="326"/>
      <c r="N28" s="326"/>
      <c r="O28" s="327"/>
      <c r="P28" s="327"/>
      <c r="Q28" s="327"/>
      <c r="R28" s="327"/>
      <c r="S28" s="327"/>
      <c r="T28" s="327"/>
      <c r="U28" s="327"/>
    </row>
    <row r="29" spans="2:21" ht="20.100000000000001" customHeight="1" x14ac:dyDescent="0.4">
      <c r="B29" s="174" t="str">
        <f>Sheet2!C29</f>
        <v/>
      </c>
      <c r="C29" s="317" t="str">
        <f>Sheet2!B29</f>
        <v/>
      </c>
      <c r="D29" s="170" t="str">
        <f>Sheet2!D29</f>
        <v/>
      </c>
      <c r="E29" s="171" t="str">
        <f>Sheet2!E29</f>
        <v/>
      </c>
      <c r="F29" s="172" t="str">
        <f>Sheet2!F29</f>
        <v/>
      </c>
      <c r="G29" s="173" t="str">
        <f>Sheet2!G29</f>
        <v/>
      </c>
      <c r="H29" s="326"/>
      <c r="I29" s="326"/>
      <c r="J29" s="326"/>
      <c r="K29" s="326"/>
      <c r="L29" s="326"/>
      <c r="M29" s="326"/>
      <c r="N29" s="326"/>
      <c r="O29" s="327"/>
      <c r="P29" s="327"/>
      <c r="Q29" s="327"/>
      <c r="R29" s="327"/>
      <c r="S29" s="327"/>
      <c r="T29" s="327"/>
      <c r="U29" s="327"/>
    </row>
    <row r="30" spans="2:21" ht="20.100000000000001" customHeight="1" x14ac:dyDescent="0.4">
      <c r="B30" s="174" t="str">
        <f>Sheet2!C30</f>
        <v/>
      </c>
      <c r="C30" s="317" t="str">
        <f>Sheet2!B30</f>
        <v/>
      </c>
      <c r="D30" s="170" t="str">
        <f>Sheet2!D30</f>
        <v/>
      </c>
      <c r="E30" s="171" t="str">
        <f>Sheet2!E30</f>
        <v/>
      </c>
      <c r="F30" s="172" t="str">
        <f>Sheet2!F30</f>
        <v/>
      </c>
      <c r="G30" s="173" t="str">
        <f>Sheet2!G30</f>
        <v/>
      </c>
      <c r="H30" s="326"/>
      <c r="I30" s="326"/>
      <c r="J30" s="326"/>
      <c r="K30" s="326"/>
      <c r="L30" s="326"/>
      <c r="M30" s="326"/>
      <c r="N30" s="326"/>
      <c r="O30" s="327"/>
      <c r="P30" s="327"/>
      <c r="Q30" s="327"/>
      <c r="R30" s="327"/>
      <c r="S30" s="327"/>
      <c r="T30" s="327"/>
      <c r="U30" s="327"/>
    </row>
    <row r="31" spans="2:21" ht="20.100000000000001" customHeight="1" x14ac:dyDescent="0.4">
      <c r="B31" s="174" t="str">
        <f>Sheet2!C31</f>
        <v/>
      </c>
      <c r="C31" s="317" t="str">
        <f>Sheet2!B31</f>
        <v/>
      </c>
      <c r="D31" s="170" t="str">
        <f>Sheet2!D31</f>
        <v/>
      </c>
      <c r="E31" s="171" t="str">
        <f>Sheet2!E31</f>
        <v/>
      </c>
      <c r="F31" s="172" t="str">
        <f>Sheet2!F31</f>
        <v/>
      </c>
      <c r="G31" s="173" t="str">
        <f>Sheet2!G31</f>
        <v/>
      </c>
      <c r="H31" s="326"/>
      <c r="I31" s="326"/>
      <c r="J31" s="326"/>
      <c r="K31" s="326"/>
      <c r="L31" s="326"/>
      <c r="M31" s="326"/>
      <c r="N31" s="326"/>
      <c r="O31" s="327"/>
      <c r="P31" s="327"/>
      <c r="Q31" s="327"/>
      <c r="R31" s="327"/>
      <c r="S31" s="327"/>
      <c r="T31" s="327"/>
      <c r="U31" s="327"/>
    </row>
    <row r="32" spans="2:21" ht="20.100000000000001" customHeight="1" x14ac:dyDescent="0.4">
      <c r="B32" s="174" t="str">
        <f>Sheet2!C32</f>
        <v/>
      </c>
      <c r="C32" s="317" t="str">
        <f>Sheet2!B32</f>
        <v/>
      </c>
      <c r="D32" s="170" t="str">
        <f>Sheet2!D32</f>
        <v/>
      </c>
      <c r="E32" s="171" t="str">
        <f>Sheet2!E32</f>
        <v/>
      </c>
      <c r="F32" s="172" t="str">
        <f>Sheet2!F32</f>
        <v/>
      </c>
      <c r="G32" s="173" t="str">
        <f>Sheet2!G32</f>
        <v/>
      </c>
      <c r="H32" s="326"/>
      <c r="I32" s="326"/>
      <c r="J32" s="326"/>
      <c r="K32" s="326"/>
      <c r="L32" s="326"/>
      <c r="M32" s="326"/>
      <c r="N32" s="326"/>
      <c r="O32" s="327"/>
      <c r="P32" s="327"/>
      <c r="Q32" s="327"/>
      <c r="R32" s="327"/>
      <c r="S32" s="327"/>
      <c r="T32" s="327"/>
      <c r="U32" s="327"/>
    </row>
    <row r="33" spans="2:21" ht="20.100000000000001" customHeight="1" x14ac:dyDescent="0.4">
      <c r="B33" s="174" t="str">
        <f>Sheet2!C33</f>
        <v/>
      </c>
      <c r="C33" s="317" t="str">
        <f>Sheet2!B33</f>
        <v/>
      </c>
      <c r="D33" s="170" t="str">
        <f>Sheet2!D33</f>
        <v/>
      </c>
      <c r="E33" s="171" t="str">
        <f>Sheet2!E33</f>
        <v/>
      </c>
      <c r="F33" s="172" t="str">
        <f>Sheet2!F33</f>
        <v/>
      </c>
      <c r="G33" s="173" t="str">
        <f>Sheet2!G33</f>
        <v/>
      </c>
      <c r="H33" s="326"/>
      <c r="I33" s="326"/>
      <c r="J33" s="326"/>
      <c r="K33" s="326"/>
      <c r="L33" s="326"/>
      <c r="M33" s="326"/>
      <c r="N33" s="326"/>
      <c r="O33" s="327"/>
      <c r="P33" s="327"/>
      <c r="Q33" s="327"/>
      <c r="R33" s="327"/>
      <c r="S33" s="327"/>
      <c r="T33" s="327"/>
      <c r="U33" s="327"/>
    </row>
    <row r="34" spans="2:21" ht="20.100000000000001" customHeight="1" x14ac:dyDescent="0.4">
      <c r="B34" s="174" t="str">
        <f>Sheet2!C34</f>
        <v/>
      </c>
      <c r="C34" s="317" t="str">
        <f>Sheet2!B34</f>
        <v/>
      </c>
      <c r="D34" s="170" t="str">
        <f>Sheet2!D34</f>
        <v/>
      </c>
      <c r="E34" s="171" t="str">
        <f>Sheet2!E34</f>
        <v/>
      </c>
      <c r="F34" s="172" t="str">
        <f>Sheet2!F34</f>
        <v/>
      </c>
      <c r="G34" s="173" t="str">
        <f>Sheet2!G34</f>
        <v/>
      </c>
      <c r="H34" s="326"/>
      <c r="I34" s="326"/>
      <c r="J34" s="326"/>
      <c r="K34" s="326"/>
      <c r="L34" s="326"/>
      <c r="M34" s="326"/>
      <c r="N34" s="326"/>
      <c r="O34" s="327"/>
      <c r="P34" s="327"/>
      <c r="Q34" s="327"/>
      <c r="R34" s="327"/>
      <c r="S34" s="327"/>
      <c r="T34" s="327"/>
      <c r="U34" s="327"/>
    </row>
    <row r="35" spans="2:21" ht="20.100000000000001" customHeight="1" x14ac:dyDescent="0.4">
      <c r="B35" s="174" t="str">
        <f>Sheet2!C35</f>
        <v/>
      </c>
      <c r="C35" s="317" t="str">
        <f>Sheet2!B35</f>
        <v/>
      </c>
      <c r="D35" s="170" t="str">
        <f>Sheet2!D35</f>
        <v/>
      </c>
      <c r="E35" s="171" t="str">
        <f>Sheet2!E35</f>
        <v/>
      </c>
      <c r="F35" s="172" t="str">
        <f>Sheet2!F35</f>
        <v/>
      </c>
      <c r="G35" s="173" t="str">
        <f>Sheet2!G35</f>
        <v/>
      </c>
      <c r="H35" s="326"/>
      <c r="I35" s="326"/>
      <c r="J35" s="326"/>
      <c r="K35" s="326"/>
      <c r="L35" s="326"/>
      <c r="M35" s="326"/>
      <c r="N35" s="326"/>
      <c r="O35" s="327"/>
      <c r="P35" s="327"/>
      <c r="Q35" s="327"/>
      <c r="R35" s="327"/>
      <c r="S35" s="327"/>
      <c r="T35" s="327"/>
      <c r="U35" s="327"/>
    </row>
    <row r="36" spans="2:21" ht="20.100000000000001" customHeight="1" x14ac:dyDescent="0.4">
      <c r="B36" s="174" t="str">
        <f>Sheet2!C36</f>
        <v/>
      </c>
      <c r="C36" s="317" t="str">
        <f>Sheet2!B36</f>
        <v/>
      </c>
      <c r="D36" s="170" t="str">
        <f>Sheet2!D36</f>
        <v/>
      </c>
      <c r="E36" s="171" t="str">
        <f>Sheet2!E36</f>
        <v/>
      </c>
      <c r="F36" s="172" t="str">
        <f>Sheet2!F36</f>
        <v/>
      </c>
      <c r="G36" s="173" t="str">
        <f>Sheet2!G36</f>
        <v/>
      </c>
      <c r="H36" s="326"/>
      <c r="I36" s="326"/>
      <c r="J36" s="326"/>
      <c r="K36" s="326"/>
      <c r="L36" s="326"/>
      <c r="M36" s="326"/>
      <c r="N36" s="326"/>
      <c r="O36" s="327"/>
      <c r="P36" s="327"/>
      <c r="Q36" s="327"/>
      <c r="R36" s="327"/>
      <c r="S36" s="327"/>
      <c r="T36" s="327"/>
      <c r="U36" s="327"/>
    </row>
    <row r="37" spans="2:21" ht="20.100000000000001" customHeight="1" x14ac:dyDescent="0.4">
      <c r="B37" s="174" t="str">
        <f>Sheet2!C37</f>
        <v/>
      </c>
      <c r="C37" s="317" t="str">
        <f>Sheet2!B37</f>
        <v/>
      </c>
      <c r="D37" s="170" t="str">
        <f>Sheet2!D37</f>
        <v/>
      </c>
      <c r="E37" s="171" t="str">
        <f>Sheet2!E37</f>
        <v/>
      </c>
      <c r="F37" s="172" t="str">
        <f>Sheet2!F37</f>
        <v/>
      </c>
      <c r="G37" s="173" t="str">
        <f>Sheet2!G37</f>
        <v/>
      </c>
      <c r="H37" s="326"/>
      <c r="I37" s="326"/>
      <c r="J37" s="326"/>
      <c r="K37" s="326"/>
      <c r="L37" s="326"/>
      <c r="M37" s="326"/>
      <c r="N37" s="326"/>
      <c r="O37" s="327"/>
      <c r="P37" s="327"/>
      <c r="Q37" s="327"/>
      <c r="R37" s="327"/>
      <c r="S37" s="327"/>
      <c r="T37" s="327"/>
      <c r="U37" s="327"/>
    </row>
    <row r="38" spans="2:21" ht="20.100000000000001" customHeight="1" x14ac:dyDescent="0.4">
      <c r="B38" s="174" t="str">
        <f>Sheet2!C38</f>
        <v/>
      </c>
      <c r="C38" s="317" t="str">
        <f>Sheet2!B38</f>
        <v/>
      </c>
      <c r="D38" s="170" t="str">
        <f>Sheet2!D38</f>
        <v/>
      </c>
      <c r="E38" s="171" t="str">
        <f>Sheet2!E38</f>
        <v/>
      </c>
      <c r="F38" s="172" t="str">
        <f>Sheet2!F38</f>
        <v/>
      </c>
      <c r="G38" s="173" t="str">
        <f>Sheet2!G38</f>
        <v/>
      </c>
      <c r="H38" s="326"/>
      <c r="I38" s="326"/>
      <c r="J38" s="326"/>
      <c r="K38" s="326"/>
      <c r="L38" s="326"/>
      <c r="M38" s="326"/>
      <c r="N38" s="326"/>
      <c r="O38" s="327"/>
      <c r="P38" s="327"/>
      <c r="Q38" s="327"/>
      <c r="R38" s="327"/>
      <c r="S38" s="327"/>
      <c r="T38" s="327"/>
      <c r="U38" s="327"/>
    </row>
    <row r="39" spans="2:21" ht="20.100000000000001" customHeight="1" x14ac:dyDescent="0.4">
      <c r="B39" s="174" t="str">
        <f>Sheet2!C39</f>
        <v/>
      </c>
      <c r="C39" s="317" t="str">
        <f>Sheet2!B39</f>
        <v/>
      </c>
      <c r="D39" s="170" t="str">
        <f>Sheet2!D39</f>
        <v/>
      </c>
      <c r="E39" s="171" t="str">
        <f>Sheet2!E39</f>
        <v/>
      </c>
      <c r="F39" s="172" t="str">
        <f>Sheet2!F39</f>
        <v/>
      </c>
      <c r="G39" s="173" t="str">
        <f>Sheet2!G39</f>
        <v/>
      </c>
      <c r="H39" s="326"/>
      <c r="I39" s="326"/>
      <c r="J39" s="326"/>
      <c r="K39" s="326"/>
      <c r="L39" s="326"/>
      <c r="M39" s="326"/>
      <c r="N39" s="326"/>
      <c r="O39" s="327"/>
      <c r="P39" s="327"/>
      <c r="Q39" s="327"/>
      <c r="R39" s="327"/>
      <c r="S39" s="327"/>
      <c r="T39" s="327"/>
      <c r="U39" s="327"/>
    </row>
    <row r="40" spans="2:21" ht="20.100000000000001" customHeight="1" x14ac:dyDescent="0.4">
      <c r="B40" s="174" t="str">
        <f>Sheet2!C40</f>
        <v/>
      </c>
      <c r="C40" s="317" t="str">
        <f>Sheet2!B40</f>
        <v/>
      </c>
      <c r="D40" s="170" t="str">
        <f>Sheet2!D40</f>
        <v/>
      </c>
      <c r="E40" s="171" t="str">
        <f>Sheet2!E40</f>
        <v/>
      </c>
      <c r="F40" s="172" t="str">
        <f>Sheet2!F40</f>
        <v/>
      </c>
      <c r="G40" s="173" t="str">
        <f>Sheet2!G40</f>
        <v/>
      </c>
      <c r="H40" s="326"/>
      <c r="I40" s="326"/>
      <c r="J40" s="326"/>
      <c r="K40" s="326"/>
      <c r="L40" s="326"/>
      <c r="M40" s="326"/>
      <c r="N40" s="326"/>
      <c r="O40" s="327"/>
      <c r="P40" s="327"/>
      <c r="Q40" s="327"/>
      <c r="R40" s="327"/>
      <c r="S40" s="327"/>
      <c r="T40" s="327"/>
      <c r="U40" s="327"/>
    </row>
    <row r="41" spans="2:21" ht="20.100000000000001" customHeight="1" x14ac:dyDescent="0.4">
      <c r="B41" s="174" t="str">
        <f>Sheet2!C41</f>
        <v/>
      </c>
      <c r="C41" s="317" t="str">
        <f>Sheet2!B41</f>
        <v/>
      </c>
      <c r="D41" s="170" t="str">
        <f>Sheet2!D41</f>
        <v/>
      </c>
      <c r="E41" s="171" t="str">
        <f>Sheet2!E41</f>
        <v/>
      </c>
      <c r="F41" s="172" t="str">
        <f>Sheet2!F41</f>
        <v/>
      </c>
      <c r="G41" s="173" t="str">
        <f>Sheet2!G41</f>
        <v/>
      </c>
      <c r="H41" s="326"/>
      <c r="I41" s="326"/>
      <c r="J41" s="326"/>
      <c r="K41" s="326"/>
      <c r="L41" s="326"/>
      <c r="M41" s="326"/>
      <c r="N41" s="326"/>
      <c r="O41" s="327"/>
      <c r="P41" s="327"/>
      <c r="Q41" s="327"/>
      <c r="R41" s="327"/>
      <c r="S41" s="327"/>
      <c r="T41" s="327"/>
      <c r="U41" s="327"/>
    </row>
    <row r="42" spans="2:21" ht="20.100000000000001" customHeight="1" x14ac:dyDescent="0.4">
      <c r="B42" s="174" t="str">
        <f>Sheet2!C42</f>
        <v/>
      </c>
      <c r="C42" s="317" t="str">
        <f>Sheet2!B42</f>
        <v/>
      </c>
      <c r="D42" s="170" t="str">
        <f>Sheet2!D42</f>
        <v/>
      </c>
      <c r="E42" s="171" t="str">
        <f>Sheet2!E42</f>
        <v/>
      </c>
      <c r="F42" s="172" t="str">
        <f>Sheet2!F42</f>
        <v/>
      </c>
      <c r="G42" s="173" t="str">
        <f>Sheet2!G42</f>
        <v/>
      </c>
      <c r="H42" s="326"/>
      <c r="I42" s="326"/>
      <c r="J42" s="326"/>
      <c r="K42" s="326"/>
      <c r="L42" s="326"/>
      <c r="M42" s="326"/>
      <c r="N42" s="326"/>
      <c r="O42" s="327"/>
      <c r="P42" s="327"/>
      <c r="Q42" s="327"/>
      <c r="R42" s="327"/>
      <c r="S42" s="327"/>
      <c r="T42" s="327"/>
      <c r="U42" s="327"/>
    </row>
    <row r="43" spans="2:21" ht="20.100000000000001" customHeight="1" x14ac:dyDescent="0.4">
      <c r="B43" s="174" t="str">
        <f>Sheet2!C43</f>
        <v/>
      </c>
      <c r="C43" s="317" t="str">
        <f>Sheet2!B43</f>
        <v/>
      </c>
      <c r="D43" s="170" t="str">
        <f>Sheet2!D43</f>
        <v/>
      </c>
      <c r="E43" s="171" t="str">
        <f>Sheet2!E43</f>
        <v/>
      </c>
      <c r="F43" s="172" t="str">
        <f>Sheet2!F43</f>
        <v/>
      </c>
      <c r="G43" s="173" t="str">
        <f>Sheet2!G43</f>
        <v/>
      </c>
      <c r="H43" s="326"/>
      <c r="I43" s="326"/>
      <c r="J43" s="326"/>
      <c r="K43" s="326"/>
      <c r="L43" s="326"/>
      <c r="M43" s="326"/>
      <c r="N43" s="326"/>
      <c r="O43" s="327"/>
      <c r="P43" s="327"/>
      <c r="Q43" s="327"/>
      <c r="R43" s="327"/>
      <c r="S43" s="327"/>
      <c r="T43" s="327"/>
      <c r="U43" s="327"/>
    </row>
    <row r="44" spans="2:21" x14ac:dyDescent="0.4">
      <c r="B44" s="174" t="str">
        <f>Sheet2!C44</f>
        <v/>
      </c>
      <c r="C44" s="317" t="str">
        <f>Sheet2!B44</f>
        <v/>
      </c>
      <c r="D44" s="170" t="str">
        <f>Sheet2!D44</f>
        <v/>
      </c>
      <c r="E44" s="171" t="str">
        <f>Sheet2!E44</f>
        <v/>
      </c>
      <c r="F44" s="172" t="str">
        <f>Sheet2!F44</f>
        <v/>
      </c>
      <c r="G44" s="173" t="str">
        <f>Sheet2!G44</f>
        <v/>
      </c>
      <c r="H44" s="326"/>
      <c r="I44" s="326"/>
      <c r="J44" s="326"/>
      <c r="K44" s="326"/>
      <c r="L44" s="326"/>
      <c r="M44" s="326"/>
      <c r="N44" s="326"/>
      <c r="O44" s="327"/>
      <c r="P44" s="327"/>
      <c r="Q44" s="327"/>
      <c r="R44" s="327"/>
      <c r="S44" s="327"/>
      <c r="T44" s="327"/>
      <c r="U44" s="327"/>
    </row>
    <row r="45" spans="2:21" x14ac:dyDescent="0.4">
      <c r="B45" s="174" t="str">
        <f>Sheet2!C45</f>
        <v/>
      </c>
      <c r="C45" s="317" t="str">
        <f>Sheet2!B45</f>
        <v/>
      </c>
      <c r="D45" s="170" t="str">
        <f>Sheet2!D45</f>
        <v/>
      </c>
      <c r="E45" s="171" t="str">
        <f>Sheet2!E45</f>
        <v/>
      </c>
      <c r="F45" s="172" t="str">
        <f>Sheet2!F45</f>
        <v/>
      </c>
      <c r="G45" s="173" t="str">
        <f>Sheet2!G45</f>
        <v/>
      </c>
      <c r="H45" s="326"/>
      <c r="I45" s="326"/>
      <c r="J45" s="326"/>
      <c r="K45" s="326"/>
      <c r="L45" s="326"/>
      <c r="M45" s="326"/>
      <c r="N45" s="326"/>
      <c r="O45" s="327"/>
      <c r="P45" s="327"/>
      <c r="Q45" s="327"/>
      <c r="R45" s="327"/>
      <c r="S45" s="327"/>
      <c r="T45" s="327"/>
      <c r="U45" s="327"/>
    </row>
    <row r="46" spans="2:21" x14ac:dyDescent="0.4">
      <c r="B46" s="174" t="str">
        <f>Sheet2!C46</f>
        <v/>
      </c>
      <c r="C46" s="317" t="str">
        <f>Sheet2!B46</f>
        <v/>
      </c>
      <c r="D46" s="170" t="str">
        <f>Sheet2!D46</f>
        <v/>
      </c>
      <c r="E46" s="171" t="str">
        <f>Sheet2!E46</f>
        <v/>
      </c>
      <c r="F46" s="172" t="str">
        <f>Sheet2!F46</f>
        <v/>
      </c>
      <c r="G46" s="173" t="str">
        <f>Sheet2!G46</f>
        <v/>
      </c>
      <c r="H46" s="326"/>
      <c r="I46" s="326"/>
      <c r="J46" s="326"/>
      <c r="K46" s="326"/>
      <c r="L46" s="326"/>
      <c r="M46" s="326"/>
      <c r="N46" s="326"/>
      <c r="O46" s="327"/>
      <c r="P46" s="327"/>
      <c r="Q46" s="327"/>
      <c r="R46" s="327"/>
      <c r="S46" s="327"/>
      <c r="T46" s="327"/>
      <c r="U46" s="327"/>
    </row>
    <row r="47" spans="2:21" x14ac:dyDescent="0.4">
      <c r="B47" s="174" t="str">
        <f>Sheet2!C47</f>
        <v/>
      </c>
      <c r="C47" s="317" t="str">
        <f>Sheet2!B47</f>
        <v/>
      </c>
      <c r="D47" s="170" t="str">
        <f>Sheet2!D47</f>
        <v/>
      </c>
      <c r="E47" s="171" t="str">
        <f>Sheet2!E47</f>
        <v/>
      </c>
      <c r="F47" s="172" t="str">
        <f>Sheet2!F47</f>
        <v/>
      </c>
      <c r="G47" s="173" t="str">
        <f>Sheet2!G47</f>
        <v/>
      </c>
      <c r="H47" s="326"/>
      <c r="I47" s="326"/>
      <c r="J47" s="326"/>
      <c r="K47" s="326"/>
      <c r="L47" s="326"/>
      <c r="M47" s="326"/>
      <c r="N47" s="326"/>
      <c r="O47" s="327"/>
      <c r="P47" s="327"/>
      <c r="Q47" s="327"/>
      <c r="R47" s="327"/>
      <c r="S47" s="327"/>
      <c r="T47" s="327"/>
      <c r="U47" s="327"/>
    </row>
    <row r="48" spans="2:21" x14ac:dyDescent="0.4">
      <c r="B48" s="174" t="str">
        <f>Sheet2!C48</f>
        <v/>
      </c>
      <c r="C48" s="317" t="str">
        <f>Sheet2!B48</f>
        <v/>
      </c>
      <c r="D48" s="170" t="str">
        <f>Sheet2!D48</f>
        <v/>
      </c>
      <c r="E48" s="171" t="str">
        <f>Sheet2!E48</f>
        <v/>
      </c>
      <c r="F48" s="172" t="str">
        <f>Sheet2!F48</f>
        <v/>
      </c>
      <c r="G48" s="173" t="str">
        <f>Sheet2!G48</f>
        <v/>
      </c>
      <c r="H48" s="326"/>
      <c r="I48" s="326"/>
      <c r="J48" s="326"/>
      <c r="K48" s="326"/>
      <c r="L48" s="326"/>
      <c r="M48" s="326"/>
      <c r="N48" s="326"/>
      <c r="O48" s="327"/>
      <c r="P48" s="327"/>
      <c r="Q48" s="327"/>
      <c r="R48" s="327"/>
      <c r="S48" s="327"/>
      <c r="T48" s="327"/>
      <c r="U48" s="327"/>
    </row>
    <row r="49" spans="2:21" x14ac:dyDescent="0.4">
      <c r="B49" s="174">
        <f>Sheet2!C49</f>
        <v>0</v>
      </c>
      <c r="C49" s="317">
        <f>Sheet2!B49</f>
        <v>0</v>
      </c>
      <c r="D49" s="170">
        <f>Sheet2!D49</f>
        <v>0</v>
      </c>
      <c r="E49" s="171">
        <f>Sheet2!E49</f>
        <v>0</v>
      </c>
      <c r="F49" s="172">
        <f>Sheet2!F49</f>
        <v>0</v>
      </c>
      <c r="G49" s="173">
        <f>Sheet2!G49</f>
        <v>0</v>
      </c>
      <c r="H49" s="326"/>
      <c r="I49" s="326"/>
      <c r="J49" s="326"/>
      <c r="K49" s="326"/>
      <c r="L49" s="326"/>
      <c r="M49" s="326"/>
      <c r="N49" s="326"/>
      <c r="O49" s="327"/>
      <c r="P49" s="327"/>
      <c r="Q49" s="327"/>
      <c r="R49" s="327"/>
      <c r="S49" s="327"/>
      <c r="T49" s="327"/>
      <c r="U49" s="327"/>
    </row>
  </sheetData>
  <sheetProtection password="CEAB" sheet="1" objects="1" scenarios="1" selectLockedCells="1"/>
  <mergeCells count="5">
    <mergeCell ref="E2:G3"/>
    <mergeCell ref="D2:D3"/>
    <mergeCell ref="B1:U1"/>
    <mergeCell ref="B2:B3"/>
    <mergeCell ref="C2:C3"/>
  </mergeCells>
  <printOptions horizontalCentered="1"/>
  <pageMargins left="0.11811023622047245" right="0.15748031496062992" top="0.6692913385826772" bottom="0.23622047244094491" header="0.62992125984251968" footer="0.23622047244094491"/>
  <pageSetup paperSize="9" orientation="portrait" horizontalDpi="4294967293" verticalDpi="300" r:id="rId1"/>
  <headerFooter alignWithMargins="0"/>
  <rowBreaks count="1" manualBreakCount="1">
    <brk id="36" min="1" max="4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92D050"/>
  </sheetPr>
  <dimension ref="B1:AP50"/>
  <sheetViews>
    <sheetView view="pageBreakPreview" zoomScaleSheetLayoutView="100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Q9" sqref="Q9"/>
    </sheetView>
  </sheetViews>
  <sheetFormatPr defaultColWidth="9" defaultRowHeight="21.75" x14ac:dyDescent="0.45"/>
  <cols>
    <col min="1" max="1" width="32.7109375" style="4" customWidth="1"/>
    <col min="2" max="2" width="4.28515625" style="190" bestFit="1" customWidth="1"/>
    <col min="3" max="3" width="3.7109375" style="191" customWidth="1"/>
    <col min="4" max="4" width="8.7109375" style="318" hidden="1" customWidth="1"/>
    <col min="5" max="5" width="6.140625" style="192" customWidth="1"/>
    <col min="6" max="6" width="11.7109375" style="191" customWidth="1"/>
    <col min="7" max="7" width="11.7109375" style="193" customWidth="1"/>
    <col min="8" max="12" width="3.28515625" style="6" customWidth="1"/>
    <col min="13" max="13" width="3.7109375" style="5" customWidth="1"/>
    <col min="14" max="18" width="3.28515625" style="6" customWidth="1"/>
    <col min="19" max="20" width="3.7109375" style="5" customWidth="1"/>
    <col min="21" max="21" width="4.42578125" style="7" hidden="1" customWidth="1"/>
    <col min="22" max="22" width="4.140625" style="150" customWidth="1"/>
    <col min="23" max="23" width="4.140625" style="150" hidden="1" customWidth="1"/>
    <col min="24" max="24" width="5.7109375" style="8" customWidth="1"/>
    <col min="25" max="25" width="4.7109375" style="4" customWidth="1"/>
    <col min="26" max="26" width="4.28515625" style="4" hidden="1" customWidth="1"/>
    <col min="27" max="27" width="4.7109375" style="4" hidden="1" customWidth="1"/>
    <col min="28" max="28" width="6.42578125" style="4" hidden="1" customWidth="1"/>
    <col min="29" max="29" width="4" style="4" hidden="1" customWidth="1"/>
    <col min="30" max="30" width="9" style="4" hidden="1" customWidth="1"/>
    <col min="31" max="31" width="6.42578125" style="4" hidden="1" customWidth="1"/>
    <col min="32" max="32" width="7" style="4" hidden="1" customWidth="1"/>
    <col min="33" max="33" width="4.28515625" style="4" hidden="1" customWidth="1"/>
    <col min="34" max="35" width="9" style="4" hidden="1" customWidth="1"/>
    <col min="36" max="36" width="4.28515625" style="4" hidden="1" customWidth="1"/>
    <col min="37" max="38" width="9" style="4" hidden="1" customWidth="1"/>
    <col min="39" max="39" width="4.28515625" style="4" hidden="1" customWidth="1"/>
    <col min="40" max="41" width="9" style="4" hidden="1" customWidth="1"/>
    <col min="42" max="42" width="4.28515625" style="4" hidden="1" customWidth="1"/>
    <col min="43" max="16384" width="9" style="4"/>
  </cols>
  <sheetData>
    <row r="1" spans="2:42" s="149" customFormat="1" ht="27" customHeight="1" x14ac:dyDescent="0.45">
      <c r="B1" s="447" t="str">
        <f>"บันทึกการเก็บคะแนน รายวิชา  " &amp;ข้อมูลเบื้องต้น!F9   &amp;"  รหัสวิชา  "  &amp; ข้อมูลเบื้องต้น!F8  &amp;"    ผู้สอน   "    &amp;ข้อมูลเบื้องต้น!F11</f>
        <v>บันทึกการเก็บคะแนน รายวิชา  มัคคุเทศก์น้อย  รหัสวิชา  ก20908    ผู้สอน   นายตรัยธวัช  อุดเอ้ย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</row>
    <row r="2" spans="2:42" ht="22.5" customHeight="1" x14ac:dyDescent="0.45">
      <c r="B2" s="462" t="s">
        <v>68</v>
      </c>
      <c r="C2" s="462" t="s">
        <v>0</v>
      </c>
      <c r="D2" s="467" t="s">
        <v>20</v>
      </c>
      <c r="E2" s="433" t="s">
        <v>19</v>
      </c>
      <c r="F2" s="434"/>
      <c r="G2" s="435"/>
      <c r="H2" s="442" t="s">
        <v>136</v>
      </c>
      <c r="I2" s="443"/>
      <c r="J2" s="443"/>
      <c r="K2" s="443"/>
      <c r="L2" s="443"/>
      <c r="M2" s="444" t="s">
        <v>137</v>
      </c>
      <c r="N2" s="442" t="s">
        <v>138</v>
      </c>
      <c r="O2" s="443"/>
      <c r="P2" s="443"/>
      <c r="Q2" s="443"/>
      <c r="R2" s="443"/>
      <c r="S2" s="444" t="s">
        <v>139</v>
      </c>
      <c r="T2" s="459" t="s">
        <v>6</v>
      </c>
      <c r="U2" s="448" t="s">
        <v>56</v>
      </c>
      <c r="V2" s="450" t="s">
        <v>56</v>
      </c>
      <c r="W2" s="456" t="s">
        <v>132</v>
      </c>
      <c r="X2" s="453" t="s">
        <v>58</v>
      </c>
      <c r="Y2" s="448" t="s">
        <v>57</v>
      </c>
    </row>
    <row r="3" spans="2:42" ht="21.75" customHeight="1" x14ac:dyDescent="0.45">
      <c r="B3" s="463"/>
      <c r="C3" s="463"/>
      <c r="D3" s="468"/>
      <c r="E3" s="436"/>
      <c r="F3" s="437"/>
      <c r="G3" s="438"/>
      <c r="H3" s="431">
        <f>ข้อมูลเบื้องต้น!$D18</f>
        <v>1</v>
      </c>
      <c r="I3" s="431">
        <f>ข้อมูลเบื้องต้น!$D19</f>
        <v>2</v>
      </c>
      <c r="J3" s="431">
        <f>ข้อมูลเบื้องต้น!$D20</f>
        <v>3</v>
      </c>
      <c r="K3" s="431">
        <f>ข้อมูลเบื้องต้น!$D21</f>
        <v>0</v>
      </c>
      <c r="L3" s="465">
        <f>ข้อมูลเบื้องต้น!$D22</f>
        <v>0</v>
      </c>
      <c r="M3" s="445"/>
      <c r="N3" s="470">
        <f>ข้อมูลเบื้องต้น!$G18</f>
        <v>4</v>
      </c>
      <c r="O3" s="431">
        <f>ข้อมูลเบื้องต้น!$G19</f>
        <v>5</v>
      </c>
      <c r="P3" s="431">
        <f>ข้อมูลเบื้องต้น!$G20</f>
        <v>0</v>
      </c>
      <c r="Q3" s="431">
        <f>ข้อมูลเบื้องต้น!$G21</f>
        <v>0</v>
      </c>
      <c r="R3" s="431">
        <f>ข้อมูลเบื้องต้น!$G22</f>
        <v>0</v>
      </c>
      <c r="S3" s="445" t="s">
        <v>112</v>
      </c>
      <c r="T3" s="460"/>
      <c r="U3" s="448"/>
      <c r="V3" s="451"/>
      <c r="W3" s="457"/>
      <c r="X3" s="454"/>
      <c r="Y3" s="448"/>
      <c r="Z3" s="4" t="s">
        <v>193</v>
      </c>
      <c r="AA3" s="4" t="s">
        <v>194</v>
      </c>
      <c r="AB3" s="4" t="s">
        <v>195</v>
      </c>
      <c r="AG3" s="4" t="s">
        <v>196</v>
      </c>
      <c r="AJ3" s="4" t="s">
        <v>199</v>
      </c>
      <c r="AM3" s="4" t="s">
        <v>203</v>
      </c>
      <c r="AP3" s="4" t="s">
        <v>199</v>
      </c>
    </row>
    <row r="4" spans="2:42" ht="21" x14ac:dyDescent="0.45">
      <c r="B4" s="463"/>
      <c r="C4" s="463"/>
      <c r="D4" s="468"/>
      <c r="E4" s="436"/>
      <c r="F4" s="437"/>
      <c r="G4" s="438"/>
      <c r="H4" s="432"/>
      <c r="I4" s="432"/>
      <c r="J4" s="432"/>
      <c r="K4" s="432"/>
      <c r="L4" s="466"/>
      <c r="M4" s="446"/>
      <c r="N4" s="471"/>
      <c r="O4" s="432"/>
      <c r="P4" s="432"/>
      <c r="Q4" s="432"/>
      <c r="R4" s="432"/>
      <c r="S4" s="446"/>
      <c r="T4" s="461"/>
      <c r="U4" s="448"/>
      <c r="V4" s="451"/>
      <c r="W4" s="457"/>
      <c r="X4" s="454"/>
      <c r="Y4" s="448"/>
      <c r="Z4" s="151">
        <v>1</v>
      </c>
      <c r="AA4" s="151">
        <v>1</v>
      </c>
      <c r="AD4" s="151">
        <v>1</v>
      </c>
      <c r="AE4" s="151"/>
      <c r="AF4" s="151">
        <f>ข้อมูลเบื้องต้น!D28</f>
        <v>0</v>
      </c>
      <c r="AG4" s="151">
        <v>1</v>
      </c>
      <c r="AI4" s="4" t="s">
        <v>208</v>
      </c>
      <c r="AJ4" s="151">
        <v>1</v>
      </c>
      <c r="AL4" s="4" t="s">
        <v>202</v>
      </c>
      <c r="AM4" s="151">
        <v>1</v>
      </c>
      <c r="AO4" s="4" t="s">
        <v>208</v>
      </c>
      <c r="AP4" s="151">
        <v>1</v>
      </c>
    </row>
    <row r="5" spans="2:42" s="3" customFormat="1" ht="22.5" customHeight="1" thickBot="1" x14ac:dyDescent="0.5">
      <c r="B5" s="464"/>
      <c r="C5" s="464"/>
      <c r="D5" s="469"/>
      <c r="E5" s="439"/>
      <c r="F5" s="440"/>
      <c r="G5" s="441"/>
      <c r="H5" s="194">
        <f>ข้อมูลเบื้องต้น!$E18</f>
        <v>10</v>
      </c>
      <c r="I5" s="194">
        <f>ข้อมูลเบื้องต้น!$E19</f>
        <v>10</v>
      </c>
      <c r="J5" s="194">
        <f>ข้อมูลเบื้องต้น!$E20</f>
        <v>10</v>
      </c>
      <c r="K5" s="194">
        <f>ข้อมูลเบื้องต้น!$E21</f>
        <v>0</v>
      </c>
      <c r="L5" s="194">
        <f>ข้อมูลเบื้องต้น!$E22</f>
        <v>0</v>
      </c>
      <c r="M5" s="161">
        <f>ข้อมูลเบื้องต้น!E23</f>
        <v>20</v>
      </c>
      <c r="N5" s="194">
        <f>ข้อมูลเบื้องต้น!$H18</f>
        <v>10</v>
      </c>
      <c r="O5" s="194">
        <f>ข้อมูลเบื้องต้น!$H19</f>
        <v>10</v>
      </c>
      <c r="P5" s="194">
        <f>ข้อมูลเบื้องต้น!$H20</f>
        <v>0</v>
      </c>
      <c r="Q5" s="194">
        <f>ข้อมูลเบื้องต้น!$H21</f>
        <v>0</v>
      </c>
      <c r="R5" s="194">
        <f>ข้อมูลเบื้องต้น!$H22</f>
        <v>0</v>
      </c>
      <c r="S5" s="161">
        <f>ข้อมูลเบื้องต้น!H23</f>
        <v>30</v>
      </c>
      <c r="T5" s="162">
        <f>SUM(H5:S5)</f>
        <v>100</v>
      </c>
      <c r="U5" s="449"/>
      <c r="V5" s="452"/>
      <c r="W5" s="458"/>
      <c r="X5" s="455"/>
      <c r="Y5" s="449"/>
      <c r="Z5" s="30">
        <v>0</v>
      </c>
      <c r="AA5" s="30">
        <v>0</v>
      </c>
      <c r="AB5" s="3" t="s">
        <v>6</v>
      </c>
      <c r="AD5" s="30">
        <v>0</v>
      </c>
      <c r="AE5" s="230" t="s">
        <v>118</v>
      </c>
      <c r="AF5" s="4" t="str">
        <f>"นับ "&amp;AF4&amp;"%"</f>
        <v>นับ 0%</v>
      </c>
      <c r="AG5" s="30">
        <v>0</v>
      </c>
      <c r="AH5" s="3" t="s">
        <v>197</v>
      </c>
      <c r="AI5" s="3" t="s">
        <v>198</v>
      </c>
      <c r="AJ5" s="30">
        <v>0</v>
      </c>
      <c r="AL5" s="3" t="s">
        <v>198</v>
      </c>
      <c r="AM5" s="30">
        <v>0</v>
      </c>
      <c r="AO5" s="3" t="s">
        <v>209</v>
      </c>
      <c r="AP5" s="30">
        <v>0</v>
      </c>
    </row>
    <row r="6" spans="2:42" s="124" customFormat="1" ht="20.100000000000001" customHeight="1" x14ac:dyDescent="0.4">
      <c r="B6" s="188" t="str">
        <f>p2เวลาเรียน!B5</f>
        <v>ม.1/2</v>
      </c>
      <c r="C6" s="188">
        <f>p2เวลาเรียน!C5</f>
        <v>1</v>
      </c>
      <c r="D6" s="188">
        <f>p2เวลาเรียน!D5</f>
        <v>4026</v>
      </c>
      <c r="E6" s="188" t="str">
        <f>p2เวลาเรียน!E5</f>
        <v>เด็กชาย</v>
      </c>
      <c r="F6" s="204" t="str">
        <f>p2เวลาเรียน!F5</f>
        <v>นภัสกรณ์</v>
      </c>
      <c r="G6" s="205" t="str">
        <f>p2เวลาเรียน!G5</f>
        <v>แก้วสมบูรณ์</v>
      </c>
      <c r="H6" s="163"/>
      <c r="I6" s="163"/>
      <c r="J6" s="163"/>
      <c r="K6" s="163"/>
      <c r="L6" s="163"/>
      <c r="M6" s="160"/>
      <c r="N6" s="163"/>
      <c r="O6" s="163"/>
      <c r="P6" s="163"/>
      <c r="Q6" s="163"/>
      <c r="R6" s="163"/>
      <c r="S6" s="160"/>
      <c r="T6" s="227"/>
      <c r="U6" s="144" t="str">
        <f>IF(T6="","",IF(T6&gt;79,4,IF(T6&gt;74,3.5,IF(T6&gt;69,3,IF(T6&gt;64,2.5,IF(T6&gt;59,2,IF(T6&gt;54,1.5,IF(T6&gt;49,1,0))))))))</f>
        <v/>
      </c>
      <c r="V6" s="225" t="str">
        <f>IF(T($E6)="","",IF((X6="ร"),"ร",IF((X6="ผ"),"ผ",IF((X6="มส."),"มส",IF((X6="มผ"),"มผ",U6)))))</f>
        <v>ผ</v>
      </c>
      <c r="W6" s="164"/>
      <c r="X6" s="145" t="s">
        <v>23</v>
      </c>
      <c r="Y6" s="146" t="str">
        <f t="shared" ref="Y6:Y42" si="0">IF(T6="","",RANK($T6,$T$6:$T$45,0))</f>
        <v/>
      </c>
      <c r="Z6" s="30" t="str">
        <f>IF(AND(V6=0),LOOKUP(9.99999999999999E+307,$Z$5:Z5)+1,"")</f>
        <v/>
      </c>
      <c r="AA6" s="30" t="str">
        <f>IF(AND(V6="ร"),LOOKUP(9.99999999999999E+307,$AA$5:AA5)+1,"")</f>
        <v/>
      </c>
      <c r="AB6" s="124">
        <f>SUM(Z6:AA6)</f>
        <v>0</v>
      </c>
      <c r="AC6" s="124" t="str">
        <f>IF(AB6=0,"",AB6/AB6)</f>
        <v/>
      </c>
      <c r="AD6" s="30" t="str">
        <f>IF(AND(AC6=1),LOOKUP(9.99999999999999E+307,$AD$5:AD5)+1,"")</f>
        <v/>
      </c>
      <c r="AE6" s="30" t="str">
        <f>IF(M6="","",(M6*100)/M$5)</f>
        <v/>
      </c>
      <c r="AF6" s="30" t="str">
        <f>IF(M6="","",IF(M6&gt;=(M$5*AF$4/100),"",1))</f>
        <v/>
      </c>
      <c r="AG6" s="30" t="str">
        <f>IF(AND(AF6=1),LOOKUP(9.99999999999999E+307,$AG$5:AG5)+1,"")</f>
        <v/>
      </c>
      <c r="AH6" s="146" t="str">
        <f t="shared" ref="AH6:AH45" si="1">IF(M6="","",RANK($M6,$M$6:$M$45,0))</f>
        <v/>
      </c>
      <c r="AI6" s="231" t="str">
        <f>IF(AH6&lt;11,1,"")</f>
        <v/>
      </c>
      <c r="AJ6" s="30" t="str">
        <f>IF(AND(AI6=1),LOOKUP(9.99999999999999E+307,$AJ$5:AJ5)+1,"")</f>
        <v/>
      </c>
      <c r="AL6" s="231" t="str">
        <f>IF(Y6&lt;11,1,"")</f>
        <v/>
      </c>
      <c r="AM6" s="30" t="str">
        <f>IF(AND(AL6=1),LOOKUP(9.99999999999999E+307,$AM$5:AM5)+1,"")</f>
        <v/>
      </c>
      <c r="AO6" s="231" t="str">
        <f>IF(M6="","",IF(M6=11,1,IF(M6=10,1,"")))</f>
        <v/>
      </c>
      <c r="AP6" s="30" t="str">
        <f>IF(AND(AO6=1),LOOKUP(9.99999999999999E+307,$AP$5:AP5)+1,"")</f>
        <v/>
      </c>
    </row>
    <row r="7" spans="2:42" s="124" customFormat="1" ht="20.100000000000001" customHeight="1" x14ac:dyDescent="0.4">
      <c r="B7" s="189" t="str">
        <f>p2เวลาเรียน!B6</f>
        <v>ม.2/1</v>
      </c>
      <c r="C7" s="189">
        <f>p2เวลาเรียน!C6</f>
        <v>2</v>
      </c>
      <c r="D7" s="189">
        <f>p2เวลาเรียน!D6</f>
        <v>3867</v>
      </c>
      <c r="E7" s="189" t="str">
        <f>p2เวลาเรียน!E6</f>
        <v>เด็กหญิง</v>
      </c>
      <c r="F7" s="206" t="str">
        <f>p2เวลาเรียน!F6</f>
        <v xml:space="preserve">เมฆขลา </v>
      </c>
      <c r="G7" s="207" t="str">
        <f>p2เวลาเรียน!G6</f>
        <v>บุญวิเศษ</v>
      </c>
      <c r="H7" s="163"/>
      <c r="I7" s="163"/>
      <c r="J7" s="163"/>
      <c r="K7" s="163"/>
      <c r="L7" s="163"/>
      <c r="M7" s="160"/>
      <c r="N7" s="163"/>
      <c r="O7" s="163"/>
      <c r="P7" s="163"/>
      <c r="Q7" s="163"/>
      <c r="R7" s="163"/>
      <c r="S7" s="160"/>
      <c r="T7" s="227"/>
      <c r="U7" s="121" t="str">
        <f t="shared" ref="U7:U42" si="2">IF(T7="","",IF(T7&gt;79,4,IF(T7&gt;74,3.5,IF(T7&gt;69,3,IF(T7&gt;64,2.5,IF(T7&gt;59,2,IF(T7&gt;54,1.5,IF(T7&gt;49,1,0))))))))</f>
        <v/>
      </c>
      <c r="V7" s="225" t="str">
        <f t="shared" ref="V7:V42" si="3">IF(T($E7)="","",IF((X7="ร"),"ร",IF((X7="ผ"),"ผ",IF((X7="มส."),"มส",IF((X7="มผ"),"มผ",U7)))))</f>
        <v>ผ</v>
      </c>
      <c r="W7" s="165"/>
      <c r="X7" s="145" t="s">
        <v>23</v>
      </c>
      <c r="Y7" s="123" t="str">
        <f t="shared" si="0"/>
        <v/>
      </c>
      <c r="Z7" s="30" t="str">
        <f>IF(AND(V7=0),LOOKUP(9.99999999999999E+307,$Z$5:Z6)+1,"")</f>
        <v/>
      </c>
      <c r="AA7" s="30" t="str">
        <f>IF(AND(V7="ร"),LOOKUP(9.99999999999999E+307,$AA$5:AA6)+1,"")</f>
        <v/>
      </c>
      <c r="AB7" s="124">
        <f t="shared" ref="AB7:AB10" si="4">SUM(Z7:AA7)</f>
        <v>0</v>
      </c>
      <c r="AC7" s="124" t="str">
        <f t="shared" ref="AC7:AC45" si="5">IF(AB7=0,"",AB7/AB7)</f>
        <v/>
      </c>
      <c r="AD7" s="30" t="str">
        <f>IF(AND(AC7=1),LOOKUP(9.99999999999999E+307,$AD$5:AD6)+1,"")</f>
        <v/>
      </c>
      <c r="AE7" s="30" t="str">
        <f t="shared" ref="AE7:AE45" si="6">IF(M7="","",(M7*100)/M$5)</f>
        <v/>
      </c>
      <c r="AF7" s="30" t="str">
        <f t="shared" ref="AF7:AF45" si="7">IF(M7="","",IF(M7&gt;=(M$5*AF$4/100),"",1))</f>
        <v/>
      </c>
      <c r="AG7" s="30" t="str">
        <f>IF(AND(AF7=1),LOOKUP(9.99999999999999E+307,$AG$5:AG6)+1,"")</f>
        <v/>
      </c>
      <c r="AH7" s="146" t="str">
        <f t="shared" si="1"/>
        <v/>
      </c>
      <c r="AI7" s="231" t="str">
        <f t="shared" ref="AI7:AI45" si="8">IF(AH7&lt;11,1,"")</f>
        <v/>
      </c>
      <c r="AJ7" s="30" t="str">
        <f>IF(AND(AI7=1),LOOKUP(9.99999999999999E+307,$AJ$5:AJ6)+1,"")</f>
        <v/>
      </c>
      <c r="AL7" s="231" t="str">
        <f t="shared" ref="AL7:AL12" si="9">IF(Y7&lt;11,1,"")</f>
        <v/>
      </c>
      <c r="AM7" s="30" t="str">
        <f>IF(AND(AL7=1),LOOKUP(9.99999999999999E+307,$AM$5:AM6)+1,"")</f>
        <v/>
      </c>
      <c r="AO7" s="231" t="str">
        <f t="shared" ref="AO7:AO45" si="10">IF(M7="","",IF(M7=11,1,IF(M7=10,1,"")))</f>
        <v/>
      </c>
      <c r="AP7" s="30" t="str">
        <f>IF(AND(AO7=1),LOOKUP(9.99999999999999E+307,$AP$5:AP6)+1,"")</f>
        <v/>
      </c>
    </row>
    <row r="8" spans="2:42" s="124" customFormat="1" ht="20.100000000000001" customHeight="1" x14ac:dyDescent="0.4">
      <c r="B8" s="189" t="str">
        <f>p2เวลาเรียน!B7</f>
        <v>ม.2/2</v>
      </c>
      <c r="C8" s="189">
        <f>p2เวลาเรียน!C7</f>
        <v>3</v>
      </c>
      <c r="D8" s="189">
        <f>p2เวลาเรียน!D7</f>
        <v>2921</v>
      </c>
      <c r="E8" s="189" t="str">
        <f>p2เวลาเรียน!E7</f>
        <v>เด็กหญิง</v>
      </c>
      <c r="F8" s="206" t="str">
        <f>p2เวลาเรียน!F7</f>
        <v>ปวรรัตน์</v>
      </c>
      <c r="G8" s="207" t="str">
        <f>p2เวลาเรียน!G7</f>
        <v>ประทิตย์</v>
      </c>
      <c r="H8" s="163"/>
      <c r="I8" s="163"/>
      <c r="J8" s="163"/>
      <c r="K8" s="163"/>
      <c r="L8" s="163"/>
      <c r="M8" s="160"/>
      <c r="N8" s="163"/>
      <c r="O8" s="163"/>
      <c r="P8" s="163"/>
      <c r="Q8" s="163"/>
      <c r="R8" s="163"/>
      <c r="S8" s="160"/>
      <c r="T8" s="227"/>
      <c r="U8" s="121" t="str">
        <f t="shared" si="2"/>
        <v/>
      </c>
      <c r="V8" s="225" t="str">
        <f t="shared" si="3"/>
        <v>ผ</v>
      </c>
      <c r="W8" s="165"/>
      <c r="X8" s="145" t="s">
        <v>23</v>
      </c>
      <c r="Y8" s="123" t="str">
        <f t="shared" si="0"/>
        <v/>
      </c>
      <c r="Z8" s="30" t="str">
        <f>IF(AND(V8=0),LOOKUP(9.99999999999999E+307,$Z$5:Z7)+1,"")</f>
        <v/>
      </c>
      <c r="AA8" s="30" t="str">
        <f>IF(AND(V8="ร"),LOOKUP(9.99999999999999E+307,$AA$5:AA7)+1,"")</f>
        <v/>
      </c>
      <c r="AB8" s="124">
        <f t="shared" si="4"/>
        <v>0</v>
      </c>
      <c r="AC8" s="124" t="str">
        <f t="shared" si="5"/>
        <v/>
      </c>
      <c r="AD8" s="30" t="str">
        <f>IF(AND(AC8=1),LOOKUP(9.99999999999999E+307,$AD$5:AD7)+1,"")</f>
        <v/>
      </c>
      <c r="AE8" s="30" t="str">
        <f t="shared" si="6"/>
        <v/>
      </c>
      <c r="AF8" s="30" t="str">
        <f t="shared" si="7"/>
        <v/>
      </c>
      <c r="AG8" s="30" t="str">
        <f>IF(AND(AF8=1),LOOKUP(9.99999999999999E+307,$AG$5:AG7)+1,"")</f>
        <v/>
      </c>
      <c r="AH8" s="146" t="str">
        <f t="shared" si="1"/>
        <v/>
      </c>
      <c r="AI8" s="231" t="str">
        <f t="shared" si="8"/>
        <v/>
      </c>
      <c r="AJ8" s="30" t="str">
        <f>IF(AND(AI8=1),LOOKUP(9.99999999999999E+307,$AJ$5:AJ7)+1,"")</f>
        <v/>
      </c>
      <c r="AL8" s="231" t="str">
        <f t="shared" si="9"/>
        <v/>
      </c>
      <c r="AM8" s="30" t="str">
        <f>IF(AND(AL8=1),LOOKUP(9.99999999999999E+307,$AM$5:AM7)+1,"")</f>
        <v/>
      </c>
      <c r="AO8" s="231" t="str">
        <f t="shared" si="10"/>
        <v/>
      </c>
      <c r="AP8" s="30" t="str">
        <f>IF(AND(AO8=1),LOOKUP(9.99999999999999E+307,$AP$5:AP7)+1,"")</f>
        <v/>
      </c>
    </row>
    <row r="9" spans="2:42" s="124" customFormat="1" ht="20.100000000000001" customHeight="1" x14ac:dyDescent="0.4">
      <c r="B9" s="189" t="str">
        <f>p2เวลาเรียน!B8</f>
        <v>ม.2/2</v>
      </c>
      <c r="C9" s="189">
        <f>p2เวลาเรียน!C8</f>
        <v>4</v>
      </c>
      <c r="D9" s="189">
        <f>p2เวลาเรียน!D8</f>
        <v>3984</v>
      </c>
      <c r="E9" s="189" t="str">
        <f>p2เวลาเรียน!E8</f>
        <v>เด็กหญิง</v>
      </c>
      <c r="F9" s="206" t="str">
        <f>p2เวลาเรียน!F8</f>
        <v>ธัญวรัตน์</v>
      </c>
      <c r="G9" s="207" t="str">
        <f>p2เวลาเรียน!G8</f>
        <v>อินทรมงคล</v>
      </c>
      <c r="H9" s="163"/>
      <c r="I9" s="163"/>
      <c r="J9" s="163"/>
      <c r="K9" s="163"/>
      <c r="L9" s="163"/>
      <c r="M9" s="160"/>
      <c r="N9" s="163"/>
      <c r="O9" s="163"/>
      <c r="P9" s="163"/>
      <c r="Q9" s="163"/>
      <c r="R9" s="163"/>
      <c r="S9" s="160"/>
      <c r="T9" s="227"/>
      <c r="U9" s="121" t="str">
        <f t="shared" si="2"/>
        <v/>
      </c>
      <c r="V9" s="225" t="str">
        <f t="shared" si="3"/>
        <v>ผ</v>
      </c>
      <c r="W9" s="165"/>
      <c r="X9" s="145" t="s">
        <v>23</v>
      </c>
      <c r="Y9" s="123" t="str">
        <f t="shared" si="0"/>
        <v/>
      </c>
      <c r="Z9" s="30" t="str">
        <f>IF(AND(V9=0),LOOKUP(9.99999999999999E+307,$Z$5:Z8)+1,"")</f>
        <v/>
      </c>
      <c r="AA9" s="30" t="str">
        <f>IF(AND(V9="ร"),LOOKUP(9.99999999999999E+307,$AA$5:AA8)+1,"")</f>
        <v/>
      </c>
      <c r="AB9" s="124">
        <f t="shared" si="4"/>
        <v>0</v>
      </c>
      <c r="AC9" s="124" t="str">
        <f t="shared" si="5"/>
        <v/>
      </c>
      <c r="AD9" s="30" t="str">
        <f>IF(AND(AC9=1),LOOKUP(9.99999999999999E+307,$AD$5:AD8)+1,"")</f>
        <v/>
      </c>
      <c r="AE9" s="30" t="str">
        <f t="shared" si="6"/>
        <v/>
      </c>
      <c r="AF9" s="30" t="str">
        <f t="shared" si="7"/>
        <v/>
      </c>
      <c r="AG9" s="30" t="str">
        <f>IF(AND(AF9=1),LOOKUP(9.99999999999999E+307,$AG$5:AG8)+1,"")</f>
        <v/>
      </c>
      <c r="AH9" s="146" t="str">
        <f t="shared" si="1"/>
        <v/>
      </c>
      <c r="AI9" s="231" t="str">
        <f t="shared" si="8"/>
        <v/>
      </c>
      <c r="AJ9" s="30" t="str">
        <f>IF(AND(AI9=1),LOOKUP(9.99999999999999E+307,$AJ$5:AJ8)+1,"")</f>
        <v/>
      </c>
      <c r="AL9" s="231" t="str">
        <f t="shared" si="9"/>
        <v/>
      </c>
      <c r="AM9" s="30" t="str">
        <f>IF(AND(AL9=1),LOOKUP(9.99999999999999E+307,$AM$5:AM8)+1,"")</f>
        <v/>
      </c>
      <c r="AO9" s="231" t="str">
        <f t="shared" si="10"/>
        <v/>
      </c>
      <c r="AP9" s="30" t="str">
        <f>IF(AND(AO9=1),LOOKUP(9.99999999999999E+307,$AP$5:AP8)+1,"")</f>
        <v/>
      </c>
    </row>
    <row r="10" spans="2:42" s="124" customFormat="1" ht="20.100000000000001" customHeight="1" x14ac:dyDescent="0.4">
      <c r="B10" s="189" t="str">
        <f>p2เวลาเรียน!B9</f>
        <v>ม.3/1</v>
      </c>
      <c r="C10" s="189">
        <f>p2เวลาเรียน!C9</f>
        <v>5</v>
      </c>
      <c r="D10" s="189">
        <f>p2เวลาเรียน!D9</f>
        <v>2881</v>
      </c>
      <c r="E10" s="189" t="str">
        <f>p2เวลาเรียน!E9</f>
        <v>เด็กชาย</v>
      </c>
      <c r="F10" s="206" t="str">
        <f>p2เวลาเรียน!F9</f>
        <v>อาชาธร</v>
      </c>
      <c r="G10" s="207" t="str">
        <f>p2เวลาเรียน!G9</f>
        <v>วงค์ขาว</v>
      </c>
      <c r="H10" s="163"/>
      <c r="I10" s="163"/>
      <c r="J10" s="163"/>
      <c r="K10" s="163"/>
      <c r="L10" s="163"/>
      <c r="M10" s="160"/>
      <c r="N10" s="163"/>
      <c r="O10" s="163"/>
      <c r="P10" s="163"/>
      <c r="Q10" s="163"/>
      <c r="R10" s="163"/>
      <c r="S10" s="160"/>
      <c r="T10" s="227"/>
      <c r="U10" s="121" t="str">
        <f t="shared" si="2"/>
        <v/>
      </c>
      <c r="V10" s="225" t="str">
        <f t="shared" si="3"/>
        <v>ผ</v>
      </c>
      <c r="W10" s="165"/>
      <c r="X10" s="145" t="s">
        <v>23</v>
      </c>
      <c r="Y10" s="123" t="str">
        <f t="shared" si="0"/>
        <v/>
      </c>
      <c r="Z10" s="30" t="str">
        <f>IF(AND(V10=0),LOOKUP(9.99999999999999E+307,$Z$5:Z9)+1,"")</f>
        <v/>
      </c>
      <c r="AA10" s="30" t="str">
        <f>IF(AND(V10="ร"),LOOKUP(9.99999999999999E+307,$AA$5:AA9)+1,"")</f>
        <v/>
      </c>
      <c r="AB10" s="124">
        <f t="shared" si="4"/>
        <v>0</v>
      </c>
      <c r="AC10" s="124" t="str">
        <f t="shared" si="5"/>
        <v/>
      </c>
      <c r="AD10" s="30" t="str">
        <f>IF(AND(AC10=1),LOOKUP(9.99999999999999E+307,$AD$5:AD9)+1,"")</f>
        <v/>
      </c>
      <c r="AE10" s="30" t="str">
        <f t="shared" si="6"/>
        <v/>
      </c>
      <c r="AF10" s="30" t="str">
        <f t="shared" si="7"/>
        <v/>
      </c>
      <c r="AG10" s="30" t="str">
        <f>IF(AND(AF10=1),LOOKUP(9.99999999999999E+307,$AG$5:AG9)+1,"")</f>
        <v/>
      </c>
      <c r="AH10" s="146" t="str">
        <f t="shared" si="1"/>
        <v/>
      </c>
      <c r="AI10" s="231" t="str">
        <f t="shared" si="8"/>
        <v/>
      </c>
      <c r="AJ10" s="30" t="str">
        <f>IF(AND(AI10=1),LOOKUP(9.99999999999999E+307,$AJ$5:AJ9)+1,"")</f>
        <v/>
      </c>
      <c r="AL10" s="231" t="str">
        <f t="shared" si="9"/>
        <v/>
      </c>
      <c r="AM10" s="30" t="str">
        <f>IF(AND(AL10=1),LOOKUP(9.99999999999999E+307,$AM$5:AM9)+1,"")</f>
        <v/>
      </c>
      <c r="AO10" s="231" t="str">
        <f t="shared" si="10"/>
        <v/>
      </c>
      <c r="AP10" s="30" t="str">
        <f>IF(AND(AO10=1),LOOKUP(9.99999999999999E+307,$AP$5:AP9)+1,"")</f>
        <v/>
      </c>
    </row>
    <row r="11" spans="2:42" s="124" customFormat="1" ht="20.100000000000001" customHeight="1" x14ac:dyDescent="0.4">
      <c r="B11" s="189" t="str">
        <f>p2เวลาเรียน!B10</f>
        <v>ม.3/1</v>
      </c>
      <c r="C11" s="189">
        <f>p2เวลาเรียน!C10</f>
        <v>6</v>
      </c>
      <c r="D11" s="189">
        <f>p2เวลาเรียน!D10</f>
        <v>2884</v>
      </c>
      <c r="E11" s="189" t="str">
        <f>p2เวลาเรียน!E10</f>
        <v>เด็กชาย</v>
      </c>
      <c r="F11" s="206" t="str">
        <f>p2เวลาเรียน!F10</f>
        <v>อภิวัฒน์</v>
      </c>
      <c r="G11" s="207" t="str">
        <f>p2เวลาเรียน!G10</f>
        <v>แก้วนา</v>
      </c>
      <c r="H11" s="163"/>
      <c r="I11" s="163"/>
      <c r="J11" s="163"/>
      <c r="K11" s="163"/>
      <c r="L11" s="163"/>
      <c r="M11" s="160"/>
      <c r="N11" s="163"/>
      <c r="O11" s="163"/>
      <c r="P11" s="163"/>
      <c r="Q11" s="163"/>
      <c r="R11" s="163"/>
      <c r="S11" s="160"/>
      <c r="T11" s="227"/>
      <c r="U11" s="121" t="str">
        <f t="shared" si="2"/>
        <v/>
      </c>
      <c r="V11" s="225" t="str">
        <f t="shared" si="3"/>
        <v>ผ</v>
      </c>
      <c r="W11" s="165"/>
      <c r="X11" s="145" t="s">
        <v>23</v>
      </c>
      <c r="Y11" s="123" t="str">
        <f t="shared" si="0"/>
        <v/>
      </c>
      <c r="Z11" s="30" t="str">
        <f>IF(AND(V11=0),LOOKUP(9.99999999999999E+307,$Z$5:Z10)+1,"")</f>
        <v/>
      </c>
      <c r="AA11" s="30" t="str">
        <f>IF(AND(V11="ร"),LOOKUP(9.99999999999999E+307,$AA$5:AA10)+1,"")</f>
        <v/>
      </c>
      <c r="AB11" s="124">
        <f>SUM(Z11:AA11)</f>
        <v>0</v>
      </c>
      <c r="AC11" s="124" t="str">
        <f t="shared" si="5"/>
        <v/>
      </c>
      <c r="AD11" s="30" t="str">
        <f>IF(AND(AC11=1),LOOKUP(9.99999999999999E+307,$AD$5:AD10)+1,"")</f>
        <v/>
      </c>
      <c r="AE11" s="30" t="str">
        <f t="shared" si="6"/>
        <v/>
      </c>
      <c r="AF11" s="30" t="str">
        <f t="shared" si="7"/>
        <v/>
      </c>
      <c r="AG11" s="30" t="str">
        <f>IF(AND(AF11=1),LOOKUP(9.99999999999999E+307,$AG$5:AG10)+1,"")</f>
        <v/>
      </c>
      <c r="AH11" s="146" t="str">
        <f t="shared" si="1"/>
        <v/>
      </c>
      <c r="AI11" s="231" t="str">
        <f t="shared" si="8"/>
        <v/>
      </c>
      <c r="AJ11" s="30" t="str">
        <f>IF(AND(AI11=1),LOOKUP(9.99999999999999E+307,$AJ$5:AJ10)+1,"")</f>
        <v/>
      </c>
      <c r="AL11" s="231" t="str">
        <f t="shared" si="9"/>
        <v/>
      </c>
      <c r="AM11" s="30" t="str">
        <f>IF(AND(AL11=1),LOOKUP(9.99999999999999E+307,$AM$5:AM10)+1,"")</f>
        <v/>
      </c>
      <c r="AO11" s="231" t="str">
        <f t="shared" si="10"/>
        <v/>
      </c>
      <c r="AP11" s="30" t="str">
        <f>IF(AND(AO11=1),LOOKUP(9.99999999999999E+307,$AP$5:AP10)+1,"")</f>
        <v/>
      </c>
    </row>
    <row r="12" spans="2:42" s="124" customFormat="1" ht="20.100000000000001" customHeight="1" x14ac:dyDescent="0.4">
      <c r="B12" s="189" t="str">
        <f>p2เวลาเรียน!B11</f>
        <v>ม.3/1</v>
      </c>
      <c r="C12" s="189">
        <f>p2เวลาเรียน!C11</f>
        <v>7</v>
      </c>
      <c r="D12" s="189">
        <f>p2เวลาเรียน!D11</f>
        <v>2894</v>
      </c>
      <c r="E12" s="189" t="str">
        <f>p2เวลาเรียน!E11</f>
        <v>เด็กชาย</v>
      </c>
      <c r="F12" s="206" t="str">
        <f>p2เวลาเรียน!F11</f>
        <v>ศุกลวัฒน์</v>
      </c>
      <c r="G12" s="207" t="str">
        <f>p2เวลาเรียน!G11</f>
        <v>อ้ายแสง</v>
      </c>
      <c r="H12" s="163"/>
      <c r="I12" s="163"/>
      <c r="J12" s="163"/>
      <c r="K12" s="163"/>
      <c r="L12" s="163"/>
      <c r="M12" s="160"/>
      <c r="N12" s="163"/>
      <c r="O12" s="163"/>
      <c r="P12" s="163"/>
      <c r="Q12" s="163"/>
      <c r="R12" s="163"/>
      <c r="S12" s="160"/>
      <c r="T12" s="227"/>
      <c r="U12" s="121" t="str">
        <f t="shared" si="2"/>
        <v/>
      </c>
      <c r="V12" s="225" t="str">
        <f t="shared" si="3"/>
        <v>ผ</v>
      </c>
      <c r="W12" s="165"/>
      <c r="X12" s="145" t="s">
        <v>23</v>
      </c>
      <c r="Y12" s="123" t="str">
        <f t="shared" si="0"/>
        <v/>
      </c>
      <c r="Z12" s="30" t="str">
        <f>IF(AND(V12=0),LOOKUP(9.99999999999999E+307,$Z$5:Z11)+1,"")</f>
        <v/>
      </c>
      <c r="AA12" s="30" t="str">
        <f>IF(AND(V12="ร"),LOOKUP(9.99999999999999E+307,$AA$5:AA11)+1,"")</f>
        <v/>
      </c>
      <c r="AB12" s="124">
        <f t="shared" ref="AB12:AB14" si="11">SUM(Z12:AA12)</f>
        <v>0</v>
      </c>
      <c r="AC12" s="124" t="str">
        <f t="shared" si="5"/>
        <v/>
      </c>
      <c r="AD12" s="30" t="str">
        <f>IF(AND(AC12=1),LOOKUP(9.99999999999999E+307,$AD$5:AD11)+1,"")</f>
        <v/>
      </c>
      <c r="AE12" s="30" t="str">
        <f t="shared" si="6"/>
        <v/>
      </c>
      <c r="AF12" s="30" t="str">
        <f t="shared" si="7"/>
        <v/>
      </c>
      <c r="AG12" s="30" t="str">
        <f>IF(AND(AF12=1),LOOKUP(9.99999999999999E+307,$AG$5:AG11)+1,"")</f>
        <v/>
      </c>
      <c r="AH12" s="146" t="str">
        <f t="shared" si="1"/>
        <v/>
      </c>
      <c r="AI12" s="231" t="str">
        <f t="shared" si="8"/>
        <v/>
      </c>
      <c r="AJ12" s="30" t="str">
        <f>IF(AND(AI12=1),LOOKUP(9.99999999999999E+307,$AJ$5:AJ11)+1,"")</f>
        <v/>
      </c>
      <c r="AL12" s="231" t="str">
        <f t="shared" si="9"/>
        <v/>
      </c>
      <c r="AM12" s="30" t="str">
        <f>IF(AND(AL12=1),LOOKUP(9.99999999999999E+307,$AM$5:AM11)+1,"")</f>
        <v/>
      </c>
      <c r="AO12" s="231" t="str">
        <f t="shared" si="10"/>
        <v/>
      </c>
      <c r="AP12" s="30" t="str">
        <f>IF(AND(AO12=1),LOOKUP(9.99999999999999E+307,$AP$5:AP11)+1,"")</f>
        <v/>
      </c>
    </row>
    <row r="13" spans="2:42" s="124" customFormat="1" ht="20.100000000000001" customHeight="1" x14ac:dyDescent="0.4">
      <c r="B13" s="189" t="str">
        <f>p2เวลาเรียน!B12</f>
        <v>ม.3/1</v>
      </c>
      <c r="C13" s="189">
        <f>p2เวลาเรียน!C12</f>
        <v>8</v>
      </c>
      <c r="D13" s="189">
        <f>p2เวลาเรียน!D12</f>
        <v>3055</v>
      </c>
      <c r="E13" s="189" t="str">
        <f>p2เวลาเรียน!E12</f>
        <v>เด็กชาย</v>
      </c>
      <c r="F13" s="206" t="str">
        <f>p2เวลาเรียน!F12</f>
        <v>วิชยา</v>
      </c>
      <c r="G13" s="207" t="str">
        <f>p2เวลาเรียน!G12</f>
        <v>จันทร์ต๊ะ</v>
      </c>
      <c r="H13" s="163"/>
      <c r="I13" s="163"/>
      <c r="J13" s="163"/>
      <c r="K13" s="163"/>
      <c r="L13" s="163"/>
      <c r="M13" s="160"/>
      <c r="N13" s="163"/>
      <c r="O13" s="163"/>
      <c r="P13" s="163"/>
      <c r="Q13" s="163"/>
      <c r="R13" s="163"/>
      <c r="S13" s="160"/>
      <c r="T13" s="227"/>
      <c r="U13" s="121" t="str">
        <f t="shared" si="2"/>
        <v/>
      </c>
      <c r="V13" s="225" t="str">
        <f t="shared" si="3"/>
        <v>ผ</v>
      </c>
      <c r="W13" s="165"/>
      <c r="X13" s="145" t="s">
        <v>23</v>
      </c>
      <c r="Y13" s="123" t="str">
        <f t="shared" si="0"/>
        <v/>
      </c>
      <c r="Z13" s="30" t="str">
        <f>IF(AND(V13=0),LOOKUP(9.99999999999999E+307,$Z$5:Z12)+1,"")</f>
        <v/>
      </c>
      <c r="AA13" s="30" t="str">
        <f>IF(AND(V13="ร"),LOOKUP(9.99999999999999E+307,$AA$5:AA12)+1,"")</f>
        <v/>
      </c>
      <c r="AB13" s="124">
        <f t="shared" si="11"/>
        <v>0</v>
      </c>
      <c r="AC13" s="124" t="str">
        <f t="shared" si="5"/>
        <v/>
      </c>
      <c r="AD13" s="30" t="str">
        <f>IF(AND(AC13=1),LOOKUP(9.99999999999999E+307,$AD$5:AD12)+1,"")</f>
        <v/>
      </c>
      <c r="AE13" s="30" t="str">
        <f t="shared" si="6"/>
        <v/>
      </c>
      <c r="AF13" s="30" t="str">
        <f t="shared" si="7"/>
        <v/>
      </c>
      <c r="AG13" s="30" t="str">
        <f>IF(AND(AF13=1),LOOKUP(9.99999999999999E+307,$AG$5:AG12)+1,"")</f>
        <v/>
      </c>
      <c r="AH13" s="146" t="str">
        <f t="shared" si="1"/>
        <v/>
      </c>
      <c r="AI13" s="231" t="str">
        <f t="shared" si="8"/>
        <v/>
      </c>
      <c r="AJ13" s="30" t="str">
        <f>IF(AND(AI13=1),LOOKUP(9.99999999999999E+307,$AJ$5:AJ12)+1,"")</f>
        <v/>
      </c>
      <c r="AL13" s="231" t="str">
        <f t="shared" ref="AL13:AL45" si="12">IF(Y13&lt;11,1,"")</f>
        <v/>
      </c>
      <c r="AM13" s="30" t="str">
        <f>IF(AND(AL13=1),LOOKUP(9.99999999999999E+307,$AM$5:AM12)+1,"")</f>
        <v/>
      </c>
      <c r="AO13" s="231" t="str">
        <f t="shared" si="10"/>
        <v/>
      </c>
      <c r="AP13" s="30" t="str">
        <f>IF(AND(AO13=1),LOOKUP(9.99999999999999E+307,$AP$5:AP12)+1,"")</f>
        <v/>
      </c>
    </row>
    <row r="14" spans="2:42" s="124" customFormat="1" ht="20.100000000000001" customHeight="1" x14ac:dyDescent="0.4">
      <c r="B14" s="189" t="str">
        <f>p2เวลาเรียน!B13</f>
        <v>ม.3/1</v>
      </c>
      <c r="C14" s="189">
        <f>p2เวลาเรียน!C13</f>
        <v>9</v>
      </c>
      <c r="D14" s="189">
        <f>p2เวลาเรียน!D13</f>
        <v>3098</v>
      </c>
      <c r="E14" s="189" t="str">
        <f>p2เวลาเรียน!E13</f>
        <v>เด็กชาย</v>
      </c>
      <c r="F14" s="206" t="str">
        <f>p2เวลาเรียน!F13</f>
        <v>ปฐมพงศ์</v>
      </c>
      <c r="G14" s="207" t="str">
        <f>p2เวลาเรียน!G13</f>
        <v>นันใจ</v>
      </c>
      <c r="H14" s="163"/>
      <c r="I14" s="163"/>
      <c r="J14" s="163"/>
      <c r="K14" s="163"/>
      <c r="L14" s="163"/>
      <c r="M14" s="160"/>
      <c r="N14" s="163"/>
      <c r="O14" s="163"/>
      <c r="P14" s="163"/>
      <c r="Q14" s="163"/>
      <c r="R14" s="163"/>
      <c r="S14" s="160"/>
      <c r="T14" s="227"/>
      <c r="U14" s="121" t="str">
        <f t="shared" si="2"/>
        <v/>
      </c>
      <c r="V14" s="225" t="str">
        <f t="shared" si="3"/>
        <v>ผ</v>
      </c>
      <c r="W14" s="165"/>
      <c r="X14" s="145" t="s">
        <v>23</v>
      </c>
      <c r="Y14" s="123" t="str">
        <f t="shared" si="0"/>
        <v/>
      </c>
      <c r="Z14" s="30" t="str">
        <f>IF(AND(V14=0),LOOKUP(9.99999999999999E+307,$Z$5:Z13)+1,"")</f>
        <v/>
      </c>
      <c r="AA14" s="30" t="str">
        <f>IF(AND(V14="ร"),LOOKUP(9.99999999999999E+307,$AA$5:AA13)+1,"")</f>
        <v/>
      </c>
      <c r="AB14" s="124">
        <f t="shared" si="11"/>
        <v>0</v>
      </c>
      <c r="AC14" s="124" t="str">
        <f t="shared" si="5"/>
        <v/>
      </c>
      <c r="AD14" s="30" t="str">
        <f>IF(AND(AC14=1),LOOKUP(9.99999999999999E+307,$AD$5:AD13)+1,"")</f>
        <v/>
      </c>
      <c r="AE14" s="30" t="str">
        <f t="shared" si="6"/>
        <v/>
      </c>
      <c r="AF14" s="30" t="str">
        <f t="shared" si="7"/>
        <v/>
      </c>
      <c r="AG14" s="30" t="str">
        <f>IF(AND(AF14=1),LOOKUP(9.99999999999999E+307,$AG$5:AG13)+1,"")</f>
        <v/>
      </c>
      <c r="AH14" s="146" t="str">
        <f t="shared" si="1"/>
        <v/>
      </c>
      <c r="AI14" s="231" t="str">
        <f t="shared" si="8"/>
        <v/>
      </c>
      <c r="AJ14" s="30" t="str">
        <f>IF(AND(AI14=1),LOOKUP(9.99999999999999E+307,$AJ$5:AJ13)+1,"")</f>
        <v/>
      </c>
      <c r="AL14" s="231" t="str">
        <f t="shared" si="12"/>
        <v/>
      </c>
      <c r="AM14" s="30" t="str">
        <f>IF(AND(AL14=1),LOOKUP(9.99999999999999E+307,$AM$5:AM13)+1,"")</f>
        <v/>
      </c>
      <c r="AO14" s="231" t="str">
        <f t="shared" si="10"/>
        <v/>
      </c>
      <c r="AP14" s="30" t="str">
        <f>IF(AND(AO14=1),LOOKUP(9.99999999999999E+307,$AP$5:AP13)+1,"")</f>
        <v/>
      </c>
    </row>
    <row r="15" spans="2:42" s="124" customFormat="1" ht="20.100000000000001" customHeight="1" x14ac:dyDescent="0.4">
      <c r="B15" s="189" t="str">
        <f>p2เวลาเรียน!B14</f>
        <v>ม.3/1</v>
      </c>
      <c r="C15" s="189">
        <f>p2เวลาเรียน!C14</f>
        <v>10</v>
      </c>
      <c r="D15" s="189">
        <f>p2เวลาเรียน!D14</f>
        <v>3871</v>
      </c>
      <c r="E15" s="189" t="str">
        <f>p2เวลาเรียน!E14</f>
        <v>เด็กชาย</v>
      </c>
      <c r="F15" s="206" t="str">
        <f>p2เวลาเรียน!F14</f>
        <v>เนติพงษ์</v>
      </c>
      <c r="G15" s="207" t="str">
        <f>p2เวลาเรียน!G14</f>
        <v>ทองคำใบ</v>
      </c>
      <c r="H15" s="163"/>
      <c r="I15" s="163"/>
      <c r="J15" s="163"/>
      <c r="K15" s="163"/>
      <c r="L15" s="163"/>
      <c r="M15" s="160"/>
      <c r="N15" s="163"/>
      <c r="O15" s="163"/>
      <c r="P15" s="163"/>
      <c r="Q15" s="163"/>
      <c r="R15" s="163"/>
      <c r="S15" s="160"/>
      <c r="T15" s="227"/>
      <c r="U15" s="121" t="str">
        <f t="shared" si="2"/>
        <v/>
      </c>
      <c r="V15" s="225" t="str">
        <f t="shared" si="3"/>
        <v>ผ</v>
      </c>
      <c r="W15" s="165"/>
      <c r="X15" s="145" t="s">
        <v>23</v>
      </c>
      <c r="Y15" s="123" t="str">
        <f t="shared" si="0"/>
        <v/>
      </c>
      <c r="Z15" s="30" t="str">
        <f>IF(AND(V15=0),LOOKUP(9.99999999999999E+307,$Z$5:Z14)+1,"")</f>
        <v/>
      </c>
      <c r="AA15" s="30" t="str">
        <f>IF(AND(V15="ร"),LOOKUP(9.99999999999999E+307,$AA$5:AA14)+1,"")</f>
        <v/>
      </c>
      <c r="AB15" s="124">
        <f t="shared" ref="AB15:AB45" si="13">SUM(Z15:AA15)</f>
        <v>0</v>
      </c>
      <c r="AC15" s="124" t="str">
        <f t="shared" si="5"/>
        <v/>
      </c>
      <c r="AD15" s="30" t="str">
        <f>IF(AND(AC15=1),LOOKUP(9.99999999999999E+307,$AD$5:AD14)+1,"")</f>
        <v/>
      </c>
      <c r="AE15" s="30" t="str">
        <f t="shared" si="6"/>
        <v/>
      </c>
      <c r="AF15" s="30" t="str">
        <f t="shared" si="7"/>
        <v/>
      </c>
      <c r="AG15" s="30" t="str">
        <f>IF(AND(AF15=1),LOOKUP(9.99999999999999E+307,$AG$5:AG14)+1,"")</f>
        <v/>
      </c>
      <c r="AH15" s="146" t="str">
        <f t="shared" si="1"/>
        <v/>
      </c>
      <c r="AI15" s="231" t="str">
        <f t="shared" si="8"/>
        <v/>
      </c>
      <c r="AJ15" s="30" t="str">
        <f>IF(AND(AI15=1),LOOKUP(9.99999999999999E+307,$AJ$5:AJ14)+1,"")</f>
        <v/>
      </c>
      <c r="AL15" s="231" t="str">
        <f t="shared" si="12"/>
        <v/>
      </c>
      <c r="AM15" s="30" t="str">
        <f>IF(AND(AL15=1),LOOKUP(9.99999999999999E+307,$AM$5:AM14)+1,"")</f>
        <v/>
      </c>
      <c r="AO15" s="231" t="str">
        <f t="shared" si="10"/>
        <v/>
      </c>
      <c r="AP15" s="30" t="str">
        <f>IF(AND(AO15=1),LOOKUP(9.99999999999999E+307,$AP$5:AP14)+1,"")</f>
        <v/>
      </c>
    </row>
    <row r="16" spans="2:42" s="124" customFormat="1" ht="20.100000000000001" customHeight="1" x14ac:dyDescent="0.4">
      <c r="B16" s="189" t="str">
        <f>p2เวลาเรียน!B15</f>
        <v>ม.3/1</v>
      </c>
      <c r="C16" s="189">
        <f>p2เวลาเรียน!C15</f>
        <v>11</v>
      </c>
      <c r="D16" s="189">
        <f>p2เวลาเรียน!D15</f>
        <v>3883</v>
      </c>
      <c r="E16" s="189" t="str">
        <f>p2เวลาเรียน!E15</f>
        <v>เด็กชาย</v>
      </c>
      <c r="F16" s="206" t="str">
        <f>p2เวลาเรียน!F15</f>
        <v>ภานุวัฒน์</v>
      </c>
      <c r="G16" s="207" t="str">
        <f>p2เวลาเรียน!G15</f>
        <v>แก้วสี</v>
      </c>
      <c r="H16" s="163"/>
      <c r="I16" s="163"/>
      <c r="J16" s="163"/>
      <c r="K16" s="163"/>
      <c r="L16" s="163"/>
      <c r="M16" s="160"/>
      <c r="N16" s="163"/>
      <c r="O16" s="163"/>
      <c r="P16" s="163"/>
      <c r="Q16" s="163"/>
      <c r="R16" s="163"/>
      <c r="S16" s="160"/>
      <c r="T16" s="227"/>
      <c r="U16" s="121" t="str">
        <f t="shared" si="2"/>
        <v/>
      </c>
      <c r="V16" s="225" t="str">
        <f t="shared" si="3"/>
        <v>ผ</v>
      </c>
      <c r="W16" s="165"/>
      <c r="X16" s="145" t="s">
        <v>23</v>
      </c>
      <c r="Y16" s="123" t="str">
        <f t="shared" si="0"/>
        <v/>
      </c>
      <c r="Z16" s="30" t="str">
        <f>IF(AND(V16=0),LOOKUP(9.99999999999999E+307,$Z$5:Z15)+1,"")</f>
        <v/>
      </c>
      <c r="AA16" s="30" t="str">
        <f>IF(AND(V16="ร"),LOOKUP(9.99999999999999E+307,$AA$5:AA15)+1,"")</f>
        <v/>
      </c>
      <c r="AB16" s="124">
        <f>SUM(Z16:AA16)</f>
        <v>0</v>
      </c>
      <c r="AC16" s="124" t="str">
        <f t="shared" si="5"/>
        <v/>
      </c>
      <c r="AD16" s="30" t="str">
        <f>IF(AND(AC16=1),LOOKUP(9.99999999999999E+307,$AD$5:AD15)+1,"")</f>
        <v/>
      </c>
      <c r="AE16" s="30" t="str">
        <f t="shared" si="6"/>
        <v/>
      </c>
      <c r="AF16" s="30" t="str">
        <f t="shared" si="7"/>
        <v/>
      </c>
      <c r="AG16" s="30" t="str">
        <f>IF(AND(AF16=1),LOOKUP(9.99999999999999E+307,$AG$5:AG15)+1,"")</f>
        <v/>
      </c>
      <c r="AH16" s="146" t="str">
        <f t="shared" si="1"/>
        <v/>
      </c>
      <c r="AI16" s="231" t="str">
        <f t="shared" si="8"/>
        <v/>
      </c>
      <c r="AJ16" s="30" t="str">
        <f>IF(AND(AI16=1),LOOKUP(9.99999999999999E+307,$AJ$5:AJ15)+1,"")</f>
        <v/>
      </c>
      <c r="AL16" s="231" t="str">
        <f t="shared" si="12"/>
        <v/>
      </c>
      <c r="AM16" s="30" t="str">
        <f>IF(AND(AL16=1),LOOKUP(9.99999999999999E+307,$AM$5:AM15)+1,"")</f>
        <v/>
      </c>
      <c r="AO16" s="231" t="str">
        <f t="shared" si="10"/>
        <v/>
      </c>
      <c r="AP16" s="30" t="str">
        <f>IF(AND(AO16=1),LOOKUP(9.99999999999999E+307,$AP$5:AP15)+1,"")</f>
        <v/>
      </c>
    </row>
    <row r="17" spans="2:42" s="124" customFormat="1" ht="20.100000000000001" customHeight="1" x14ac:dyDescent="0.4">
      <c r="B17" s="189" t="str">
        <f>p2เวลาเรียน!B16</f>
        <v>ม.3/1</v>
      </c>
      <c r="C17" s="189">
        <f>p2เวลาเรียน!C16</f>
        <v>12</v>
      </c>
      <c r="D17" s="189">
        <f>p2เวลาเรียน!D16</f>
        <v>2890</v>
      </c>
      <c r="E17" s="189" t="str">
        <f>p2เวลาเรียน!E16</f>
        <v>เด็กหญิง</v>
      </c>
      <c r="F17" s="206" t="str">
        <f>p2เวลาเรียน!F16</f>
        <v>ญาณิศา</v>
      </c>
      <c r="G17" s="207" t="str">
        <f>p2เวลาเรียน!G16</f>
        <v>ตายานะ</v>
      </c>
      <c r="H17" s="163"/>
      <c r="I17" s="163"/>
      <c r="J17" s="163"/>
      <c r="K17" s="163"/>
      <c r="L17" s="163"/>
      <c r="M17" s="160"/>
      <c r="N17" s="163"/>
      <c r="O17" s="163"/>
      <c r="P17" s="163"/>
      <c r="Q17" s="163"/>
      <c r="R17" s="163"/>
      <c r="S17" s="160"/>
      <c r="T17" s="227"/>
      <c r="U17" s="121" t="str">
        <f t="shared" si="2"/>
        <v/>
      </c>
      <c r="V17" s="225" t="str">
        <f t="shared" si="3"/>
        <v>ผ</v>
      </c>
      <c r="W17" s="165"/>
      <c r="X17" s="145" t="s">
        <v>23</v>
      </c>
      <c r="Y17" s="123" t="str">
        <f t="shared" si="0"/>
        <v/>
      </c>
      <c r="Z17" s="30" t="str">
        <f>IF(AND(V17=0),LOOKUP(9.99999999999999E+307,$Z$5:Z16)+1,"")</f>
        <v/>
      </c>
      <c r="AA17" s="30" t="str">
        <f>IF(AND(V17="ร"),LOOKUP(9.99999999999999E+307,$AA$5:AA16)+1,"")</f>
        <v/>
      </c>
      <c r="AB17" s="124">
        <f t="shared" si="13"/>
        <v>0</v>
      </c>
      <c r="AC17" s="124" t="str">
        <f t="shared" si="5"/>
        <v/>
      </c>
      <c r="AD17" s="30" t="str">
        <f>IF(AND(AC17=1),LOOKUP(9.99999999999999E+307,$AD$5:AD16)+1,"")</f>
        <v/>
      </c>
      <c r="AE17" s="30" t="str">
        <f t="shared" si="6"/>
        <v/>
      </c>
      <c r="AF17" s="30" t="str">
        <f t="shared" si="7"/>
        <v/>
      </c>
      <c r="AG17" s="30" t="str">
        <f>IF(AND(AF17=1),LOOKUP(9.99999999999999E+307,$AG$5:AG16)+1,"")</f>
        <v/>
      </c>
      <c r="AH17" s="146" t="str">
        <f t="shared" si="1"/>
        <v/>
      </c>
      <c r="AI17" s="231" t="str">
        <f t="shared" si="8"/>
        <v/>
      </c>
      <c r="AJ17" s="30" t="str">
        <f>IF(AND(AI17=1),LOOKUP(9.99999999999999E+307,$AJ$5:AJ16)+1,"")</f>
        <v/>
      </c>
      <c r="AL17" s="231" t="str">
        <f t="shared" si="12"/>
        <v/>
      </c>
      <c r="AM17" s="30" t="str">
        <f>IF(AND(AL17=1),LOOKUP(9.99999999999999E+307,$AM$5:AM16)+1,"")</f>
        <v/>
      </c>
      <c r="AO17" s="231" t="str">
        <f t="shared" si="10"/>
        <v/>
      </c>
      <c r="AP17" s="30" t="str">
        <f>IF(AND(AO17=1),LOOKUP(9.99999999999999E+307,$AP$5:AP16)+1,"")</f>
        <v/>
      </c>
    </row>
    <row r="18" spans="2:42" s="124" customFormat="1" ht="20.100000000000001" customHeight="1" x14ac:dyDescent="0.4">
      <c r="B18" s="189" t="str">
        <f>p2เวลาเรียน!B17</f>
        <v>ม.3/1</v>
      </c>
      <c r="C18" s="189">
        <f>p2เวลาเรียน!C17</f>
        <v>13</v>
      </c>
      <c r="D18" s="189">
        <f>p2เวลาเรียน!D17</f>
        <v>2907</v>
      </c>
      <c r="E18" s="189" t="str">
        <f>p2เวลาเรียน!E17</f>
        <v>เด็กหญิง</v>
      </c>
      <c r="F18" s="206" t="str">
        <f>p2เวลาเรียน!F17</f>
        <v>วรัญญา</v>
      </c>
      <c r="G18" s="207" t="str">
        <f>p2เวลาเรียน!G17</f>
        <v>อภิสุทธิพงษากุล</v>
      </c>
      <c r="H18" s="163"/>
      <c r="I18" s="163"/>
      <c r="J18" s="163"/>
      <c r="K18" s="163"/>
      <c r="L18" s="163"/>
      <c r="M18" s="160"/>
      <c r="N18" s="163"/>
      <c r="O18" s="163"/>
      <c r="P18" s="163"/>
      <c r="Q18" s="163"/>
      <c r="R18" s="163"/>
      <c r="S18" s="160"/>
      <c r="T18" s="227"/>
      <c r="U18" s="121" t="str">
        <f t="shared" si="2"/>
        <v/>
      </c>
      <c r="V18" s="225" t="str">
        <f t="shared" si="3"/>
        <v>ผ</v>
      </c>
      <c r="W18" s="165"/>
      <c r="X18" s="145" t="s">
        <v>23</v>
      </c>
      <c r="Y18" s="123" t="str">
        <f t="shared" si="0"/>
        <v/>
      </c>
      <c r="Z18" s="30" t="str">
        <f>IF(AND(V18=0),LOOKUP(9.99999999999999E+307,$Z$5:Z17)+1,"")</f>
        <v/>
      </c>
      <c r="AA18" s="30" t="str">
        <f>IF(AND(V18="ร"),LOOKUP(9.99999999999999E+307,$AA$5:AA17)+1,"")</f>
        <v/>
      </c>
      <c r="AB18" s="124">
        <f t="shared" si="13"/>
        <v>0</v>
      </c>
      <c r="AC18" s="124" t="str">
        <f t="shared" si="5"/>
        <v/>
      </c>
      <c r="AD18" s="30" t="str">
        <f>IF(AND(AC18=1),LOOKUP(9.99999999999999E+307,$AD$5:AD17)+1,"")</f>
        <v/>
      </c>
      <c r="AE18" s="30" t="str">
        <f t="shared" si="6"/>
        <v/>
      </c>
      <c r="AF18" s="30" t="str">
        <f t="shared" si="7"/>
        <v/>
      </c>
      <c r="AG18" s="30" t="str">
        <f>IF(AND(AF18=1),LOOKUP(9.99999999999999E+307,$AG$5:AG17)+1,"")</f>
        <v/>
      </c>
      <c r="AH18" s="146" t="str">
        <f t="shared" si="1"/>
        <v/>
      </c>
      <c r="AI18" s="231" t="str">
        <f t="shared" si="8"/>
        <v/>
      </c>
      <c r="AJ18" s="30" t="str">
        <f>IF(AND(AI18=1),LOOKUP(9.99999999999999E+307,$AJ$5:AJ17)+1,"")</f>
        <v/>
      </c>
      <c r="AL18" s="231" t="str">
        <f t="shared" si="12"/>
        <v/>
      </c>
      <c r="AM18" s="30" t="str">
        <f>IF(AND(AL18=1),LOOKUP(9.99999999999999E+307,$AM$5:AM17)+1,"")</f>
        <v/>
      </c>
      <c r="AO18" s="231" t="str">
        <f t="shared" si="10"/>
        <v/>
      </c>
      <c r="AP18" s="30" t="str">
        <f>IF(AND(AO18=1),LOOKUP(9.99999999999999E+307,$AP$5:AP17)+1,"")</f>
        <v/>
      </c>
    </row>
    <row r="19" spans="2:42" s="124" customFormat="1" ht="20.100000000000001" customHeight="1" x14ac:dyDescent="0.4">
      <c r="B19" s="189" t="str">
        <f>p2เวลาเรียน!B18</f>
        <v>ม.3/1</v>
      </c>
      <c r="C19" s="189">
        <f>p2เวลาเรียน!C18</f>
        <v>14</v>
      </c>
      <c r="D19" s="189">
        <f>p2เวลาเรียน!D18</f>
        <v>2966</v>
      </c>
      <c r="E19" s="189" t="str">
        <f>p2เวลาเรียน!E18</f>
        <v>เด็กหญิง</v>
      </c>
      <c r="F19" s="206" t="str">
        <f>p2เวลาเรียน!F18</f>
        <v>อิสรีย์</v>
      </c>
      <c r="G19" s="207" t="str">
        <f>p2เวลาเรียน!G18</f>
        <v>เชื้อเมืองพาน</v>
      </c>
      <c r="H19" s="163"/>
      <c r="I19" s="163"/>
      <c r="J19" s="163"/>
      <c r="K19" s="163"/>
      <c r="L19" s="163"/>
      <c r="M19" s="160"/>
      <c r="N19" s="163"/>
      <c r="O19" s="163"/>
      <c r="P19" s="163"/>
      <c r="Q19" s="163"/>
      <c r="R19" s="163"/>
      <c r="S19" s="160"/>
      <c r="T19" s="227"/>
      <c r="U19" s="121" t="str">
        <f t="shared" si="2"/>
        <v/>
      </c>
      <c r="V19" s="225" t="str">
        <f t="shared" si="3"/>
        <v>ผ</v>
      </c>
      <c r="W19" s="165"/>
      <c r="X19" s="145" t="s">
        <v>23</v>
      </c>
      <c r="Y19" s="123" t="str">
        <f t="shared" si="0"/>
        <v/>
      </c>
      <c r="Z19" s="30" t="str">
        <f>IF(AND(V19=0),LOOKUP(9.99999999999999E+307,$Z$5:Z18)+1,"")</f>
        <v/>
      </c>
      <c r="AA19" s="30" t="str">
        <f>IF(AND(V19="ร"),LOOKUP(9.99999999999999E+307,$AA$5:AA18)+1,"")</f>
        <v/>
      </c>
      <c r="AB19" s="124">
        <f t="shared" si="13"/>
        <v>0</v>
      </c>
      <c r="AC19" s="124" t="str">
        <f t="shared" si="5"/>
        <v/>
      </c>
      <c r="AD19" s="30" t="str">
        <f>IF(AND(AC19=1),LOOKUP(9.99999999999999E+307,$AD$5:AD18)+1,"")</f>
        <v/>
      </c>
      <c r="AE19" s="30" t="str">
        <f t="shared" si="6"/>
        <v/>
      </c>
      <c r="AF19" s="30" t="str">
        <f t="shared" si="7"/>
        <v/>
      </c>
      <c r="AG19" s="30" t="str">
        <f>IF(AND(AF19=1),LOOKUP(9.99999999999999E+307,$AG$5:AG18)+1,"")</f>
        <v/>
      </c>
      <c r="AH19" s="146" t="str">
        <f t="shared" si="1"/>
        <v/>
      </c>
      <c r="AI19" s="231" t="str">
        <f t="shared" si="8"/>
        <v/>
      </c>
      <c r="AJ19" s="30" t="str">
        <f>IF(AND(AI19=1),LOOKUP(9.99999999999999E+307,$AJ$5:AJ18)+1,"")</f>
        <v/>
      </c>
      <c r="AL19" s="231" t="str">
        <f t="shared" si="12"/>
        <v/>
      </c>
      <c r="AM19" s="30" t="str">
        <f>IF(AND(AL19=1),LOOKUP(9.99999999999999E+307,$AM$5:AM18)+1,"")</f>
        <v/>
      </c>
      <c r="AO19" s="231" t="str">
        <f t="shared" si="10"/>
        <v/>
      </c>
      <c r="AP19" s="30" t="str">
        <f>IF(AND(AO19=1),LOOKUP(9.99999999999999E+307,$AP$5:AP18)+1,"")</f>
        <v/>
      </c>
    </row>
    <row r="20" spans="2:42" s="124" customFormat="1" ht="20.100000000000001" customHeight="1" x14ac:dyDescent="0.4">
      <c r="B20" s="189" t="str">
        <f>p2เวลาเรียน!B19</f>
        <v>ม.3/1</v>
      </c>
      <c r="C20" s="189">
        <f>p2เวลาเรียน!C19</f>
        <v>15</v>
      </c>
      <c r="D20" s="189">
        <f>p2เวลาเรียน!D19</f>
        <v>3101</v>
      </c>
      <c r="E20" s="189" t="str">
        <f>p2เวลาเรียน!E19</f>
        <v>เด็กหญิง</v>
      </c>
      <c r="F20" s="206" t="str">
        <f>p2เวลาเรียน!F19</f>
        <v>ศุภลักษณ์</v>
      </c>
      <c r="G20" s="207" t="str">
        <f>p2เวลาเรียน!G19</f>
        <v>ศิริคำน้อย</v>
      </c>
      <c r="H20" s="163"/>
      <c r="I20" s="163"/>
      <c r="J20" s="163"/>
      <c r="K20" s="163"/>
      <c r="L20" s="163"/>
      <c r="M20" s="160"/>
      <c r="N20" s="163"/>
      <c r="O20" s="163"/>
      <c r="P20" s="163"/>
      <c r="Q20" s="163"/>
      <c r="R20" s="163"/>
      <c r="S20" s="160"/>
      <c r="T20" s="227"/>
      <c r="U20" s="121" t="str">
        <f t="shared" si="2"/>
        <v/>
      </c>
      <c r="V20" s="225" t="str">
        <f t="shared" si="3"/>
        <v>ผ</v>
      </c>
      <c r="W20" s="165"/>
      <c r="X20" s="145" t="s">
        <v>23</v>
      </c>
      <c r="Y20" s="123" t="str">
        <f t="shared" si="0"/>
        <v/>
      </c>
      <c r="Z20" s="30" t="str">
        <f>IF(AND(V20=0),LOOKUP(9.99999999999999E+307,$Z$5:Z19)+1,"")</f>
        <v/>
      </c>
      <c r="AA20" s="30" t="str">
        <f>IF(AND(V20="ร"),LOOKUP(9.99999999999999E+307,$AA$5:AA19)+1,"")</f>
        <v/>
      </c>
      <c r="AB20" s="124">
        <f t="shared" si="13"/>
        <v>0</v>
      </c>
      <c r="AC20" s="124" t="str">
        <f t="shared" si="5"/>
        <v/>
      </c>
      <c r="AD20" s="30" t="str">
        <f>IF(AND(AC20=1),LOOKUP(9.99999999999999E+307,$AD$5:AD19)+1,"")</f>
        <v/>
      </c>
      <c r="AE20" s="30" t="str">
        <f t="shared" si="6"/>
        <v/>
      </c>
      <c r="AF20" s="30" t="str">
        <f t="shared" si="7"/>
        <v/>
      </c>
      <c r="AG20" s="30" t="str">
        <f>IF(AND(AF20=1),LOOKUP(9.99999999999999E+307,$AG$5:AG19)+1,"")</f>
        <v/>
      </c>
      <c r="AH20" s="146" t="str">
        <f t="shared" si="1"/>
        <v/>
      </c>
      <c r="AI20" s="231" t="str">
        <f t="shared" si="8"/>
        <v/>
      </c>
      <c r="AJ20" s="30" t="str">
        <f>IF(AND(AI20=1),LOOKUP(9.99999999999999E+307,$AJ$5:AJ19)+1,"")</f>
        <v/>
      </c>
      <c r="AL20" s="231" t="str">
        <f t="shared" si="12"/>
        <v/>
      </c>
      <c r="AM20" s="30" t="str">
        <f>IF(AND(AL20=1),LOOKUP(9.99999999999999E+307,$AM$5:AM19)+1,"")</f>
        <v/>
      </c>
      <c r="AO20" s="231" t="str">
        <f t="shared" si="10"/>
        <v/>
      </c>
      <c r="AP20" s="30" t="str">
        <f>IF(AND(AO20=1),LOOKUP(9.99999999999999E+307,$AP$5:AP19)+1,"")</f>
        <v/>
      </c>
    </row>
    <row r="21" spans="2:42" s="124" customFormat="1" ht="20.100000000000001" customHeight="1" x14ac:dyDescent="0.4">
      <c r="B21" s="189" t="str">
        <f>p2เวลาเรียน!B20</f>
        <v>ม.3/1</v>
      </c>
      <c r="C21" s="189">
        <f>p2เวลาเรียน!C20</f>
        <v>16</v>
      </c>
      <c r="D21" s="189">
        <f>p2เวลาเรียน!D20</f>
        <v>3290</v>
      </c>
      <c r="E21" s="189" t="str">
        <f>p2เวลาเรียน!E20</f>
        <v>เด็กหญิง</v>
      </c>
      <c r="F21" s="206" t="str">
        <f>p2เวลาเรียน!F20</f>
        <v>เลิศลดา</v>
      </c>
      <c r="G21" s="207" t="str">
        <f>p2เวลาเรียน!G20</f>
        <v>ฉัตร์หลวง</v>
      </c>
      <c r="H21" s="163"/>
      <c r="I21" s="163"/>
      <c r="J21" s="163"/>
      <c r="K21" s="163"/>
      <c r="L21" s="163"/>
      <c r="M21" s="160"/>
      <c r="N21" s="163"/>
      <c r="O21" s="163"/>
      <c r="P21" s="163"/>
      <c r="Q21" s="163"/>
      <c r="R21" s="163"/>
      <c r="S21" s="160"/>
      <c r="T21" s="227"/>
      <c r="U21" s="121" t="str">
        <f t="shared" si="2"/>
        <v/>
      </c>
      <c r="V21" s="225" t="str">
        <f t="shared" si="3"/>
        <v>ผ</v>
      </c>
      <c r="W21" s="165"/>
      <c r="X21" s="145" t="s">
        <v>23</v>
      </c>
      <c r="Y21" s="123" t="str">
        <f t="shared" si="0"/>
        <v/>
      </c>
      <c r="Z21" s="30" t="str">
        <f>IF(AND(V21=0),LOOKUP(9.99999999999999E+307,$Z$5:Z20)+1,"")</f>
        <v/>
      </c>
      <c r="AA21" s="30" t="str">
        <f>IF(AND(V21="ร"),LOOKUP(9.99999999999999E+307,$AA$5:AA20)+1,"")</f>
        <v/>
      </c>
      <c r="AB21" s="124">
        <f t="shared" si="13"/>
        <v>0</v>
      </c>
      <c r="AC21" s="124" t="str">
        <f t="shared" si="5"/>
        <v/>
      </c>
      <c r="AD21" s="30" t="str">
        <f>IF(AND(AC21=1),LOOKUP(9.99999999999999E+307,$AD$5:AD20)+1,"")</f>
        <v/>
      </c>
      <c r="AE21" s="30" t="str">
        <f t="shared" si="6"/>
        <v/>
      </c>
      <c r="AF21" s="30" t="str">
        <f t="shared" si="7"/>
        <v/>
      </c>
      <c r="AG21" s="30" t="str">
        <f>IF(AND(AF21=1),LOOKUP(9.99999999999999E+307,$AG$5:AG20)+1,"")</f>
        <v/>
      </c>
      <c r="AH21" s="146" t="str">
        <f t="shared" si="1"/>
        <v/>
      </c>
      <c r="AI21" s="231" t="str">
        <f t="shared" si="8"/>
        <v/>
      </c>
      <c r="AJ21" s="30" t="str">
        <f>IF(AND(AI21=1),LOOKUP(9.99999999999999E+307,$AJ$5:AJ20)+1,"")</f>
        <v/>
      </c>
      <c r="AL21" s="231" t="str">
        <f t="shared" si="12"/>
        <v/>
      </c>
      <c r="AM21" s="30" t="str">
        <f>IF(AND(AL21=1),LOOKUP(9.99999999999999E+307,$AM$5:AM20)+1,"")</f>
        <v/>
      </c>
      <c r="AO21" s="231" t="str">
        <f t="shared" si="10"/>
        <v/>
      </c>
      <c r="AP21" s="30" t="str">
        <f>IF(AND(AO21=1),LOOKUP(9.99999999999999E+307,$AP$5:AP20)+1,"")</f>
        <v/>
      </c>
    </row>
    <row r="22" spans="2:42" s="124" customFormat="1" ht="20.100000000000001" customHeight="1" x14ac:dyDescent="0.4">
      <c r="B22" s="189" t="str">
        <f>p2เวลาเรียน!B21</f>
        <v>ม.3/1</v>
      </c>
      <c r="C22" s="189">
        <f>p2เวลาเรียน!C21</f>
        <v>17</v>
      </c>
      <c r="D22" s="189">
        <f>p2เวลาเรียน!D21</f>
        <v>3671</v>
      </c>
      <c r="E22" s="189" t="str">
        <f>p2เวลาเรียน!E21</f>
        <v>เด็กหญิง</v>
      </c>
      <c r="F22" s="206" t="str">
        <f>p2เวลาเรียน!F21</f>
        <v>ติณณฌา</v>
      </c>
      <c r="G22" s="207" t="str">
        <f>p2เวลาเรียน!G21</f>
        <v>จอมแก้ว</v>
      </c>
      <c r="H22" s="163"/>
      <c r="I22" s="163"/>
      <c r="J22" s="163"/>
      <c r="K22" s="163"/>
      <c r="L22" s="163"/>
      <c r="M22" s="160"/>
      <c r="N22" s="163"/>
      <c r="O22" s="163"/>
      <c r="P22" s="163"/>
      <c r="Q22" s="163"/>
      <c r="R22" s="163"/>
      <c r="S22" s="160"/>
      <c r="T22" s="227"/>
      <c r="U22" s="121" t="str">
        <f t="shared" si="2"/>
        <v/>
      </c>
      <c r="V22" s="225" t="str">
        <f t="shared" si="3"/>
        <v>ผ</v>
      </c>
      <c r="W22" s="165"/>
      <c r="X22" s="145" t="s">
        <v>23</v>
      </c>
      <c r="Y22" s="123" t="str">
        <f t="shared" si="0"/>
        <v/>
      </c>
      <c r="Z22" s="30" t="str">
        <f>IF(AND(V22=0),LOOKUP(9.99999999999999E+307,$Z$5:Z21)+1,"")</f>
        <v/>
      </c>
      <c r="AA22" s="30" t="str">
        <f>IF(AND(V22="ร"),LOOKUP(9.99999999999999E+307,$AA$5:AA21)+1,"")</f>
        <v/>
      </c>
      <c r="AB22" s="124">
        <f t="shared" si="13"/>
        <v>0</v>
      </c>
      <c r="AC22" s="124" t="str">
        <f t="shared" si="5"/>
        <v/>
      </c>
      <c r="AD22" s="30" t="str">
        <f>IF(AND(AC22=1),LOOKUP(9.99999999999999E+307,$AD$5:AD21)+1,"")</f>
        <v/>
      </c>
      <c r="AE22" s="30" t="str">
        <f t="shared" si="6"/>
        <v/>
      </c>
      <c r="AF22" s="30" t="str">
        <f t="shared" si="7"/>
        <v/>
      </c>
      <c r="AG22" s="30" t="str">
        <f>IF(AND(AF22=1),LOOKUP(9.99999999999999E+307,$AG$5:AG21)+1,"")</f>
        <v/>
      </c>
      <c r="AH22" s="146" t="str">
        <f t="shared" si="1"/>
        <v/>
      </c>
      <c r="AI22" s="231" t="str">
        <f t="shared" si="8"/>
        <v/>
      </c>
      <c r="AJ22" s="30" t="str">
        <f>IF(AND(AI22=1),LOOKUP(9.99999999999999E+307,$AJ$5:AJ21)+1,"")</f>
        <v/>
      </c>
      <c r="AL22" s="231" t="str">
        <f t="shared" si="12"/>
        <v/>
      </c>
      <c r="AM22" s="30" t="str">
        <f>IF(AND(AL22=1),LOOKUP(9.99999999999999E+307,$AM$5:AM21)+1,"")</f>
        <v/>
      </c>
      <c r="AO22" s="231" t="str">
        <f t="shared" si="10"/>
        <v/>
      </c>
      <c r="AP22" s="30" t="str">
        <f>IF(AND(AO22=1),LOOKUP(9.99999999999999E+307,$AP$5:AP21)+1,"")</f>
        <v/>
      </c>
    </row>
    <row r="23" spans="2:42" s="124" customFormat="1" ht="20.100000000000001" customHeight="1" x14ac:dyDescent="0.4">
      <c r="B23" s="189" t="str">
        <f>p2เวลาเรียน!B22</f>
        <v>ม.3/1</v>
      </c>
      <c r="C23" s="189">
        <f>p2เวลาเรียน!C22</f>
        <v>18</v>
      </c>
      <c r="D23" s="189">
        <f>p2เวลาเรียน!D22</f>
        <v>3872</v>
      </c>
      <c r="E23" s="189" t="str">
        <f>p2เวลาเรียน!E22</f>
        <v>เด็กหญิง</v>
      </c>
      <c r="F23" s="206" t="str">
        <f>p2เวลาเรียน!F22</f>
        <v>จารุณัฐ</v>
      </c>
      <c r="G23" s="207" t="str">
        <f>p2เวลาเรียน!G22</f>
        <v>วงศ์ราษฎร์</v>
      </c>
      <c r="H23" s="163"/>
      <c r="I23" s="163"/>
      <c r="J23" s="163"/>
      <c r="K23" s="163"/>
      <c r="L23" s="163"/>
      <c r="M23" s="160"/>
      <c r="N23" s="163"/>
      <c r="O23" s="163"/>
      <c r="P23" s="163"/>
      <c r="Q23" s="163"/>
      <c r="R23" s="163"/>
      <c r="S23" s="160"/>
      <c r="T23" s="227"/>
      <c r="U23" s="121" t="str">
        <f t="shared" si="2"/>
        <v/>
      </c>
      <c r="V23" s="225" t="str">
        <f t="shared" si="3"/>
        <v/>
      </c>
      <c r="W23" s="165"/>
      <c r="X23" s="145"/>
      <c r="Y23" s="123" t="str">
        <f t="shared" si="0"/>
        <v/>
      </c>
      <c r="Z23" s="30" t="str">
        <f>IF(AND(V23=0),LOOKUP(9.99999999999999E+307,$Z$5:Z22)+1,"")</f>
        <v/>
      </c>
      <c r="AA23" s="30" t="str">
        <f>IF(AND(V23="ร"),LOOKUP(9.99999999999999E+307,$AA$5:AA22)+1,"")</f>
        <v/>
      </c>
      <c r="AB23" s="124">
        <f t="shared" si="13"/>
        <v>0</v>
      </c>
      <c r="AC23" s="124" t="str">
        <f t="shared" si="5"/>
        <v/>
      </c>
      <c r="AD23" s="30" t="str">
        <f>IF(AND(AC23=1),LOOKUP(9.99999999999999E+307,$AD$5:AD22)+1,"")</f>
        <v/>
      </c>
      <c r="AE23" s="30" t="str">
        <f t="shared" si="6"/>
        <v/>
      </c>
      <c r="AF23" s="30" t="str">
        <f t="shared" si="7"/>
        <v/>
      </c>
      <c r="AG23" s="30" t="str">
        <f>IF(AND(AF23=1),LOOKUP(9.99999999999999E+307,$AG$5:AG22)+1,"")</f>
        <v/>
      </c>
      <c r="AH23" s="146" t="str">
        <f t="shared" si="1"/>
        <v/>
      </c>
      <c r="AI23" s="231" t="str">
        <f t="shared" si="8"/>
        <v/>
      </c>
      <c r="AJ23" s="30" t="str">
        <f>IF(AND(AI23=1),LOOKUP(9.99999999999999E+307,$AJ$5:AJ22)+1,"")</f>
        <v/>
      </c>
      <c r="AL23" s="231" t="str">
        <f t="shared" si="12"/>
        <v/>
      </c>
      <c r="AM23" s="30" t="str">
        <f>IF(AND(AL23=1),LOOKUP(9.99999999999999E+307,$AM$5:AM22)+1,"")</f>
        <v/>
      </c>
      <c r="AO23" s="231" t="str">
        <f t="shared" si="10"/>
        <v/>
      </c>
      <c r="AP23" s="30" t="str">
        <f>IF(AND(AO23=1),LOOKUP(9.99999999999999E+307,$AP$5:AP22)+1,"")</f>
        <v/>
      </c>
    </row>
    <row r="24" spans="2:42" s="124" customFormat="1" ht="20.100000000000001" customHeight="1" x14ac:dyDescent="0.4">
      <c r="B24" s="189" t="str">
        <f>p2เวลาเรียน!B23</f>
        <v>ม.3/2</v>
      </c>
      <c r="C24" s="189">
        <f>p2เวลาเรียน!C23</f>
        <v>19</v>
      </c>
      <c r="D24" s="189">
        <f>p2เวลาเรียน!D23</f>
        <v>2944</v>
      </c>
      <c r="E24" s="189" t="str">
        <f>p2เวลาเรียน!E23</f>
        <v>เด็กชาย</v>
      </c>
      <c r="F24" s="206" t="str">
        <f>p2เวลาเรียน!F23</f>
        <v>ชานนท์</v>
      </c>
      <c r="G24" s="207" t="str">
        <f>p2เวลาเรียน!G23</f>
        <v>อินสวน</v>
      </c>
      <c r="H24" s="163"/>
      <c r="I24" s="163"/>
      <c r="J24" s="163"/>
      <c r="K24" s="163"/>
      <c r="L24" s="163"/>
      <c r="M24" s="160"/>
      <c r="N24" s="163"/>
      <c r="O24" s="163"/>
      <c r="P24" s="163"/>
      <c r="Q24" s="163"/>
      <c r="R24" s="163"/>
      <c r="S24" s="160"/>
      <c r="T24" s="227"/>
      <c r="U24" s="121" t="str">
        <f t="shared" si="2"/>
        <v/>
      </c>
      <c r="V24" s="225" t="str">
        <f t="shared" si="3"/>
        <v/>
      </c>
      <c r="W24" s="165"/>
      <c r="X24" s="145"/>
      <c r="Y24" s="123" t="str">
        <f t="shared" si="0"/>
        <v/>
      </c>
      <c r="Z24" s="30" t="str">
        <f>IF(AND(V24=0),LOOKUP(9.99999999999999E+307,$Z$5:Z23)+1,"")</f>
        <v/>
      </c>
      <c r="AA24" s="30" t="str">
        <f>IF(AND(V24="ร"),LOOKUP(9.99999999999999E+307,$AA$5:AA23)+1,"")</f>
        <v/>
      </c>
      <c r="AB24" s="124">
        <f t="shared" si="13"/>
        <v>0</v>
      </c>
      <c r="AC24" s="124" t="str">
        <f t="shared" si="5"/>
        <v/>
      </c>
      <c r="AD24" s="30" t="str">
        <f>IF(AND(AC24=1),LOOKUP(9.99999999999999E+307,$AD$5:AD23)+1,"")</f>
        <v/>
      </c>
      <c r="AE24" s="30" t="str">
        <f t="shared" si="6"/>
        <v/>
      </c>
      <c r="AF24" s="30" t="str">
        <f t="shared" si="7"/>
        <v/>
      </c>
      <c r="AG24" s="30" t="str">
        <f>IF(AND(AF24=1),LOOKUP(9.99999999999999E+307,$AG$5:AG23)+1,"")</f>
        <v/>
      </c>
      <c r="AH24" s="146" t="str">
        <f t="shared" si="1"/>
        <v/>
      </c>
      <c r="AI24" s="231" t="str">
        <f t="shared" si="8"/>
        <v/>
      </c>
      <c r="AJ24" s="30" t="str">
        <f>IF(AND(AI24=1),LOOKUP(9.99999999999999E+307,$AJ$5:AJ23)+1,"")</f>
        <v/>
      </c>
      <c r="AL24" s="231" t="str">
        <f t="shared" si="12"/>
        <v/>
      </c>
      <c r="AM24" s="30" t="str">
        <f>IF(AND(AL24=1),LOOKUP(9.99999999999999E+307,$AM$5:AM23)+1,"")</f>
        <v/>
      </c>
      <c r="AO24" s="231" t="str">
        <f t="shared" si="10"/>
        <v/>
      </c>
      <c r="AP24" s="30" t="str">
        <f>IF(AND(AO24=1),LOOKUP(9.99999999999999E+307,$AP$5:AP23)+1,"")</f>
        <v/>
      </c>
    </row>
    <row r="25" spans="2:42" s="124" customFormat="1" ht="20.100000000000001" customHeight="1" x14ac:dyDescent="0.4">
      <c r="B25" s="189" t="str">
        <f>p2เวลาเรียน!B24</f>
        <v/>
      </c>
      <c r="C25" s="189" t="str">
        <f>p2เวลาเรียน!C24</f>
        <v/>
      </c>
      <c r="D25" s="189" t="str">
        <f>p2เวลาเรียน!D24</f>
        <v/>
      </c>
      <c r="E25" s="189" t="str">
        <f>p2เวลาเรียน!E24</f>
        <v/>
      </c>
      <c r="F25" s="208" t="str">
        <f>p2เวลาเรียน!F24</f>
        <v/>
      </c>
      <c r="G25" s="209" t="str">
        <f>p2เวลาเรียน!G24</f>
        <v/>
      </c>
      <c r="H25" s="163"/>
      <c r="I25" s="163"/>
      <c r="J25" s="163"/>
      <c r="K25" s="163"/>
      <c r="L25" s="163"/>
      <c r="M25" s="160"/>
      <c r="N25" s="163"/>
      <c r="O25" s="163"/>
      <c r="P25" s="163"/>
      <c r="Q25" s="163"/>
      <c r="R25" s="163"/>
      <c r="S25" s="160"/>
      <c r="T25" s="227" t="str">
        <f t="shared" ref="T25:T42" si="14">IF(M25+S25=0,"",SUM(H25:S25))</f>
        <v/>
      </c>
      <c r="U25" s="121" t="str">
        <f t="shared" si="2"/>
        <v/>
      </c>
      <c r="V25" s="225" t="str">
        <f t="shared" si="3"/>
        <v/>
      </c>
      <c r="W25" s="165"/>
      <c r="X25" s="145"/>
      <c r="Y25" s="123" t="str">
        <f t="shared" si="0"/>
        <v/>
      </c>
      <c r="Z25" s="30" t="str">
        <f>IF(AND(V25=0),LOOKUP(9.99999999999999E+307,$Z$5:Z24)+1,"")</f>
        <v/>
      </c>
      <c r="AA25" s="30" t="str">
        <f>IF(AND(V25="ร"),LOOKUP(9.99999999999999E+307,$AA$5:AA24)+1,"")</f>
        <v/>
      </c>
      <c r="AB25" s="124">
        <f t="shared" si="13"/>
        <v>0</v>
      </c>
      <c r="AC25" s="124" t="str">
        <f t="shared" si="5"/>
        <v/>
      </c>
      <c r="AD25" s="30" t="str">
        <f>IF(AND(AC25=1),LOOKUP(9.99999999999999E+307,$AD$5:AD24)+1,"")</f>
        <v/>
      </c>
      <c r="AE25" s="30" t="str">
        <f t="shared" si="6"/>
        <v/>
      </c>
      <c r="AF25" s="30" t="str">
        <f t="shared" si="7"/>
        <v/>
      </c>
      <c r="AG25" s="30" t="str">
        <f>IF(AND(AF25=1),LOOKUP(9.99999999999999E+307,$AG$5:AG24)+1,"")</f>
        <v/>
      </c>
      <c r="AH25" s="146" t="str">
        <f t="shared" si="1"/>
        <v/>
      </c>
      <c r="AI25" s="231" t="str">
        <f t="shared" si="8"/>
        <v/>
      </c>
      <c r="AJ25" s="30" t="str">
        <f>IF(AND(AI25=1),LOOKUP(9.99999999999999E+307,$AJ$5:AJ24)+1,"")</f>
        <v/>
      </c>
      <c r="AL25" s="231" t="str">
        <f t="shared" si="12"/>
        <v/>
      </c>
      <c r="AM25" s="30" t="str">
        <f>IF(AND(AL25=1),LOOKUP(9.99999999999999E+307,$AM$5:AM24)+1,"")</f>
        <v/>
      </c>
      <c r="AO25" s="231" t="str">
        <f t="shared" si="10"/>
        <v/>
      </c>
      <c r="AP25" s="30" t="str">
        <f>IF(AND(AO25=1),LOOKUP(9.99999999999999E+307,$AP$5:AP24)+1,"")</f>
        <v/>
      </c>
    </row>
    <row r="26" spans="2:42" s="124" customFormat="1" ht="20.100000000000001" customHeight="1" x14ac:dyDescent="0.4">
      <c r="B26" s="189" t="str">
        <f>p2เวลาเรียน!B25</f>
        <v/>
      </c>
      <c r="C26" s="189" t="str">
        <f>p2เวลาเรียน!C25</f>
        <v/>
      </c>
      <c r="D26" s="189" t="str">
        <f>p2เวลาเรียน!D25</f>
        <v/>
      </c>
      <c r="E26" s="189" t="str">
        <f>p2เวลาเรียน!E25</f>
        <v/>
      </c>
      <c r="F26" s="206" t="str">
        <f>p2เวลาเรียน!F25</f>
        <v/>
      </c>
      <c r="G26" s="207" t="str">
        <f>p2เวลาเรียน!G25</f>
        <v/>
      </c>
      <c r="H26" s="163"/>
      <c r="I26" s="163"/>
      <c r="J26" s="163"/>
      <c r="K26" s="163"/>
      <c r="L26" s="163"/>
      <c r="M26" s="160"/>
      <c r="N26" s="163"/>
      <c r="O26" s="163"/>
      <c r="P26" s="163"/>
      <c r="Q26" s="163"/>
      <c r="R26" s="163"/>
      <c r="S26" s="160"/>
      <c r="T26" s="227" t="str">
        <f t="shared" si="14"/>
        <v/>
      </c>
      <c r="U26" s="121" t="str">
        <f t="shared" si="2"/>
        <v/>
      </c>
      <c r="V26" s="225" t="str">
        <f t="shared" si="3"/>
        <v/>
      </c>
      <c r="W26" s="165"/>
      <c r="X26" s="145"/>
      <c r="Y26" s="123" t="str">
        <f t="shared" si="0"/>
        <v/>
      </c>
      <c r="Z26" s="30" t="str">
        <f>IF(AND(V26=0),LOOKUP(9.99999999999999E+307,$Z$5:Z25)+1,"")</f>
        <v/>
      </c>
      <c r="AA26" s="30" t="str">
        <f>IF(AND(V26="ร"),LOOKUP(9.99999999999999E+307,$AA$5:AA25)+1,"")</f>
        <v/>
      </c>
      <c r="AB26" s="124">
        <f t="shared" si="13"/>
        <v>0</v>
      </c>
      <c r="AC26" s="124" t="str">
        <f t="shared" si="5"/>
        <v/>
      </c>
      <c r="AD26" s="30" t="str">
        <f>IF(AND(AC26=1),LOOKUP(9.99999999999999E+307,$AD$5:AD25)+1,"")</f>
        <v/>
      </c>
      <c r="AE26" s="30" t="str">
        <f t="shared" si="6"/>
        <v/>
      </c>
      <c r="AF26" s="30" t="str">
        <f t="shared" si="7"/>
        <v/>
      </c>
      <c r="AG26" s="30" t="str">
        <f>IF(AND(AF26=1),LOOKUP(9.99999999999999E+307,$AG$5:AG25)+1,"")</f>
        <v/>
      </c>
      <c r="AH26" s="146" t="str">
        <f t="shared" si="1"/>
        <v/>
      </c>
      <c r="AI26" s="231" t="str">
        <f t="shared" si="8"/>
        <v/>
      </c>
      <c r="AJ26" s="30" t="str">
        <f>IF(AND(AI26=1),LOOKUP(9.99999999999999E+307,$AJ$5:AJ25)+1,"")</f>
        <v/>
      </c>
      <c r="AL26" s="231" t="str">
        <f t="shared" si="12"/>
        <v/>
      </c>
      <c r="AM26" s="30" t="str">
        <f>IF(AND(AL26=1),LOOKUP(9.99999999999999E+307,$AM$5:AM25)+1,"")</f>
        <v/>
      </c>
      <c r="AO26" s="231" t="str">
        <f t="shared" si="10"/>
        <v/>
      </c>
      <c r="AP26" s="30" t="str">
        <f>IF(AND(AO26=1),LOOKUP(9.99999999999999E+307,$AP$5:AP25)+1,"")</f>
        <v/>
      </c>
    </row>
    <row r="27" spans="2:42" s="124" customFormat="1" ht="20.100000000000001" customHeight="1" x14ac:dyDescent="0.4">
      <c r="B27" s="189" t="str">
        <f>p2เวลาเรียน!B26</f>
        <v/>
      </c>
      <c r="C27" s="189" t="str">
        <f>p2เวลาเรียน!C26</f>
        <v/>
      </c>
      <c r="D27" s="189" t="str">
        <f>p2เวลาเรียน!D26</f>
        <v/>
      </c>
      <c r="E27" s="189" t="str">
        <f>p2เวลาเรียน!E26</f>
        <v/>
      </c>
      <c r="F27" s="206" t="str">
        <f>p2เวลาเรียน!F26</f>
        <v/>
      </c>
      <c r="G27" s="207" t="str">
        <f>p2เวลาเรียน!G26</f>
        <v/>
      </c>
      <c r="H27" s="163"/>
      <c r="I27" s="163"/>
      <c r="J27" s="163"/>
      <c r="K27" s="163"/>
      <c r="L27" s="163"/>
      <c r="M27" s="160"/>
      <c r="N27" s="163"/>
      <c r="O27" s="163"/>
      <c r="P27" s="163"/>
      <c r="Q27" s="163"/>
      <c r="R27" s="163"/>
      <c r="S27" s="160"/>
      <c r="T27" s="227" t="str">
        <f t="shared" si="14"/>
        <v/>
      </c>
      <c r="U27" s="121" t="str">
        <f t="shared" si="2"/>
        <v/>
      </c>
      <c r="V27" s="225" t="str">
        <f t="shared" si="3"/>
        <v/>
      </c>
      <c r="W27" s="165"/>
      <c r="X27" s="122"/>
      <c r="Y27" s="123" t="str">
        <f t="shared" si="0"/>
        <v/>
      </c>
      <c r="Z27" s="30" t="str">
        <f>IF(AND(V27=0),LOOKUP(9.99999999999999E+307,$Z$5:Z26)+1,"")</f>
        <v/>
      </c>
      <c r="AA27" s="30" t="str">
        <f>IF(AND(V27="ร"),LOOKUP(9.99999999999999E+307,$AA$5:AA26)+1,"")</f>
        <v/>
      </c>
      <c r="AB27" s="124">
        <f t="shared" si="13"/>
        <v>0</v>
      </c>
      <c r="AC27" s="124" t="str">
        <f t="shared" si="5"/>
        <v/>
      </c>
      <c r="AD27" s="30" t="str">
        <f>IF(AND(AC27=1),LOOKUP(9.99999999999999E+307,$AD$5:AD26)+1,"")</f>
        <v/>
      </c>
      <c r="AE27" s="30" t="str">
        <f t="shared" si="6"/>
        <v/>
      </c>
      <c r="AF27" s="30" t="str">
        <f t="shared" si="7"/>
        <v/>
      </c>
      <c r="AG27" s="30" t="str">
        <f>IF(AND(AF27=1),LOOKUP(9.99999999999999E+307,$AG$5:AG26)+1,"")</f>
        <v/>
      </c>
      <c r="AH27" s="146" t="str">
        <f t="shared" si="1"/>
        <v/>
      </c>
      <c r="AI27" s="231" t="str">
        <f t="shared" si="8"/>
        <v/>
      </c>
      <c r="AJ27" s="30" t="str">
        <f>IF(AND(AI27=1),LOOKUP(9.99999999999999E+307,$AJ$5:AJ26)+1,"")</f>
        <v/>
      </c>
      <c r="AL27" s="231" t="str">
        <f t="shared" si="12"/>
        <v/>
      </c>
      <c r="AM27" s="30" t="str">
        <f>IF(AND(AL27=1),LOOKUP(9.99999999999999E+307,$AM$5:AM26)+1,"")</f>
        <v/>
      </c>
      <c r="AO27" s="231" t="str">
        <f t="shared" si="10"/>
        <v/>
      </c>
      <c r="AP27" s="30" t="str">
        <f>IF(AND(AO27=1),LOOKUP(9.99999999999999E+307,$AP$5:AP26)+1,"")</f>
        <v/>
      </c>
    </row>
    <row r="28" spans="2:42" s="124" customFormat="1" ht="20.100000000000001" customHeight="1" x14ac:dyDescent="0.4">
      <c r="B28" s="189" t="str">
        <f>p2เวลาเรียน!B27</f>
        <v/>
      </c>
      <c r="C28" s="189" t="str">
        <f>p2เวลาเรียน!C27</f>
        <v/>
      </c>
      <c r="D28" s="189" t="str">
        <f>p2เวลาเรียน!D27</f>
        <v/>
      </c>
      <c r="E28" s="189" t="str">
        <f>p2เวลาเรียน!E27</f>
        <v/>
      </c>
      <c r="F28" s="206" t="str">
        <f>p2เวลาเรียน!F27</f>
        <v/>
      </c>
      <c r="G28" s="207" t="str">
        <f>p2เวลาเรียน!G27</f>
        <v/>
      </c>
      <c r="H28" s="163"/>
      <c r="I28" s="163"/>
      <c r="J28" s="163"/>
      <c r="K28" s="163"/>
      <c r="L28" s="163"/>
      <c r="M28" s="160"/>
      <c r="N28" s="163"/>
      <c r="O28" s="163"/>
      <c r="P28" s="163"/>
      <c r="Q28" s="163"/>
      <c r="R28" s="163"/>
      <c r="S28" s="160"/>
      <c r="T28" s="227" t="str">
        <f t="shared" si="14"/>
        <v/>
      </c>
      <c r="U28" s="121" t="str">
        <f t="shared" si="2"/>
        <v/>
      </c>
      <c r="V28" s="225" t="str">
        <f t="shared" si="3"/>
        <v/>
      </c>
      <c r="W28" s="165"/>
      <c r="X28" s="122"/>
      <c r="Y28" s="123" t="str">
        <f t="shared" si="0"/>
        <v/>
      </c>
      <c r="Z28" s="30" t="str">
        <f>IF(AND(V28=0),LOOKUP(9.99999999999999E+307,$Z$5:Z27)+1,"")</f>
        <v/>
      </c>
      <c r="AA28" s="30" t="str">
        <f>IF(AND(V28="ร"),LOOKUP(9.99999999999999E+307,$AA$5:AA27)+1,"")</f>
        <v/>
      </c>
      <c r="AB28" s="124">
        <f t="shared" si="13"/>
        <v>0</v>
      </c>
      <c r="AC28" s="124" t="str">
        <f t="shared" si="5"/>
        <v/>
      </c>
      <c r="AD28" s="30" t="str">
        <f>IF(AND(AC28=1),LOOKUP(9.99999999999999E+307,$AD$5:AD27)+1,"")</f>
        <v/>
      </c>
      <c r="AE28" s="30" t="str">
        <f t="shared" si="6"/>
        <v/>
      </c>
      <c r="AF28" s="30" t="str">
        <f t="shared" si="7"/>
        <v/>
      </c>
      <c r="AG28" s="30" t="str">
        <f>IF(AND(AF28=1),LOOKUP(9.99999999999999E+307,$AG$5:AG27)+1,"")</f>
        <v/>
      </c>
      <c r="AH28" s="146" t="str">
        <f t="shared" si="1"/>
        <v/>
      </c>
      <c r="AI28" s="231" t="str">
        <f t="shared" si="8"/>
        <v/>
      </c>
      <c r="AJ28" s="30" t="str">
        <f>IF(AND(AI28=1),LOOKUP(9.99999999999999E+307,$AJ$5:AJ27)+1,"")</f>
        <v/>
      </c>
      <c r="AL28" s="231" t="str">
        <f t="shared" si="12"/>
        <v/>
      </c>
      <c r="AM28" s="30" t="str">
        <f>IF(AND(AL28=1),LOOKUP(9.99999999999999E+307,$AM$5:AM27)+1,"")</f>
        <v/>
      </c>
      <c r="AO28" s="231" t="str">
        <f t="shared" si="10"/>
        <v/>
      </c>
      <c r="AP28" s="30" t="str">
        <f>IF(AND(AO28=1),LOOKUP(9.99999999999999E+307,$AP$5:AP27)+1,"")</f>
        <v/>
      </c>
    </row>
    <row r="29" spans="2:42" s="124" customFormat="1" ht="20.100000000000001" customHeight="1" x14ac:dyDescent="0.4">
      <c r="B29" s="189" t="str">
        <f>p2เวลาเรียน!B28</f>
        <v/>
      </c>
      <c r="C29" s="189" t="str">
        <f>p2เวลาเรียน!C28</f>
        <v/>
      </c>
      <c r="D29" s="189" t="str">
        <f>p2เวลาเรียน!D28</f>
        <v/>
      </c>
      <c r="E29" s="189" t="str">
        <f>p2เวลาเรียน!E28</f>
        <v/>
      </c>
      <c r="F29" s="206" t="str">
        <f>p2เวลาเรียน!F28</f>
        <v/>
      </c>
      <c r="G29" s="207" t="str">
        <f>p2เวลาเรียน!G28</f>
        <v/>
      </c>
      <c r="H29" s="163"/>
      <c r="I29" s="163"/>
      <c r="J29" s="163"/>
      <c r="K29" s="163"/>
      <c r="L29" s="163"/>
      <c r="M29" s="160"/>
      <c r="N29" s="163"/>
      <c r="O29" s="163"/>
      <c r="P29" s="163"/>
      <c r="Q29" s="163"/>
      <c r="R29" s="163"/>
      <c r="S29" s="160"/>
      <c r="T29" s="227" t="str">
        <f t="shared" si="14"/>
        <v/>
      </c>
      <c r="U29" s="121" t="str">
        <f t="shared" si="2"/>
        <v/>
      </c>
      <c r="V29" s="225" t="str">
        <f t="shared" si="3"/>
        <v/>
      </c>
      <c r="W29" s="165"/>
      <c r="X29" s="122"/>
      <c r="Y29" s="123" t="str">
        <f t="shared" si="0"/>
        <v/>
      </c>
      <c r="Z29" s="30" t="str">
        <f>IF(AND(V29=0),LOOKUP(9.99999999999999E+307,$Z$5:Z28)+1,"")</f>
        <v/>
      </c>
      <c r="AA29" s="30" t="str">
        <f>IF(AND(V29="ร"),LOOKUP(9.99999999999999E+307,$AA$5:AA28)+1,"")</f>
        <v/>
      </c>
      <c r="AB29" s="124">
        <f t="shared" si="13"/>
        <v>0</v>
      </c>
      <c r="AC29" s="124" t="str">
        <f t="shared" si="5"/>
        <v/>
      </c>
      <c r="AD29" s="30" t="str">
        <f>IF(AND(AC29=1),LOOKUP(9.99999999999999E+307,$AD$5:AD28)+1,"")</f>
        <v/>
      </c>
      <c r="AE29" s="30" t="str">
        <f t="shared" si="6"/>
        <v/>
      </c>
      <c r="AF29" s="30" t="str">
        <f t="shared" si="7"/>
        <v/>
      </c>
      <c r="AG29" s="30" t="str">
        <f>IF(AND(AF29=1),LOOKUP(9.99999999999999E+307,$AG$5:AG28)+1,"")</f>
        <v/>
      </c>
      <c r="AH29" s="146" t="str">
        <f t="shared" si="1"/>
        <v/>
      </c>
      <c r="AI29" s="231" t="str">
        <f t="shared" si="8"/>
        <v/>
      </c>
      <c r="AJ29" s="30" t="str">
        <f>IF(AND(AI29=1),LOOKUP(9.99999999999999E+307,$AJ$5:AJ28)+1,"")</f>
        <v/>
      </c>
      <c r="AL29" s="231" t="str">
        <f t="shared" si="12"/>
        <v/>
      </c>
      <c r="AM29" s="30" t="str">
        <f>IF(AND(AL29=1),LOOKUP(9.99999999999999E+307,$AM$5:AM28)+1,"")</f>
        <v/>
      </c>
      <c r="AO29" s="231" t="str">
        <f t="shared" si="10"/>
        <v/>
      </c>
      <c r="AP29" s="30" t="str">
        <f>IF(AND(AO29=1),LOOKUP(9.99999999999999E+307,$AP$5:AP28)+1,"")</f>
        <v/>
      </c>
    </row>
    <row r="30" spans="2:42" s="124" customFormat="1" ht="20.100000000000001" customHeight="1" x14ac:dyDescent="0.4">
      <c r="B30" s="189" t="str">
        <f>p2เวลาเรียน!B29</f>
        <v/>
      </c>
      <c r="C30" s="189" t="str">
        <f>p2เวลาเรียน!C29</f>
        <v/>
      </c>
      <c r="D30" s="189" t="str">
        <f>p2เวลาเรียน!D29</f>
        <v/>
      </c>
      <c r="E30" s="189" t="str">
        <f>p2เวลาเรียน!E29</f>
        <v/>
      </c>
      <c r="F30" s="206" t="str">
        <f>p2เวลาเรียน!F29</f>
        <v/>
      </c>
      <c r="G30" s="207" t="str">
        <f>p2เวลาเรียน!G29</f>
        <v/>
      </c>
      <c r="H30" s="163"/>
      <c r="I30" s="163"/>
      <c r="J30" s="163"/>
      <c r="K30" s="163"/>
      <c r="L30" s="163"/>
      <c r="M30" s="160"/>
      <c r="N30" s="163"/>
      <c r="O30" s="163"/>
      <c r="P30" s="163"/>
      <c r="Q30" s="163"/>
      <c r="R30" s="163"/>
      <c r="S30" s="160"/>
      <c r="T30" s="227" t="str">
        <f t="shared" si="14"/>
        <v/>
      </c>
      <c r="U30" s="121" t="str">
        <f t="shared" si="2"/>
        <v/>
      </c>
      <c r="V30" s="225" t="str">
        <f t="shared" si="3"/>
        <v/>
      </c>
      <c r="W30" s="165"/>
      <c r="X30" s="122"/>
      <c r="Y30" s="123" t="str">
        <f t="shared" si="0"/>
        <v/>
      </c>
      <c r="Z30" s="30" t="str">
        <f>IF(AND(V30=0),LOOKUP(9.99999999999999E+307,$Z$5:Z29)+1,"")</f>
        <v/>
      </c>
      <c r="AA30" s="30" t="str">
        <f>IF(AND(V30="ร"),LOOKUP(9.99999999999999E+307,$AA$5:AA29)+1,"")</f>
        <v/>
      </c>
      <c r="AB30" s="124">
        <f t="shared" si="13"/>
        <v>0</v>
      </c>
      <c r="AC30" s="124" t="str">
        <f t="shared" si="5"/>
        <v/>
      </c>
      <c r="AD30" s="30" t="str">
        <f>IF(AND(AC30=1),LOOKUP(9.99999999999999E+307,$AD$5:AD29)+1,"")</f>
        <v/>
      </c>
      <c r="AE30" s="30" t="str">
        <f t="shared" si="6"/>
        <v/>
      </c>
      <c r="AF30" s="30" t="str">
        <f t="shared" si="7"/>
        <v/>
      </c>
      <c r="AG30" s="30" t="str">
        <f>IF(AND(AF30=1),LOOKUP(9.99999999999999E+307,$AG$5:AG29)+1,"")</f>
        <v/>
      </c>
      <c r="AH30" s="146" t="str">
        <f t="shared" si="1"/>
        <v/>
      </c>
      <c r="AI30" s="231" t="str">
        <f t="shared" si="8"/>
        <v/>
      </c>
      <c r="AJ30" s="30" t="str">
        <f>IF(AND(AI30=1),LOOKUP(9.99999999999999E+307,$AJ$5:AJ29)+1,"")</f>
        <v/>
      </c>
      <c r="AL30" s="231" t="str">
        <f t="shared" si="12"/>
        <v/>
      </c>
      <c r="AM30" s="30" t="str">
        <f>IF(AND(AL30=1),LOOKUP(9.99999999999999E+307,$AM$5:AM29)+1,"")</f>
        <v/>
      </c>
      <c r="AO30" s="231" t="str">
        <f t="shared" si="10"/>
        <v/>
      </c>
      <c r="AP30" s="30" t="str">
        <f>IF(AND(AO30=1),LOOKUP(9.99999999999999E+307,$AP$5:AP29)+1,"")</f>
        <v/>
      </c>
    </row>
    <row r="31" spans="2:42" s="124" customFormat="1" ht="20.100000000000001" customHeight="1" x14ac:dyDescent="0.4">
      <c r="B31" s="189" t="str">
        <f>p2เวลาเรียน!B30</f>
        <v/>
      </c>
      <c r="C31" s="189" t="str">
        <f>p2เวลาเรียน!C30</f>
        <v/>
      </c>
      <c r="D31" s="189" t="str">
        <f>p2เวลาเรียน!D30</f>
        <v/>
      </c>
      <c r="E31" s="189" t="str">
        <f>p2เวลาเรียน!E30</f>
        <v/>
      </c>
      <c r="F31" s="206" t="str">
        <f>p2เวลาเรียน!F30</f>
        <v/>
      </c>
      <c r="G31" s="207" t="str">
        <f>p2เวลาเรียน!G30</f>
        <v/>
      </c>
      <c r="H31" s="163"/>
      <c r="I31" s="163"/>
      <c r="J31" s="163"/>
      <c r="K31" s="163"/>
      <c r="L31" s="163"/>
      <c r="M31" s="160"/>
      <c r="N31" s="163"/>
      <c r="O31" s="163"/>
      <c r="P31" s="163"/>
      <c r="Q31" s="163"/>
      <c r="R31" s="163"/>
      <c r="S31" s="160"/>
      <c r="T31" s="227" t="str">
        <f t="shared" si="14"/>
        <v/>
      </c>
      <c r="U31" s="121" t="str">
        <f t="shared" si="2"/>
        <v/>
      </c>
      <c r="V31" s="225" t="str">
        <f t="shared" si="3"/>
        <v/>
      </c>
      <c r="W31" s="165"/>
      <c r="X31" s="122"/>
      <c r="Y31" s="123" t="str">
        <f t="shared" si="0"/>
        <v/>
      </c>
      <c r="Z31" s="30" t="str">
        <f>IF(AND(V31=0),LOOKUP(9.99999999999999E+307,$Z$5:Z30)+1,"")</f>
        <v/>
      </c>
      <c r="AA31" s="30" t="str">
        <f>IF(AND(V31="ร"),LOOKUP(9.99999999999999E+307,$AA$5:AA30)+1,"")</f>
        <v/>
      </c>
      <c r="AB31" s="124">
        <f t="shared" si="13"/>
        <v>0</v>
      </c>
      <c r="AC31" s="124" t="str">
        <f t="shared" si="5"/>
        <v/>
      </c>
      <c r="AD31" s="30" t="str">
        <f>IF(AND(AC31=1),LOOKUP(9.99999999999999E+307,$AD$5:AD30)+1,"")</f>
        <v/>
      </c>
      <c r="AE31" s="30" t="str">
        <f t="shared" si="6"/>
        <v/>
      </c>
      <c r="AF31" s="30" t="str">
        <f t="shared" si="7"/>
        <v/>
      </c>
      <c r="AG31" s="30" t="str">
        <f>IF(AND(AF31=1),LOOKUP(9.99999999999999E+307,$AG$5:AG30)+1,"")</f>
        <v/>
      </c>
      <c r="AH31" s="146" t="str">
        <f t="shared" si="1"/>
        <v/>
      </c>
      <c r="AI31" s="231" t="str">
        <f t="shared" si="8"/>
        <v/>
      </c>
      <c r="AJ31" s="30" t="str">
        <f>IF(AND(AI31=1),LOOKUP(9.99999999999999E+307,$AJ$5:AJ30)+1,"")</f>
        <v/>
      </c>
      <c r="AL31" s="231" t="str">
        <f t="shared" si="12"/>
        <v/>
      </c>
      <c r="AM31" s="30" t="str">
        <f>IF(AND(AL31=1),LOOKUP(9.99999999999999E+307,$AM$5:AM30)+1,"")</f>
        <v/>
      </c>
      <c r="AO31" s="231" t="str">
        <f t="shared" si="10"/>
        <v/>
      </c>
      <c r="AP31" s="30" t="str">
        <f>IF(AND(AO31=1),LOOKUP(9.99999999999999E+307,$AP$5:AP30)+1,"")</f>
        <v/>
      </c>
    </row>
    <row r="32" spans="2:42" s="124" customFormat="1" ht="20.100000000000001" customHeight="1" x14ac:dyDescent="0.4">
      <c r="B32" s="189" t="str">
        <f>p2เวลาเรียน!B31</f>
        <v/>
      </c>
      <c r="C32" s="189" t="str">
        <f>p2เวลาเรียน!C31</f>
        <v/>
      </c>
      <c r="D32" s="189" t="str">
        <f>p2เวลาเรียน!D31</f>
        <v/>
      </c>
      <c r="E32" s="189" t="str">
        <f>p2เวลาเรียน!E31</f>
        <v/>
      </c>
      <c r="F32" s="206" t="str">
        <f>p2เวลาเรียน!F31</f>
        <v/>
      </c>
      <c r="G32" s="207" t="str">
        <f>p2เวลาเรียน!G31</f>
        <v/>
      </c>
      <c r="H32" s="163"/>
      <c r="I32" s="163"/>
      <c r="J32" s="163"/>
      <c r="K32" s="163"/>
      <c r="L32" s="163"/>
      <c r="M32" s="160"/>
      <c r="N32" s="163"/>
      <c r="O32" s="163"/>
      <c r="P32" s="163"/>
      <c r="Q32" s="163"/>
      <c r="R32" s="163"/>
      <c r="S32" s="160"/>
      <c r="T32" s="227" t="str">
        <f t="shared" si="14"/>
        <v/>
      </c>
      <c r="U32" s="121" t="str">
        <f t="shared" si="2"/>
        <v/>
      </c>
      <c r="V32" s="225" t="str">
        <f t="shared" si="3"/>
        <v/>
      </c>
      <c r="W32" s="165"/>
      <c r="X32" s="122"/>
      <c r="Y32" s="123" t="str">
        <f t="shared" si="0"/>
        <v/>
      </c>
      <c r="Z32" s="30" t="str">
        <f>IF(AND(V32=0),LOOKUP(9.99999999999999E+307,$Z$5:Z31)+1,"")</f>
        <v/>
      </c>
      <c r="AA32" s="30" t="str">
        <f>IF(AND(V32="ร"),LOOKUP(9.99999999999999E+307,$AA$5:AA31)+1,"")</f>
        <v/>
      </c>
      <c r="AB32" s="124">
        <f t="shared" si="13"/>
        <v>0</v>
      </c>
      <c r="AC32" s="124" t="str">
        <f t="shared" si="5"/>
        <v/>
      </c>
      <c r="AD32" s="30" t="str">
        <f>IF(AND(AC32=1),LOOKUP(9.99999999999999E+307,$AD$5:AD31)+1,"")</f>
        <v/>
      </c>
      <c r="AE32" s="30" t="str">
        <f t="shared" si="6"/>
        <v/>
      </c>
      <c r="AF32" s="30" t="str">
        <f t="shared" si="7"/>
        <v/>
      </c>
      <c r="AG32" s="30" t="str">
        <f>IF(AND(AF32=1),LOOKUP(9.99999999999999E+307,$AG$5:AG31)+1,"")</f>
        <v/>
      </c>
      <c r="AH32" s="146" t="str">
        <f t="shared" si="1"/>
        <v/>
      </c>
      <c r="AI32" s="231" t="str">
        <f t="shared" si="8"/>
        <v/>
      </c>
      <c r="AJ32" s="30" t="str">
        <f>IF(AND(AI32=1),LOOKUP(9.99999999999999E+307,$AJ$5:AJ31)+1,"")</f>
        <v/>
      </c>
      <c r="AL32" s="231" t="str">
        <f t="shared" si="12"/>
        <v/>
      </c>
      <c r="AM32" s="30" t="str">
        <f>IF(AND(AL32=1),LOOKUP(9.99999999999999E+307,$AM$5:AM31)+1,"")</f>
        <v/>
      </c>
      <c r="AO32" s="231" t="str">
        <f t="shared" si="10"/>
        <v/>
      </c>
      <c r="AP32" s="30" t="str">
        <f>IF(AND(AO32=1),LOOKUP(9.99999999999999E+307,$AP$5:AP31)+1,"")</f>
        <v/>
      </c>
    </row>
    <row r="33" spans="2:42" s="124" customFormat="1" ht="20.100000000000001" customHeight="1" x14ac:dyDescent="0.4">
      <c r="B33" s="189" t="str">
        <f>p2เวลาเรียน!B32</f>
        <v/>
      </c>
      <c r="C33" s="189" t="str">
        <f>p2เวลาเรียน!C32</f>
        <v/>
      </c>
      <c r="D33" s="189" t="str">
        <f>p2เวลาเรียน!D32</f>
        <v/>
      </c>
      <c r="E33" s="189" t="str">
        <f>p2เวลาเรียน!E32</f>
        <v/>
      </c>
      <c r="F33" s="206" t="str">
        <f>p2เวลาเรียน!F32</f>
        <v/>
      </c>
      <c r="G33" s="207" t="str">
        <f>p2เวลาเรียน!G32</f>
        <v/>
      </c>
      <c r="H33" s="163"/>
      <c r="I33" s="163"/>
      <c r="J33" s="163"/>
      <c r="K33" s="163"/>
      <c r="L33" s="163"/>
      <c r="M33" s="160"/>
      <c r="N33" s="163"/>
      <c r="O33" s="163"/>
      <c r="P33" s="163"/>
      <c r="Q33" s="163"/>
      <c r="R33" s="163"/>
      <c r="S33" s="160"/>
      <c r="T33" s="227" t="str">
        <f t="shared" si="14"/>
        <v/>
      </c>
      <c r="U33" s="121" t="str">
        <f t="shared" si="2"/>
        <v/>
      </c>
      <c r="V33" s="225" t="str">
        <f t="shared" si="3"/>
        <v/>
      </c>
      <c r="W33" s="165"/>
      <c r="X33" s="122"/>
      <c r="Y33" s="123" t="str">
        <f t="shared" si="0"/>
        <v/>
      </c>
      <c r="Z33" s="30" t="str">
        <f>IF(AND(V33=0),LOOKUP(9.99999999999999E+307,$Z$5:Z32)+1,"")</f>
        <v/>
      </c>
      <c r="AA33" s="30" t="str">
        <f>IF(AND(V33="ร"),LOOKUP(9.99999999999999E+307,$AA$5:AA32)+1,"")</f>
        <v/>
      </c>
      <c r="AB33" s="124">
        <f t="shared" si="13"/>
        <v>0</v>
      </c>
      <c r="AC33" s="124" t="str">
        <f t="shared" si="5"/>
        <v/>
      </c>
      <c r="AD33" s="30" t="str">
        <f>IF(AND(AC33=1),LOOKUP(9.99999999999999E+307,$AD$5:AD32)+1,"")</f>
        <v/>
      </c>
      <c r="AE33" s="30" t="str">
        <f t="shared" si="6"/>
        <v/>
      </c>
      <c r="AF33" s="30" t="str">
        <f t="shared" si="7"/>
        <v/>
      </c>
      <c r="AG33" s="30" t="str">
        <f>IF(AND(AF33=1),LOOKUP(9.99999999999999E+307,$AG$5:AG32)+1,"")</f>
        <v/>
      </c>
      <c r="AH33" s="146" t="str">
        <f t="shared" si="1"/>
        <v/>
      </c>
      <c r="AI33" s="231" t="str">
        <f t="shared" si="8"/>
        <v/>
      </c>
      <c r="AJ33" s="30" t="str">
        <f>IF(AND(AI33=1),LOOKUP(9.99999999999999E+307,$AJ$5:AJ32)+1,"")</f>
        <v/>
      </c>
      <c r="AL33" s="231" t="str">
        <f t="shared" si="12"/>
        <v/>
      </c>
      <c r="AM33" s="30" t="str">
        <f>IF(AND(AL33=1),LOOKUP(9.99999999999999E+307,$AM$5:AM32)+1,"")</f>
        <v/>
      </c>
      <c r="AO33" s="231" t="str">
        <f t="shared" si="10"/>
        <v/>
      </c>
      <c r="AP33" s="30" t="str">
        <f>IF(AND(AO33=1),LOOKUP(9.99999999999999E+307,$AP$5:AP32)+1,"")</f>
        <v/>
      </c>
    </row>
    <row r="34" spans="2:42" s="124" customFormat="1" ht="20.100000000000001" customHeight="1" x14ac:dyDescent="0.4">
      <c r="B34" s="189" t="str">
        <f>p2เวลาเรียน!B33</f>
        <v/>
      </c>
      <c r="C34" s="189" t="str">
        <f>p2เวลาเรียน!C33</f>
        <v/>
      </c>
      <c r="D34" s="189" t="str">
        <f>p2เวลาเรียน!D33</f>
        <v/>
      </c>
      <c r="E34" s="189" t="str">
        <f>p2เวลาเรียน!E33</f>
        <v/>
      </c>
      <c r="F34" s="206" t="str">
        <f>p2เวลาเรียน!F33</f>
        <v/>
      </c>
      <c r="G34" s="207" t="str">
        <f>p2เวลาเรียน!G33</f>
        <v/>
      </c>
      <c r="H34" s="163"/>
      <c r="I34" s="163"/>
      <c r="J34" s="163"/>
      <c r="K34" s="163"/>
      <c r="L34" s="163"/>
      <c r="M34" s="160"/>
      <c r="N34" s="163"/>
      <c r="O34" s="163"/>
      <c r="P34" s="163"/>
      <c r="Q34" s="163"/>
      <c r="R34" s="163"/>
      <c r="S34" s="160"/>
      <c r="T34" s="227" t="str">
        <f t="shared" si="14"/>
        <v/>
      </c>
      <c r="U34" s="121" t="str">
        <f t="shared" si="2"/>
        <v/>
      </c>
      <c r="V34" s="225" t="str">
        <f t="shared" si="3"/>
        <v/>
      </c>
      <c r="W34" s="165"/>
      <c r="X34" s="122"/>
      <c r="Y34" s="123" t="str">
        <f t="shared" si="0"/>
        <v/>
      </c>
      <c r="Z34" s="30" t="str">
        <f>IF(AND(V34=0),LOOKUP(9.99999999999999E+307,$Z$5:Z33)+1,"")</f>
        <v/>
      </c>
      <c r="AA34" s="30" t="str">
        <f>IF(AND(V34="ร"),LOOKUP(9.99999999999999E+307,$AA$5:AA33)+1,"")</f>
        <v/>
      </c>
      <c r="AB34" s="124">
        <f t="shared" si="13"/>
        <v>0</v>
      </c>
      <c r="AC34" s="124" t="str">
        <f t="shared" si="5"/>
        <v/>
      </c>
      <c r="AD34" s="30" t="str">
        <f>IF(AND(AC34=1),LOOKUP(9.99999999999999E+307,$AD$5:AD33)+1,"")</f>
        <v/>
      </c>
      <c r="AE34" s="30" t="str">
        <f t="shared" si="6"/>
        <v/>
      </c>
      <c r="AF34" s="30" t="str">
        <f t="shared" si="7"/>
        <v/>
      </c>
      <c r="AG34" s="30" t="str">
        <f>IF(AND(AF34=1),LOOKUP(9.99999999999999E+307,$AG$5:AG33)+1,"")</f>
        <v/>
      </c>
      <c r="AH34" s="146" t="str">
        <f t="shared" si="1"/>
        <v/>
      </c>
      <c r="AI34" s="231" t="str">
        <f t="shared" si="8"/>
        <v/>
      </c>
      <c r="AJ34" s="30" t="str">
        <f>IF(AND(AI34=1),LOOKUP(9.99999999999999E+307,$AJ$5:AJ33)+1,"")</f>
        <v/>
      </c>
      <c r="AL34" s="231" t="str">
        <f t="shared" si="12"/>
        <v/>
      </c>
      <c r="AM34" s="30" t="str">
        <f>IF(AND(AL34=1),LOOKUP(9.99999999999999E+307,$AM$5:AM33)+1,"")</f>
        <v/>
      </c>
      <c r="AO34" s="231" t="str">
        <f t="shared" si="10"/>
        <v/>
      </c>
      <c r="AP34" s="30" t="str">
        <f>IF(AND(AO34=1),LOOKUP(9.99999999999999E+307,$AP$5:AP33)+1,"")</f>
        <v/>
      </c>
    </row>
    <row r="35" spans="2:42" s="124" customFormat="1" ht="20.100000000000001" customHeight="1" x14ac:dyDescent="0.4">
      <c r="B35" s="189" t="str">
        <f>p2เวลาเรียน!B34</f>
        <v/>
      </c>
      <c r="C35" s="189" t="str">
        <f>p2เวลาเรียน!C34</f>
        <v/>
      </c>
      <c r="D35" s="189" t="str">
        <f>p2เวลาเรียน!D34</f>
        <v/>
      </c>
      <c r="E35" s="189" t="str">
        <f>p2เวลาเรียน!E34</f>
        <v/>
      </c>
      <c r="F35" s="206" t="str">
        <f>p2เวลาเรียน!F34</f>
        <v/>
      </c>
      <c r="G35" s="207" t="str">
        <f>p2เวลาเรียน!G34</f>
        <v/>
      </c>
      <c r="H35" s="163"/>
      <c r="I35" s="163"/>
      <c r="J35" s="163"/>
      <c r="K35" s="163"/>
      <c r="L35" s="163"/>
      <c r="M35" s="160"/>
      <c r="N35" s="163"/>
      <c r="O35" s="163"/>
      <c r="P35" s="163"/>
      <c r="Q35" s="163"/>
      <c r="R35" s="163"/>
      <c r="S35" s="160"/>
      <c r="T35" s="227" t="str">
        <f t="shared" si="14"/>
        <v/>
      </c>
      <c r="U35" s="121" t="str">
        <f t="shared" si="2"/>
        <v/>
      </c>
      <c r="V35" s="225" t="str">
        <f t="shared" si="3"/>
        <v/>
      </c>
      <c r="W35" s="165"/>
      <c r="X35" s="122"/>
      <c r="Y35" s="123" t="str">
        <f t="shared" si="0"/>
        <v/>
      </c>
      <c r="Z35" s="30" t="str">
        <f>IF(AND(V35=0),LOOKUP(9.99999999999999E+307,$Z$5:Z34)+1,"")</f>
        <v/>
      </c>
      <c r="AA35" s="30" t="str">
        <f>IF(AND(V35="ร"),LOOKUP(9.99999999999999E+307,$AA$5:AA34)+1,"")</f>
        <v/>
      </c>
      <c r="AB35" s="124">
        <f t="shared" si="13"/>
        <v>0</v>
      </c>
      <c r="AC35" s="124" t="str">
        <f t="shared" si="5"/>
        <v/>
      </c>
      <c r="AD35" s="30" t="str">
        <f>IF(AND(AC35=1),LOOKUP(9.99999999999999E+307,$AD$5:AD34)+1,"")</f>
        <v/>
      </c>
      <c r="AE35" s="30" t="str">
        <f t="shared" si="6"/>
        <v/>
      </c>
      <c r="AF35" s="30" t="str">
        <f t="shared" si="7"/>
        <v/>
      </c>
      <c r="AG35" s="30" t="str">
        <f>IF(AND(AF35=1),LOOKUP(9.99999999999999E+307,$AG$5:AG34)+1,"")</f>
        <v/>
      </c>
      <c r="AH35" s="146" t="str">
        <f t="shared" si="1"/>
        <v/>
      </c>
      <c r="AI35" s="231" t="str">
        <f t="shared" si="8"/>
        <v/>
      </c>
      <c r="AJ35" s="30" t="str">
        <f>IF(AND(AI35=1),LOOKUP(9.99999999999999E+307,$AJ$5:AJ34)+1,"")</f>
        <v/>
      </c>
      <c r="AL35" s="231" t="str">
        <f t="shared" si="12"/>
        <v/>
      </c>
      <c r="AM35" s="30" t="str">
        <f>IF(AND(AL35=1),LOOKUP(9.99999999999999E+307,$AM$5:AM34)+1,"")</f>
        <v/>
      </c>
      <c r="AO35" s="231" t="str">
        <f t="shared" si="10"/>
        <v/>
      </c>
      <c r="AP35" s="30" t="str">
        <f>IF(AND(AO35=1),LOOKUP(9.99999999999999E+307,$AP$5:AP34)+1,"")</f>
        <v/>
      </c>
    </row>
    <row r="36" spans="2:42" s="124" customFormat="1" ht="20.100000000000001" customHeight="1" x14ac:dyDescent="0.4">
      <c r="B36" s="189" t="str">
        <f>p2เวลาเรียน!B35</f>
        <v/>
      </c>
      <c r="C36" s="189" t="str">
        <f>p2เวลาเรียน!C35</f>
        <v/>
      </c>
      <c r="D36" s="189" t="str">
        <f>p2เวลาเรียน!D35</f>
        <v/>
      </c>
      <c r="E36" s="189" t="str">
        <f>p2เวลาเรียน!E35</f>
        <v/>
      </c>
      <c r="F36" s="206" t="str">
        <f>p2เวลาเรียน!F35</f>
        <v/>
      </c>
      <c r="G36" s="207" t="str">
        <f>p2เวลาเรียน!G35</f>
        <v/>
      </c>
      <c r="H36" s="163"/>
      <c r="I36" s="163"/>
      <c r="J36" s="163"/>
      <c r="K36" s="163"/>
      <c r="L36" s="163"/>
      <c r="M36" s="160"/>
      <c r="N36" s="163"/>
      <c r="O36" s="163"/>
      <c r="P36" s="163"/>
      <c r="Q36" s="163"/>
      <c r="R36" s="163"/>
      <c r="S36" s="160"/>
      <c r="T36" s="227" t="str">
        <f t="shared" si="14"/>
        <v/>
      </c>
      <c r="U36" s="121" t="str">
        <f t="shared" si="2"/>
        <v/>
      </c>
      <c r="V36" s="225" t="str">
        <f t="shared" si="3"/>
        <v/>
      </c>
      <c r="W36" s="165"/>
      <c r="X36" s="122"/>
      <c r="Y36" s="123" t="str">
        <f t="shared" si="0"/>
        <v/>
      </c>
      <c r="Z36" s="30" t="str">
        <f>IF(AND(V36=0),LOOKUP(9.99999999999999E+307,$Z$5:Z35)+1,"")</f>
        <v/>
      </c>
      <c r="AA36" s="30" t="str">
        <f>IF(AND(V36="ร"),LOOKUP(9.99999999999999E+307,$AA$5:AA35)+1,"")</f>
        <v/>
      </c>
      <c r="AB36" s="124">
        <f t="shared" si="13"/>
        <v>0</v>
      </c>
      <c r="AC36" s="124" t="str">
        <f t="shared" si="5"/>
        <v/>
      </c>
      <c r="AD36" s="30" t="str">
        <f>IF(AND(AC36=1),LOOKUP(9.99999999999999E+307,$AD$5:AD35)+1,"")</f>
        <v/>
      </c>
      <c r="AE36" s="30" t="str">
        <f t="shared" si="6"/>
        <v/>
      </c>
      <c r="AF36" s="30" t="str">
        <f t="shared" si="7"/>
        <v/>
      </c>
      <c r="AG36" s="30" t="str">
        <f>IF(AND(AF36=1),LOOKUP(9.99999999999999E+307,$AG$5:AG35)+1,"")</f>
        <v/>
      </c>
      <c r="AH36" s="146" t="str">
        <f t="shared" si="1"/>
        <v/>
      </c>
      <c r="AI36" s="231" t="str">
        <f t="shared" si="8"/>
        <v/>
      </c>
      <c r="AJ36" s="30" t="str">
        <f>IF(AND(AI36=1),LOOKUP(9.99999999999999E+307,$AJ$5:AJ35)+1,"")</f>
        <v/>
      </c>
      <c r="AL36" s="231" t="str">
        <f t="shared" si="12"/>
        <v/>
      </c>
      <c r="AM36" s="30" t="str">
        <f>IF(AND(AL36=1),LOOKUP(9.99999999999999E+307,$AM$5:AM35)+1,"")</f>
        <v/>
      </c>
      <c r="AO36" s="231" t="str">
        <f t="shared" si="10"/>
        <v/>
      </c>
      <c r="AP36" s="30" t="str">
        <f>IF(AND(AO36=1),LOOKUP(9.99999999999999E+307,$AP$5:AP35)+1,"")</f>
        <v/>
      </c>
    </row>
    <row r="37" spans="2:42" s="124" customFormat="1" ht="20.100000000000001" customHeight="1" x14ac:dyDescent="0.4">
      <c r="B37" s="189" t="str">
        <f>p2เวลาเรียน!B36</f>
        <v/>
      </c>
      <c r="C37" s="189" t="str">
        <f>p2เวลาเรียน!C36</f>
        <v/>
      </c>
      <c r="D37" s="189" t="str">
        <f>p2เวลาเรียน!D36</f>
        <v/>
      </c>
      <c r="E37" s="189" t="str">
        <f>p2เวลาเรียน!E36</f>
        <v/>
      </c>
      <c r="F37" s="206" t="str">
        <f>p2เวลาเรียน!F36</f>
        <v/>
      </c>
      <c r="G37" s="207" t="str">
        <f>p2เวลาเรียน!G36</f>
        <v/>
      </c>
      <c r="H37" s="163"/>
      <c r="I37" s="163"/>
      <c r="J37" s="163"/>
      <c r="K37" s="163"/>
      <c r="L37" s="163"/>
      <c r="M37" s="160"/>
      <c r="N37" s="163"/>
      <c r="O37" s="163"/>
      <c r="P37" s="163"/>
      <c r="Q37" s="163"/>
      <c r="R37" s="163"/>
      <c r="S37" s="160"/>
      <c r="T37" s="227" t="str">
        <f t="shared" si="14"/>
        <v/>
      </c>
      <c r="U37" s="121" t="str">
        <f t="shared" si="2"/>
        <v/>
      </c>
      <c r="V37" s="225" t="str">
        <f t="shared" si="3"/>
        <v/>
      </c>
      <c r="W37" s="165"/>
      <c r="X37" s="122"/>
      <c r="Y37" s="123" t="str">
        <f t="shared" si="0"/>
        <v/>
      </c>
      <c r="Z37" s="30" t="str">
        <f>IF(AND(V37=0),LOOKUP(9.99999999999999E+307,$Z$5:Z36)+1,"")</f>
        <v/>
      </c>
      <c r="AA37" s="30" t="str">
        <f>IF(AND(V37="ร"),LOOKUP(9.99999999999999E+307,$AA$5:AA36)+1,"")</f>
        <v/>
      </c>
      <c r="AB37" s="124">
        <f t="shared" si="13"/>
        <v>0</v>
      </c>
      <c r="AC37" s="124" t="str">
        <f t="shared" si="5"/>
        <v/>
      </c>
      <c r="AD37" s="30" t="str">
        <f>IF(AND(AC37=1),LOOKUP(9.99999999999999E+307,$AD$5:AD36)+1,"")</f>
        <v/>
      </c>
      <c r="AE37" s="30" t="str">
        <f t="shared" si="6"/>
        <v/>
      </c>
      <c r="AF37" s="30" t="str">
        <f t="shared" si="7"/>
        <v/>
      </c>
      <c r="AG37" s="30" t="str">
        <f>IF(AND(AF37=1),LOOKUP(9.99999999999999E+307,$AG$5:AG36)+1,"")</f>
        <v/>
      </c>
      <c r="AH37" s="146" t="str">
        <f t="shared" si="1"/>
        <v/>
      </c>
      <c r="AI37" s="231" t="str">
        <f t="shared" si="8"/>
        <v/>
      </c>
      <c r="AJ37" s="30" t="str">
        <f>IF(AND(AI37=1),LOOKUP(9.99999999999999E+307,$AJ$5:AJ36)+1,"")</f>
        <v/>
      </c>
      <c r="AL37" s="231" t="str">
        <f t="shared" si="12"/>
        <v/>
      </c>
      <c r="AM37" s="30" t="str">
        <f>IF(AND(AL37=1),LOOKUP(9.99999999999999E+307,$AM$5:AM36)+1,"")</f>
        <v/>
      </c>
      <c r="AO37" s="231" t="str">
        <f t="shared" si="10"/>
        <v/>
      </c>
      <c r="AP37" s="30" t="str">
        <f>IF(AND(AO37=1),LOOKUP(9.99999999999999E+307,$AP$5:AP36)+1,"")</f>
        <v/>
      </c>
    </row>
    <row r="38" spans="2:42" s="124" customFormat="1" ht="20.100000000000001" customHeight="1" x14ac:dyDescent="0.4">
      <c r="B38" s="189" t="str">
        <f>p2เวลาเรียน!B37</f>
        <v/>
      </c>
      <c r="C38" s="189" t="str">
        <f>p2เวลาเรียน!C37</f>
        <v/>
      </c>
      <c r="D38" s="189" t="str">
        <f>p2เวลาเรียน!D37</f>
        <v/>
      </c>
      <c r="E38" s="189" t="str">
        <f>p2เวลาเรียน!E37</f>
        <v/>
      </c>
      <c r="F38" s="206" t="str">
        <f>p2เวลาเรียน!F37</f>
        <v/>
      </c>
      <c r="G38" s="207" t="str">
        <f>p2เวลาเรียน!G37</f>
        <v/>
      </c>
      <c r="H38" s="163"/>
      <c r="I38" s="163"/>
      <c r="J38" s="163"/>
      <c r="K38" s="163"/>
      <c r="L38" s="163"/>
      <c r="M38" s="160"/>
      <c r="N38" s="163"/>
      <c r="O38" s="163"/>
      <c r="P38" s="163"/>
      <c r="Q38" s="163"/>
      <c r="R38" s="163"/>
      <c r="S38" s="160"/>
      <c r="T38" s="227" t="str">
        <f t="shared" si="14"/>
        <v/>
      </c>
      <c r="U38" s="121" t="str">
        <f t="shared" si="2"/>
        <v/>
      </c>
      <c r="V38" s="225" t="str">
        <f t="shared" si="3"/>
        <v/>
      </c>
      <c r="W38" s="165"/>
      <c r="X38" s="122"/>
      <c r="Y38" s="123" t="str">
        <f t="shared" si="0"/>
        <v/>
      </c>
      <c r="Z38" s="30" t="str">
        <f>IF(AND(V38=0),LOOKUP(9.99999999999999E+307,$Z$5:Z37)+1,"")</f>
        <v/>
      </c>
      <c r="AA38" s="30" t="str">
        <f>IF(AND(V38="ร"),LOOKUP(9.99999999999999E+307,$AA$5:AA37)+1,"")</f>
        <v/>
      </c>
      <c r="AB38" s="124">
        <f t="shared" si="13"/>
        <v>0</v>
      </c>
      <c r="AC38" s="124" t="str">
        <f t="shared" si="5"/>
        <v/>
      </c>
      <c r="AD38" s="30" t="str">
        <f>IF(AND(AC38=1),LOOKUP(9.99999999999999E+307,$AD$5:AD37)+1,"")</f>
        <v/>
      </c>
      <c r="AE38" s="30" t="str">
        <f t="shared" si="6"/>
        <v/>
      </c>
      <c r="AF38" s="30" t="str">
        <f t="shared" si="7"/>
        <v/>
      </c>
      <c r="AG38" s="30" t="str">
        <f>IF(AND(AF38=1),LOOKUP(9.99999999999999E+307,$AG$5:AG37)+1,"")</f>
        <v/>
      </c>
      <c r="AH38" s="146" t="str">
        <f t="shared" si="1"/>
        <v/>
      </c>
      <c r="AI38" s="231" t="str">
        <f t="shared" si="8"/>
        <v/>
      </c>
      <c r="AJ38" s="30" t="str">
        <f>IF(AND(AI38=1),LOOKUP(9.99999999999999E+307,$AJ$5:AJ37)+1,"")</f>
        <v/>
      </c>
      <c r="AL38" s="231" t="str">
        <f t="shared" si="12"/>
        <v/>
      </c>
      <c r="AM38" s="30" t="str">
        <f>IF(AND(AL38=1),LOOKUP(9.99999999999999E+307,$AM$5:AM37)+1,"")</f>
        <v/>
      </c>
      <c r="AO38" s="231" t="str">
        <f t="shared" si="10"/>
        <v/>
      </c>
      <c r="AP38" s="30" t="str">
        <f>IF(AND(AO38=1),LOOKUP(9.99999999999999E+307,$AP$5:AP37)+1,"")</f>
        <v/>
      </c>
    </row>
    <row r="39" spans="2:42" s="124" customFormat="1" ht="20.100000000000001" customHeight="1" x14ac:dyDescent="0.4">
      <c r="B39" s="189" t="str">
        <f>p2เวลาเรียน!B38</f>
        <v/>
      </c>
      <c r="C39" s="189" t="str">
        <f>p2เวลาเรียน!C38</f>
        <v/>
      </c>
      <c r="D39" s="189" t="str">
        <f>p2เวลาเรียน!D38</f>
        <v/>
      </c>
      <c r="E39" s="189" t="str">
        <f>p2เวลาเรียน!E38</f>
        <v/>
      </c>
      <c r="F39" s="206" t="str">
        <f>p2เวลาเรียน!F38</f>
        <v/>
      </c>
      <c r="G39" s="207" t="str">
        <f>p2เวลาเรียน!G38</f>
        <v/>
      </c>
      <c r="H39" s="163"/>
      <c r="I39" s="163"/>
      <c r="J39" s="163"/>
      <c r="K39" s="163"/>
      <c r="L39" s="163"/>
      <c r="M39" s="160"/>
      <c r="N39" s="163"/>
      <c r="O39" s="163"/>
      <c r="P39" s="163"/>
      <c r="Q39" s="163"/>
      <c r="R39" s="163"/>
      <c r="S39" s="160"/>
      <c r="T39" s="227" t="str">
        <f t="shared" si="14"/>
        <v/>
      </c>
      <c r="U39" s="121" t="str">
        <f t="shared" si="2"/>
        <v/>
      </c>
      <c r="V39" s="225" t="str">
        <f t="shared" si="3"/>
        <v/>
      </c>
      <c r="W39" s="165"/>
      <c r="X39" s="122"/>
      <c r="Y39" s="123" t="str">
        <f t="shared" si="0"/>
        <v/>
      </c>
      <c r="Z39" s="30" t="str">
        <f>IF(AND(V39=0),LOOKUP(9.99999999999999E+307,$Z$5:Z38)+1,"")</f>
        <v/>
      </c>
      <c r="AA39" s="30" t="str">
        <f>IF(AND(V39="ร"),LOOKUP(9.99999999999999E+307,$AA$5:AA38)+1,"")</f>
        <v/>
      </c>
      <c r="AB39" s="124">
        <f t="shared" si="13"/>
        <v>0</v>
      </c>
      <c r="AC39" s="124" t="str">
        <f t="shared" si="5"/>
        <v/>
      </c>
      <c r="AD39" s="30" t="str">
        <f>IF(AND(AC39=1),LOOKUP(9.99999999999999E+307,$AD$5:AD38)+1,"")</f>
        <v/>
      </c>
      <c r="AE39" s="30" t="str">
        <f t="shared" si="6"/>
        <v/>
      </c>
      <c r="AF39" s="30" t="str">
        <f t="shared" si="7"/>
        <v/>
      </c>
      <c r="AG39" s="30" t="str">
        <f>IF(AND(AF39=1),LOOKUP(9.99999999999999E+307,$AG$5:AG38)+1,"")</f>
        <v/>
      </c>
      <c r="AH39" s="146" t="str">
        <f t="shared" si="1"/>
        <v/>
      </c>
      <c r="AI39" s="231" t="str">
        <f t="shared" si="8"/>
        <v/>
      </c>
      <c r="AJ39" s="30" t="str">
        <f>IF(AND(AI39=1),LOOKUP(9.99999999999999E+307,$AJ$5:AJ38)+1,"")</f>
        <v/>
      </c>
      <c r="AL39" s="231" t="str">
        <f t="shared" si="12"/>
        <v/>
      </c>
      <c r="AM39" s="30" t="str">
        <f>IF(AND(AL39=1),LOOKUP(9.99999999999999E+307,$AM$5:AM38)+1,"")</f>
        <v/>
      </c>
      <c r="AO39" s="231" t="str">
        <f t="shared" si="10"/>
        <v/>
      </c>
      <c r="AP39" s="30" t="str">
        <f>IF(AND(AO39=1),LOOKUP(9.99999999999999E+307,$AP$5:AP38)+1,"")</f>
        <v/>
      </c>
    </row>
    <row r="40" spans="2:42" s="124" customFormat="1" ht="20.100000000000001" customHeight="1" x14ac:dyDescent="0.4">
      <c r="B40" s="189" t="str">
        <f>p2เวลาเรียน!B39</f>
        <v/>
      </c>
      <c r="C40" s="189" t="str">
        <f>p2เวลาเรียน!C39</f>
        <v/>
      </c>
      <c r="D40" s="189" t="str">
        <f>p2เวลาเรียน!D39</f>
        <v/>
      </c>
      <c r="E40" s="189" t="str">
        <f>p2เวลาเรียน!E39</f>
        <v/>
      </c>
      <c r="F40" s="206" t="str">
        <f>p2เวลาเรียน!F39</f>
        <v/>
      </c>
      <c r="G40" s="207" t="str">
        <f>p2เวลาเรียน!G39</f>
        <v/>
      </c>
      <c r="H40" s="163"/>
      <c r="I40" s="163"/>
      <c r="J40" s="163"/>
      <c r="K40" s="163"/>
      <c r="L40" s="163"/>
      <c r="M40" s="160"/>
      <c r="N40" s="163"/>
      <c r="O40" s="163"/>
      <c r="P40" s="163"/>
      <c r="Q40" s="163"/>
      <c r="R40" s="163"/>
      <c r="S40" s="160"/>
      <c r="T40" s="227" t="str">
        <f t="shared" si="14"/>
        <v/>
      </c>
      <c r="U40" s="121" t="str">
        <f t="shared" si="2"/>
        <v/>
      </c>
      <c r="V40" s="225" t="str">
        <f t="shared" si="3"/>
        <v/>
      </c>
      <c r="W40" s="165"/>
      <c r="X40" s="122"/>
      <c r="Y40" s="123" t="str">
        <f t="shared" si="0"/>
        <v/>
      </c>
      <c r="Z40" s="30" t="str">
        <f>IF(AND(V40=0),LOOKUP(9.99999999999999E+307,$Z$5:Z39)+1,"")</f>
        <v/>
      </c>
      <c r="AA40" s="30" t="str">
        <f>IF(AND(V40="ร"),LOOKUP(9.99999999999999E+307,$AA$5:AA39)+1,"")</f>
        <v/>
      </c>
      <c r="AB40" s="124">
        <f t="shared" si="13"/>
        <v>0</v>
      </c>
      <c r="AC40" s="124" t="str">
        <f t="shared" si="5"/>
        <v/>
      </c>
      <c r="AD40" s="30" t="str">
        <f>IF(AND(AC40=1),LOOKUP(9.99999999999999E+307,$AD$5:AD39)+1,"")</f>
        <v/>
      </c>
      <c r="AE40" s="30" t="str">
        <f t="shared" si="6"/>
        <v/>
      </c>
      <c r="AF40" s="30" t="str">
        <f t="shared" si="7"/>
        <v/>
      </c>
      <c r="AG40" s="30" t="str">
        <f>IF(AND(AF40=1),LOOKUP(9.99999999999999E+307,$AG$5:AG39)+1,"")</f>
        <v/>
      </c>
      <c r="AH40" s="146" t="str">
        <f t="shared" si="1"/>
        <v/>
      </c>
      <c r="AI40" s="231" t="str">
        <f t="shared" si="8"/>
        <v/>
      </c>
      <c r="AJ40" s="30" t="str">
        <f>IF(AND(AI40=1),LOOKUP(9.99999999999999E+307,$AJ$5:AJ39)+1,"")</f>
        <v/>
      </c>
      <c r="AL40" s="231" t="str">
        <f t="shared" si="12"/>
        <v/>
      </c>
      <c r="AM40" s="30" t="str">
        <f>IF(AND(AL40=1),LOOKUP(9.99999999999999E+307,$AM$5:AM39)+1,"")</f>
        <v/>
      </c>
      <c r="AO40" s="231" t="str">
        <f t="shared" si="10"/>
        <v/>
      </c>
      <c r="AP40" s="30" t="str">
        <f>IF(AND(AO40=1),LOOKUP(9.99999999999999E+307,$AP$5:AP39)+1,"")</f>
        <v/>
      </c>
    </row>
    <row r="41" spans="2:42" s="124" customFormat="1" ht="20.100000000000001" customHeight="1" x14ac:dyDescent="0.4">
      <c r="B41" s="189" t="str">
        <f>p2เวลาเรียน!B40</f>
        <v/>
      </c>
      <c r="C41" s="189" t="str">
        <f>p2เวลาเรียน!C40</f>
        <v/>
      </c>
      <c r="D41" s="189" t="str">
        <f>p2เวลาเรียน!D40</f>
        <v/>
      </c>
      <c r="E41" s="189" t="str">
        <f>p2เวลาเรียน!E40</f>
        <v/>
      </c>
      <c r="F41" s="206" t="str">
        <f>p2เวลาเรียน!F40</f>
        <v/>
      </c>
      <c r="G41" s="207" t="str">
        <f>p2เวลาเรียน!G40</f>
        <v/>
      </c>
      <c r="H41" s="163"/>
      <c r="I41" s="163"/>
      <c r="J41" s="163"/>
      <c r="K41" s="163"/>
      <c r="L41" s="163"/>
      <c r="M41" s="160"/>
      <c r="N41" s="163"/>
      <c r="O41" s="163"/>
      <c r="P41" s="163"/>
      <c r="Q41" s="163"/>
      <c r="R41" s="163"/>
      <c r="S41" s="160"/>
      <c r="T41" s="227" t="str">
        <f t="shared" si="14"/>
        <v/>
      </c>
      <c r="U41" s="121" t="str">
        <f t="shared" si="2"/>
        <v/>
      </c>
      <c r="V41" s="225" t="str">
        <f t="shared" si="3"/>
        <v/>
      </c>
      <c r="W41" s="165"/>
      <c r="X41" s="122"/>
      <c r="Y41" s="123" t="str">
        <f t="shared" si="0"/>
        <v/>
      </c>
      <c r="Z41" s="30" t="str">
        <f>IF(AND(V41=0),LOOKUP(9.99999999999999E+307,$Z$5:Z40)+1,"")</f>
        <v/>
      </c>
      <c r="AA41" s="30" t="str">
        <f>IF(AND(V41="ร"),LOOKUP(9.99999999999999E+307,$AA$5:AA40)+1,"")</f>
        <v/>
      </c>
      <c r="AB41" s="124">
        <f t="shared" si="13"/>
        <v>0</v>
      </c>
      <c r="AC41" s="124" t="str">
        <f t="shared" si="5"/>
        <v/>
      </c>
      <c r="AD41" s="30" t="str">
        <f>IF(AND(AC41=1),LOOKUP(9.99999999999999E+307,$AD$5:AD40)+1,"")</f>
        <v/>
      </c>
      <c r="AE41" s="30" t="str">
        <f t="shared" si="6"/>
        <v/>
      </c>
      <c r="AF41" s="30" t="str">
        <f t="shared" si="7"/>
        <v/>
      </c>
      <c r="AG41" s="30" t="str">
        <f>IF(AND(AF41=1),LOOKUP(9.99999999999999E+307,$AG$5:AG40)+1,"")</f>
        <v/>
      </c>
      <c r="AH41" s="146" t="str">
        <f t="shared" si="1"/>
        <v/>
      </c>
      <c r="AI41" s="231" t="str">
        <f t="shared" si="8"/>
        <v/>
      </c>
      <c r="AJ41" s="30" t="str">
        <f>IF(AND(AI41=1),LOOKUP(9.99999999999999E+307,$AJ$5:AJ40)+1,"")</f>
        <v/>
      </c>
      <c r="AL41" s="231" t="str">
        <f t="shared" si="12"/>
        <v/>
      </c>
      <c r="AM41" s="30" t="str">
        <f>IF(AND(AL41=1),LOOKUP(9.99999999999999E+307,$AM$5:AM40)+1,"")</f>
        <v/>
      </c>
      <c r="AO41" s="231" t="str">
        <f t="shared" si="10"/>
        <v/>
      </c>
      <c r="AP41" s="30" t="str">
        <f>IF(AND(AO41=1),LOOKUP(9.99999999999999E+307,$AP$5:AP40)+1,"")</f>
        <v/>
      </c>
    </row>
    <row r="42" spans="2:42" s="124" customFormat="1" ht="20.100000000000001" customHeight="1" x14ac:dyDescent="0.4">
      <c r="B42" s="189" t="str">
        <f>p2เวลาเรียน!B41</f>
        <v/>
      </c>
      <c r="C42" s="189" t="str">
        <f>p2เวลาเรียน!C41</f>
        <v/>
      </c>
      <c r="D42" s="189" t="str">
        <f>p2เวลาเรียน!D41</f>
        <v/>
      </c>
      <c r="E42" s="189" t="str">
        <f>p2เวลาเรียน!E41</f>
        <v/>
      </c>
      <c r="F42" s="206" t="str">
        <f>p2เวลาเรียน!F41</f>
        <v/>
      </c>
      <c r="G42" s="207" t="str">
        <f>p2เวลาเรียน!G41</f>
        <v/>
      </c>
      <c r="H42" s="163"/>
      <c r="I42" s="163"/>
      <c r="J42" s="163"/>
      <c r="K42" s="163"/>
      <c r="L42" s="163"/>
      <c r="M42" s="160"/>
      <c r="N42" s="163"/>
      <c r="O42" s="163"/>
      <c r="P42" s="163"/>
      <c r="Q42" s="163"/>
      <c r="R42" s="163"/>
      <c r="S42" s="160"/>
      <c r="T42" s="227" t="str">
        <f t="shared" si="14"/>
        <v/>
      </c>
      <c r="U42" s="121" t="str">
        <f t="shared" si="2"/>
        <v/>
      </c>
      <c r="V42" s="225" t="str">
        <f t="shared" si="3"/>
        <v/>
      </c>
      <c r="W42" s="165"/>
      <c r="X42" s="122"/>
      <c r="Y42" s="123" t="str">
        <f t="shared" si="0"/>
        <v/>
      </c>
      <c r="Z42" s="30" t="str">
        <f>IF(AND(V42=0),LOOKUP(9.99999999999999E+307,$Z$5:Z41)+1,"")</f>
        <v/>
      </c>
      <c r="AA42" s="30" t="str">
        <f>IF(AND(V42="ร"),LOOKUP(9.99999999999999E+307,$AA$5:AA41)+1,"")</f>
        <v/>
      </c>
      <c r="AB42" s="124">
        <f t="shared" si="13"/>
        <v>0</v>
      </c>
      <c r="AC42" s="124" t="str">
        <f t="shared" si="5"/>
        <v/>
      </c>
      <c r="AD42" s="30" t="str">
        <f>IF(AND(AC42=1),LOOKUP(9.99999999999999E+307,$AD$5:AD41)+1,"")</f>
        <v/>
      </c>
      <c r="AE42" s="30" t="str">
        <f t="shared" si="6"/>
        <v/>
      </c>
      <c r="AF42" s="30" t="str">
        <f t="shared" si="7"/>
        <v/>
      </c>
      <c r="AG42" s="30" t="str">
        <f>IF(AND(AF42=1),LOOKUP(9.99999999999999E+307,$AG$5:AG41)+1,"")</f>
        <v/>
      </c>
      <c r="AH42" s="146" t="str">
        <f t="shared" si="1"/>
        <v/>
      </c>
      <c r="AI42" s="231" t="str">
        <f t="shared" si="8"/>
        <v/>
      </c>
      <c r="AJ42" s="30" t="str">
        <f>IF(AND(AI42=1),LOOKUP(9.99999999999999E+307,$AJ$5:AJ41)+1,"")</f>
        <v/>
      </c>
      <c r="AL42" s="231" t="str">
        <f t="shared" si="12"/>
        <v/>
      </c>
      <c r="AM42" s="30" t="str">
        <f>IF(AND(AL42=1),LOOKUP(9.99999999999999E+307,$AM$5:AM41)+1,"")</f>
        <v/>
      </c>
      <c r="AO42" s="231" t="str">
        <f t="shared" si="10"/>
        <v/>
      </c>
      <c r="AP42" s="30" t="str">
        <f>IF(AND(AO42=1),LOOKUP(9.99999999999999E+307,$AP$5:AP41)+1,"")</f>
        <v/>
      </c>
    </row>
    <row r="43" spans="2:42" s="124" customFormat="1" ht="20.100000000000001" customHeight="1" x14ac:dyDescent="0.4">
      <c r="B43" s="189" t="str">
        <f>p2เวลาเรียน!B42</f>
        <v/>
      </c>
      <c r="C43" s="189" t="str">
        <f>p2เวลาเรียน!C42</f>
        <v/>
      </c>
      <c r="D43" s="189" t="str">
        <f>p2เวลาเรียน!D42</f>
        <v/>
      </c>
      <c r="E43" s="189" t="str">
        <f>p2เวลาเรียน!E42</f>
        <v/>
      </c>
      <c r="F43" s="206" t="str">
        <f>p2เวลาเรียน!F42</f>
        <v/>
      </c>
      <c r="G43" s="207" t="str">
        <f>p2เวลาเรียน!G42</f>
        <v/>
      </c>
      <c r="H43" s="163"/>
      <c r="I43" s="163"/>
      <c r="J43" s="163"/>
      <c r="K43" s="163"/>
      <c r="L43" s="163"/>
      <c r="M43" s="160"/>
      <c r="N43" s="163"/>
      <c r="O43" s="163"/>
      <c r="P43" s="163"/>
      <c r="Q43" s="163"/>
      <c r="R43" s="163"/>
      <c r="S43" s="160"/>
      <c r="T43" s="227" t="str">
        <f t="shared" ref="T43:T49" si="15">IF(M43+S43=0,"",SUM(H43:S43))</f>
        <v/>
      </c>
      <c r="U43" s="121" t="str">
        <f t="shared" ref="U43:U49" si="16">IF(T43="","",IF(T43&gt;79,4,IF(T43&gt;74,3.5,IF(T43&gt;69,3,IF(T43&gt;64,2.5,IF(T43&gt;59,2,IF(T43&gt;54,1.5,IF(T43&gt;49,1,0))))))))</f>
        <v/>
      </c>
      <c r="V43" s="225" t="str">
        <f t="shared" ref="V43:V49" si="17">IF(T($E43)="","",IF((X43="ร"),"ร",IF((X43="ผ"),"ผ",IF((X43="มส."),"มส",IF((X43="มผ"),"มผ",U43)))))</f>
        <v/>
      </c>
      <c r="W43" s="165"/>
      <c r="X43" s="122"/>
      <c r="Y43" s="123" t="str">
        <f t="shared" ref="Y43:Y49" si="18">IF(T43="","",RANK($T43,$T$6:$T$45,0))</f>
        <v/>
      </c>
      <c r="Z43" s="30" t="str">
        <f>IF(AND(V43=0),LOOKUP(9.99999999999999E+307,$Z$5:Z42)+1,"")</f>
        <v/>
      </c>
      <c r="AA43" s="30" t="str">
        <f>IF(AND(V43="ร"),LOOKUP(9.99999999999999E+307,$AA$5:AA42)+1,"")</f>
        <v/>
      </c>
      <c r="AB43" s="124">
        <f t="shared" si="13"/>
        <v>0</v>
      </c>
      <c r="AC43" s="124" t="str">
        <f t="shared" si="5"/>
        <v/>
      </c>
      <c r="AD43" s="30" t="str">
        <f>IF(AND(AC43=1),LOOKUP(9.99999999999999E+307,$AD$5:AD42)+1,"")</f>
        <v/>
      </c>
      <c r="AE43" s="30" t="str">
        <f t="shared" si="6"/>
        <v/>
      </c>
      <c r="AF43" s="30" t="str">
        <f t="shared" si="7"/>
        <v/>
      </c>
      <c r="AG43" s="30" t="str">
        <f>IF(AND(AF43=1),LOOKUP(9.99999999999999E+307,$AG$5:AG42)+1,"")</f>
        <v/>
      </c>
      <c r="AH43" s="146" t="str">
        <f t="shared" si="1"/>
        <v/>
      </c>
      <c r="AI43" s="231" t="str">
        <f t="shared" si="8"/>
        <v/>
      </c>
      <c r="AJ43" s="30" t="str">
        <f>IF(AND(AI43=1),LOOKUP(9.99999999999999E+307,$AJ$5:AJ42)+1,"")</f>
        <v/>
      </c>
      <c r="AL43" s="231" t="str">
        <f t="shared" si="12"/>
        <v/>
      </c>
      <c r="AM43" s="30" t="str">
        <f>IF(AND(AL43=1),LOOKUP(9.99999999999999E+307,$AM$5:AM42)+1,"")</f>
        <v/>
      </c>
      <c r="AO43" s="231" t="str">
        <f t="shared" si="10"/>
        <v/>
      </c>
      <c r="AP43" s="30" t="str">
        <f>IF(AND(AO43=1),LOOKUP(9.99999999999999E+307,$AP$5:AP42)+1,"")</f>
        <v/>
      </c>
    </row>
    <row r="44" spans="2:42" s="124" customFormat="1" ht="20.100000000000001" customHeight="1" x14ac:dyDescent="0.4">
      <c r="B44" s="189" t="str">
        <f>p2เวลาเรียน!B43</f>
        <v/>
      </c>
      <c r="C44" s="189" t="str">
        <f>p2เวลาเรียน!C43</f>
        <v/>
      </c>
      <c r="D44" s="189" t="str">
        <f>p2เวลาเรียน!D43</f>
        <v/>
      </c>
      <c r="E44" s="189" t="str">
        <f>p2เวลาเรียน!E43</f>
        <v/>
      </c>
      <c r="F44" s="206" t="str">
        <f>p2เวลาเรียน!F43</f>
        <v/>
      </c>
      <c r="G44" s="207" t="str">
        <f>p2เวลาเรียน!G43</f>
        <v/>
      </c>
      <c r="H44" s="163"/>
      <c r="I44" s="163"/>
      <c r="J44" s="163"/>
      <c r="K44" s="163"/>
      <c r="L44" s="163"/>
      <c r="M44" s="160"/>
      <c r="N44" s="163"/>
      <c r="O44" s="163"/>
      <c r="P44" s="163"/>
      <c r="Q44" s="163"/>
      <c r="R44" s="163"/>
      <c r="S44" s="160"/>
      <c r="T44" s="227" t="str">
        <f t="shared" si="15"/>
        <v/>
      </c>
      <c r="U44" s="121" t="str">
        <f t="shared" si="16"/>
        <v/>
      </c>
      <c r="V44" s="225" t="str">
        <f t="shared" si="17"/>
        <v/>
      </c>
      <c r="W44" s="165"/>
      <c r="X44" s="122"/>
      <c r="Y44" s="123" t="str">
        <f t="shared" si="18"/>
        <v/>
      </c>
      <c r="Z44" s="30" t="str">
        <f>IF(AND(V44=0),LOOKUP(9.99999999999999E+307,$Z$5:Z43)+1,"")</f>
        <v/>
      </c>
      <c r="AA44" s="30" t="str">
        <f>IF(AND(V44="ร"),LOOKUP(9.99999999999999E+307,$AA$5:AA43)+1,"")</f>
        <v/>
      </c>
      <c r="AB44" s="124">
        <f t="shared" si="13"/>
        <v>0</v>
      </c>
      <c r="AC44" s="124" t="str">
        <f t="shared" si="5"/>
        <v/>
      </c>
      <c r="AD44" s="30" t="str">
        <f>IF(AND(AC44=1),LOOKUP(9.99999999999999E+307,$AD$5:AD43)+1,"")</f>
        <v/>
      </c>
      <c r="AE44" s="30" t="str">
        <f t="shared" si="6"/>
        <v/>
      </c>
      <c r="AF44" s="30" t="str">
        <f t="shared" si="7"/>
        <v/>
      </c>
      <c r="AG44" s="30" t="str">
        <f>IF(AND(AF44=1),LOOKUP(9.99999999999999E+307,$AG$5:AG43)+1,"")</f>
        <v/>
      </c>
      <c r="AH44" s="146" t="str">
        <f t="shared" si="1"/>
        <v/>
      </c>
      <c r="AI44" s="231" t="str">
        <f t="shared" si="8"/>
        <v/>
      </c>
      <c r="AJ44" s="30" t="str">
        <f>IF(AND(AI44=1),LOOKUP(9.99999999999999E+307,$AJ$5:AJ43)+1,"")</f>
        <v/>
      </c>
      <c r="AL44" s="231" t="str">
        <f t="shared" si="12"/>
        <v/>
      </c>
      <c r="AM44" s="30" t="str">
        <f>IF(AND(AL44=1),LOOKUP(9.99999999999999E+307,$AM$5:AM43)+1,"")</f>
        <v/>
      </c>
      <c r="AO44" s="231" t="str">
        <f t="shared" si="10"/>
        <v/>
      </c>
      <c r="AP44" s="30" t="str">
        <f>IF(AND(AO44=1),LOOKUP(9.99999999999999E+307,$AP$5:AP43)+1,"")</f>
        <v/>
      </c>
    </row>
    <row r="45" spans="2:42" s="124" customFormat="1" ht="20.100000000000001" customHeight="1" x14ac:dyDescent="0.4">
      <c r="B45" s="189" t="str">
        <f>p2เวลาเรียน!B44</f>
        <v/>
      </c>
      <c r="C45" s="189" t="str">
        <f>p2เวลาเรียน!C44</f>
        <v/>
      </c>
      <c r="D45" s="189" t="str">
        <f>p2เวลาเรียน!D44</f>
        <v/>
      </c>
      <c r="E45" s="189" t="str">
        <f>p2เวลาเรียน!E44</f>
        <v/>
      </c>
      <c r="F45" s="206" t="str">
        <f>p2เวลาเรียน!F44</f>
        <v/>
      </c>
      <c r="G45" s="207" t="str">
        <f>p2เวลาเรียน!G44</f>
        <v/>
      </c>
      <c r="H45" s="163"/>
      <c r="I45" s="163"/>
      <c r="J45" s="163"/>
      <c r="K45" s="163"/>
      <c r="L45" s="163"/>
      <c r="M45" s="160"/>
      <c r="N45" s="163"/>
      <c r="O45" s="163"/>
      <c r="P45" s="163"/>
      <c r="Q45" s="163"/>
      <c r="R45" s="163"/>
      <c r="S45" s="160"/>
      <c r="T45" s="227" t="str">
        <f t="shared" si="15"/>
        <v/>
      </c>
      <c r="U45" s="121" t="str">
        <f t="shared" si="16"/>
        <v/>
      </c>
      <c r="V45" s="225" t="str">
        <f t="shared" si="17"/>
        <v/>
      </c>
      <c r="W45" s="165"/>
      <c r="X45" s="122"/>
      <c r="Y45" s="123" t="str">
        <f t="shared" si="18"/>
        <v/>
      </c>
      <c r="Z45" s="30" t="str">
        <f>IF(AND(V45=0),LOOKUP(9.99999999999999E+307,$Z$5:Z44)+1,"")</f>
        <v/>
      </c>
      <c r="AA45" s="30" t="str">
        <f>IF(AND(V45="ร"),LOOKUP(9.99999999999999E+307,$AA$5:AA44)+1,"")</f>
        <v/>
      </c>
      <c r="AB45" s="124">
        <f t="shared" si="13"/>
        <v>0</v>
      </c>
      <c r="AC45" s="124" t="str">
        <f t="shared" si="5"/>
        <v/>
      </c>
      <c r="AD45" s="30" t="str">
        <f>IF(AND(AC45=1),LOOKUP(9.99999999999999E+307,$AD$5:AD44)+1,"")</f>
        <v/>
      </c>
      <c r="AE45" s="30" t="str">
        <f t="shared" si="6"/>
        <v/>
      </c>
      <c r="AF45" s="30" t="str">
        <f t="shared" si="7"/>
        <v/>
      </c>
      <c r="AG45" s="30" t="str">
        <f>IF(AND(AF45=1),LOOKUP(9.99999999999999E+307,$AG$5:AG44)+1,"")</f>
        <v/>
      </c>
      <c r="AH45" s="146" t="str">
        <f t="shared" si="1"/>
        <v/>
      </c>
      <c r="AI45" s="231" t="str">
        <f t="shared" si="8"/>
        <v/>
      </c>
      <c r="AJ45" s="30" t="str">
        <f>IF(AND(AI45=1),LOOKUP(9.99999999999999E+307,$AJ$5:AJ44)+1,"")</f>
        <v/>
      </c>
      <c r="AL45" s="231" t="str">
        <f t="shared" si="12"/>
        <v/>
      </c>
      <c r="AM45" s="30" t="str">
        <f>IF(AND(AL45=1),LOOKUP(9.99999999999999E+307,$AM$5:AM44)+1,"")</f>
        <v/>
      </c>
      <c r="AO45" s="231" t="str">
        <f t="shared" si="10"/>
        <v/>
      </c>
      <c r="AP45" s="30" t="str">
        <f>IF(AND(AO45=1),LOOKUP(9.99999999999999E+307,$AP$5:AP44)+1,"")</f>
        <v/>
      </c>
    </row>
    <row r="46" spans="2:42" ht="21" x14ac:dyDescent="0.45">
      <c r="B46" s="189" t="str">
        <f>p2เวลาเรียน!B45</f>
        <v/>
      </c>
      <c r="C46" s="189" t="str">
        <f>p2เวลาเรียน!C45</f>
        <v/>
      </c>
      <c r="D46" s="189" t="str">
        <f>p2เวลาเรียน!D45</f>
        <v/>
      </c>
      <c r="E46" s="189" t="str">
        <f>p2เวลาเรียน!E45</f>
        <v/>
      </c>
      <c r="F46" s="206" t="str">
        <f>p2เวลาเรียน!F45</f>
        <v/>
      </c>
      <c r="G46" s="207" t="str">
        <f>p2เวลาเรียน!G45</f>
        <v/>
      </c>
      <c r="H46" s="163"/>
      <c r="I46" s="163"/>
      <c r="J46" s="163"/>
      <c r="K46" s="163"/>
      <c r="L46" s="163"/>
      <c r="M46" s="160"/>
      <c r="N46" s="163"/>
      <c r="O46" s="163"/>
      <c r="P46" s="163"/>
      <c r="Q46" s="163"/>
      <c r="R46" s="163"/>
      <c r="S46" s="160"/>
      <c r="T46" s="227" t="str">
        <f t="shared" si="15"/>
        <v/>
      </c>
      <c r="U46" s="121" t="str">
        <f t="shared" si="16"/>
        <v/>
      </c>
      <c r="V46" s="225" t="str">
        <f t="shared" si="17"/>
        <v/>
      </c>
      <c r="W46" s="165"/>
      <c r="X46" s="122"/>
      <c r="Y46" s="123" t="str">
        <f t="shared" si="18"/>
        <v/>
      </c>
    </row>
    <row r="47" spans="2:42" ht="21" x14ac:dyDescent="0.45">
      <c r="B47" s="189" t="str">
        <f>p2เวลาเรียน!B46</f>
        <v/>
      </c>
      <c r="C47" s="189" t="str">
        <f>p2เวลาเรียน!C46</f>
        <v/>
      </c>
      <c r="D47" s="189" t="str">
        <f>p2เวลาเรียน!D46</f>
        <v/>
      </c>
      <c r="E47" s="189" t="str">
        <f>p2เวลาเรียน!E46</f>
        <v/>
      </c>
      <c r="F47" s="206" t="str">
        <f>p2เวลาเรียน!F46</f>
        <v/>
      </c>
      <c r="G47" s="207" t="str">
        <f>p2เวลาเรียน!G46</f>
        <v/>
      </c>
      <c r="H47" s="163"/>
      <c r="I47" s="163"/>
      <c r="J47" s="163"/>
      <c r="K47" s="163"/>
      <c r="L47" s="163"/>
      <c r="M47" s="160"/>
      <c r="N47" s="163"/>
      <c r="O47" s="163"/>
      <c r="P47" s="163"/>
      <c r="Q47" s="163"/>
      <c r="R47" s="163"/>
      <c r="S47" s="160"/>
      <c r="T47" s="227" t="str">
        <f t="shared" si="15"/>
        <v/>
      </c>
      <c r="U47" s="121" t="str">
        <f t="shared" si="16"/>
        <v/>
      </c>
      <c r="V47" s="225" t="str">
        <f t="shared" si="17"/>
        <v/>
      </c>
      <c r="W47" s="165"/>
      <c r="X47" s="122"/>
      <c r="Y47" s="123" t="str">
        <f t="shared" si="18"/>
        <v/>
      </c>
    </row>
    <row r="48" spans="2:42" ht="21" x14ac:dyDescent="0.45">
      <c r="B48" s="189" t="str">
        <f>p2เวลาเรียน!B47</f>
        <v/>
      </c>
      <c r="C48" s="189" t="str">
        <f>p2เวลาเรียน!C47</f>
        <v/>
      </c>
      <c r="D48" s="189" t="str">
        <f>p2เวลาเรียน!D47</f>
        <v/>
      </c>
      <c r="E48" s="189" t="str">
        <f>p2เวลาเรียน!E47</f>
        <v/>
      </c>
      <c r="F48" s="206" t="str">
        <f>p2เวลาเรียน!F47</f>
        <v/>
      </c>
      <c r="G48" s="207" t="str">
        <f>p2เวลาเรียน!G47</f>
        <v/>
      </c>
      <c r="H48" s="163"/>
      <c r="I48" s="163"/>
      <c r="J48" s="163"/>
      <c r="K48" s="163"/>
      <c r="L48" s="163"/>
      <c r="M48" s="160"/>
      <c r="N48" s="163"/>
      <c r="O48" s="163"/>
      <c r="P48" s="163"/>
      <c r="Q48" s="163"/>
      <c r="R48" s="163"/>
      <c r="S48" s="160"/>
      <c r="T48" s="227" t="str">
        <f t="shared" si="15"/>
        <v/>
      </c>
      <c r="U48" s="121" t="str">
        <f t="shared" si="16"/>
        <v/>
      </c>
      <c r="V48" s="225" t="str">
        <f t="shared" si="17"/>
        <v/>
      </c>
      <c r="W48" s="165"/>
      <c r="X48" s="122"/>
      <c r="Y48" s="123" t="str">
        <f t="shared" si="18"/>
        <v/>
      </c>
    </row>
    <row r="49" spans="2:25" ht="21" x14ac:dyDescent="0.45">
      <c r="B49" s="189" t="str">
        <f>p2เวลาเรียน!B48</f>
        <v/>
      </c>
      <c r="C49" s="189" t="str">
        <f>p2เวลาเรียน!C48</f>
        <v/>
      </c>
      <c r="D49" s="189" t="str">
        <f>p2เวลาเรียน!D48</f>
        <v/>
      </c>
      <c r="E49" s="189" t="str">
        <f>p2เวลาเรียน!E48</f>
        <v/>
      </c>
      <c r="F49" s="206" t="str">
        <f>p2เวลาเรียน!F48</f>
        <v/>
      </c>
      <c r="G49" s="207" t="str">
        <f>p2เวลาเรียน!G48</f>
        <v/>
      </c>
      <c r="H49" s="163"/>
      <c r="I49" s="163"/>
      <c r="J49" s="163"/>
      <c r="K49" s="163"/>
      <c r="L49" s="163"/>
      <c r="M49" s="160"/>
      <c r="N49" s="163"/>
      <c r="O49" s="163"/>
      <c r="P49" s="163"/>
      <c r="Q49" s="163"/>
      <c r="R49" s="163"/>
      <c r="S49" s="160"/>
      <c r="T49" s="227" t="str">
        <f t="shared" si="15"/>
        <v/>
      </c>
      <c r="U49" s="121" t="str">
        <f t="shared" si="16"/>
        <v/>
      </c>
      <c r="V49" s="225" t="str">
        <f t="shared" si="17"/>
        <v/>
      </c>
      <c r="W49" s="165"/>
      <c r="X49" s="122"/>
      <c r="Y49" s="123" t="str">
        <f t="shared" si="18"/>
        <v/>
      </c>
    </row>
    <row r="50" spans="2:25" ht="21" x14ac:dyDescent="0.45">
      <c r="B50" s="189" t="str">
        <f>p2เวลาเรียน!B49</f>
        <v/>
      </c>
      <c r="C50" s="189" t="str">
        <f>p2เวลาเรียน!C49</f>
        <v/>
      </c>
      <c r="D50" s="189" t="str">
        <f>p2เวลาเรียน!D49</f>
        <v/>
      </c>
      <c r="E50" s="189" t="str">
        <f>p2เวลาเรียน!E49</f>
        <v/>
      </c>
      <c r="F50" s="206" t="str">
        <f>p2เวลาเรียน!F49</f>
        <v/>
      </c>
      <c r="G50" s="207" t="str">
        <f>p2เวลาเรียน!G49</f>
        <v/>
      </c>
      <c r="H50" s="163"/>
      <c r="I50" s="163"/>
      <c r="J50" s="163"/>
      <c r="K50" s="163"/>
      <c r="L50" s="163"/>
      <c r="M50" s="160"/>
      <c r="N50" s="163"/>
      <c r="O50" s="163"/>
      <c r="P50" s="163"/>
      <c r="Q50" s="163"/>
      <c r="R50" s="163"/>
      <c r="S50" s="160"/>
      <c r="T50" s="227" t="str">
        <f t="shared" ref="T50" si="19">IF(M50+S50=0,"",SUM(H50:S50))</f>
        <v/>
      </c>
      <c r="U50" s="121" t="str">
        <f t="shared" ref="U50" si="20">IF(T50="","",IF(T50&gt;79,4,IF(T50&gt;74,3.5,IF(T50&gt;69,3,IF(T50&gt;64,2.5,IF(T50&gt;59,2,IF(T50&gt;54,1.5,IF(T50&gt;49,1,0))))))))</f>
        <v/>
      </c>
      <c r="V50" s="225" t="str">
        <f t="shared" ref="V50" si="21">IF(T($E50)="","",IF((X50="ร"),"ร",IF((X50="ผ"),"ผ",IF((X50="มส."),"มส",IF((X50="มผ"),"มผ",U50)))))</f>
        <v/>
      </c>
      <c r="W50" s="165"/>
      <c r="X50" s="122"/>
      <c r="Y50" s="123" t="str">
        <f t="shared" ref="Y50" si="22">IF(T50="","",RANK($T50,$T$6:$T$45,0))</f>
        <v/>
      </c>
    </row>
  </sheetData>
  <sheetProtection algorithmName="SHA-512" hashValue="ZLrTB5TYU4LAsbnG7DgOeGo+17eCBOWrO6fkAgR8pbmLSeatZRP6RhsAmswb5NmF6fhdL3v258ipQfvL1aTizA==" saltValue="alT4mdpbL4hyHsUvaGt3Ug==" spinCount="100000" sheet="1" selectLockedCells="1"/>
  <customSheetViews>
    <customSheetView guid="{389C1853-6099-4D9F-A0F7-7F9074524A1B}" showPageBreaks="1" zeroValues="0" printArea="1" hiddenColumns="1" view="pageBreakPreview" showRuler="0" topLeftCell="A34">
      <selection activeCell="AK13" sqref="AK13"/>
      <pageMargins left="0.44" right="0.13" top="0.59055118110236227" bottom="0.39370078740157483" header="0.51181102362204722" footer="0.51181102362204722"/>
      <printOptions horizontalCentered="1"/>
      <pageSetup paperSize="9" scale="71" orientation="portrait" horizontalDpi="300" verticalDpi="300" r:id="rId1"/>
      <headerFooter alignWithMargins="0"/>
    </customSheetView>
  </customSheetViews>
  <mergeCells count="25">
    <mergeCell ref="S2:S4"/>
    <mergeCell ref="B1:W1"/>
    <mergeCell ref="Y2:Y5"/>
    <mergeCell ref="V2:V5"/>
    <mergeCell ref="X2:X5"/>
    <mergeCell ref="U2:U5"/>
    <mergeCell ref="W2:W5"/>
    <mergeCell ref="I3:I4"/>
    <mergeCell ref="K3:K4"/>
    <mergeCell ref="T2:T4"/>
    <mergeCell ref="B2:B5"/>
    <mergeCell ref="L3:L4"/>
    <mergeCell ref="O3:O4"/>
    <mergeCell ref="C2:C5"/>
    <mergeCell ref="D2:D5"/>
    <mergeCell ref="N3:N4"/>
    <mergeCell ref="J3:J4"/>
    <mergeCell ref="P3:P4"/>
    <mergeCell ref="E2:G5"/>
    <mergeCell ref="Q3:Q4"/>
    <mergeCell ref="R3:R4"/>
    <mergeCell ref="H3:H4"/>
    <mergeCell ref="H2:L2"/>
    <mergeCell ref="M2:M4"/>
    <mergeCell ref="N2:R2"/>
  </mergeCells>
  <phoneticPr fontId="4" type="noConversion"/>
  <conditionalFormatting sqref="AH6:AH45 Y6:Y50">
    <cfRule type="cellIs" dxfId="80" priority="51" operator="between">
      <formula>1</formula>
      <formula>3</formula>
    </cfRule>
  </conditionalFormatting>
  <conditionalFormatting sqref="X6:X50">
    <cfRule type="cellIs" dxfId="79" priority="58" operator="equal">
      <formula>"มผ"</formula>
    </cfRule>
    <cfRule type="cellIs" dxfId="78" priority="59" operator="equal">
      <formula>"ร"</formula>
    </cfRule>
    <cfRule type="cellIs" dxfId="77" priority="60" operator="equal">
      <formula>"มส"</formula>
    </cfRule>
  </conditionalFormatting>
  <conditionalFormatting sqref="U6:U50">
    <cfRule type="cellIs" dxfId="76" priority="64" operator="equal">
      <formula>0</formula>
    </cfRule>
    <cfRule type="cellIs" dxfId="75" priority="65" operator="between">
      <formula>1</formula>
      <formula>4</formula>
    </cfRule>
  </conditionalFormatting>
  <conditionalFormatting sqref="N3:R5 H3:L5">
    <cfRule type="cellIs" dxfId="74" priority="43" operator="equal">
      <formula>0</formula>
    </cfRule>
  </conditionalFormatting>
  <conditionalFormatting sqref="H6:H50">
    <cfRule type="cellIs" dxfId="73" priority="31" operator="lessThan">
      <formula>$H$5/2</formula>
    </cfRule>
  </conditionalFormatting>
  <conditionalFormatting sqref="I6:L50">
    <cfRule type="cellIs" dxfId="72" priority="29" operator="lessThan">
      <formula>$I$5/2</formula>
    </cfRule>
  </conditionalFormatting>
  <conditionalFormatting sqref="J6:J50">
    <cfRule type="cellIs" dxfId="71" priority="28" operator="lessThan">
      <formula>$J$5/2</formula>
    </cfRule>
  </conditionalFormatting>
  <conditionalFormatting sqref="K6:K50">
    <cfRule type="cellIs" dxfId="70" priority="27" operator="lessThan">
      <formula>$K$5/2</formula>
    </cfRule>
  </conditionalFormatting>
  <conditionalFormatting sqref="L6:L50">
    <cfRule type="cellIs" dxfId="69" priority="26" operator="lessThan">
      <formula>$L$5/2</formula>
    </cfRule>
  </conditionalFormatting>
  <conditionalFormatting sqref="P6:P50">
    <cfRule type="cellIs" dxfId="68" priority="25" operator="lessThan">
      <formula>$P$5/2</formula>
    </cfRule>
  </conditionalFormatting>
  <conditionalFormatting sqref="N6:N50">
    <cfRule type="cellIs" dxfId="67" priority="23" operator="lessThan">
      <formula>$N$5/2</formula>
    </cfRule>
  </conditionalFormatting>
  <conditionalFormatting sqref="Q6:Q50">
    <cfRule type="cellIs" dxfId="66" priority="22" operator="lessThan">
      <formula>$Q$5/2</formula>
    </cfRule>
  </conditionalFormatting>
  <conditionalFormatting sqref="S6:S50">
    <cfRule type="cellIs" dxfId="65" priority="17" operator="lessThan">
      <formula>$S$5/2</formula>
    </cfRule>
  </conditionalFormatting>
  <conditionalFormatting sqref="V6:V50">
    <cfRule type="containsText" dxfId="64" priority="9" operator="containsText" text="มผ">
      <formula>NOT(ISERROR(SEARCH("มผ",V6)))</formula>
    </cfRule>
    <cfRule type="cellIs" dxfId="63" priority="14" operator="equal">
      <formula>"มส"</formula>
    </cfRule>
    <cfRule type="cellIs" dxfId="62" priority="15" operator="equal">
      <formula>"ร"</formula>
    </cfRule>
    <cfRule type="cellIs" dxfId="61" priority="16" operator="equal">
      <formula>0</formula>
    </cfRule>
  </conditionalFormatting>
  <conditionalFormatting sqref="V2:V50">
    <cfRule type="cellIs" dxfId="60" priority="40" operator="equal">
      <formula>0</formula>
    </cfRule>
  </conditionalFormatting>
  <conditionalFormatting sqref="O6:O50">
    <cfRule type="cellIs" dxfId="59" priority="13" operator="lessThan">
      <formula>$O$5/2</formula>
    </cfRule>
  </conditionalFormatting>
  <conditionalFormatting sqref="R6:R50">
    <cfRule type="cellIs" dxfId="58" priority="12" operator="lessThan">
      <formula>$R$5/2</formula>
    </cfRule>
  </conditionalFormatting>
  <conditionalFormatting sqref="M6:M50">
    <cfRule type="cellIs" dxfId="57" priority="11" operator="lessThan">
      <formula>$M$5/2</formula>
    </cfRule>
  </conditionalFormatting>
  <conditionalFormatting sqref="T6:T50">
    <cfRule type="cellIs" dxfId="56" priority="10" operator="lessThan">
      <formula>$T$5/2</formula>
    </cfRule>
  </conditionalFormatting>
  <conditionalFormatting sqref="T1:T1048576">
    <cfRule type="cellIs" dxfId="55" priority="1" operator="equal">
      <formula>79</formula>
    </cfRule>
    <cfRule type="cellIs" dxfId="54" priority="2" operator="equal">
      <formula>74</formula>
    </cfRule>
    <cfRule type="cellIs" dxfId="53" priority="3" operator="equal">
      <formula>69</formula>
    </cfRule>
    <cfRule type="cellIs" dxfId="52" priority="4" operator="equal">
      <formula>64</formula>
    </cfRule>
    <cfRule type="cellIs" dxfId="51" priority="5" operator="equal">
      <formula>59</formula>
    </cfRule>
    <cfRule type="cellIs" dxfId="50" priority="6" operator="equal">
      <formula>54</formula>
    </cfRule>
    <cfRule type="cellIs" dxfId="49" priority="7" operator="equal">
      <formula>49</formula>
    </cfRule>
  </conditionalFormatting>
  <dataValidations count="2">
    <dataValidation type="whole" operator="lessThanOrEqual" allowBlank="1" showInputMessage="1" showErrorMessage="1" error="คะแนนเกินครับ" sqref="I6:S50" xr:uid="{00000000-0002-0000-0500-000000000000}">
      <formula1>I$5</formula1>
    </dataValidation>
    <dataValidation type="whole" operator="lessThanOrEqual" allowBlank="1" showInputMessage="1" showErrorMessage="1" error="คะแนนเกินครับ" sqref="H6:H50" xr:uid="{00000000-0002-0000-0500-000001000000}">
      <formula1>$H$5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scale="105" orientation="portrait" horizontalDpi="4294967293" verticalDpi="300" r:id="rId2"/>
  <headerFooter alignWithMargins="0"/>
  <rowBreaks count="1" manualBreakCount="1">
    <brk id="38" min="1" max="22" man="1"/>
  </rowBreak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1"/>
  <sheetViews>
    <sheetView workbookViewId="0">
      <selection activeCell="O43" sqref="O43"/>
    </sheetView>
  </sheetViews>
  <sheetFormatPr defaultColWidth="9.140625" defaultRowHeight="21.75" x14ac:dyDescent="0.5"/>
  <cols>
    <col min="1" max="1" width="9.140625" style="23"/>
    <col min="2" max="2" width="5" style="23" bestFit="1" customWidth="1"/>
    <col min="3" max="3" width="6.85546875" style="23" bestFit="1" customWidth="1"/>
    <col min="4" max="4" width="11" style="23" bestFit="1" customWidth="1"/>
    <col min="5" max="5" width="7" style="23" bestFit="1" customWidth="1"/>
    <col min="6" max="6" width="14.42578125" style="128" bestFit="1" customWidth="1"/>
    <col min="7" max="7" width="16.7109375" style="128" customWidth="1"/>
    <col min="8" max="8" width="7" style="23" bestFit="1" customWidth="1"/>
    <col min="9" max="9" width="9.28515625" style="23" bestFit="1" customWidth="1"/>
    <col min="10" max="10" width="8.28515625" style="23" bestFit="1" customWidth="1"/>
    <col min="11" max="11" width="8.7109375" style="23" bestFit="1" customWidth="1"/>
    <col min="12" max="16384" width="9.140625" style="23"/>
  </cols>
  <sheetData>
    <row r="1" spans="1:12" x14ac:dyDescent="0.5">
      <c r="A1" s="26"/>
      <c r="B1" s="28" t="s">
        <v>0</v>
      </c>
      <c r="C1" s="28" t="s">
        <v>68</v>
      </c>
      <c r="D1" s="28" t="s">
        <v>20</v>
      </c>
      <c r="E1" s="472" t="s">
        <v>1</v>
      </c>
      <c r="F1" s="473"/>
      <c r="G1" s="473"/>
      <c r="H1" s="28" t="s">
        <v>110</v>
      </c>
      <c r="I1" s="28" t="s">
        <v>102</v>
      </c>
      <c r="J1" s="28" t="s">
        <v>103</v>
      </c>
      <c r="K1" s="28" t="s">
        <v>101</v>
      </c>
    </row>
    <row r="2" spans="1:12" x14ac:dyDescent="0.5">
      <c r="A2" s="26"/>
      <c r="B2" s="129">
        <f>สรุป!C3</f>
        <v>1</v>
      </c>
      <c r="C2" s="129" t="str">
        <f>สรุป!B3</f>
        <v>ม.1/2</v>
      </c>
      <c r="D2" s="129">
        <f>สรุป!D3</f>
        <v>4026</v>
      </c>
      <c r="E2" s="129" t="str">
        <f>สรุป!E3</f>
        <v>เด็กชาย</v>
      </c>
      <c r="F2" s="129" t="str">
        <f>สรุป!F3</f>
        <v>นภัสกรณ์</v>
      </c>
      <c r="G2" s="129" t="str">
        <f>สรุป!G3</f>
        <v>แก้วสมบูรณ์</v>
      </c>
      <c r="H2" s="129">
        <f>สรุป!H3</f>
        <v>0</v>
      </c>
      <c r="I2" s="129" t="str">
        <f>สรุป!I3</f>
        <v>ผ</v>
      </c>
      <c r="J2" s="129" t="str">
        <f>สรุป!J3</f>
        <v/>
      </c>
      <c r="K2" s="129" t="str">
        <f>สรุป!K3</f>
        <v/>
      </c>
      <c r="L2" s="54"/>
    </row>
    <row r="3" spans="1:12" x14ac:dyDescent="0.5">
      <c r="B3" s="129">
        <f>สรุป!C4</f>
        <v>2</v>
      </c>
      <c r="C3" s="129" t="str">
        <f>สรุป!B4</f>
        <v>ม.2/1</v>
      </c>
      <c r="D3" s="129">
        <f>สรุป!D4</f>
        <v>3867</v>
      </c>
      <c r="E3" s="129" t="str">
        <f>สรุป!E4</f>
        <v>เด็กหญิง</v>
      </c>
      <c r="F3" s="129" t="str">
        <f>สรุป!F4</f>
        <v xml:space="preserve">เมฆขลา </v>
      </c>
      <c r="G3" s="129" t="str">
        <f>สรุป!G4</f>
        <v>บุญวิเศษ</v>
      </c>
      <c r="H3" s="129">
        <f>สรุป!H4</f>
        <v>0</v>
      </c>
      <c r="I3" s="129" t="str">
        <f>สรุป!I4</f>
        <v>ผ</v>
      </c>
      <c r="J3" s="129" t="str">
        <f>สรุป!J4</f>
        <v/>
      </c>
      <c r="K3" s="129" t="str">
        <f>สรุป!K4</f>
        <v/>
      </c>
    </row>
    <row r="4" spans="1:12" x14ac:dyDescent="0.5">
      <c r="B4" s="129">
        <f>สรุป!C5</f>
        <v>3</v>
      </c>
      <c r="C4" s="129" t="str">
        <f>สรุป!B5</f>
        <v>ม.2/2</v>
      </c>
      <c r="D4" s="129">
        <f>สรุป!D5</f>
        <v>2921</v>
      </c>
      <c r="E4" s="129" t="str">
        <f>สรุป!E5</f>
        <v>เด็กหญิง</v>
      </c>
      <c r="F4" s="129" t="str">
        <f>สรุป!F5</f>
        <v>ปวรรัตน์</v>
      </c>
      <c r="G4" s="129" t="str">
        <f>สรุป!G5</f>
        <v>ประทิตย์</v>
      </c>
      <c r="H4" s="129">
        <f>สรุป!H5</f>
        <v>0</v>
      </c>
      <c r="I4" s="129" t="str">
        <f>สรุป!I5</f>
        <v>ผ</v>
      </c>
      <c r="J4" s="129" t="str">
        <f>สรุป!J5</f>
        <v/>
      </c>
      <c r="K4" s="129" t="str">
        <f>สรุป!K5</f>
        <v/>
      </c>
    </row>
    <row r="5" spans="1:12" x14ac:dyDescent="0.5">
      <c r="B5" s="129">
        <f>สรุป!C6</f>
        <v>4</v>
      </c>
      <c r="C5" s="129" t="str">
        <f>สรุป!B6</f>
        <v>ม.2/2</v>
      </c>
      <c r="D5" s="129">
        <f>สรุป!D6</f>
        <v>3984</v>
      </c>
      <c r="E5" s="129" t="str">
        <f>สรุป!E6</f>
        <v>เด็กหญิง</v>
      </c>
      <c r="F5" s="129" t="str">
        <f>สรุป!F6</f>
        <v>ธัญวรัตน์</v>
      </c>
      <c r="G5" s="129" t="str">
        <f>สรุป!G6</f>
        <v>อินทรมงคล</v>
      </c>
      <c r="H5" s="129">
        <f>สรุป!H6</f>
        <v>0</v>
      </c>
      <c r="I5" s="129" t="str">
        <f>สรุป!I6</f>
        <v>ผ</v>
      </c>
      <c r="J5" s="129" t="str">
        <f>สรุป!J6</f>
        <v/>
      </c>
      <c r="K5" s="129" t="str">
        <f>สรุป!K6</f>
        <v/>
      </c>
    </row>
    <row r="6" spans="1:12" x14ac:dyDescent="0.5">
      <c r="B6" s="129">
        <f>สรุป!C7</f>
        <v>5</v>
      </c>
      <c r="C6" s="129" t="str">
        <f>สรุป!B7</f>
        <v>ม.3/1</v>
      </c>
      <c r="D6" s="129">
        <f>สรุป!D7</f>
        <v>2881</v>
      </c>
      <c r="E6" s="129" t="str">
        <f>สรุป!E7</f>
        <v>เด็กชาย</v>
      </c>
      <c r="F6" s="129" t="str">
        <f>สรุป!F7</f>
        <v>อาชาธร</v>
      </c>
      <c r="G6" s="129" t="str">
        <f>สรุป!G7</f>
        <v>วงค์ขาว</v>
      </c>
      <c r="H6" s="129">
        <f>สรุป!H7</f>
        <v>0</v>
      </c>
      <c r="I6" s="129" t="str">
        <f>สรุป!I7</f>
        <v>ผ</v>
      </c>
      <c r="J6" s="129" t="str">
        <f>สรุป!J7</f>
        <v/>
      </c>
      <c r="K6" s="129" t="str">
        <f>สรุป!K7</f>
        <v/>
      </c>
    </row>
    <row r="7" spans="1:12" x14ac:dyDescent="0.5">
      <c r="B7" s="129">
        <f>สรุป!C8</f>
        <v>6</v>
      </c>
      <c r="C7" s="129" t="str">
        <f>สรุป!B8</f>
        <v>ม.3/1</v>
      </c>
      <c r="D7" s="129">
        <f>สรุป!D8</f>
        <v>2884</v>
      </c>
      <c r="E7" s="129" t="str">
        <f>สรุป!E8</f>
        <v>เด็กชาย</v>
      </c>
      <c r="F7" s="129" t="str">
        <f>สรุป!F8</f>
        <v>อภิวัฒน์</v>
      </c>
      <c r="G7" s="129" t="str">
        <f>สรุป!G8</f>
        <v>แก้วนา</v>
      </c>
      <c r="H7" s="129">
        <f>สรุป!H8</f>
        <v>0</v>
      </c>
      <c r="I7" s="129" t="str">
        <f>สรุป!I8</f>
        <v>ผ</v>
      </c>
      <c r="J7" s="129" t="str">
        <f>สรุป!J8</f>
        <v/>
      </c>
      <c r="K7" s="129" t="str">
        <f>สรุป!K8</f>
        <v/>
      </c>
    </row>
    <row r="8" spans="1:12" x14ac:dyDescent="0.5">
      <c r="B8" s="129">
        <f>สรุป!C9</f>
        <v>7</v>
      </c>
      <c r="C8" s="129" t="str">
        <f>สรุป!B9</f>
        <v>ม.3/1</v>
      </c>
      <c r="D8" s="129">
        <f>สรุป!D9</f>
        <v>2894</v>
      </c>
      <c r="E8" s="129" t="str">
        <f>สรุป!E9</f>
        <v>เด็กชาย</v>
      </c>
      <c r="F8" s="129" t="str">
        <f>สรุป!F9</f>
        <v>ศุกลวัฒน์</v>
      </c>
      <c r="G8" s="129" t="str">
        <f>สรุป!G9</f>
        <v>อ้ายแสง</v>
      </c>
      <c r="H8" s="129">
        <f>สรุป!H9</f>
        <v>0</v>
      </c>
      <c r="I8" s="129" t="str">
        <f>สรุป!I9</f>
        <v>ผ</v>
      </c>
      <c r="J8" s="129" t="str">
        <f>สรุป!J9</f>
        <v/>
      </c>
      <c r="K8" s="129" t="str">
        <f>สรุป!K9</f>
        <v/>
      </c>
    </row>
    <row r="9" spans="1:12" x14ac:dyDescent="0.5">
      <c r="B9" s="129">
        <f>สรุป!C10</f>
        <v>8</v>
      </c>
      <c r="C9" s="129" t="str">
        <f>สรุป!B10</f>
        <v>ม.3/1</v>
      </c>
      <c r="D9" s="129">
        <f>สรุป!D10</f>
        <v>3055</v>
      </c>
      <c r="E9" s="129" t="str">
        <f>สรุป!E10</f>
        <v>เด็กชาย</v>
      </c>
      <c r="F9" s="129" t="str">
        <f>สรุป!F10</f>
        <v>วิชยา</v>
      </c>
      <c r="G9" s="129" t="str">
        <f>สรุป!G10</f>
        <v>จันทร์ต๊ะ</v>
      </c>
      <c r="H9" s="129">
        <f>สรุป!H10</f>
        <v>0</v>
      </c>
      <c r="I9" s="129" t="str">
        <f>สรุป!I10</f>
        <v>ผ</v>
      </c>
      <c r="J9" s="129" t="str">
        <f>สรุป!J10</f>
        <v/>
      </c>
      <c r="K9" s="129" t="str">
        <f>สรุป!K10</f>
        <v/>
      </c>
    </row>
    <row r="10" spans="1:12" x14ac:dyDescent="0.5">
      <c r="B10" s="129">
        <f>สรุป!C11</f>
        <v>9</v>
      </c>
      <c r="C10" s="129" t="str">
        <f>สรุป!B11</f>
        <v>ม.3/1</v>
      </c>
      <c r="D10" s="129">
        <f>สรุป!D11</f>
        <v>3098</v>
      </c>
      <c r="E10" s="129" t="str">
        <f>สรุป!E11</f>
        <v>เด็กชาย</v>
      </c>
      <c r="F10" s="129" t="str">
        <f>สรุป!F11</f>
        <v>ปฐมพงศ์</v>
      </c>
      <c r="G10" s="129" t="str">
        <f>สรุป!G11</f>
        <v>นันใจ</v>
      </c>
      <c r="H10" s="129">
        <f>สรุป!H11</f>
        <v>0</v>
      </c>
      <c r="I10" s="129" t="str">
        <f>สรุป!I11</f>
        <v>ผ</v>
      </c>
      <c r="J10" s="129" t="str">
        <f>สรุป!J11</f>
        <v/>
      </c>
      <c r="K10" s="129" t="str">
        <f>สรุป!K11</f>
        <v/>
      </c>
    </row>
    <row r="11" spans="1:12" x14ac:dyDescent="0.5">
      <c r="B11" s="129">
        <f>สรุป!C12</f>
        <v>10</v>
      </c>
      <c r="C11" s="129" t="str">
        <f>สรุป!B12</f>
        <v>ม.3/1</v>
      </c>
      <c r="D11" s="129">
        <f>สรุป!D12</f>
        <v>3871</v>
      </c>
      <c r="E11" s="129" t="str">
        <f>สรุป!E12</f>
        <v>เด็กชาย</v>
      </c>
      <c r="F11" s="129" t="str">
        <f>สรุป!F12</f>
        <v>เนติพงษ์</v>
      </c>
      <c r="G11" s="129" t="str">
        <f>สรุป!G12</f>
        <v>ทองคำใบ</v>
      </c>
      <c r="H11" s="129">
        <f>สรุป!H12</f>
        <v>0</v>
      </c>
      <c r="I11" s="129" t="str">
        <f>สรุป!I12</f>
        <v>ผ</v>
      </c>
      <c r="J11" s="129" t="str">
        <f>สรุป!J12</f>
        <v/>
      </c>
      <c r="K11" s="129" t="str">
        <f>สรุป!K12</f>
        <v/>
      </c>
    </row>
    <row r="12" spans="1:12" x14ac:dyDescent="0.5">
      <c r="B12" s="129">
        <f>สรุป!C13</f>
        <v>11</v>
      </c>
      <c r="C12" s="129" t="str">
        <f>สรุป!B13</f>
        <v>ม.3/1</v>
      </c>
      <c r="D12" s="129">
        <f>สรุป!D13</f>
        <v>3883</v>
      </c>
      <c r="E12" s="129" t="str">
        <f>สรุป!E13</f>
        <v>เด็กชาย</v>
      </c>
      <c r="F12" s="129" t="str">
        <f>สรุป!F13</f>
        <v>ภานุวัฒน์</v>
      </c>
      <c r="G12" s="129" t="str">
        <f>สรุป!G13</f>
        <v>แก้วสี</v>
      </c>
      <c r="H12" s="129">
        <f>สรุป!H13</f>
        <v>0</v>
      </c>
      <c r="I12" s="129" t="str">
        <f>สรุป!I13</f>
        <v>ผ</v>
      </c>
      <c r="J12" s="129" t="str">
        <f>สรุป!J13</f>
        <v/>
      </c>
      <c r="K12" s="129" t="str">
        <f>สรุป!K13</f>
        <v/>
      </c>
    </row>
    <row r="13" spans="1:12" x14ac:dyDescent="0.5">
      <c r="B13" s="129">
        <f>สรุป!C14</f>
        <v>12</v>
      </c>
      <c r="C13" s="129" t="str">
        <f>สรุป!B14</f>
        <v>ม.3/1</v>
      </c>
      <c r="D13" s="129">
        <f>สรุป!D14</f>
        <v>2890</v>
      </c>
      <c r="E13" s="129" t="str">
        <f>สรุป!E14</f>
        <v>เด็กหญิง</v>
      </c>
      <c r="F13" s="129" t="str">
        <f>สรุป!F14</f>
        <v>ญาณิศา</v>
      </c>
      <c r="G13" s="129" t="str">
        <f>สรุป!G14</f>
        <v>ตายานะ</v>
      </c>
      <c r="H13" s="129">
        <f>สรุป!H14</f>
        <v>0</v>
      </c>
      <c r="I13" s="129" t="str">
        <f>สรุป!I14</f>
        <v>ผ</v>
      </c>
      <c r="J13" s="129" t="str">
        <f>สรุป!J14</f>
        <v/>
      </c>
      <c r="K13" s="129" t="str">
        <f>สรุป!K14</f>
        <v/>
      </c>
    </row>
    <row r="14" spans="1:12" x14ac:dyDescent="0.5">
      <c r="B14" s="129">
        <f>สรุป!C15</f>
        <v>13</v>
      </c>
      <c r="C14" s="129" t="str">
        <f>สรุป!B15</f>
        <v>ม.3/1</v>
      </c>
      <c r="D14" s="129">
        <f>สรุป!D15</f>
        <v>2907</v>
      </c>
      <c r="E14" s="129" t="str">
        <f>สรุป!E15</f>
        <v>เด็กหญิง</v>
      </c>
      <c r="F14" s="129" t="str">
        <f>สรุป!F15</f>
        <v>วรัญญา</v>
      </c>
      <c r="G14" s="129" t="str">
        <f>สรุป!G15</f>
        <v>อภิสุทธิพงษากุล</v>
      </c>
      <c r="H14" s="129">
        <f>สรุป!H15</f>
        <v>0</v>
      </c>
      <c r="I14" s="129" t="str">
        <f>สรุป!I15</f>
        <v>ผ</v>
      </c>
      <c r="J14" s="129" t="str">
        <f>สรุป!J15</f>
        <v/>
      </c>
      <c r="K14" s="129" t="str">
        <f>สรุป!K15</f>
        <v/>
      </c>
    </row>
    <row r="15" spans="1:12" x14ac:dyDescent="0.5">
      <c r="B15" s="129">
        <f>สรุป!C16</f>
        <v>14</v>
      </c>
      <c r="C15" s="129" t="str">
        <f>สรุป!B16</f>
        <v>ม.3/1</v>
      </c>
      <c r="D15" s="129">
        <f>สรุป!D16</f>
        <v>2966</v>
      </c>
      <c r="E15" s="129" t="str">
        <f>สรุป!E16</f>
        <v>เด็กหญิง</v>
      </c>
      <c r="F15" s="129" t="str">
        <f>สรุป!F16</f>
        <v>อิสรีย์</v>
      </c>
      <c r="G15" s="129" t="str">
        <f>สรุป!G16</f>
        <v>เชื้อเมืองพาน</v>
      </c>
      <c r="H15" s="129">
        <f>สรุป!H16</f>
        <v>0</v>
      </c>
      <c r="I15" s="129" t="str">
        <f>สรุป!I16</f>
        <v>ผ</v>
      </c>
      <c r="J15" s="129" t="str">
        <f>สรุป!J16</f>
        <v/>
      </c>
      <c r="K15" s="129" t="str">
        <f>สรุป!K16</f>
        <v/>
      </c>
    </row>
    <row r="16" spans="1:12" x14ac:dyDescent="0.5">
      <c r="B16" s="129">
        <f>สรุป!C17</f>
        <v>15</v>
      </c>
      <c r="C16" s="129" t="str">
        <f>สรุป!B17</f>
        <v>ม.3/1</v>
      </c>
      <c r="D16" s="129">
        <f>สรุป!D17</f>
        <v>3101</v>
      </c>
      <c r="E16" s="129" t="str">
        <f>สรุป!E17</f>
        <v>เด็กหญิง</v>
      </c>
      <c r="F16" s="129" t="str">
        <f>สรุป!F17</f>
        <v>ศุภลักษณ์</v>
      </c>
      <c r="G16" s="129" t="str">
        <f>สรุป!G17</f>
        <v>ศิริคำน้อย</v>
      </c>
      <c r="H16" s="129">
        <f>สรุป!H17</f>
        <v>0</v>
      </c>
      <c r="I16" s="129" t="str">
        <f>สรุป!I17</f>
        <v>ผ</v>
      </c>
      <c r="J16" s="129" t="str">
        <f>สรุป!J17</f>
        <v/>
      </c>
      <c r="K16" s="129" t="str">
        <f>สรุป!K17</f>
        <v/>
      </c>
    </row>
    <row r="17" spans="2:11" x14ac:dyDescent="0.5">
      <c r="B17" s="129">
        <f>สรุป!C18</f>
        <v>16</v>
      </c>
      <c r="C17" s="129" t="str">
        <f>สรุป!B18</f>
        <v>ม.3/1</v>
      </c>
      <c r="D17" s="129">
        <f>สรุป!D18</f>
        <v>3290</v>
      </c>
      <c r="E17" s="129" t="str">
        <f>สรุป!E18</f>
        <v>เด็กหญิง</v>
      </c>
      <c r="F17" s="129" t="str">
        <f>สรุป!F18</f>
        <v>เลิศลดา</v>
      </c>
      <c r="G17" s="129" t="str">
        <f>สรุป!G18</f>
        <v>ฉัตร์หลวง</v>
      </c>
      <c r="H17" s="129">
        <f>สรุป!H18</f>
        <v>0</v>
      </c>
      <c r="I17" s="129" t="str">
        <f>สรุป!I18</f>
        <v>ผ</v>
      </c>
      <c r="J17" s="129" t="str">
        <f>สรุป!J18</f>
        <v/>
      </c>
      <c r="K17" s="129" t="str">
        <f>สรุป!K18</f>
        <v/>
      </c>
    </row>
    <row r="18" spans="2:11" x14ac:dyDescent="0.5">
      <c r="B18" s="129">
        <f>สรุป!C19</f>
        <v>17</v>
      </c>
      <c r="C18" s="129" t="str">
        <f>สรุป!B19</f>
        <v>ม.3/1</v>
      </c>
      <c r="D18" s="129">
        <f>สรุป!D19</f>
        <v>3671</v>
      </c>
      <c r="E18" s="129" t="str">
        <f>สรุป!E19</f>
        <v>เด็กหญิง</v>
      </c>
      <c r="F18" s="129" t="str">
        <f>สรุป!F19</f>
        <v>ติณณฌา</v>
      </c>
      <c r="G18" s="129" t="str">
        <f>สรุป!G19</f>
        <v>จอมแก้ว</v>
      </c>
      <c r="H18" s="129">
        <f>สรุป!H19</f>
        <v>0</v>
      </c>
      <c r="I18" s="129" t="str">
        <f>สรุป!I19</f>
        <v>ผ</v>
      </c>
      <c r="J18" s="129" t="str">
        <f>สรุป!J19</f>
        <v/>
      </c>
      <c r="K18" s="129" t="str">
        <f>สรุป!K19</f>
        <v/>
      </c>
    </row>
    <row r="19" spans="2:11" x14ac:dyDescent="0.5">
      <c r="B19" s="129">
        <f>สรุป!C20</f>
        <v>18</v>
      </c>
      <c r="C19" s="129" t="str">
        <f>สรุป!B20</f>
        <v>ม.3/1</v>
      </c>
      <c r="D19" s="129">
        <f>สรุป!D20</f>
        <v>3872</v>
      </c>
      <c r="E19" s="129" t="str">
        <f>สรุป!E20</f>
        <v>เด็กหญิง</v>
      </c>
      <c r="F19" s="129" t="str">
        <f>สรุป!F20</f>
        <v>จารุณัฐ</v>
      </c>
      <c r="G19" s="129" t="str">
        <f>สรุป!G20</f>
        <v>วงศ์ราษฎร์</v>
      </c>
      <c r="H19" s="129">
        <f>สรุป!H20</f>
        <v>0</v>
      </c>
      <c r="I19" s="129" t="str">
        <f>สรุป!I20</f>
        <v/>
      </c>
      <c r="J19" s="129" t="str">
        <f>สรุป!J20</f>
        <v/>
      </c>
      <c r="K19" s="129" t="str">
        <f>สรุป!K20</f>
        <v/>
      </c>
    </row>
    <row r="20" spans="2:11" x14ac:dyDescent="0.5">
      <c r="B20" s="129">
        <f>สรุป!C21</f>
        <v>19</v>
      </c>
      <c r="C20" s="129" t="str">
        <f>สรุป!B21</f>
        <v>ม.3/2</v>
      </c>
      <c r="D20" s="129">
        <f>สรุป!D21</f>
        <v>2944</v>
      </c>
      <c r="E20" s="129" t="str">
        <f>สรุป!E21</f>
        <v>เด็กชาย</v>
      </c>
      <c r="F20" s="129" t="str">
        <f>สรุป!F21</f>
        <v>ชานนท์</v>
      </c>
      <c r="G20" s="129" t="str">
        <f>สรุป!G21</f>
        <v>อินสวน</v>
      </c>
      <c r="H20" s="129">
        <f>สรุป!H21</f>
        <v>0</v>
      </c>
      <c r="I20" s="129" t="str">
        <f>สรุป!I21</f>
        <v/>
      </c>
      <c r="J20" s="129" t="str">
        <f>สรุป!J21</f>
        <v/>
      </c>
      <c r="K20" s="129" t="str">
        <f>สรุป!K21</f>
        <v/>
      </c>
    </row>
    <row r="21" spans="2:11" x14ac:dyDescent="0.5">
      <c r="B21" s="129" t="str">
        <f>สรุป!C22</f>
        <v/>
      </c>
      <c r="C21" s="129" t="str">
        <f>สรุป!B22</f>
        <v/>
      </c>
      <c r="D21" s="129" t="str">
        <f>สรุป!D22</f>
        <v/>
      </c>
      <c r="E21" s="129" t="str">
        <f>สรุป!E22</f>
        <v/>
      </c>
      <c r="F21" s="129" t="str">
        <f>สรุป!F22</f>
        <v/>
      </c>
      <c r="G21" s="129" t="str">
        <f>สรุป!G22</f>
        <v/>
      </c>
      <c r="H21" s="129" t="str">
        <f>สรุป!H22</f>
        <v/>
      </c>
      <c r="I21" s="129" t="str">
        <f>สรุป!I22</f>
        <v/>
      </c>
      <c r="J21" s="129" t="str">
        <f>สรุป!J22</f>
        <v/>
      </c>
      <c r="K21" s="129" t="str">
        <f>สรุป!K22</f>
        <v/>
      </c>
    </row>
    <row r="22" spans="2:11" x14ac:dyDescent="0.5">
      <c r="B22" s="129" t="str">
        <f>สรุป!C23</f>
        <v/>
      </c>
      <c r="C22" s="129" t="str">
        <f>สรุป!B23</f>
        <v/>
      </c>
      <c r="D22" s="129" t="str">
        <f>สรุป!D23</f>
        <v/>
      </c>
      <c r="E22" s="129" t="str">
        <f>สรุป!E23</f>
        <v/>
      </c>
      <c r="F22" s="129" t="str">
        <f>สรุป!F23</f>
        <v/>
      </c>
      <c r="G22" s="129" t="str">
        <f>สรุป!G23</f>
        <v/>
      </c>
      <c r="H22" s="129" t="str">
        <f>สรุป!H23</f>
        <v/>
      </c>
      <c r="I22" s="129" t="str">
        <f>สรุป!I23</f>
        <v/>
      </c>
      <c r="J22" s="129" t="str">
        <f>สรุป!J23</f>
        <v/>
      </c>
      <c r="K22" s="129" t="str">
        <f>สรุป!K23</f>
        <v/>
      </c>
    </row>
    <row r="23" spans="2:11" x14ac:dyDescent="0.5">
      <c r="B23" s="129" t="str">
        <f>สรุป!C24</f>
        <v/>
      </c>
      <c r="C23" s="129" t="str">
        <f>สรุป!B24</f>
        <v/>
      </c>
      <c r="D23" s="129" t="str">
        <f>สรุป!D24</f>
        <v/>
      </c>
      <c r="E23" s="129" t="str">
        <f>สรุป!E24</f>
        <v/>
      </c>
      <c r="F23" s="129" t="str">
        <f>สรุป!F24</f>
        <v/>
      </c>
      <c r="G23" s="129" t="str">
        <f>สรุป!G24</f>
        <v/>
      </c>
      <c r="H23" s="129" t="str">
        <f>สรุป!H24</f>
        <v/>
      </c>
      <c r="I23" s="129" t="str">
        <f>สรุป!I24</f>
        <v/>
      </c>
      <c r="J23" s="129" t="str">
        <f>สรุป!J24</f>
        <v/>
      </c>
      <c r="K23" s="129" t="str">
        <f>สรุป!K24</f>
        <v/>
      </c>
    </row>
    <row r="24" spans="2:11" x14ac:dyDescent="0.5">
      <c r="B24" s="129" t="str">
        <f>สรุป!C25</f>
        <v/>
      </c>
      <c r="C24" s="129" t="str">
        <f>สรุป!B25</f>
        <v/>
      </c>
      <c r="D24" s="129" t="str">
        <f>สรุป!D25</f>
        <v/>
      </c>
      <c r="E24" s="129" t="str">
        <f>สรุป!E25</f>
        <v/>
      </c>
      <c r="F24" s="129" t="str">
        <f>สรุป!F25</f>
        <v/>
      </c>
      <c r="G24" s="129" t="str">
        <f>สรุป!G25</f>
        <v/>
      </c>
      <c r="H24" s="129" t="str">
        <f>สรุป!H25</f>
        <v/>
      </c>
      <c r="I24" s="129" t="str">
        <f>สรุป!I25</f>
        <v/>
      </c>
      <c r="J24" s="129" t="str">
        <f>สรุป!J25</f>
        <v/>
      </c>
      <c r="K24" s="129" t="str">
        <f>สรุป!K25</f>
        <v/>
      </c>
    </row>
    <row r="25" spans="2:11" x14ac:dyDescent="0.5">
      <c r="B25" s="129" t="str">
        <f>สรุป!C26</f>
        <v/>
      </c>
      <c r="C25" s="129" t="str">
        <f>สรุป!B26</f>
        <v/>
      </c>
      <c r="D25" s="129" t="str">
        <f>สรุป!D26</f>
        <v/>
      </c>
      <c r="E25" s="129" t="str">
        <f>สรุป!E26</f>
        <v/>
      </c>
      <c r="F25" s="129" t="str">
        <f>สรุป!F26</f>
        <v/>
      </c>
      <c r="G25" s="129" t="str">
        <f>สรุป!G26</f>
        <v/>
      </c>
      <c r="H25" s="129" t="str">
        <f>สรุป!H26</f>
        <v/>
      </c>
      <c r="I25" s="129" t="str">
        <f>สรุป!I26</f>
        <v/>
      </c>
      <c r="J25" s="129" t="str">
        <f>สรุป!J26</f>
        <v/>
      </c>
      <c r="K25" s="129" t="str">
        <f>สรุป!K26</f>
        <v/>
      </c>
    </row>
    <row r="26" spans="2:11" x14ac:dyDescent="0.5">
      <c r="B26" s="129" t="str">
        <f>สรุป!C27</f>
        <v/>
      </c>
      <c r="C26" s="129" t="str">
        <f>สรุป!B27</f>
        <v/>
      </c>
      <c r="D26" s="129" t="str">
        <f>สรุป!D27</f>
        <v/>
      </c>
      <c r="E26" s="129" t="str">
        <f>สรุป!E27</f>
        <v/>
      </c>
      <c r="F26" s="129" t="str">
        <f>สรุป!F27</f>
        <v/>
      </c>
      <c r="G26" s="129" t="str">
        <f>สรุป!G27</f>
        <v/>
      </c>
      <c r="H26" s="129" t="str">
        <f>สรุป!H27</f>
        <v/>
      </c>
      <c r="I26" s="129" t="str">
        <f>สรุป!I27</f>
        <v/>
      </c>
      <c r="J26" s="129" t="str">
        <f>สรุป!J27</f>
        <v/>
      </c>
      <c r="K26" s="129" t="str">
        <f>สรุป!K27</f>
        <v/>
      </c>
    </row>
    <row r="27" spans="2:11" x14ac:dyDescent="0.5">
      <c r="B27" s="129" t="str">
        <f>สรุป!C28</f>
        <v/>
      </c>
      <c r="C27" s="129" t="str">
        <f>สรุป!B28</f>
        <v/>
      </c>
      <c r="D27" s="129" t="str">
        <f>สรุป!D28</f>
        <v/>
      </c>
      <c r="E27" s="129" t="str">
        <f>สรุป!E28</f>
        <v/>
      </c>
      <c r="F27" s="129" t="str">
        <f>สรุป!F28</f>
        <v/>
      </c>
      <c r="G27" s="129" t="str">
        <f>สรุป!G28</f>
        <v/>
      </c>
      <c r="H27" s="129" t="str">
        <f>สรุป!H28</f>
        <v/>
      </c>
      <c r="I27" s="129" t="str">
        <f>สรุป!I28</f>
        <v/>
      </c>
      <c r="J27" s="129" t="str">
        <f>สรุป!J28</f>
        <v/>
      </c>
      <c r="K27" s="129" t="str">
        <f>สรุป!K28</f>
        <v/>
      </c>
    </row>
    <row r="28" spans="2:11" x14ac:dyDescent="0.5">
      <c r="B28" s="129" t="str">
        <f>สรุป!C29</f>
        <v/>
      </c>
      <c r="C28" s="129" t="str">
        <f>สรุป!B29</f>
        <v/>
      </c>
      <c r="D28" s="129" t="str">
        <f>สรุป!D29</f>
        <v/>
      </c>
      <c r="E28" s="129" t="str">
        <f>สรุป!E29</f>
        <v/>
      </c>
      <c r="F28" s="129" t="str">
        <f>สรุป!F29</f>
        <v/>
      </c>
      <c r="G28" s="129" t="str">
        <f>สรุป!G29</f>
        <v/>
      </c>
      <c r="H28" s="129" t="str">
        <f>สรุป!H29</f>
        <v/>
      </c>
      <c r="I28" s="129" t="str">
        <f>สรุป!I29</f>
        <v/>
      </c>
      <c r="J28" s="129" t="str">
        <f>สรุป!J29</f>
        <v/>
      </c>
      <c r="K28" s="129" t="str">
        <f>สรุป!K29</f>
        <v/>
      </c>
    </row>
    <row r="29" spans="2:11" x14ac:dyDescent="0.5">
      <c r="B29" s="129" t="str">
        <f>สรุป!C30</f>
        <v/>
      </c>
      <c r="C29" s="129" t="str">
        <f>สรุป!B30</f>
        <v/>
      </c>
      <c r="D29" s="129" t="str">
        <f>สรุป!D30</f>
        <v/>
      </c>
      <c r="E29" s="129" t="str">
        <f>สรุป!E30</f>
        <v/>
      </c>
      <c r="F29" s="129" t="str">
        <f>สรุป!F30</f>
        <v/>
      </c>
      <c r="G29" s="129" t="str">
        <f>สรุป!G30</f>
        <v/>
      </c>
      <c r="H29" s="129" t="str">
        <f>สรุป!H30</f>
        <v/>
      </c>
      <c r="I29" s="129" t="str">
        <f>สรุป!I30</f>
        <v/>
      </c>
      <c r="J29" s="129" t="str">
        <f>สรุป!J30</f>
        <v/>
      </c>
      <c r="K29" s="129" t="str">
        <f>สรุป!K30</f>
        <v/>
      </c>
    </row>
    <row r="30" spans="2:11" x14ac:dyDescent="0.5">
      <c r="B30" s="129" t="str">
        <f>สรุป!C31</f>
        <v/>
      </c>
      <c r="C30" s="129" t="str">
        <f>สรุป!B31</f>
        <v/>
      </c>
      <c r="D30" s="129" t="str">
        <f>สรุป!D31</f>
        <v/>
      </c>
      <c r="E30" s="129" t="str">
        <f>สรุป!E31</f>
        <v/>
      </c>
      <c r="F30" s="129" t="str">
        <f>สรุป!F31</f>
        <v/>
      </c>
      <c r="G30" s="129" t="str">
        <f>สรุป!G31</f>
        <v/>
      </c>
      <c r="H30" s="129" t="str">
        <f>สรุป!H31</f>
        <v/>
      </c>
      <c r="I30" s="129" t="str">
        <f>สรุป!I31</f>
        <v/>
      </c>
      <c r="J30" s="129" t="str">
        <f>สรุป!J31</f>
        <v/>
      </c>
      <c r="K30" s="129" t="str">
        <f>สรุป!K31</f>
        <v/>
      </c>
    </row>
    <row r="31" spans="2:11" x14ac:dyDescent="0.5">
      <c r="B31" s="129" t="str">
        <f>สรุป!C32</f>
        <v/>
      </c>
      <c r="C31" s="129" t="str">
        <f>สรุป!B32</f>
        <v/>
      </c>
      <c r="D31" s="129" t="str">
        <f>สรุป!D32</f>
        <v/>
      </c>
      <c r="E31" s="129" t="str">
        <f>สรุป!E32</f>
        <v/>
      </c>
      <c r="F31" s="129" t="str">
        <f>สรุป!F32</f>
        <v/>
      </c>
      <c r="G31" s="129" t="str">
        <f>สรุป!G32</f>
        <v/>
      </c>
      <c r="H31" s="129" t="str">
        <f>สรุป!H32</f>
        <v/>
      </c>
      <c r="I31" s="129" t="str">
        <f>สรุป!I32</f>
        <v/>
      </c>
      <c r="J31" s="129" t="str">
        <f>สรุป!J32</f>
        <v/>
      </c>
      <c r="K31" s="129" t="str">
        <f>สรุป!K32</f>
        <v/>
      </c>
    </row>
    <row r="32" spans="2:11" x14ac:dyDescent="0.5">
      <c r="B32" s="129" t="str">
        <f>สรุป!C33</f>
        <v/>
      </c>
      <c r="C32" s="129" t="str">
        <f>สรุป!B33</f>
        <v/>
      </c>
      <c r="D32" s="129" t="str">
        <f>สรุป!D33</f>
        <v/>
      </c>
      <c r="E32" s="129" t="str">
        <f>สรุป!E33</f>
        <v/>
      </c>
      <c r="F32" s="129" t="str">
        <f>สรุป!F33</f>
        <v/>
      </c>
      <c r="G32" s="129" t="str">
        <f>สรุป!G33</f>
        <v/>
      </c>
      <c r="H32" s="129" t="str">
        <f>สรุป!H33</f>
        <v/>
      </c>
      <c r="I32" s="129" t="str">
        <f>สรุป!I33</f>
        <v/>
      </c>
      <c r="J32" s="129" t="str">
        <f>สรุป!J33</f>
        <v/>
      </c>
      <c r="K32" s="129" t="str">
        <f>สรุป!K33</f>
        <v/>
      </c>
    </row>
    <row r="33" spans="2:11" x14ac:dyDescent="0.5">
      <c r="B33" s="129" t="str">
        <f>สรุป!C34</f>
        <v/>
      </c>
      <c r="C33" s="129" t="str">
        <f>สรุป!B34</f>
        <v/>
      </c>
      <c r="D33" s="129" t="str">
        <f>สรุป!D34</f>
        <v/>
      </c>
      <c r="E33" s="129" t="str">
        <f>สรุป!E34</f>
        <v/>
      </c>
      <c r="F33" s="129" t="str">
        <f>สรุป!F34</f>
        <v/>
      </c>
      <c r="G33" s="129" t="str">
        <f>สรุป!G34</f>
        <v/>
      </c>
      <c r="H33" s="129" t="str">
        <f>สรุป!H34</f>
        <v/>
      </c>
      <c r="I33" s="129" t="str">
        <f>สรุป!I34</f>
        <v/>
      </c>
      <c r="J33" s="129" t="str">
        <f>สรุป!J34</f>
        <v/>
      </c>
      <c r="K33" s="129" t="str">
        <f>สรุป!K34</f>
        <v/>
      </c>
    </row>
    <row r="34" spans="2:11" x14ac:dyDescent="0.5">
      <c r="B34" s="129" t="str">
        <f>สรุป!C35</f>
        <v/>
      </c>
      <c r="C34" s="129" t="str">
        <f>สรุป!B35</f>
        <v/>
      </c>
      <c r="D34" s="129" t="str">
        <f>สรุป!D35</f>
        <v/>
      </c>
      <c r="E34" s="129" t="str">
        <f>สรุป!E35</f>
        <v/>
      </c>
      <c r="F34" s="129" t="str">
        <f>สรุป!F35</f>
        <v/>
      </c>
      <c r="G34" s="129" t="str">
        <f>สรุป!G35</f>
        <v/>
      </c>
      <c r="H34" s="129" t="str">
        <f>สรุป!H35</f>
        <v/>
      </c>
      <c r="I34" s="129" t="str">
        <f>สรุป!I35</f>
        <v/>
      </c>
      <c r="J34" s="129" t="str">
        <f>สรุป!J35</f>
        <v/>
      </c>
      <c r="K34" s="129" t="str">
        <f>สรุป!K35</f>
        <v/>
      </c>
    </row>
    <row r="35" spans="2:11" x14ac:dyDescent="0.5">
      <c r="B35" s="129" t="str">
        <f>สรุป!C36</f>
        <v/>
      </c>
      <c r="C35" s="129" t="str">
        <f>สรุป!B36</f>
        <v/>
      </c>
      <c r="D35" s="129" t="str">
        <f>สรุป!D36</f>
        <v/>
      </c>
      <c r="E35" s="129" t="str">
        <f>สรุป!E36</f>
        <v/>
      </c>
      <c r="F35" s="129" t="str">
        <f>สรุป!F36</f>
        <v/>
      </c>
      <c r="G35" s="129" t="str">
        <f>สรุป!G36</f>
        <v/>
      </c>
      <c r="H35" s="129" t="str">
        <f>สรุป!H36</f>
        <v/>
      </c>
      <c r="I35" s="129" t="str">
        <f>สรุป!I36</f>
        <v/>
      </c>
      <c r="J35" s="129" t="str">
        <f>สรุป!J36</f>
        <v/>
      </c>
      <c r="K35" s="129" t="str">
        <f>สรุป!K36</f>
        <v/>
      </c>
    </row>
    <row r="36" spans="2:11" x14ac:dyDescent="0.5">
      <c r="B36" s="129" t="str">
        <f>สรุป!C37</f>
        <v/>
      </c>
      <c r="C36" s="129" t="str">
        <f>สรุป!B37</f>
        <v/>
      </c>
      <c r="D36" s="129" t="str">
        <f>สรุป!D37</f>
        <v/>
      </c>
      <c r="E36" s="129" t="str">
        <f>สรุป!E37</f>
        <v/>
      </c>
      <c r="F36" s="129" t="str">
        <f>สรุป!F37</f>
        <v/>
      </c>
      <c r="G36" s="129" t="str">
        <f>สรุป!G37</f>
        <v/>
      </c>
      <c r="H36" s="129" t="str">
        <f>สรุป!H37</f>
        <v/>
      </c>
      <c r="I36" s="129" t="str">
        <f>สรุป!I37</f>
        <v/>
      </c>
      <c r="J36" s="129" t="str">
        <f>สรุป!J37</f>
        <v/>
      </c>
      <c r="K36" s="129" t="str">
        <f>สรุป!K37</f>
        <v/>
      </c>
    </row>
    <row r="37" spans="2:11" x14ac:dyDescent="0.5">
      <c r="B37" s="129" t="str">
        <f>สรุป!C38</f>
        <v/>
      </c>
      <c r="C37" s="129" t="str">
        <f>สรุป!B38</f>
        <v/>
      </c>
      <c r="D37" s="129" t="str">
        <f>สรุป!D38</f>
        <v/>
      </c>
      <c r="E37" s="129" t="str">
        <f>สรุป!E38</f>
        <v/>
      </c>
      <c r="F37" s="129" t="str">
        <f>สรุป!F38</f>
        <v/>
      </c>
      <c r="G37" s="129" t="str">
        <f>สรุป!G38</f>
        <v/>
      </c>
      <c r="H37" s="129" t="str">
        <f>สรุป!H38</f>
        <v/>
      </c>
      <c r="I37" s="129" t="str">
        <f>สรุป!I38</f>
        <v/>
      </c>
      <c r="J37" s="129" t="str">
        <f>สรุป!J38</f>
        <v/>
      </c>
      <c r="K37" s="129" t="str">
        <f>สรุป!K38</f>
        <v/>
      </c>
    </row>
    <row r="38" spans="2:11" x14ac:dyDescent="0.5">
      <c r="B38" s="129" t="str">
        <f>สรุป!C39</f>
        <v/>
      </c>
      <c r="C38" s="129" t="str">
        <f>สรุป!B39</f>
        <v/>
      </c>
      <c r="D38" s="129" t="str">
        <f>สรุป!D39</f>
        <v/>
      </c>
      <c r="E38" s="129" t="str">
        <f>สรุป!E39</f>
        <v/>
      </c>
      <c r="F38" s="129" t="str">
        <f>สรุป!F39</f>
        <v/>
      </c>
      <c r="G38" s="129" t="str">
        <f>สรุป!G39</f>
        <v/>
      </c>
      <c r="H38" s="129" t="str">
        <f>สรุป!H39</f>
        <v/>
      </c>
      <c r="I38" s="129" t="str">
        <f>สรุป!I39</f>
        <v/>
      </c>
      <c r="J38" s="129" t="str">
        <f>สรุป!J39</f>
        <v/>
      </c>
      <c r="K38" s="129" t="str">
        <f>สรุป!K39</f>
        <v/>
      </c>
    </row>
    <row r="39" spans="2:11" x14ac:dyDescent="0.5">
      <c r="B39" s="129" t="str">
        <f>สรุป!C40</f>
        <v/>
      </c>
      <c r="C39" s="129" t="str">
        <f>สรุป!B40</f>
        <v/>
      </c>
      <c r="D39" s="129" t="str">
        <f>สรุป!D40</f>
        <v/>
      </c>
      <c r="E39" s="129" t="str">
        <f>สรุป!E40</f>
        <v/>
      </c>
      <c r="F39" s="129" t="str">
        <f>สรุป!F40</f>
        <v/>
      </c>
      <c r="G39" s="129" t="str">
        <f>สรุป!G40</f>
        <v/>
      </c>
      <c r="H39" s="129" t="str">
        <f>สรุป!H40</f>
        <v/>
      </c>
      <c r="I39" s="129" t="str">
        <f>สรุป!I40</f>
        <v/>
      </c>
      <c r="J39" s="129" t="str">
        <f>สรุป!J40</f>
        <v/>
      </c>
      <c r="K39" s="129" t="str">
        <f>สรุป!K40</f>
        <v/>
      </c>
    </row>
    <row r="40" spans="2:11" x14ac:dyDescent="0.5">
      <c r="B40" s="129" t="str">
        <f>สรุป!C41</f>
        <v/>
      </c>
      <c r="C40" s="129" t="str">
        <f>สรุป!B41</f>
        <v/>
      </c>
      <c r="D40" s="129" t="str">
        <f>สรุป!D41</f>
        <v/>
      </c>
      <c r="E40" s="129" t="str">
        <f>สรุป!E41</f>
        <v/>
      </c>
      <c r="F40" s="129" t="str">
        <f>สรุป!F41</f>
        <v/>
      </c>
      <c r="G40" s="129" t="str">
        <f>สรุป!G41</f>
        <v/>
      </c>
      <c r="H40" s="129" t="str">
        <f>สรุป!H41</f>
        <v/>
      </c>
      <c r="I40" s="129" t="str">
        <f>สรุป!I41</f>
        <v/>
      </c>
      <c r="J40" s="129" t="str">
        <f>สรุป!J41</f>
        <v/>
      </c>
      <c r="K40" s="129" t="str">
        <f>สรุป!K41</f>
        <v/>
      </c>
    </row>
    <row r="41" spans="2:11" x14ac:dyDescent="0.5">
      <c r="B41" s="129" t="str">
        <f>สรุป!C42</f>
        <v/>
      </c>
      <c r="C41" s="129" t="str">
        <f>สรุป!B42</f>
        <v/>
      </c>
      <c r="D41" s="129" t="str">
        <f>สรุป!D42</f>
        <v/>
      </c>
      <c r="E41" s="129" t="str">
        <f>สรุป!E42</f>
        <v/>
      </c>
      <c r="F41" s="129" t="str">
        <f>สรุป!F42</f>
        <v/>
      </c>
      <c r="G41" s="129" t="str">
        <f>สรุป!G42</f>
        <v/>
      </c>
      <c r="H41" s="129" t="str">
        <f>สรุป!H42</f>
        <v/>
      </c>
      <c r="I41" s="129" t="str">
        <f>สรุป!I42</f>
        <v/>
      </c>
      <c r="J41" s="129" t="str">
        <f>สรุป!J42</f>
        <v/>
      </c>
      <c r="K41" s="129" t="str">
        <f>สรุป!K42</f>
        <v/>
      </c>
    </row>
  </sheetData>
  <sheetProtection selectLockedCells="1"/>
  <mergeCells count="1">
    <mergeCell ref="E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B1:W55"/>
  <sheetViews>
    <sheetView view="pageBreakPreview" zoomScale="115" zoomScaleSheetLayoutView="115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H49" sqref="H49"/>
    </sheetView>
  </sheetViews>
  <sheetFormatPr defaultColWidth="9" defaultRowHeight="23.25" x14ac:dyDescent="0.5"/>
  <cols>
    <col min="1" max="1" width="28.7109375" style="180" customWidth="1"/>
    <col min="2" max="2" width="4.7109375" style="180" customWidth="1"/>
    <col min="3" max="3" width="3.7109375" style="180" bestFit="1" customWidth="1"/>
    <col min="4" max="4" width="5.28515625" style="180" hidden="1" customWidth="1"/>
    <col min="5" max="5" width="6" style="180" hidden="1" customWidth="1"/>
    <col min="6" max="6" width="10.7109375" style="187" customWidth="1"/>
    <col min="7" max="7" width="12" style="187" customWidth="1"/>
    <col min="8" max="12" width="3.7109375" style="216" customWidth="1"/>
    <col min="13" max="13" width="4" style="139" hidden="1" customWidth="1"/>
    <col min="14" max="14" width="4.85546875" style="139" bestFit="1" customWidth="1"/>
    <col min="15" max="22" width="3.7109375" style="139" customWidth="1"/>
    <col min="23" max="23" width="5" style="139" bestFit="1" customWidth="1"/>
    <col min="24" max="16384" width="9" style="180"/>
  </cols>
  <sheetData>
    <row r="1" spans="2:23" ht="30" customHeight="1" x14ac:dyDescent="0.5">
      <c r="B1" s="474" t="str">
        <f>"คะแนนอ่านคิดวิเคราะห์ฯ และคุณลักษณะอันพึงประสงค์" &amp; "  วิชา  " &amp; ข้อมูลเบื้องต้น!F9</f>
        <v>คะแนนอ่านคิดวิเคราะห์ฯ และคุณลักษณะอันพึงประสงค์  วิชา  มัคคุเทศก์น้อย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</row>
    <row r="2" spans="2:23" ht="21" customHeight="1" x14ac:dyDescent="0.5">
      <c r="B2" s="488" t="s">
        <v>68</v>
      </c>
      <c r="C2" s="488" t="s">
        <v>0</v>
      </c>
      <c r="D2" s="217"/>
      <c r="E2" s="487" t="s">
        <v>18</v>
      </c>
      <c r="F2" s="487"/>
      <c r="G2" s="487"/>
      <c r="H2" s="476" t="s">
        <v>192</v>
      </c>
      <c r="I2" s="477"/>
      <c r="J2" s="477"/>
      <c r="K2" s="477"/>
      <c r="L2" s="477"/>
      <c r="M2" s="478"/>
      <c r="N2" s="479" t="s">
        <v>190</v>
      </c>
      <c r="O2" s="482" t="s">
        <v>131</v>
      </c>
      <c r="P2" s="483"/>
      <c r="Q2" s="483"/>
      <c r="R2" s="483"/>
      <c r="S2" s="483"/>
      <c r="T2" s="483"/>
      <c r="U2" s="483"/>
      <c r="V2" s="483"/>
      <c r="W2" s="484" t="s">
        <v>190</v>
      </c>
    </row>
    <row r="3" spans="2:23" ht="21" customHeight="1" x14ac:dyDescent="0.5">
      <c r="B3" s="488"/>
      <c r="C3" s="488"/>
      <c r="D3" s="475" t="s">
        <v>20</v>
      </c>
      <c r="E3" s="487"/>
      <c r="F3" s="487"/>
      <c r="G3" s="487"/>
      <c r="H3" s="210">
        <v>1</v>
      </c>
      <c r="I3" s="210">
        <v>2</v>
      </c>
      <c r="J3" s="210">
        <v>3</v>
      </c>
      <c r="K3" s="210">
        <v>4</v>
      </c>
      <c r="L3" s="210">
        <v>5</v>
      </c>
      <c r="M3" s="211" t="s">
        <v>6</v>
      </c>
      <c r="N3" s="480"/>
      <c r="O3" s="212" t="s">
        <v>59</v>
      </c>
      <c r="P3" s="10" t="s">
        <v>60</v>
      </c>
      <c r="Q3" s="10" t="s">
        <v>61</v>
      </c>
      <c r="R3" s="10" t="s">
        <v>62</v>
      </c>
      <c r="S3" s="10" t="s">
        <v>63</v>
      </c>
      <c r="T3" s="10" t="s">
        <v>64</v>
      </c>
      <c r="U3" s="10" t="s">
        <v>65</v>
      </c>
      <c r="V3" s="203" t="s">
        <v>66</v>
      </c>
      <c r="W3" s="485"/>
    </row>
    <row r="4" spans="2:23" ht="18" customHeight="1" x14ac:dyDescent="0.5">
      <c r="B4" s="488"/>
      <c r="C4" s="488"/>
      <c r="D4" s="475"/>
      <c r="E4" s="487"/>
      <c r="F4" s="487"/>
      <c r="G4" s="487"/>
      <c r="H4" s="210">
        <v>3</v>
      </c>
      <c r="I4" s="210">
        <v>3</v>
      </c>
      <c r="J4" s="210">
        <v>3</v>
      </c>
      <c r="K4" s="210">
        <v>3</v>
      </c>
      <c r="L4" s="210">
        <v>3</v>
      </c>
      <c r="M4" s="213">
        <f>SUM(H4:L4)</f>
        <v>15</v>
      </c>
      <c r="N4" s="481"/>
      <c r="O4" s="233">
        <v>3</v>
      </c>
      <c r="P4" s="234">
        <v>3</v>
      </c>
      <c r="Q4" s="234">
        <v>3</v>
      </c>
      <c r="R4" s="234">
        <v>3</v>
      </c>
      <c r="S4" s="234">
        <v>3</v>
      </c>
      <c r="T4" s="234">
        <v>3</v>
      </c>
      <c r="U4" s="234">
        <v>3</v>
      </c>
      <c r="V4" s="234">
        <v>3</v>
      </c>
      <c r="W4" s="486"/>
    </row>
    <row r="5" spans="2:23" s="185" customFormat="1" ht="15.95" customHeight="1" x14ac:dyDescent="0.5">
      <c r="B5" s="181" t="str">
        <f>p2เวลาเรียน!B5</f>
        <v>ม.1/2</v>
      </c>
      <c r="C5" s="181">
        <f>p2เวลาเรียน!C5</f>
        <v>1</v>
      </c>
      <c r="D5" s="181">
        <f>p2เวลาเรียน!D5</f>
        <v>4026</v>
      </c>
      <c r="E5" s="182" t="str">
        <f>p2เวลาเรียน!E5</f>
        <v>เด็กชาย</v>
      </c>
      <c r="F5" s="183" t="str">
        <f>p2เวลาเรียน!F5</f>
        <v>นภัสกรณ์</v>
      </c>
      <c r="G5" s="184" t="str">
        <f>p2เวลาเรียน!G5</f>
        <v>แก้วสมบูรณ์</v>
      </c>
      <c r="H5" s="214"/>
      <c r="I5" s="214"/>
      <c r="J5" s="214"/>
      <c r="K5" s="214"/>
      <c r="L5" s="214"/>
      <c r="M5" s="223" t="str">
        <f>IF(SUM(H5:L5)=0,"",SUM(H5:L5))</f>
        <v/>
      </c>
      <c r="N5" s="224" t="str">
        <f>IF(COUNTIF(H5:L5,"")=5,"",IF(AND(COUNTIF(H5:M5,3)&gt;=COUNTIF(H5:M5,0),COUNTIF(H5:M5,3)&gt;=COUNTIF(H5:M5,1),COUNTIF(H5:M5,3)&gt;=COUNTIF(H5:M5,2)),3,IF(AND(COUNTIF(H5:M5,2)&gt;=COUNTIF(H5:M5,0),COUNTIF(H5:M5,2)&gt;=COUNTIF(H5:M5,1)),2,IF(COUNTIF(H5:M5,1)&gt;=COUNTIF(H5:M5,0),1,0))))</f>
        <v/>
      </c>
      <c r="O5" s="214"/>
      <c r="P5" s="214"/>
      <c r="Q5" s="214"/>
      <c r="R5" s="214"/>
      <c r="S5" s="214"/>
      <c r="T5" s="214"/>
      <c r="U5" s="214"/>
      <c r="V5" s="214"/>
      <c r="W5" s="226" t="str">
        <f t="shared" ref="W5:W44" si="0">IF(COUNTIF(O5:V5,"")=8,"",IF(AND(COUNTIF(O5:V5,3)&gt;=COUNTIF(O5:V5,0),COUNTIF(O5:V5,3)&gt;=COUNTIF(O5:V5,1),COUNTIF(O5:V5,3)&gt;=COUNTIF(O5:V5,2)),3,IF(AND(COUNTIF(O5:V5,2)&gt;=COUNTIF(O5:V5,0),COUNTIF(O5:V5,2)&gt;=COUNTIF(O5:V5,1)),2,IF(COUNTIF(O5:V5,1)&gt;=COUNTIF(O5:V5,0),1,0))))</f>
        <v/>
      </c>
    </row>
    <row r="6" spans="2:23" s="185" customFormat="1" ht="15.95" customHeight="1" x14ac:dyDescent="0.5">
      <c r="B6" s="181" t="str">
        <f>p2เวลาเรียน!B6</f>
        <v>ม.2/1</v>
      </c>
      <c r="C6" s="181">
        <f>p2เวลาเรียน!C6</f>
        <v>2</v>
      </c>
      <c r="D6" s="181">
        <f>p2เวลาเรียน!D6</f>
        <v>3867</v>
      </c>
      <c r="E6" s="182" t="str">
        <f>p2เวลาเรียน!E6</f>
        <v>เด็กหญิง</v>
      </c>
      <c r="F6" s="183" t="str">
        <f>p2เวลาเรียน!F6</f>
        <v xml:space="preserve">เมฆขลา </v>
      </c>
      <c r="G6" s="184" t="str">
        <f>p2เวลาเรียน!G6</f>
        <v>บุญวิเศษ</v>
      </c>
      <c r="H6" s="215"/>
      <c r="I6" s="215"/>
      <c r="J6" s="215"/>
      <c r="K6" s="215"/>
      <c r="L6" s="215"/>
      <c r="M6" s="223" t="str">
        <f t="shared" ref="M6:M44" si="1">IF(SUM(H6:L6)=0,"",SUM(H6:L6))</f>
        <v/>
      </c>
      <c r="N6" s="224" t="str">
        <f t="shared" ref="N6:N44" si="2">IF(COUNTIF(H6:L6,"")=5,"",IF(AND(COUNTIF(H6:M6,3)&gt;=COUNTIF(H6:M6,0),COUNTIF(H6:M6,3)&gt;=COUNTIF(H6:M6,1),COUNTIF(H6:M6,3)&gt;=COUNTIF(H6:M6,2)),3,IF(AND(COUNTIF(H6:M6,2)&gt;=COUNTIF(H6:M6,0),COUNTIF(H6:M6,2)&gt;=COUNTIF(H6:M6,1)),2,IF(COUNTIF(H6:M6,1)&gt;=COUNTIF(H6:M6,0),1,0))))</f>
        <v/>
      </c>
      <c r="O6" s="214"/>
      <c r="P6" s="214"/>
      <c r="Q6" s="214"/>
      <c r="R6" s="214"/>
      <c r="S6" s="214"/>
      <c r="T6" s="214"/>
      <c r="U6" s="214"/>
      <c r="V6" s="214"/>
      <c r="W6" s="226" t="str">
        <f t="shared" si="0"/>
        <v/>
      </c>
    </row>
    <row r="7" spans="2:23" s="185" customFormat="1" ht="15.95" customHeight="1" x14ac:dyDescent="0.5">
      <c r="B7" s="181" t="str">
        <f>p2เวลาเรียน!B7</f>
        <v>ม.2/2</v>
      </c>
      <c r="C7" s="181">
        <f>p2เวลาเรียน!C7</f>
        <v>3</v>
      </c>
      <c r="D7" s="181">
        <f>p2เวลาเรียน!D7</f>
        <v>2921</v>
      </c>
      <c r="E7" s="182" t="str">
        <f>p2เวลาเรียน!E7</f>
        <v>เด็กหญิง</v>
      </c>
      <c r="F7" s="183" t="str">
        <f>p2เวลาเรียน!F7</f>
        <v>ปวรรัตน์</v>
      </c>
      <c r="G7" s="184" t="str">
        <f>p2เวลาเรียน!G7</f>
        <v>ประทิตย์</v>
      </c>
      <c r="H7" s="215"/>
      <c r="I7" s="215"/>
      <c r="J7" s="215"/>
      <c r="K7" s="215"/>
      <c r="L7" s="215"/>
      <c r="M7" s="223" t="str">
        <f t="shared" si="1"/>
        <v/>
      </c>
      <c r="N7" s="224" t="str">
        <f t="shared" si="2"/>
        <v/>
      </c>
      <c r="O7" s="214"/>
      <c r="P7" s="214"/>
      <c r="Q7" s="214"/>
      <c r="R7" s="214"/>
      <c r="S7" s="214"/>
      <c r="T7" s="214"/>
      <c r="U7" s="214"/>
      <c r="V7" s="214"/>
      <c r="W7" s="226" t="str">
        <f t="shared" si="0"/>
        <v/>
      </c>
    </row>
    <row r="8" spans="2:23" s="185" customFormat="1" ht="15.95" customHeight="1" x14ac:dyDescent="0.5">
      <c r="B8" s="181" t="str">
        <f>p2เวลาเรียน!B8</f>
        <v>ม.2/2</v>
      </c>
      <c r="C8" s="181">
        <f>p2เวลาเรียน!C8</f>
        <v>4</v>
      </c>
      <c r="D8" s="181">
        <f>p2เวลาเรียน!D8</f>
        <v>3984</v>
      </c>
      <c r="E8" s="182" t="str">
        <f>p2เวลาเรียน!E8</f>
        <v>เด็กหญิง</v>
      </c>
      <c r="F8" s="183" t="str">
        <f>p2เวลาเรียน!F8</f>
        <v>ธัญวรัตน์</v>
      </c>
      <c r="G8" s="184" t="str">
        <f>p2เวลาเรียน!G8</f>
        <v>อินทรมงคล</v>
      </c>
      <c r="H8" s="215"/>
      <c r="I8" s="215"/>
      <c r="J8" s="215"/>
      <c r="K8" s="215"/>
      <c r="L8" s="215"/>
      <c r="M8" s="223" t="str">
        <f t="shared" si="1"/>
        <v/>
      </c>
      <c r="N8" s="224" t="str">
        <f t="shared" si="2"/>
        <v/>
      </c>
      <c r="O8" s="214"/>
      <c r="P8" s="214"/>
      <c r="Q8" s="214"/>
      <c r="R8" s="214"/>
      <c r="S8" s="214"/>
      <c r="T8" s="214"/>
      <c r="U8" s="214"/>
      <c r="V8" s="214"/>
      <c r="W8" s="226" t="str">
        <f t="shared" si="0"/>
        <v/>
      </c>
    </row>
    <row r="9" spans="2:23" s="185" customFormat="1" ht="15.95" customHeight="1" x14ac:dyDescent="0.5">
      <c r="B9" s="181" t="str">
        <f>p2เวลาเรียน!B9</f>
        <v>ม.3/1</v>
      </c>
      <c r="C9" s="181">
        <f>p2เวลาเรียน!C9</f>
        <v>5</v>
      </c>
      <c r="D9" s="181">
        <f>p2เวลาเรียน!D9</f>
        <v>2881</v>
      </c>
      <c r="E9" s="182" t="str">
        <f>p2เวลาเรียน!E9</f>
        <v>เด็กชาย</v>
      </c>
      <c r="F9" s="183" t="str">
        <f>p2เวลาเรียน!F9</f>
        <v>อาชาธร</v>
      </c>
      <c r="G9" s="184" t="str">
        <f>p2เวลาเรียน!G9</f>
        <v>วงค์ขาว</v>
      </c>
      <c r="H9" s="215"/>
      <c r="I9" s="215"/>
      <c r="J9" s="215"/>
      <c r="K9" s="215"/>
      <c r="L9" s="215"/>
      <c r="M9" s="223" t="str">
        <f t="shared" si="1"/>
        <v/>
      </c>
      <c r="N9" s="224" t="str">
        <f t="shared" si="2"/>
        <v/>
      </c>
      <c r="O9" s="214"/>
      <c r="P9" s="214"/>
      <c r="Q9" s="214"/>
      <c r="R9" s="214"/>
      <c r="S9" s="214"/>
      <c r="T9" s="214"/>
      <c r="U9" s="214"/>
      <c r="V9" s="214"/>
      <c r="W9" s="226" t="str">
        <f t="shared" si="0"/>
        <v/>
      </c>
    </row>
    <row r="10" spans="2:23" s="185" customFormat="1" ht="15.95" customHeight="1" x14ac:dyDescent="0.5">
      <c r="B10" s="181" t="str">
        <f>p2เวลาเรียน!B10</f>
        <v>ม.3/1</v>
      </c>
      <c r="C10" s="181">
        <f>p2เวลาเรียน!C10</f>
        <v>6</v>
      </c>
      <c r="D10" s="181">
        <f>p2เวลาเรียน!D10</f>
        <v>2884</v>
      </c>
      <c r="E10" s="182" t="str">
        <f>p2เวลาเรียน!E10</f>
        <v>เด็กชาย</v>
      </c>
      <c r="F10" s="183" t="str">
        <f>p2เวลาเรียน!F10</f>
        <v>อภิวัฒน์</v>
      </c>
      <c r="G10" s="184" t="str">
        <f>p2เวลาเรียน!G10</f>
        <v>แก้วนา</v>
      </c>
      <c r="H10" s="215"/>
      <c r="I10" s="215"/>
      <c r="J10" s="215"/>
      <c r="K10" s="215"/>
      <c r="L10" s="215"/>
      <c r="M10" s="223" t="str">
        <f t="shared" si="1"/>
        <v/>
      </c>
      <c r="N10" s="224" t="str">
        <f t="shared" si="2"/>
        <v/>
      </c>
      <c r="O10" s="214"/>
      <c r="P10" s="214"/>
      <c r="Q10" s="214"/>
      <c r="R10" s="214"/>
      <c r="S10" s="214"/>
      <c r="T10" s="214"/>
      <c r="U10" s="214"/>
      <c r="V10" s="214"/>
      <c r="W10" s="226" t="str">
        <f t="shared" si="0"/>
        <v/>
      </c>
    </row>
    <row r="11" spans="2:23" s="185" customFormat="1" ht="15.95" customHeight="1" x14ac:dyDescent="0.5">
      <c r="B11" s="181" t="str">
        <f>p2เวลาเรียน!B11</f>
        <v>ม.3/1</v>
      </c>
      <c r="C11" s="181">
        <f>p2เวลาเรียน!C11</f>
        <v>7</v>
      </c>
      <c r="D11" s="181">
        <f>p2เวลาเรียน!D11</f>
        <v>2894</v>
      </c>
      <c r="E11" s="182" t="str">
        <f>p2เวลาเรียน!E11</f>
        <v>เด็กชาย</v>
      </c>
      <c r="F11" s="183" t="str">
        <f>p2เวลาเรียน!F11</f>
        <v>ศุกลวัฒน์</v>
      </c>
      <c r="G11" s="184" t="str">
        <f>p2เวลาเรียน!G11</f>
        <v>อ้ายแสง</v>
      </c>
      <c r="H11" s="215"/>
      <c r="I11" s="215"/>
      <c r="J11" s="215"/>
      <c r="K11" s="215"/>
      <c r="L11" s="215"/>
      <c r="M11" s="223" t="str">
        <f t="shared" si="1"/>
        <v/>
      </c>
      <c r="N11" s="224" t="str">
        <f t="shared" si="2"/>
        <v/>
      </c>
      <c r="O11" s="214"/>
      <c r="P11" s="214"/>
      <c r="Q11" s="214"/>
      <c r="R11" s="214"/>
      <c r="S11" s="214"/>
      <c r="T11" s="214"/>
      <c r="U11" s="214"/>
      <c r="V11" s="214"/>
      <c r="W11" s="226" t="str">
        <f t="shared" si="0"/>
        <v/>
      </c>
    </row>
    <row r="12" spans="2:23" s="185" customFormat="1" ht="15.95" customHeight="1" x14ac:dyDescent="0.5">
      <c r="B12" s="181" t="str">
        <f>p2เวลาเรียน!B12</f>
        <v>ม.3/1</v>
      </c>
      <c r="C12" s="181">
        <f>p2เวลาเรียน!C12</f>
        <v>8</v>
      </c>
      <c r="D12" s="181">
        <f>p2เวลาเรียน!D12</f>
        <v>3055</v>
      </c>
      <c r="E12" s="182" t="str">
        <f>p2เวลาเรียน!E12</f>
        <v>เด็กชาย</v>
      </c>
      <c r="F12" s="183" t="str">
        <f>p2เวลาเรียน!F12</f>
        <v>วิชยา</v>
      </c>
      <c r="G12" s="184" t="str">
        <f>p2เวลาเรียน!G12</f>
        <v>จันทร์ต๊ะ</v>
      </c>
      <c r="H12" s="215"/>
      <c r="I12" s="215"/>
      <c r="J12" s="215"/>
      <c r="K12" s="215"/>
      <c r="L12" s="215"/>
      <c r="M12" s="223" t="str">
        <f t="shared" si="1"/>
        <v/>
      </c>
      <c r="N12" s="224" t="str">
        <f t="shared" si="2"/>
        <v/>
      </c>
      <c r="O12" s="214"/>
      <c r="P12" s="214"/>
      <c r="Q12" s="214"/>
      <c r="R12" s="214"/>
      <c r="S12" s="214"/>
      <c r="T12" s="214"/>
      <c r="U12" s="214"/>
      <c r="V12" s="214"/>
      <c r="W12" s="226" t="str">
        <f t="shared" si="0"/>
        <v/>
      </c>
    </row>
    <row r="13" spans="2:23" s="185" customFormat="1" ht="15.95" customHeight="1" x14ac:dyDescent="0.5">
      <c r="B13" s="181" t="str">
        <f>p2เวลาเรียน!B13</f>
        <v>ม.3/1</v>
      </c>
      <c r="C13" s="181">
        <f>p2เวลาเรียน!C13</f>
        <v>9</v>
      </c>
      <c r="D13" s="181">
        <f>p2เวลาเรียน!D13</f>
        <v>3098</v>
      </c>
      <c r="E13" s="182" t="str">
        <f>p2เวลาเรียน!E13</f>
        <v>เด็กชาย</v>
      </c>
      <c r="F13" s="183" t="str">
        <f>p2เวลาเรียน!F13</f>
        <v>ปฐมพงศ์</v>
      </c>
      <c r="G13" s="184" t="str">
        <f>p2เวลาเรียน!G13</f>
        <v>นันใจ</v>
      </c>
      <c r="H13" s="215"/>
      <c r="I13" s="215"/>
      <c r="J13" s="215"/>
      <c r="K13" s="215"/>
      <c r="L13" s="215"/>
      <c r="M13" s="223" t="str">
        <f t="shared" si="1"/>
        <v/>
      </c>
      <c r="N13" s="224" t="str">
        <f t="shared" si="2"/>
        <v/>
      </c>
      <c r="O13" s="214"/>
      <c r="P13" s="214"/>
      <c r="Q13" s="214"/>
      <c r="R13" s="214"/>
      <c r="S13" s="214"/>
      <c r="T13" s="214"/>
      <c r="U13" s="214"/>
      <c r="V13" s="214"/>
      <c r="W13" s="226" t="str">
        <f t="shared" si="0"/>
        <v/>
      </c>
    </row>
    <row r="14" spans="2:23" s="185" customFormat="1" ht="15.95" customHeight="1" x14ac:dyDescent="0.5">
      <c r="B14" s="181" t="str">
        <f>p2เวลาเรียน!B14</f>
        <v>ม.3/1</v>
      </c>
      <c r="C14" s="181">
        <f>p2เวลาเรียน!C14</f>
        <v>10</v>
      </c>
      <c r="D14" s="181">
        <f>p2เวลาเรียน!D14</f>
        <v>3871</v>
      </c>
      <c r="E14" s="182" t="str">
        <f>p2เวลาเรียน!E14</f>
        <v>เด็กชาย</v>
      </c>
      <c r="F14" s="183" t="str">
        <f>p2เวลาเรียน!F14</f>
        <v>เนติพงษ์</v>
      </c>
      <c r="G14" s="184" t="str">
        <f>p2เวลาเรียน!G14</f>
        <v>ทองคำใบ</v>
      </c>
      <c r="H14" s="215"/>
      <c r="I14" s="215"/>
      <c r="J14" s="215"/>
      <c r="K14" s="215"/>
      <c r="L14" s="215"/>
      <c r="M14" s="223" t="str">
        <f t="shared" si="1"/>
        <v/>
      </c>
      <c r="N14" s="224" t="str">
        <f t="shared" si="2"/>
        <v/>
      </c>
      <c r="O14" s="214"/>
      <c r="P14" s="214"/>
      <c r="Q14" s="214"/>
      <c r="R14" s="214"/>
      <c r="S14" s="214"/>
      <c r="T14" s="214"/>
      <c r="U14" s="214"/>
      <c r="V14" s="214"/>
      <c r="W14" s="226" t="str">
        <f t="shared" si="0"/>
        <v/>
      </c>
    </row>
    <row r="15" spans="2:23" s="185" customFormat="1" ht="15.95" customHeight="1" x14ac:dyDescent="0.5">
      <c r="B15" s="181" t="str">
        <f>p2เวลาเรียน!B15</f>
        <v>ม.3/1</v>
      </c>
      <c r="C15" s="181">
        <f>p2เวลาเรียน!C15</f>
        <v>11</v>
      </c>
      <c r="D15" s="181">
        <f>p2เวลาเรียน!D15</f>
        <v>3883</v>
      </c>
      <c r="E15" s="182" t="str">
        <f>p2เวลาเรียน!E15</f>
        <v>เด็กชาย</v>
      </c>
      <c r="F15" s="183" t="str">
        <f>p2เวลาเรียน!F15</f>
        <v>ภานุวัฒน์</v>
      </c>
      <c r="G15" s="184" t="str">
        <f>p2เวลาเรียน!G15</f>
        <v>แก้วสี</v>
      </c>
      <c r="H15" s="215"/>
      <c r="I15" s="215"/>
      <c r="J15" s="215"/>
      <c r="K15" s="215"/>
      <c r="L15" s="215"/>
      <c r="M15" s="223" t="str">
        <f t="shared" si="1"/>
        <v/>
      </c>
      <c r="N15" s="224" t="str">
        <f t="shared" si="2"/>
        <v/>
      </c>
      <c r="O15" s="214"/>
      <c r="P15" s="214"/>
      <c r="Q15" s="214"/>
      <c r="R15" s="214"/>
      <c r="S15" s="214"/>
      <c r="T15" s="214"/>
      <c r="U15" s="214"/>
      <c r="V15" s="222"/>
      <c r="W15" s="226" t="str">
        <f t="shared" si="0"/>
        <v/>
      </c>
    </row>
    <row r="16" spans="2:23" s="185" customFormat="1" ht="15.95" customHeight="1" x14ac:dyDescent="0.5">
      <c r="B16" s="181" t="str">
        <f>p2เวลาเรียน!B16</f>
        <v>ม.3/1</v>
      </c>
      <c r="C16" s="181">
        <f>p2เวลาเรียน!C16</f>
        <v>12</v>
      </c>
      <c r="D16" s="181">
        <f>p2เวลาเรียน!D16</f>
        <v>2890</v>
      </c>
      <c r="E16" s="182" t="str">
        <f>p2เวลาเรียน!E16</f>
        <v>เด็กหญิง</v>
      </c>
      <c r="F16" s="183" t="str">
        <f>p2เวลาเรียน!F16</f>
        <v>ญาณิศา</v>
      </c>
      <c r="G16" s="184" t="str">
        <f>p2เวลาเรียน!G16</f>
        <v>ตายานะ</v>
      </c>
      <c r="H16" s="215"/>
      <c r="I16" s="215"/>
      <c r="J16" s="215"/>
      <c r="K16" s="215"/>
      <c r="L16" s="215"/>
      <c r="M16" s="223" t="str">
        <f t="shared" si="1"/>
        <v/>
      </c>
      <c r="N16" s="224" t="str">
        <f t="shared" si="2"/>
        <v/>
      </c>
      <c r="O16" s="214"/>
      <c r="P16" s="214"/>
      <c r="Q16" s="214"/>
      <c r="R16" s="214"/>
      <c r="S16" s="214"/>
      <c r="T16" s="214"/>
      <c r="U16" s="214"/>
      <c r="V16" s="222"/>
      <c r="W16" s="226" t="str">
        <f t="shared" si="0"/>
        <v/>
      </c>
    </row>
    <row r="17" spans="2:23" s="185" customFormat="1" ht="15.95" customHeight="1" x14ac:dyDescent="0.5">
      <c r="B17" s="181" t="str">
        <f>p2เวลาเรียน!B17</f>
        <v>ม.3/1</v>
      </c>
      <c r="C17" s="181">
        <f>p2เวลาเรียน!C17</f>
        <v>13</v>
      </c>
      <c r="D17" s="181">
        <f>p2เวลาเรียน!D17</f>
        <v>2907</v>
      </c>
      <c r="E17" s="182" t="str">
        <f>p2เวลาเรียน!E17</f>
        <v>เด็กหญิง</v>
      </c>
      <c r="F17" s="183" t="str">
        <f>p2เวลาเรียน!F17</f>
        <v>วรัญญา</v>
      </c>
      <c r="G17" s="184" t="str">
        <f>p2เวลาเรียน!G17</f>
        <v>อภิสุทธิพงษากุล</v>
      </c>
      <c r="H17" s="215"/>
      <c r="I17" s="215"/>
      <c r="J17" s="215"/>
      <c r="K17" s="215"/>
      <c r="L17" s="215"/>
      <c r="M17" s="223" t="str">
        <f t="shared" si="1"/>
        <v/>
      </c>
      <c r="N17" s="224" t="str">
        <f t="shared" si="2"/>
        <v/>
      </c>
      <c r="O17" s="214"/>
      <c r="P17" s="214"/>
      <c r="Q17" s="214"/>
      <c r="R17" s="214"/>
      <c r="S17" s="214"/>
      <c r="T17" s="214"/>
      <c r="U17" s="214"/>
      <c r="V17" s="222"/>
      <c r="W17" s="226" t="str">
        <f t="shared" si="0"/>
        <v/>
      </c>
    </row>
    <row r="18" spans="2:23" s="185" customFormat="1" ht="15.95" customHeight="1" x14ac:dyDescent="0.5">
      <c r="B18" s="181" t="str">
        <f>p2เวลาเรียน!B18</f>
        <v>ม.3/1</v>
      </c>
      <c r="C18" s="181">
        <f>p2เวลาเรียน!C18</f>
        <v>14</v>
      </c>
      <c r="D18" s="181">
        <f>p2เวลาเรียน!D18</f>
        <v>2966</v>
      </c>
      <c r="E18" s="182" t="str">
        <f>p2เวลาเรียน!E18</f>
        <v>เด็กหญิง</v>
      </c>
      <c r="F18" s="183" t="str">
        <f>p2เวลาเรียน!F18</f>
        <v>อิสรีย์</v>
      </c>
      <c r="G18" s="184" t="str">
        <f>p2เวลาเรียน!G18</f>
        <v>เชื้อเมืองพาน</v>
      </c>
      <c r="H18" s="215"/>
      <c r="I18" s="215"/>
      <c r="J18" s="215"/>
      <c r="K18" s="215"/>
      <c r="L18" s="215"/>
      <c r="M18" s="223" t="str">
        <f t="shared" si="1"/>
        <v/>
      </c>
      <c r="N18" s="224" t="str">
        <f t="shared" si="2"/>
        <v/>
      </c>
      <c r="O18" s="214"/>
      <c r="P18" s="214"/>
      <c r="Q18" s="214"/>
      <c r="R18" s="214"/>
      <c r="S18" s="214"/>
      <c r="T18" s="214"/>
      <c r="U18" s="214"/>
      <c r="V18" s="222"/>
      <c r="W18" s="226" t="str">
        <f t="shared" si="0"/>
        <v/>
      </c>
    </row>
    <row r="19" spans="2:23" s="185" customFormat="1" ht="15.95" customHeight="1" x14ac:dyDescent="0.5">
      <c r="B19" s="181" t="str">
        <f>p2เวลาเรียน!B19</f>
        <v>ม.3/1</v>
      </c>
      <c r="C19" s="181">
        <f>p2เวลาเรียน!C19</f>
        <v>15</v>
      </c>
      <c r="D19" s="181">
        <f>p2เวลาเรียน!D19</f>
        <v>3101</v>
      </c>
      <c r="E19" s="182" t="str">
        <f>p2เวลาเรียน!E19</f>
        <v>เด็กหญิง</v>
      </c>
      <c r="F19" s="183" t="str">
        <f>p2เวลาเรียน!F19</f>
        <v>ศุภลักษณ์</v>
      </c>
      <c r="G19" s="184" t="str">
        <f>p2เวลาเรียน!G19</f>
        <v>ศิริคำน้อย</v>
      </c>
      <c r="H19" s="215"/>
      <c r="I19" s="215"/>
      <c r="J19" s="215"/>
      <c r="K19" s="215"/>
      <c r="L19" s="215"/>
      <c r="M19" s="223" t="str">
        <f t="shared" si="1"/>
        <v/>
      </c>
      <c r="N19" s="224" t="str">
        <f t="shared" si="2"/>
        <v/>
      </c>
      <c r="O19" s="214"/>
      <c r="P19" s="214"/>
      <c r="Q19" s="214"/>
      <c r="R19" s="214"/>
      <c r="S19" s="214"/>
      <c r="T19" s="214"/>
      <c r="U19" s="214"/>
      <c r="V19" s="222"/>
      <c r="W19" s="226" t="str">
        <f t="shared" si="0"/>
        <v/>
      </c>
    </row>
    <row r="20" spans="2:23" s="185" customFormat="1" ht="15.95" customHeight="1" x14ac:dyDescent="0.5">
      <c r="B20" s="181" t="str">
        <f>p2เวลาเรียน!B20</f>
        <v>ม.3/1</v>
      </c>
      <c r="C20" s="181">
        <f>p2เวลาเรียน!C20</f>
        <v>16</v>
      </c>
      <c r="D20" s="181">
        <f>p2เวลาเรียน!D20</f>
        <v>3290</v>
      </c>
      <c r="E20" s="182" t="str">
        <f>p2เวลาเรียน!E20</f>
        <v>เด็กหญิง</v>
      </c>
      <c r="F20" s="183" t="str">
        <f>p2เวลาเรียน!F20</f>
        <v>เลิศลดา</v>
      </c>
      <c r="G20" s="184" t="str">
        <f>p2เวลาเรียน!G20</f>
        <v>ฉัตร์หลวง</v>
      </c>
      <c r="H20" s="215"/>
      <c r="I20" s="215"/>
      <c r="J20" s="215"/>
      <c r="K20" s="215"/>
      <c r="L20" s="215"/>
      <c r="M20" s="223" t="str">
        <f t="shared" si="1"/>
        <v/>
      </c>
      <c r="N20" s="224" t="str">
        <f t="shared" si="2"/>
        <v/>
      </c>
      <c r="O20" s="214"/>
      <c r="P20" s="214"/>
      <c r="Q20" s="214"/>
      <c r="R20" s="214"/>
      <c r="S20" s="214"/>
      <c r="T20" s="214"/>
      <c r="U20" s="214"/>
      <c r="V20" s="222"/>
      <c r="W20" s="226" t="str">
        <f t="shared" si="0"/>
        <v/>
      </c>
    </row>
    <row r="21" spans="2:23" s="185" customFormat="1" ht="15.95" customHeight="1" x14ac:dyDescent="0.5">
      <c r="B21" s="181" t="str">
        <f>p2เวลาเรียน!B21</f>
        <v>ม.3/1</v>
      </c>
      <c r="C21" s="181">
        <f>p2เวลาเรียน!C21</f>
        <v>17</v>
      </c>
      <c r="D21" s="181">
        <f>p2เวลาเรียน!D21</f>
        <v>3671</v>
      </c>
      <c r="E21" s="182" t="str">
        <f>p2เวลาเรียน!E21</f>
        <v>เด็กหญิง</v>
      </c>
      <c r="F21" s="183" t="str">
        <f>p2เวลาเรียน!F21</f>
        <v>ติณณฌา</v>
      </c>
      <c r="G21" s="184" t="str">
        <f>p2เวลาเรียน!G21</f>
        <v>จอมแก้ว</v>
      </c>
      <c r="H21" s="215"/>
      <c r="I21" s="215"/>
      <c r="J21" s="215"/>
      <c r="K21" s="215"/>
      <c r="L21" s="215"/>
      <c r="M21" s="223" t="str">
        <f t="shared" si="1"/>
        <v/>
      </c>
      <c r="N21" s="224" t="str">
        <f t="shared" si="2"/>
        <v/>
      </c>
      <c r="O21" s="214"/>
      <c r="P21" s="214"/>
      <c r="Q21" s="214"/>
      <c r="R21" s="214"/>
      <c r="S21" s="214"/>
      <c r="T21" s="214"/>
      <c r="U21" s="214"/>
      <c r="V21" s="222"/>
      <c r="W21" s="226" t="str">
        <f t="shared" si="0"/>
        <v/>
      </c>
    </row>
    <row r="22" spans="2:23" s="185" customFormat="1" ht="15.95" customHeight="1" x14ac:dyDescent="0.5">
      <c r="B22" s="181" t="str">
        <f>p2เวลาเรียน!B22</f>
        <v>ม.3/1</v>
      </c>
      <c r="C22" s="181">
        <f>p2เวลาเรียน!C22</f>
        <v>18</v>
      </c>
      <c r="D22" s="181">
        <f>p2เวลาเรียน!D22</f>
        <v>3872</v>
      </c>
      <c r="E22" s="182" t="str">
        <f>p2เวลาเรียน!E22</f>
        <v>เด็กหญิง</v>
      </c>
      <c r="F22" s="183" t="str">
        <f>p2เวลาเรียน!F22</f>
        <v>จารุณัฐ</v>
      </c>
      <c r="G22" s="184" t="str">
        <f>p2เวลาเรียน!G22</f>
        <v>วงศ์ราษฎร์</v>
      </c>
      <c r="H22" s="215"/>
      <c r="I22" s="215"/>
      <c r="J22" s="215"/>
      <c r="K22" s="215"/>
      <c r="L22" s="215"/>
      <c r="M22" s="223" t="str">
        <f t="shared" si="1"/>
        <v/>
      </c>
      <c r="N22" s="224" t="str">
        <f t="shared" si="2"/>
        <v/>
      </c>
      <c r="O22" s="214"/>
      <c r="P22" s="214"/>
      <c r="Q22" s="214"/>
      <c r="R22" s="214"/>
      <c r="S22" s="214"/>
      <c r="T22" s="214"/>
      <c r="U22" s="214"/>
      <c r="V22" s="222"/>
      <c r="W22" s="226" t="str">
        <f t="shared" si="0"/>
        <v/>
      </c>
    </row>
    <row r="23" spans="2:23" s="185" customFormat="1" ht="15.95" customHeight="1" x14ac:dyDescent="0.5">
      <c r="B23" s="181" t="str">
        <f>p2เวลาเรียน!B23</f>
        <v>ม.3/2</v>
      </c>
      <c r="C23" s="181">
        <f>p2เวลาเรียน!C23</f>
        <v>19</v>
      </c>
      <c r="D23" s="181">
        <f>p2เวลาเรียน!D23</f>
        <v>2944</v>
      </c>
      <c r="E23" s="182" t="str">
        <f>p2เวลาเรียน!E23</f>
        <v>เด็กชาย</v>
      </c>
      <c r="F23" s="183" t="str">
        <f>p2เวลาเรียน!F23</f>
        <v>ชานนท์</v>
      </c>
      <c r="G23" s="184" t="str">
        <f>p2เวลาเรียน!G23</f>
        <v>อินสวน</v>
      </c>
      <c r="H23" s="215"/>
      <c r="I23" s="215"/>
      <c r="J23" s="215"/>
      <c r="K23" s="215"/>
      <c r="L23" s="215"/>
      <c r="M23" s="223" t="str">
        <f t="shared" si="1"/>
        <v/>
      </c>
      <c r="N23" s="224" t="str">
        <f t="shared" si="2"/>
        <v/>
      </c>
      <c r="O23" s="214"/>
      <c r="P23" s="214"/>
      <c r="Q23" s="214"/>
      <c r="R23" s="214"/>
      <c r="S23" s="214"/>
      <c r="T23" s="214"/>
      <c r="U23" s="214"/>
      <c r="V23" s="222"/>
      <c r="W23" s="226" t="str">
        <f t="shared" si="0"/>
        <v/>
      </c>
    </row>
    <row r="24" spans="2:23" s="185" customFormat="1" ht="15.95" customHeight="1" x14ac:dyDescent="0.5">
      <c r="B24" s="181" t="str">
        <f>p2เวลาเรียน!B24</f>
        <v/>
      </c>
      <c r="C24" s="181" t="str">
        <f>p2เวลาเรียน!C24</f>
        <v/>
      </c>
      <c r="D24" s="181" t="str">
        <f>p2เวลาเรียน!D24</f>
        <v/>
      </c>
      <c r="E24" s="182" t="str">
        <f>p2เวลาเรียน!E24</f>
        <v/>
      </c>
      <c r="F24" s="183" t="str">
        <f>p2เวลาเรียน!F24</f>
        <v/>
      </c>
      <c r="G24" s="184" t="str">
        <f>p2เวลาเรียน!G24</f>
        <v/>
      </c>
      <c r="H24" s="215"/>
      <c r="I24" s="215"/>
      <c r="J24" s="215"/>
      <c r="K24" s="215"/>
      <c r="L24" s="215"/>
      <c r="M24" s="223" t="str">
        <f t="shared" si="1"/>
        <v/>
      </c>
      <c r="N24" s="224" t="str">
        <f t="shared" si="2"/>
        <v/>
      </c>
      <c r="O24" s="214"/>
      <c r="P24" s="214"/>
      <c r="Q24" s="214"/>
      <c r="R24" s="214"/>
      <c r="S24" s="214"/>
      <c r="T24" s="214"/>
      <c r="U24" s="214"/>
      <c r="V24" s="222"/>
      <c r="W24" s="226" t="str">
        <f t="shared" si="0"/>
        <v/>
      </c>
    </row>
    <row r="25" spans="2:23" s="185" customFormat="1" ht="15.95" customHeight="1" x14ac:dyDescent="0.5">
      <c r="B25" s="181" t="str">
        <f>p2เวลาเรียน!B25</f>
        <v/>
      </c>
      <c r="C25" s="181" t="str">
        <f>p2เวลาเรียน!C25</f>
        <v/>
      </c>
      <c r="D25" s="181" t="str">
        <f>p2เวลาเรียน!D25</f>
        <v/>
      </c>
      <c r="E25" s="182" t="str">
        <f>p2เวลาเรียน!E25</f>
        <v/>
      </c>
      <c r="F25" s="183" t="str">
        <f>p2เวลาเรียน!F25</f>
        <v/>
      </c>
      <c r="G25" s="184" t="str">
        <f>p2เวลาเรียน!G25</f>
        <v/>
      </c>
      <c r="H25" s="215"/>
      <c r="I25" s="215"/>
      <c r="J25" s="215"/>
      <c r="K25" s="215"/>
      <c r="L25" s="215"/>
      <c r="M25" s="223" t="str">
        <f t="shared" si="1"/>
        <v/>
      </c>
      <c r="N25" s="224" t="str">
        <f t="shared" si="2"/>
        <v/>
      </c>
      <c r="O25" s="214"/>
      <c r="P25" s="214"/>
      <c r="Q25" s="214"/>
      <c r="R25" s="214"/>
      <c r="S25" s="214"/>
      <c r="T25" s="214"/>
      <c r="U25" s="214"/>
      <c r="V25" s="222"/>
      <c r="W25" s="226" t="str">
        <f t="shared" si="0"/>
        <v/>
      </c>
    </row>
    <row r="26" spans="2:23" s="185" customFormat="1" ht="15.95" customHeight="1" x14ac:dyDescent="0.5">
      <c r="B26" s="181" t="str">
        <f>p2เวลาเรียน!B26</f>
        <v/>
      </c>
      <c r="C26" s="181" t="str">
        <f>p2เวลาเรียน!C26</f>
        <v/>
      </c>
      <c r="D26" s="181" t="str">
        <f>p2เวลาเรียน!D26</f>
        <v/>
      </c>
      <c r="E26" s="182" t="str">
        <f>p2เวลาเรียน!E26</f>
        <v/>
      </c>
      <c r="F26" s="183" t="str">
        <f>p2เวลาเรียน!F26</f>
        <v/>
      </c>
      <c r="G26" s="184" t="str">
        <f>p2เวลาเรียน!G26</f>
        <v/>
      </c>
      <c r="H26" s="215"/>
      <c r="I26" s="215"/>
      <c r="J26" s="215"/>
      <c r="K26" s="215"/>
      <c r="L26" s="215"/>
      <c r="M26" s="223" t="str">
        <f t="shared" si="1"/>
        <v/>
      </c>
      <c r="N26" s="224" t="str">
        <f t="shared" si="2"/>
        <v/>
      </c>
      <c r="O26" s="214"/>
      <c r="P26" s="214"/>
      <c r="Q26" s="214"/>
      <c r="R26" s="214"/>
      <c r="S26" s="214"/>
      <c r="T26" s="214"/>
      <c r="U26" s="214"/>
      <c r="V26" s="222"/>
      <c r="W26" s="226" t="str">
        <f t="shared" si="0"/>
        <v/>
      </c>
    </row>
    <row r="27" spans="2:23" s="185" customFormat="1" ht="15.95" customHeight="1" x14ac:dyDescent="0.5">
      <c r="B27" s="181" t="str">
        <f>p2เวลาเรียน!B27</f>
        <v/>
      </c>
      <c r="C27" s="181" t="str">
        <f>p2เวลาเรียน!C27</f>
        <v/>
      </c>
      <c r="D27" s="181" t="str">
        <f>p2เวลาเรียน!D27</f>
        <v/>
      </c>
      <c r="E27" s="182" t="str">
        <f>p2เวลาเรียน!E27</f>
        <v/>
      </c>
      <c r="F27" s="183" t="str">
        <f>p2เวลาเรียน!F27</f>
        <v/>
      </c>
      <c r="G27" s="184" t="str">
        <f>p2เวลาเรียน!G27</f>
        <v/>
      </c>
      <c r="H27" s="215"/>
      <c r="I27" s="215"/>
      <c r="J27" s="215"/>
      <c r="K27" s="215"/>
      <c r="L27" s="215"/>
      <c r="M27" s="223" t="str">
        <f t="shared" si="1"/>
        <v/>
      </c>
      <c r="N27" s="224" t="str">
        <f t="shared" si="2"/>
        <v/>
      </c>
      <c r="O27" s="214"/>
      <c r="P27" s="214"/>
      <c r="Q27" s="214"/>
      <c r="R27" s="214"/>
      <c r="S27" s="214"/>
      <c r="T27" s="214"/>
      <c r="U27" s="214"/>
      <c r="V27" s="222"/>
      <c r="W27" s="226" t="str">
        <f t="shared" si="0"/>
        <v/>
      </c>
    </row>
    <row r="28" spans="2:23" s="185" customFormat="1" ht="15.95" customHeight="1" x14ac:dyDescent="0.5">
      <c r="B28" s="181" t="str">
        <f>p2เวลาเรียน!B28</f>
        <v/>
      </c>
      <c r="C28" s="181" t="str">
        <f>p2เวลาเรียน!C28</f>
        <v/>
      </c>
      <c r="D28" s="181" t="str">
        <f>p2เวลาเรียน!D28</f>
        <v/>
      </c>
      <c r="E28" s="182" t="str">
        <f>p2เวลาเรียน!E28</f>
        <v/>
      </c>
      <c r="F28" s="183" t="str">
        <f>p2เวลาเรียน!F28</f>
        <v/>
      </c>
      <c r="G28" s="184" t="str">
        <f>p2เวลาเรียน!G28</f>
        <v/>
      </c>
      <c r="H28" s="215"/>
      <c r="I28" s="215"/>
      <c r="J28" s="215"/>
      <c r="K28" s="215"/>
      <c r="L28" s="215"/>
      <c r="M28" s="223" t="str">
        <f t="shared" si="1"/>
        <v/>
      </c>
      <c r="N28" s="224" t="str">
        <f t="shared" si="2"/>
        <v/>
      </c>
      <c r="O28" s="214"/>
      <c r="P28" s="214"/>
      <c r="Q28" s="214"/>
      <c r="R28" s="214"/>
      <c r="S28" s="214"/>
      <c r="T28" s="214"/>
      <c r="U28" s="214"/>
      <c r="V28" s="222"/>
      <c r="W28" s="226" t="str">
        <f t="shared" si="0"/>
        <v/>
      </c>
    </row>
    <row r="29" spans="2:23" s="185" customFormat="1" ht="15.95" customHeight="1" x14ac:dyDescent="0.5">
      <c r="B29" s="181" t="str">
        <f>p2เวลาเรียน!B29</f>
        <v/>
      </c>
      <c r="C29" s="181" t="str">
        <f>p2เวลาเรียน!C29</f>
        <v/>
      </c>
      <c r="D29" s="181" t="str">
        <f>p2เวลาเรียน!D29</f>
        <v/>
      </c>
      <c r="E29" s="182" t="str">
        <f>p2เวลาเรียน!E29</f>
        <v/>
      </c>
      <c r="F29" s="183" t="str">
        <f>p2เวลาเรียน!F29</f>
        <v/>
      </c>
      <c r="G29" s="184" t="str">
        <f>p2เวลาเรียน!G29</f>
        <v/>
      </c>
      <c r="H29" s="215"/>
      <c r="I29" s="215"/>
      <c r="J29" s="215"/>
      <c r="K29" s="215"/>
      <c r="L29" s="215"/>
      <c r="M29" s="223" t="str">
        <f t="shared" si="1"/>
        <v/>
      </c>
      <c r="N29" s="224" t="str">
        <f t="shared" si="2"/>
        <v/>
      </c>
      <c r="O29" s="214"/>
      <c r="P29" s="214"/>
      <c r="Q29" s="214"/>
      <c r="R29" s="214"/>
      <c r="S29" s="214"/>
      <c r="T29" s="214"/>
      <c r="U29" s="214"/>
      <c r="V29" s="222"/>
      <c r="W29" s="226" t="str">
        <f t="shared" si="0"/>
        <v/>
      </c>
    </row>
    <row r="30" spans="2:23" s="185" customFormat="1" ht="15.95" customHeight="1" x14ac:dyDescent="0.5">
      <c r="B30" s="181" t="str">
        <f>p2เวลาเรียน!B30</f>
        <v/>
      </c>
      <c r="C30" s="181" t="str">
        <f>p2เวลาเรียน!C30</f>
        <v/>
      </c>
      <c r="D30" s="181" t="str">
        <f>p2เวลาเรียน!D30</f>
        <v/>
      </c>
      <c r="E30" s="182" t="str">
        <f>p2เวลาเรียน!E30</f>
        <v/>
      </c>
      <c r="F30" s="183" t="str">
        <f>p2เวลาเรียน!F30</f>
        <v/>
      </c>
      <c r="G30" s="184" t="str">
        <f>p2เวลาเรียน!G30</f>
        <v/>
      </c>
      <c r="H30" s="215"/>
      <c r="I30" s="215"/>
      <c r="J30" s="215"/>
      <c r="K30" s="215"/>
      <c r="L30" s="215"/>
      <c r="M30" s="223" t="str">
        <f t="shared" si="1"/>
        <v/>
      </c>
      <c r="N30" s="224" t="str">
        <f t="shared" si="2"/>
        <v/>
      </c>
      <c r="O30" s="214"/>
      <c r="P30" s="214"/>
      <c r="Q30" s="214"/>
      <c r="R30" s="214"/>
      <c r="S30" s="214"/>
      <c r="T30" s="214"/>
      <c r="U30" s="214"/>
      <c r="V30" s="222"/>
      <c r="W30" s="226" t="str">
        <f t="shared" si="0"/>
        <v/>
      </c>
    </row>
    <row r="31" spans="2:23" s="185" customFormat="1" ht="15.95" customHeight="1" x14ac:dyDescent="0.5">
      <c r="B31" s="181" t="str">
        <f>p2เวลาเรียน!B31</f>
        <v/>
      </c>
      <c r="C31" s="181" t="str">
        <f>p2เวลาเรียน!C31</f>
        <v/>
      </c>
      <c r="D31" s="181" t="str">
        <f>p2เวลาเรียน!D31</f>
        <v/>
      </c>
      <c r="E31" s="182" t="str">
        <f>p2เวลาเรียน!E31</f>
        <v/>
      </c>
      <c r="F31" s="183" t="str">
        <f>p2เวลาเรียน!F31</f>
        <v/>
      </c>
      <c r="G31" s="184" t="str">
        <f>p2เวลาเรียน!G31</f>
        <v/>
      </c>
      <c r="H31" s="215"/>
      <c r="I31" s="215"/>
      <c r="J31" s="215"/>
      <c r="K31" s="215"/>
      <c r="L31" s="215"/>
      <c r="M31" s="223" t="str">
        <f t="shared" si="1"/>
        <v/>
      </c>
      <c r="N31" s="224" t="str">
        <f t="shared" si="2"/>
        <v/>
      </c>
      <c r="O31" s="214"/>
      <c r="P31" s="214"/>
      <c r="Q31" s="214"/>
      <c r="R31" s="214"/>
      <c r="S31" s="214"/>
      <c r="T31" s="214"/>
      <c r="U31" s="214"/>
      <c r="V31" s="222"/>
      <c r="W31" s="226" t="str">
        <f t="shared" si="0"/>
        <v/>
      </c>
    </row>
    <row r="32" spans="2:23" s="185" customFormat="1" ht="15.95" customHeight="1" x14ac:dyDescent="0.5">
      <c r="B32" s="181" t="str">
        <f>p2เวลาเรียน!B32</f>
        <v/>
      </c>
      <c r="C32" s="181" t="str">
        <f>p2เวลาเรียน!C32</f>
        <v/>
      </c>
      <c r="D32" s="181" t="str">
        <f>p2เวลาเรียน!D32</f>
        <v/>
      </c>
      <c r="E32" s="182" t="str">
        <f>p2เวลาเรียน!E32</f>
        <v/>
      </c>
      <c r="F32" s="183" t="str">
        <f>p2เวลาเรียน!F32</f>
        <v/>
      </c>
      <c r="G32" s="184" t="str">
        <f>p2เวลาเรียน!G32</f>
        <v/>
      </c>
      <c r="H32" s="215"/>
      <c r="I32" s="215"/>
      <c r="J32" s="215"/>
      <c r="K32" s="215"/>
      <c r="L32" s="215"/>
      <c r="M32" s="223" t="str">
        <f t="shared" si="1"/>
        <v/>
      </c>
      <c r="N32" s="224" t="str">
        <f t="shared" si="2"/>
        <v/>
      </c>
      <c r="O32" s="214"/>
      <c r="P32" s="214"/>
      <c r="Q32" s="214"/>
      <c r="R32" s="214"/>
      <c r="S32" s="214"/>
      <c r="T32" s="214"/>
      <c r="U32" s="214"/>
      <c r="V32" s="222"/>
      <c r="W32" s="226" t="str">
        <f t="shared" si="0"/>
        <v/>
      </c>
    </row>
    <row r="33" spans="2:23" s="185" customFormat="1" ht="15.95" customHeight="1" x14ac:dyDescent="0.5">
      <c r="B33" s="181" t="str">
        <f>p2เวลาเรียน!B33</f>
        <v/>
      </c>
      <c r="C33" s="181" t="str">
        <f>p2เวลาเรียน!C33</f>
        <v/>
      </c>
      <c r="D33" s="181" t="str">
        <f>p2เวลาเรียน!D33</f>
        <v/>
      </c>
      <c r="E33" s="182" t="str">
        <f>p2เวลาเรียน!E33</f>
        <v/>
      </c>
      <c r="F33" s="183" t="str">
        <f>p2เวลาเรียน!F33</f>
        <v/>
      </c>
      <c r="G33" s="184" t="str">
        <f>p2เวลาเรียน!G33</f>
        <v/>
      </c>
      <c r="H33" s="215"/>
      <c r="I33" s="215"/>
      <c r="J33" s="215"/>
      <c r="K33" s="215"/>
      <c r="L33" s="215"/>
      <c r="M33" s="223" t="str">
        <f t="shared" si="1"/>
        <v/>
      </c>
      <c r="N33" s="224" t="str">
        <f t="shared" si="2"/>
        <v/>
      </c>
      <c r="O33" s="214"/>
      <c r="P33" s="214"/>
      <c r="Q33" s="214"/>
      <c r="R33" s="214"/>
      <c r="S33" s="214"/>
      <c r="T33" s="214"/>
      <c r="U33" s="214"/>
      <c r="V33" s="222"/>
      <c r="W33" s="226" t="str">
        <f t="shared" si="0"/>
        <v/>
      </c>
    </row>
    <row r="34" spans="2:23" s="185" customFormat="1" ht="15.95" customHeight="1" x14ac:dyDescent="0.5">
      <c r="B34" s="181" t="str">
        <f>p2เวลาเรียน!B34</f>
        <v/>
      </c>
      <c r="C34" s="181" t="str">
        <f>p2เวลาเรียน!C34</f>
        <v/>
      </c>
      <c r="D34" s="181" t="str">
        <f>p2เวลาเรียน!D34</f>
        <v/>
      </c>
      <c r="E34" s="182" t="str">
        <f>p2เวลาเรียน!E34</f>
        <v/>
      </c>
      <c r="F34" s="183" t="str">
        <f>p2เวลาเรียน!F34</f>
        <v/>
      </c>
      <c r="G34" s="184" t="str">
        <f>p2เวลาเรียน!G34</f>
        <v/>
      </c>
      <c r="H34" s="215"/>
      <c r="I34" s="215"/>
      <c r="J34" s="215"/>
      <c r="K34" s="215"/>
      <c r="L34" s="215"/>
      <c r="M34" s="223" t="str">
        <f t="shared" si="1"/>
        <v/>
      </c>
      <c r="N34" s="224" t="str">
        <f t="shared" si="2"/>
        <v/>
      </c>
      <c r="O34" s="214"/>
      <c r="P34" s="214"/>
      <c r="Q34" s="214"/>
      <c r="R34" s="214"/>
      <c r="S34" s="214"/>
      <c r="T34" s="214"/>
      <c r="U34" s="214"/>
      <c r="V34" s="222"/>
      <c r="W34" s="226" t="str">
        <f t="shared" si="0"/>
        <v/>
      </c>
    </row>
    <row r="35" spans="2:23" s="185" customFormat="1" ht="15.95" customHeight="1" x14ac:dyDescent="0.5">
      <c r="B35" s="181" t="str">
        <f>p2เวลาเรียน!B35</f>
        <v/>
      </c>
      <c r="C35" s="181" t="str">
        <f>p2เวลาเรียน!C35</f>
        <v/>
      </c>
      <c r="D35" s="181" t="str">
        <f>p2เวลาเรียน!D35</f>
        <v/>
      </c>
      <c r="E35" s="182" t="str">
        <f>p2เวลาเรียน!E35</f>
        <v/>
      </c>
      <c r="F35" s="183" t="str">
        <f>p2เวลาเรียน!F35</f>
        <v/>
      </c>
      <c r="G35" s="184" t="str">
        <f>p2เวลาเรียน!G35</f>
        <v/>
      </c>
      <c r="H35" s="215"/>
      <c r="I35" s="215"/>
      <c r="J35" s="215"/>
      <c r="K35" s="215"/>
      <c r="L35" s="215"/>
      <c r="M35" s="223" t="str">
        <f t="shared" si="1"/>
        <v/>
      </c>
      <c r="N35" s="224" t="str">
        <f t="shared" si="2"/>
        <v/>
      </c>
      <c r="O35" s="214"/>
      <c r="P35" s="214"/>
      <c r="Q35" s="214"/>
      <c r="R35" s="214"/>
      <c r="S35" s="214"/>
      <c r="T35" s="214"/>
      <c r="U35" s="214"/>
      <c r="V35" s="222"/>
      <c r="W35" s="226" t="str">
        <f t="shared" si="0"/>
        <v/>
      </c>
    </row>
    <row r="36" spans="2:23" s="185" customFormat="1" ht="15.95" customHeight="1" x14ac:dyDescent="0.5">
      <c r="B36" s="181" t="str">
        <f>p2เวลาเรียน!B36</f>
        <v/>
      </c>
      <c r="C36" s="181" t="str">
        <f>p2เวลาเรียน!C36</f>
        <v/>
      </c>
      <c r="D36" s="181" t="str">
        <f>p2เวลาเรียน!D36</f>
        <v/>
      </c>
      <c r="E36" s="182" t="str">
        <f>p2เวลาเรียน!E36</f>
        <v/>
      </c>
      <c r="F36" s="183" t="str">
        <f>p2เวลาเรียน!F36</f>
        <v/>
      </c>
      <c r="G36" s="184" t="str">
        <f>p2เวลาเรียน!G36</f>
        <v/>
      </c>
      <c r="H36" s="215"/>
      <c r="I36" s="215"/>
      <c r="J36" s="215"/>
      <c r="K36" s="215"/>
      <c r="L36" s="215"/>
      <c r="M36" s="223" t="str">
        <f t="shared" si="1"/>
        <v/>
      </c>
      <c r="N36" s="224" t="str">
        <f t="shared" si="2"/>
        <v/>
      </c>
      <c r="O36" s="214"/>
      <c r="P36" s="214"/>
      <c r="Q36" s="214"/>
      <c r="R36" s="214"/>
      <c r="S36" s="214"/>
      <c r="T36" s="214"/>
      <c r="U36" s="214"/>
      <c r="V36" s="222"/>
      <c r="W36" s="226" t="str">
        <f t="shared" si="0"/>
        <v/>
      </c>
    </row>
    <row r="37" spans="2:23" s="185" customFormat="1" ht="15.95" customHeight="1" x14ac:dyDescent="0.5">
      <c r="B37" s="181" t="str">
        <f>p2เวลาเรียน!B37</f>
        <v/>
      </c>
      <c r="C37" s="181" t="str">
        <f>p2เวลาเรียน!C37</f>
        <v/>
      </c>
      <c r="D37" s="181" t="str">
        <f>p2เวลาเรียน!D37</f>
        <v/>
      </c>
      <c r="E37" s="182" t="str">
        <f>p2เวลาเรียน!E37</f>
        <v/>
      </c>
      <c r="F37" s="183" t="str">
        <f>p2เวลาเรียน!F37</f>
        <v/>
      </c>
      <c r="G37" s="184" t="str">
        <f>p2เวลาเรียน!G37</f>
        <v/>
      </c>
      <c r="H37" s="215"/>
      <c r="I37" s="215"/>
      <c r="J37" s="215"/>
      <c r="K37" s="215"/>
      <c r="L37" s="215"/>
      <c r="M37" s="223" t="str">
        <f t="shared" si="1"/>
        <v/>
      </c>
      <c r="N37" s="224" t="str">
        <f t="shared" si="2"/>
        <v/>
      </c>
      <c r="O37" s="214"/>
      <c r="P37" s="214"/>
      <c r="Q37" s="214"/>
      <c r="R37" s="214"/>
      <c r="S37" s="214"/>
      <c r="T37" s="214"/>
      <c r="U37" s="214"/>
      <c r="V37" s="222"/>
      <c r="W37" s="226" t="str">
        <f t="shared" si="0"/>
        <v/>
      </c>
    </row>
    <row r="38" spans="2:23" s="185" customFormat="1" ht="15.95" customHeight="1" x14ac:dyDescent="0.5">
      <c r="B38" s="181" t="str">
        <f>p2เวลาเรียน!B38</f>
        <v/>
      </c>
      <c r="C38" s="181" t="str">
        <f>p2เวลาเรียน!C38</f>
        <v/>
      </c>
      <c r="D38" s="181" t="str">
        <f>p2เวลาเรียน!D38</f>
        <v/>
      </c>
      <c r="E38" s="182" t="str">
        <f>p2เวลาเรียน!E38</f>
        <v/>
      </c>
      <c r="F38" s="183" t="str">
        <f>p2เวลาเรียน!F38</f>
        <v/>
      </c>
      <c r="G38" s="184" t="str">
        <f>p2เวลาเรียน!G38</f>
        <v/>
      </c>
      <c r="H38" s="215"/>
      <c r="I38" s="215"/>
      <c r="J38" s="215"/>
      <c r="K38" s="215"/>
      <c r="L38" s="215"/>
      <c r="M38" s="223" t="str">
        <f t="shared" si="1"/>
        <v/>
      </c>
      <c r="N38" s="224" t="str">
        <f t="shared" si="2"/>
        <v/>
      </c>
      <c r="O38" s="214"/>
      <c r="P38" s="214"/>
      <c r="Q38" s="214"/>
      <c r="R38" s="214"/>
      <c r="S38" s="214"/>
      <c r="T38" s="214"/>
      <c r="U38" s="214"/>
      <c r="V38" s="222"/>
      <c r="W38" s="226" t="str">
        <f t="shared" si="0"/>
        <v/>
      </c>
    </row>
    <row r="39" spans="2:23" s="185" customFormat="1" ht="15.95" customHeight="1" x14ac:dyDescent="0.5">
      <c r="B39" s="181" t="str">
        <f>p2เวลาเรียน!B39</f>
        <v/>
      </c>
      <c r="C39" s="181" t="str">
        <f>p2เวลาเรียน!C39</f>
        <v/>
      </c>
      <c r="D39" s="181" t="str">
        <f>p2เวลาเรียน!D39</f>
        <v/>
      </c>
      <c r="E39" s="182" t="str">
        <f>p2เวลาเรียน!E39</f>
        <v/>
      </c>
      <c r="F39" s="183" t="str">
        <f>p2เวลาเรียน!F39</f>
        <v/>
      </c>
      <c r="G39" s="184" t="str">
        <f>p2เวลาเรียน!G39</f>
        <v/>
      </c>
      <c r="H39" s="215"/>
      <c r="I39" s="215"/>
      <c r="J39" s="215"/>
      <c r="K39" s="215"/>
      <c r="L39" s="215"/>
      <c r="M39" s="223" t="str">
        <f t="shared" si="1"/>
        <v/>
      </c>
      <c r="N39" s="224" t="str">
        <f t="shared" si="2"/>
        <v/>
      </c>
      <c r="O39" s="214"/>
      <c r="P39" s="214"/>
      <c r="Q39" s="214"/>
      <c r="R39" s="214"/>
      <c r="S39" s="214"/>
      <c r="T39" s="214"/>
      <c r="U39" s="214"/>
      <c r="V39" s="222"/>
      <c r="W39" s="226" t="str">
        <f t="shared" si="0"/>
        <v/>
      </c>
    </row>
    <row r="40" spans="2:23" s="185" customFormat="1" ht="15.95" customHeight="1" x14ac:dyDescent="0.5">
      <c r="B40" s="181" t="str">
        <f>p2เวลาเรียน!B40</f>
        <v/>
      </c>
      <c r="C40" s="181" t="str">
        <f>p2เวลาเรียน!C40</f>
        <v/>
      </c>
      <c r="D40" s="181" t="str">
        <f>p2เวลาเรียน!D40</f>
        <v/>
      </c>
      <c r="E40" s="182" t="str">
        <f>p2เวลาเรียน!E40</f>
        <v/>
      </c>
      <c r="F40" s="183" t="str">
        <f>p2เวลาเรียน!F40</f>
        <v/>
      </c>
      <c r="G40" s="184" t="str">
        <f>p2เวลาเรียน!G40</f>
        <v/>
      </c>
      <c r="H40" s="215"/>
      <c r="I40" s="215"/>
      <c r="J40" s="215"/>
      <c r="K40" s="215"/>
      <c r="L40" s="215"/>
      <c r="M40" s="223" t="str">
        <f t="shared" si="1"/>
        <v/>
      </c>
      <c r="N40" s="224" t="str">
        <f t="shared" si="2"/>
        <v/>
      </c>
      <c r="O40" s="214"/>
      <c r="P40" s="214"/>
      <c r="Q40" s="214"/>
      <c r="R40" s="214"/>
      <c r="S40" s="214"/>
      <c r="T40" s="214"/>
      <c r="U40" s="214"/>
      <c r="V40" s="222"/>
      <c r="W40" s="226" t="str">
        <f t="shared" si="0"/>
        <v/>
      </c>
    </row>
    <row r="41" spans="2:23" s="185" customFormat="1" ht="15.95" customHeight="1" x14ac:dyDescent="0.5">
      <c r="B41" s="181" t="str">
        <f>p2เวลาเรียน!B41</f>
        <v/>
      </c>
      <c r="C41" s="181" t="str">
        <f>p2เวลาเรียน!C41</f>
        <v/>
      </c>
      <c r="D41" s="181" t="str">
        <f>p2เวลาเรียน!D41</f>
        <v/>
      </c>
      <c r="E41" s="182" t="str">
        <f>p2เวลาเรียน!E41</f>
        <v/>
      </c>
      <c r="F41" s="183" t="str">
        <f>p2เวลาเรียน!F41</f>
        <v/>
      </c>
      <c r="G41" s="184" t="str">
        <f>p2เวลาเรียน!G41</f>
        <v/>
      </c>
      <c r="H41" s="215"/>
      <c r="I41" s="215"/>
      <c r="J41" s="215"/>
      <c r="K41" s="215"/>
      <c r="L41" s="215"/>
      <c r="M41" s="223" t="str">
        <f t="shared" si="1"/>
        <v/>
      </c>
      <c r="N41" s="224" t="str">
        <f t="shared" si="2"/>
        <v/>
      </c>
      <c r="O41" s="214"/>
      <c r="P41" s="214"/>
      <c r="Q41" s="214"/>
      <c r="R41" s="214"/>
      <c r="S41" s="214"/>
      <c r="T41" s="214"/>
      <c r="U41" s="214"/>
      <c r="V41" s="222"/>
      <c r="W41" s="226" t="str">
        <f t="shared" si="0"/>
        <v/>
      </c>
    </row>
    <row r="42" spans="2:23" s="185" customFormat="1" ht="15.95" customHeight="1" x14ac:dyDescent="0.5">
      <c r="B42" s="181" t="str">
        <f>p2เวลาเรียน!B42</f>
        <v/>
      </c>
      <c r="C42" s="181" t="str">
        <f>p2เวลาเรียน!C42</f>
        <v/>
      </c>
      <c r="D42" s="181" t="str">
        <f>p2เวลาเรียน!D42</f>
        <v/>
      </c>
      <c r="E42" s="182" t="str">
        <f>p2เวลาเรียน!E42</f>
        <v/>
      </c>
      <c r="F42" s="183" t="str">
        <f>p2เวลาเรียน!F42</f>
        <v/>
      </c>
      <c r="G42" s="184" t="str">
        <f>p2เวลาเรียน!G42</f>
        <v/>
      </c>
      <c r="H42" s="215"/>
      <c r="I42" s="215"/>
      <c r="J42" s="215"/>
      <c r="K42" s="215"/>
      <c r="L42" s="215"/>
      <c r="M42" s="223" t="str">
        <f t="shared" si="1"/>
        <v/>
      </c>
      <c r="N42" s="224" t="str">
        <f t="shared" si="2"/>
        <v/>
      </c>
      <c r="O42" s="214"/>
      <c r="P42" s="214"/>
      <c r="Q42" s="214"/>
      <c r="R42" s="214"/>
      <c r="S42" s="214"/>
      <c r="T42" s="214"/>
      <c r="U42" s="214"/>
      <c r="V42" s="222"/>
      <c r="W42" s="226" t="str">
        <f t="shared" si="0"/>
        <v/>
      </c>
    </row>
    <row r="43" spans="2:23" s="186" customFormat="1" ht="15.95" customHeight="1" x14ac:dyDescent="0.5">
      <c r="B43" s="181" t="str">
        <f>p2เวลาเรียน!B43</f>
        <v/>
      </c>
      <c r="C43" s="181" t="str">
        <f>p2เวลาเรียน!C43</f>
        <v/>
      </c>
      <c r="D43" s="181" t="str">
        <f>p2เวลาเรียน!D43</f>
        <v/>
      </c>
      <c r="E43" s="182" t="str">
        <f>p2เวลาเรียน!E43</f>
        <v/>
      </c>
      <c r="F43" s="183" t="str">
        <f>p2เวลาเรียน!F43</f>
        <v/>
      </c>
      <c r="G43" s="184" t="str">
        <f>p2เวลาเรียน!G43</f>
        <v/>
      </c>
      <c r="H43" s="215"/>
      <c r="I43" s="215"/>
      <c r="J43" s="215"/>
      <c r="K43" s="215"/>
      <c r="L43" s="215"/>
      <c r="M43" s="223" t="str">
        <f t="shared" si="1"/>
        <v/>
      </c>
      <c r="N43" s="224" t="str">
        <f t="shared" si="2"/>
        <v/>
      </c>
      <c r="O43" s="214"/>
      <c r="P43" s="214"/>
      <c r="Q43" s="214"/>
      <c r="R43" s="214"/>
      <c r="S43" s="214"/>
      <c r="T43" s="214"/>
      <c r="U43" s="214"/>
      <c r="V43" s="222"/>
      <c r="W43" s="226" t="str">
        <f t="shared" si="0"/>
        <v/>
      </c>
    </row>
    <row r="44" spans="2:23" s="186" customFormat="1" ht="15.95" customHeight="1" x14ac:dyDescent="0.5">
      <c r="B44" s="181" t="str">
        <f>p2เวลาเรียน!B44</f>
        <v/>
      </c>
      <c r="C44" s="181" t="str">
        <f>p2เวลาเรียน!C44</f>
        <v/>
      </c>
      <c r="D44" s="181" t="str">
        <f>p2เวลาเรียน!D44</f>
        <v/>
      </c>
      <c r="E44" s="182" t="str">
        <f>p2เวลาเรียน!E44</f>
        <v/>
      </c>
      <c r="F44" s="183" t="str">
        <f>p2เวลาเรียน!F44</f>
        <v/>
      </c>
      <c r="G44" s="184" t="str">
        <f>p2เวลาเรียน!G44</f>
        <v/>
      </c>
      <c r="H44" s="215"/>
      <c r="I44" s="215"/>
      <c r="J44" s="215"/>
      <c r="K44" s="215"/>
      <c r="L44" s="215"/>
      <c r="M44" s="223" t="str">
        <f t="shared" si="1"/>
        <v/>
      </c>
      <c r="N44" s="224" t="str">
        <f t="shared" si="2"/>
        <v/>
      </c>
      <c r="O44" s="214"/>
      <c r="P44" s="214"/>
      <c r="Q44" s="214"/>
      <c r="R44" s="214"/>
      <c r="S44" s="214"/>
      <c r="T44" s="214"/>
      <c r="U44" s="214"/>
      <c r="V44" s="222"/>
      <c r="W44" s="226" t="str">
        <f t="shared" si="0"/>
        <v/>
      </c>
    </row>
    <row r="45" spans="2:23" s="185" customFormat="1" ht="15.95" customHeight="1" x14ac:dyDescent="0.5">
      <c r="B45" s="181" t="str">
        <f>p2เวลาเรียน!B45</f>
        <v/>
      </c>
      <c r="C45" s="181" t="str">
        <f>p2เวลาเรียน!C45</f>
        <v/>
      </c>
      <c r="D45" s="181" t="str">
        <f>p2เวลาเรียน!D45</f>
        <v/>
      </c>
      <c r="E45" s="182" t="str">
        <f>p2เวลาเรียน!E45</f>
        <v/>
      </c>
      <c r="F45" s="183" t="str">
        <f>p2เวลาเรียน!F45</f>
        <v/>
      </c>
      <c r="G45" s="184" t="str">
        <f>p2เวลาเรียน!G45</f>
        <v/>
      </c>
      <c r="H45" s="215"/>
      <c r="I45" s="215"/>
      <c r="J45" s="215"/>
      <c r="K45" s="215"/>
      <c r="L45" s="215"/>
      <c r="M45" s="223" t="str">
        <f t="shared" ref="M45:M48" si="3">IF(SUM(H45:L45)=0,"",SUM(H45:L45))</f>
        <v/>
      </c>
      <c r="N45" s="224" t="str">
        <f t="shared" ref="N45:N48" si="4">IF(COUNTIF(H45:L45,"")=5,"",IF(AND(COUNTIF(H45:M45,3)&gt;=COUNTIF(H45:M45,0),COUNTIF(H45:M45,3)&gt;=COUNTIF(H45:M45,1),COUNTIF(H45:M45,3)&gt;=COUNTIF(H45:M45,2)),3,IF(AND(COUNTIF(H45:M45,2)&gt;=COUNTIF(H45:M45,0),COUNTIF(H45:M45,2)&gt;=COUNTIF(H45:M45,1)),2,IF(COUNTIF(H45:M45,1)&gt;=COUNTIF(H45:M45,0),1,0))))</f>
        <v/>
      </c>
      <c r="O45" s="214"/>
      <c r="P45" s="214"/>
      <c r="Q45" s="214"/>
      <c r="R45" s="214"/>
      <c r="S45" s="214"/>
      <c r="T45" s="214"/>
      <c r="U45" s="214"/>
      <c r="V45" s="222"/>
      <c r="W45" s="226" t="str">
        <f t="shared" ref="W45:W48" si="5">IF(COUNTIF(O45:V45,"")=8,"",IF(AND(COUNTIF(O45:V45,3)&gt;=COUNTIF(O45:V45,0),COUNTIF(O45:V45,3)&gt;=COUNTIF(O45:V45,1),COUNTIF(O45:V45,3)&gt;=COUNTIF(O45:V45,2)),3,IF(AND(COUNTIF(O45:V45,2)&gt;=COUNTIF(O45:V45,0),COUNTIF(O45:V45,2)&gt;=COUNTIF(O45:V45,1)),2,IF(COUNTIF(O45:V45,1)&gt;=COUNTIF(O45:V45,0),1,0))))</f>
        <v/>
      </c>
    </row>
    <row r="46" spans="2:23" s="185" customFormat="1" ht="15.95" customHeight="1" x14ac:dyDescent="0.5">
      <c r="B46" s="181" t="str">
        <f>p2เวลาเรียน!B46</f>
        <v/>
      </c>
      <c r="C46" s="181" t="str">
        <f>p2เวลาเรียน!C46</f>
        <v/>
      </c>
      <c r="D46" s="181" t="str">
        <f>p2เวลาเรียน!D46</f>
        <v/>
      </c>
      <c r="E46" s="182" t="str">
        <f>p2เวลาเรียน!E46</f>
        <v/>
      </c>
      <c r="F46" s="183" t="str">
        <f>p2เวลาเรียน!F46</f>
        <v/>
      </c>
      <c r="G46" s="184" t="str">
        <f>p2เวลาเรียน!G46</f>
        <v/>
      </c>
      <c r="H46" s="215"/>
      <c r="I46" s="215"/>
      <c r="J46" s="215"/>
      <c r="K46" s="215"/>
      <c r="L46" s="215"/>
      <c r="M46" s="223" t="str">
        <f t="shared" si="3"/>
        <v/>
      </c>
      <c r="N46" s="224" t="str">
        <f t="shared" si="4"/>
        <v/>
      </c>
      <c r="O46" s="214"/>
      <c r="P46" s="214"/>
      <c r="Q46" s="214"/>
      <c r="R46" s="214"/>
      <c r="S46" s="214"/>
      <c r="T46" s="214"/>
      <c r="U46" s="214"/>
      <c r="V46" s="222"/>
      <c r="W46" s="226" t="str">
        <f t="shared" si="5"/>
        <v/>
      </c>
    </row>
    <row r="47" spans="2:23" s="185" customFormat="1" ht="15.95" customHeight="1" x14ac:dyDescent="0.5">
      <c r="B47" s="181" t="str">
        <f>p2เวลาเรียน!B47</f>
        <v/>
      </c>
      <c r="C47" s="181" t="str">
        <f>p2เวลาเรียน!C47</f>
        <v/>
      </c>
      <c r="D47" s="181" t="str">
        <f>p2เวลาเรียน!D47</f>
        <v/>
      </c>
      <c r="E47" s="182" t="str">
        <f>p2เวลาเรียน!E47</f>
        <v/>
      </c>
      <c r="F47" s="183" t="str">
        <f>p2เวลาเรียน!F47</f>
        <v/>
      </c>
      <c r="G47" s="184" t="str">
        <f>p2เวลาเรียน!G47</f>
        <v/>
      </c>
      <c r="H47" s="215"/>
      <c r="I47" s="215"/>
      <c r="J47" s="215"/>
      <c r="K47" s="215"/>
      <c r="L47" s="215"/>
      <c r="M47" s="223" t="str">
        <f t="shared" si="3"/>
        <v/>
      </c>
      <c r="N47" s="224" t="str">
        <f t="shared" si="4"/>
        <v/>
      </c>
      <c r="O47" s="214"/>
      <c r="P47" s="214"/>
      <c r="Q47" s="214"/>
      <c r="R47" s="214"/>
      <c r="S47" s="214"/>
      <c r="T47" s="214"/>
      <c r="U47" s="214"/>
      <c r="V47" s="222"/>
      <c r="W47" s="226" t="str">
        <f t="shared" si="5"/>
        <v/>
      </c>
    </row>
    <row r="48" spans="2:23" s="185" customFormat="1" ht="15.95" customHeight="1" x14ac:dyDescent="0.5">
      <c r="B48" s="181" t="str">
        <f>p2เวลาเรียน!B48</f>
        <v/>
      </c>
      <c r="C48" s="181" t="str">
        <f>p2เวลาเรียน!C48</f>
        <v/>
      </c>
      <c r="D48" s="181" t="str">
        <f>p2เวลาเรียน!D48</f>
        <v/>
      </c>
      <c r="E48" s="182" t="str">
        <f>p2เวลาเรียน!E48</f>
        <v/>
      </c>
      <c r="F48" s="183" t="str">
        <f>p2เวลาเรียน!F48</f>
        <v/>
      </c>
      <c r="G48" s="184" t="str">
        <f>p2เวลาเรียน!G48</f>
        <v/>
      </c>
      <c r="H48" s="215"/>
      <c r="I48" s="215"/>
      <c r="J48" s="215"/>
      <c r="K48" s="215"/>
      <c r="L48" s="215"/>
      <c r="M48" s="223" t="str">
        <f t="shared" si="3"/>
        <v/>
      </c>
      <c r="N48" s="224" t="str">
        <f t="shared" si="4"/>
        <v/>
      </c>
      <c r="O48" s="214"/>
      <c r="P48" s="214"/>
      <c r="Q48" s="214"/>
      <c r="R48" s="214"/>
      <c r="S48" s="214"/>
      <c r="T48" s="214"/>
      <c r="U48" s="214"/>
      <c r="V48" s="222"/>
      <c r="W48" s="226" t="str">
        <f t="shared" si="5"/>
        <v/>
      </c>
    </row>
    <row r="49" spans="2:23" s="185" customFormat="1" ht="15.95" customHeight="1" x14ac:dyDescent="0.5">
      <c r="B49" s="181" t="str">
        <f>p2เวลาเรียน!B49</f>
        <v/>
      </c>
      <c r="C49" s="181" t="str">
        <f>p2เวลาเรียน!C49</f>
        <v/>
      </c>
      <c r="D49" s="181" t="str">
        <f>p2เวลาเรียน!D49</f>
        <v/>
      </c>
      <c r="E49" s="182" t="str">
        <f>p2เวลาเรียน!E49</f>
        <v/>
      </c>
      <c r="F49" s="183" t="str">
        <f>p2เวลาเรียน!F49</f>
        <v/>
      </c>
      <c r="G49" s="184" t="str">
        <f>p2เวลาเรียน!G49</f>
        <v/>
      </c>
      <c r="H49" s="215"/>
      <c r="I49" s="215"/>
      <c r="J49" s="215"/>
      <c r="K49" s="215"/>
      <c r="L49" s="215"/>
      <c r="M49" s="223" t="str">
        <f t="shared" ref="M49" si="6">IF(SUM(H49:L49)=0,"",SUM(H49:L49))</f>
        <v/>
      </c>
      <c r="N49" s="224" t="str">
        <f t="shared" ref="N49" si="7">IF(COUNTIF(H49:L49,"")=5,"",IF(AND(COUNTIF(H49:M49,3)&gt;=COUNTIF(H49:M49,0),COUNTIF(H49:M49,3)&gt;=COUNTIF(H49:M49,1),COUNTIF(H49:M49,3)&gt;=COUNTIF(H49:M49,2)),3,IF(AND(COUNTIF(H49:M49,2)&gt;=COUNTIF(H49:M49,0),COUNTIF(H49:M49,2)&gt;=COUNTIF(H49:M49,1)),2,IF(COUNTIF(H49:M49,1)&gt;=COUNTIF(H49:M49,0),1,0))))</f>
        <v/>
      </c>
      <c r="O49" s="214"/>
      <c r="P49" s="214"/>
      <c r="Q49" s="214"/>
      <c r="R49" s="214"/>
      <c r="S49" s="214"/>
      <c r="T49" s="214"/>
      <c r="U49" s="214"/>
      <c r="V49" s="222"/>
      <c r="W49" s="226" t="str">
        <f t="shared" ref="W49" si="8">IF(COUNTIF(O49:V49,"")=8,"",IF(AND(COUNTIF(O49:V49,3)&gt;=COUNTIF(O49:V49,0),COUNTIF(O49:V49,3)&gt;=COUNTIF(O49:V49,1),COUNTIF(O49:V49,3)&gt;=COUNTIF(O49:V49,2)),3,IF(AND(COUNTIF(O49:V49,2)&gt;=COUNTIF(O49:V49,0),COUNTIF(O49:V49,2)&gt;=COUNTIF(O49:V49,1)),2,IF(COUNTIF(O49:V49,1)&gt;=COUNTIF(O49:V49,0),1,0))))</f>
        <v/>
      </c>
    </row>
    <row r="50" spans="2:23" x14ac:dyDescent="0.5">
      <c r="M50" s="125"/>
      <c r="N50" s="125"/>
    </row>
    <row r="51" spans="2:23" x14ac:dyDescent="0.5">
      <c r="M51" s="125"/>
      <c r="N51" s="125"/>
    </row>
    <row r="52" spans="2:23" x14ac:dyDescent="0.5">
      <c r="M52" s="125"/>
      <c r="N52" s="125"/>
    </row>
    <row r="53" spans="2:23" x14ac:dyDescent="0.5">
      <c r="M53" s="125"/>
      <c r="N53" s="125"/>
    </row>
    <row r="54" spans="2:23" x14ac:dyDescent="0.5">
      <c r="M54" s="125"/>
      <c r="N54" s="125"/>
    </row>
    <row r="55" spans="2:23" x14ac:dyDescent="0.5">
      <c r="M55" s="125"/>
      <c r="N55" s="125"/>
    </row>
  </sheetData>
  <sheetProtection password="CEAB" sheet="1" objects="1" scenarios="1" selectLockedCells="1" autoFilter="0" pivotTables="0"/>
  <customSheetViews>
    <customSheetView guid="{389C1853-6099-4D9F-A0F7-7F9074524A1B}" scale="115" showPageBreaks="1" printArea="1" view="pageBreakPreview" showRuler="0" topLeftCell="A46">
      <selection activeCell="P53" sqref="P53"/>
      <rowBreaks count="2" manualBreakCount="2">
        <brk id="47" max="18" man="1"/>
        <brk id="48" max="16383" man="1"/>
      </rowBreaks>
      <pageMargins left="0.59055118110236227" right="0.39370078740157483" top="0.59055118110236227" bottom="0.39370078740157483" header="0.51181102362204722" footer="0.51181102362204722"/>
      <printOptions horizontalCentered="1"/>
      <pageSetup paperSize="9" scale="79" orientation="portrait" r:id="rId1"/>
      <headerFooter alignWithMargins="0"/>
    </customSheetView>
  </customSheetViews>
  <mergeCells count="9">
    <mergeCell ref="B1:W1"/>
    <mergeCell ref="D3:D4"/>
    <mergeCell ref="H2:M2"/>
    <mergeCell ref="N2:N4"/>
    <mergeCell ref="O2:V2"/>
    <mergeCell ref="W2:W4"/>
    <mergeCell ref="E2:G4"/>
    <mergeCell ref="C2:C4"/>
    <mergeCell ref="B2:B4"/>
  </mergeCells>
  <phoneticPr fontId="4" type="noConversion"/>
  <dataValidations count="2">
    <dataValidation type="whole" operator="lessThanOrEqual" allowBlank="1" showInputMessage="1" showErrorMessage="1" error="คะแนนเกินครับ" sqref="O5:V49" xr:uid="{00000000-0002-0000-0700-000000000000}">
      <formula1>O$4</formula1>
    </dataValidation>
    <dataValidation type="whole" allowBlank="1" showInputMessage="1" showErrorMessage="1" error="คะแนนเกินครับ" sqref="H5:L49" xr:uid="{00000000-0002-0000-0700-000001000000}">
      <formula1>1</formula1>
      <formula2>3</formula2>
    </dataValidation>
  </dataValidations>
  <printOptions horizontalCentered="1"/>
  <pageMargins left="0.59055118110236227" right="0.39370078740157483" top="0.59055118110236227" bottom="0.31496062992125984" header="0.51181102362204722" footer="0.31496062992125984"/>
  <pageSetup paperSize="9" scale="105" orientation="portrait" r:id="rId2"/>
  <headerFooter alignWithMargins="0"/>
  <rowBreaks count="1" manualBreakCount="1">
    <brk id="37" min="1" max="2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92D050"/>
    <pageSetUpPr fitToPage="1"/>
  </sheetPr>
  <dimension ref="B1:AS39"/>
  <sheetViews>
    <sheetView showGridLines="0" showRowColHeaders="0" view="pageBreakPreview" topLeftCell="A22" zoomScaleNormal="115" zoomScaleSheetLayoutView="100" workbookViewId="0">
      <selection activeCell="E19" sqref="E19"/>
    </sheetView>
  </sheetViews>
  <sheetFormatPr defaultColWidth="9.140625" defaultRowHeight="21.75" x14ac:dyDescent="0.5"/>
  <cols>
    <col min="1" max="1" width="31.85546875" style="14" customWidth="1"/>
    <col min="2" max="2" width="2" style="14" customWidth="1"/>
    <col min="3" max="3" width="6.5703125" style="14" bestFit="1" customWidth="1"/>
    <col min="4" max="4" width="7" style="14" bestFit="1" customWidth="1"/>
    <col min="5" max="14" width="4.7109375" style="14" customWidth="1"/>
    <col min="15" max="15" width="6.85546875" style="14" customWidth="1"/>
    <col min="16" max="16" width="8.140625" style="14" bestFit="1" customWidth="1"/>
    <col min="17" max="17" width="6.42578125" style="14" hidden="1" customWidth="1"/>
    <col min="18" max="18" width="9.5703125" style="14" bestFit="1" customWidth="1"/>
    <col min="19" max="19" width="7.28515625" style="14" customWidth="1"/>
    <col min="20" max="20" width="4.42578125" style="14" customWidth="1"/>
    <col min="21" max="21" width="9.85546875" style="14" customWidth="1"/>
    <col min="22" max="22" width="3.5703125" style="14" hidden="1" customWidth="1"/>
    <col min="23" max="45" width="7.140625" style="14" hidden="1" customWidth="1"/>
    <col min="46" max="46" width="9.140625" style="14" customWidth="1"/>
    <col min="47" max="16384" width="9.140625" style="14"/>
  </cols>
  <sheetData>
    <row r="1" spans="2:45" ht="34.5" x14ac:dyDescent="0.7">
      <c r="B1" s="493" t="str">
        <f>ข้อมูลเบื้องต้น!D3</f>
        <v>โรงเรียนเทศบาล ๑ (บ้านเก่า)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U1" s="15"/>
    </row>
    <row r="2" spans="2:45" ht="26.25" x14ac:dyDescent="0.55000000000000004">
      <c r="B2" s="494" t="str">
        <f>"สรุปผลการเรียน   รายวิชา "&amp;ข้อมูลเบื้องต้น!F9&amp;"     "&amp;ข้อมูลเบื้องต้น!F8</f>
        <v>สรุปผลการเรียน   รายวิชา มัคคุเทศก์น้อย     ก20908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U2" s="15"/>
    </row>
    <row r="3" spans="2:45" ht="26.25" x14ac:dyDescent="0.55000000000000004">
      <c r="B3" s="504" t="s">
        <v>319</v>
      </c>
      <c r="C3" s="504"/>
      <c r="D3" s="504"/>
      <c r="E3" s="504"/>
      <c r="F3" s="504"/>
      <c r="G3" s="504"/>
      <c r="H3" s="504"/>
      <c r="I3" s="504"/>
      <c r="J3" s="504"/>
      <c r="K3" s="89" t="str">
        <f>" ปีการศึกษา  "&amp;ข้อมูลเบื้องต้น!F7</f>
        <v xml:space="preserve"> ปีการศึกษา  2565</v>
      </c>
      <c r="L3" s="89"/>
      <c r="M3" s="89"/>
      <c r="N3" s="89"/>
      <c r="O3" s="89"/>
      <c r="P3" s="89"/>
      <c r="Q3" s="89"/>
      <c r="R3" s="89"/>
      <c r="S3" s="89"/>
      <c r="U3" s="15"/>
    </row>
    <row r="4" spans="2:45" ht="21.75" customHeight="1" x14ac:dyDescent="0.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U4" s="15"/>
    </row>
    <row r="5" spans="2:45" ht="26.25" customHeight="1" x14ac:dyDescent="0.5">
      <c r="C5" s="505" t="s">
        <v>8</v>
      </c>
      <c r="D5" s="506"/>
      <c r="E5" s="497" t="s">
        <v>9</v>
      </c>
      <c r="F5" s="498"/>
      <c r="G5" s="498"/>
      <c r="H5" s="498"/>
      <c r="I5" s="498"/>
      <c r="J5" s="498"/>
      <c r="K5" s="498"/>
      <c r="L5" s="498"/>
      <c r="M5" s="44" t="s">
        <v>8</v>
      </c>
      <c r="N5" s="35"/>
      <c r="O5" s="45"/>
      <c r="P5" s="40" t="s">
        <v>114</v>
      </c>
      <c r="Q5" s="36" t="s">
        <v>10</v>
      </c>
      <c r="R5" s="501" t="s">
        <v>191</v>
      </c>
      <c r="S5" s="501" t="s">
        <v>117</v>
      </c>
      <c r="U5" s="15"/>
      <c r="V5" s="52" t="s">
        <v>8</v>
      </c>
      <c r="W5" s="52"/>
      <c r="X5" s="52"/>
      <c r="Y5" s="517" t="s">
        <v>105</v>
      </c>
      <c r="Z5" s="517"/>
      <c r="AA5" s="517"/>
      <c r="AB5" s="517"/>
      <c r="AC5" s="517"/>
      <c r="AD5" s="517"/>
      <c r="AE5" s="517"/>
      <c r="AF5" s="517"/>
      <c r="AH5" s="52" t="s">
        <v>8</v>
      </c>
      <c r="AI5" s="52"/>
      <c r="AJ5" s="52"/>
      <c r="AK5" s="517" t="s">
        <v>106</v>
      </c>
      <c r="AL5" s="517"/>
      <c r="AM5" s="517"/>
      <c r="AN5" s="517"/>
      <c r="AO5" s="517"/>
      <c r="AP5" s="517"/>
      <c r="AQ5" s="517"/>
      <c r="AR5" s="517"/>
    </row>
    <row r="6" spans="2:45" ht="26.25" customHeight="1" x14ac:dyDescent="0.5">
      <c r="C6" s="507"/>
      <c r="D6" s="508"/>
      <c r="E6" s="499"/>
      <c r="F6" s="500"/>
      <c r="G6" s="500"/>
      <c r="H6" s="500"/>
      <c r="I6" s="500"/>
      <c r="J6" s="500"/>
      <c r="K6" s="500"/>
      <c r="L6" s="500"/>
      <c r="M6" s="142" t="s">
        <v>13</v>
      </c>
      <c r="N6" s="37"/>
      <c r="O6" s="143"/>
      <c r="P6" s="141" t="s">
        <v>115</v>
      </c>
      <c r="Q6" s="495" t="s">
        <v>6</v>
      </c>
      <c r="R6" s="502"/>
      <c r="S6" s="502"/>
      <c r="U6" s="15"/>
      <c r="V6" s="53" t="s">
        <v>11</v>
      </c>
      <c r="W6" s="53"/>
      <c r="X6" s="53"/>
      <c r="Y6" s="517"/>
      <c r="Z6" s="517"/>
      <c r="AA6" s="517"/>
      <c r="AB6" s="517"/>
      <c r="AC6" s="517"/>
      <c r="AD6" s="517"/>
      <c r="AE6" s="517"/>
      <c r="AF6" s="517"/>
      <c r="AH6" s="53" t="s">
        <v>11</v>
      </c>
      <c r="AI6" s="53"/>
      <c r="AJ6" s="53"/>
      <c r="AK6" s="517"/>
      <c r="AL6" s="517"/>
      <c r="AM6" s="517"/>
      <c r="AN6" s="517"/>
      <c r="AO6" s="517"/>
      <c r="AP6" s="517"/>
      <c r="AQ6" s="517"/>
      <c r="AR6" s="517"/>
    </row>
    <row r="7" spans="2:45" ht="24" thickBot="1" x14ac:dyDescent="0.55000000000000004">
      <c r="C7" s="507"/>
      <c r="D7" s="508"/>
      <c r="E7" s="320">
        <v>4</v>
      </c>
      <c r="F7" s="321">
        <v>3.5</v>
      </c>
      <c r="G7" s="320">
        <v>3</v>
      </c>
      <c r="H7" s="321">
        <v>2.5</v>
      </c>
      <c r="I7" s="320">
        <v>2</v>
      </c>
      <c r="J7" s="321">
        <v>1.5</v>
      </c>
      <c r="K7" s="320">
        <v>1</v>
      </c>
      <c r="L7" s="322">
        <v>0</v>
      </c>
      <c r="M7" s="46" t="s">
        <v>14</v>
      </c>
      <c r="N7" s="39" t="s">
        <v>15</v>
      </c>
      <c r="O7" s="47" t="s">
        <v>104</v>
      </c>
      <c r="P7" s="140" t="s">
        <v>116</v>
      </c>
      <c r="Q7" s="496"/>
      <c r="R7" s="503"/>
      <c r="S7" s="503"/>
      <c r="V7" s="490" t="s">
        <v>51</v>
      </c>
      <c r="W7" s="490"/>
      <c r="X7" s="38" t="s">
        <v>7</v>
      </c>
      <c r="Y7" s="39">
        <v>3</v>
      </c>
      <c r="Z7" s="39"/>
      <c r="AA7" s="39">
        <v>2</v>
      </c>
      <c r="AB7" s="39"/>
      <c r="AC7" s="39">
        <v>1</v>
      </c>
      <c r="AD7" s="39"/>
      <c r="AE7" s="39">
        <v>0</v>
      </c>
      <c r="AF7" s="39" t="s">
        <v>104</v>
      </c>
      <c r="AG7" s="14" t="s">
        <v>6</v>
      </c>
      <c r="AH7" s="490" t="s">
        <v>51</v>
      </c>
      <c r="AI7" s="490"/>
      <c r="AJ7" s="38" t="s">
        <v>7</v>
      </c>
      <c r="AK7" s="39">
        <v>3</v>
      </c>
      <c r="AL7" s="39"/>
      <c r="AM7" s="39">
        <v>2</v>
      </c>
      <c r="AN7" s="39"/>
      <c r="AO7" s="39">
        <v>1</v>
      </c>
      <c r="AP7" s="39"/>
      <c r="AQ7" s="39">
        <v>0</v>
      </c>
      <c r="AR7" s="39" t="s">
        <v>104</v>
      </c>
      <c r="AS7" s="14" t="s">
        <v>6</v>
      </c>
    </row>
    <row r="8" spans="2:45" ht="24" thickTop="1" x14ac:dyDescent="0.5">
      <c r="C8" s="509">
        <f>student!W2</f>
        <v>19</v>
      </c>
      <c r="D8" s="510"/>
      <c r="E8" s="323">
        <f>IF($C$8="","",COUNTIF(สรุป!$I$3:$I$50,E$7))</f>
        <v>0</v>
      </c>
      <c r="F8" s="323">
        <f>IF($C$8="","",COUNTIF(สรุป!$I$3:$I$50,F$7))</f>
        <v>0</v>
      </c>
      <c r="G8" s="323">
        <f>IF($C$8="","",COUNTIF(สรุป!$I$3:$I$50,G$7))</f>
        <v>0</v>
      </c>
      <c r="H8" s="323">
        <f>IF($C$8="","",COUNTIF(สรุป!$I$3:$I$50,H$7))</f>
        <v>0</v>
      </c>
      <c r="I8" s="323">
        <f>IF($C$8="","",COUNTIF(สรุป!$I$3:$I$50,I$7))</f>
        <v>0</v>
      </c>
      <c r="J8" s="323">
        <f>IF($C$8="","",COUNTIF(สรุป!$I$3:$I$50,J$7))</f>
        <v>0</v>
      </c>
      <c r="K8" s="323">
        <f>IF($C$8="","",COUNTIF(สรุป!$I$3:$I$50,K$7))</f>
        <v>0</v>
      </c>
      <c r="L8" s="323">
        <f>IF($C$8="","",COUNTIF(สรุป!$I$3:$I$50,L$7))</f>
        <v>0</v>
      </c>
      <c r="M8" s="323">
        <f>IF($C$8="","",COUNTIF(สรุป!$I$3:$I$50,M$7))</f>
        <v>0</v>
      </c>
      <c r="N8" s="323">
        <f>IF($C$8="","",COUNTIF(สรุป!$I$3:$I$50,N$7))</f>
        <v>0</v>
      </c>
      <c r="O8" s="130">
        <f>IF(C8="","",C8-(P8+M8+N8))</f>
        <v>19</v>
      </c>
      <c r="P8" s="221">
        <f>IF(C8="","",SUM(E8:L8))</f>
        <v>0</v>
      </c>
      <c r="Q8" s="34">
        <f>($E$7*E8)+($F$7*F8)+($G$7*G8)+($H$7*H8)+($I$7*I8)+($J$7*J8)+($K$7*K8)+($L$7*L8)</f>
        <v>0</v>
      </c>
      <c r="R8" s="511" t="e">
        <f>IF(C8="","",Q8/P8)</f>
        <v>#DIV/0!</v>
      </c>
      <c r="S8" s="511">
        <f>IF(C8="","",SQRT(((((($E$7^2)*E8)+(($F$7^2)*F8))+(($G$7^2)*G8)+(($H$7^2)*H8)+(($I$7^2)*I8)+(($J$7^2)*J8)+(($K$7^2)*K8)+(($L$7^2)*L8))/C8)-((Q8/C8)^2)))</f>
        <v>0</v>
      </c>
      <c r="T8" s="43"/>
      <c r="V8" s="491">
        <f t="shared" ref="V8:V18" si="0">C8</f>
        <v>19</v>
      </c>
      <c r="W8" s="491"/>
      <c r="X8" s="33">
        <f>D8</f>
        <v>0</v>
      </c>
      <c r="Y8" s="34">
        <f>COUNTIF(สรุป!$J$3:$J$42,Y$7)</f>
        <v>0</v>
      </c>
      <c r="Z8" s="34"/>
      <c r="AA8" s="34">
        <f>COUNTIF(สรุป!$J$3:$J$42,AA$7)</f>
        <v>0</v>
      </c>
      <c r="AB8" s="34"/>
      <c r="AC8" s="34">
        <f>COUNTIF(สรุป!$J$3:$J$42,AC$7)</f>
        <v>0</v>
      </c>
      <c r="AD8" s="34"/>
      <c r="AE8" s="34">
        <f>COUNTIF(สรุป!$J$3:$J$42,AE$7)</f>
        <v>0</v>
      </c>
      <c r="AF8" s="34">
        <f>X8-SUM(Y8:AE8)</f>
        <v>0</v>
      </c>
      <c r="AG8" s="43">
        <f>SUM(Y8:AF8)</f>
        <v>0</v>
      </c>
      <c r="AH8" s="491">
        <f>V8</f>
        <v>19</v>
      </c>
      <c r="AI8" s="491"/>
      <c r="AJ8" s="33">
        <f>X8</f>
        <v>0</v>
      </c>
      <c r="AK8" s="34">
        <f>COUNTIF(สรุป!$K$3:$K$42,AK$7)</f>
        <v>0</v>
      </c>
      <c r="AL8" s="34"/>
      <c r="AM8" s="34">
        <f>COUNTIF(สรุป!$K$3:$K$42,AM$7)</f>
        <v>0</v>
      </c>
      <c r="AN8" s="34"/>
      <c r="AO8" s="34">
        <f>COUNTIF(สรุป!$K$3:$K$42,AO$7)</f>
        <v>0</v>
      </c>
      <c r="AP8" s="34"/>
      <c r="AQ8" s="34">
        <f>COUNTIF(สรุป!$K$3:$K$42,AQ$7)</f>
        <v>0</v>
      </c>
      <c r="AR8" s="34">
        <f>AJ8-SUM(AK8:AQ8)</f>
        <v>0</v>
      </c>
      <c r="AS8" s="43">
        <f>SUM(AK8:AR8)</f>
        <v>0</v>
      </c>
    </row>
    <row r="9" spans="2:45" ht="23.25" hidden="1" customHeight="1" x14ac:dyDescent="0.5">
      <c r="C9" s="319" t="str">
        <f>IF(ข้อมูลเบื้องต้น!J19="","",ข้อมูลเบื้องต้น!J19)</f>
        <v/>
      </c>
      <c r="D9" s="55" t="str">
        <f>IF(C9="","",MAX(สรุป!#REF!))</f>
        <v/>
      </c>
      <c r="E9" s="130" t="str">
        <f>IF(D9="","",COUNTIF(สรุป!#REF!,E$7))</f>
        <v/>
      </c>
      <c r="F9" s="130" t="str">
        <f>IF(E9="","",COUNTIF(สรุป!#REF!,F$7))</f>
        <v/>
      </c>
      <c r="G9" s="130" t="str">
        <f>IF(F9="","",COUNTIF(สรุป!#REF!,G$7))</f>
        <v/>
      </c>
      <c r="H9" s="130" t="str">
        <f>IF(G9="","",COUNTIF(สรุป!#REF!,H$7))</f>
        <v/>
      </c>
      <c r="I9" s="130" t="str">
        <f>IF(H9="","",COUNTIF(สรุป!#REF!,I$7))</f>
        <v/>
      </c>
      <c r="J9" s="130" t="str">
        <f>IF(I9="","",COUNTIF(สรุป!#REF!,J$7))</f>
        <v/>
      </c>
      <c r="K9" s="130" t="str">
        <f>IF(J9="","",COUNTIF(สรุป!#REF!,K$7))</f>
        <v/>
      </c>
      <c r="L9" s="131" t="str">
        <f>IF(K9="","",COUNTIF(สรุป!#REF!,L$7))</f>
        <v/>
      </c>
      <c r="M9" s="137" t="str">
        <f>IF(L9="","",COUNTIF(สรุป!#REF!,M$7))</f>
        <v/>
      </c>
      <c r="N9" s="130" t="str">
        <f>IF(M9="","",COUNTIF(สรุป!#REF!,N$7))</f>
        <v/>
      </c>
      <c r="O9" s="130" t="str">
        <f t="shared" ref="O9:O18" si="1">IF(C9="","",D9-(P9+M9+N9))</f>
        <v/>
      </c>
      <c r="P9" s="221" t="str">
        <f t="shared" ref="P9:P13" si="2">IF(D9="","",SUM(E9:L9))</f>
        <v/>
      </c>
      <c r="Q9" s="34" t="e">
        <f t="shared" ref="Q9:Q19" si="3">($E$7*E9)+($F$7*F9)+($G$7*G9)+($H$7*H9)+($I$7*I9)+($J$7*J9)+($K$7*K9)+($L$7*L9)</f>
        <v>#VALUE!</v>
      </c>
      <c r="R9" s="512"/>
      <c r="S9" s="512"/>
      <c r="T9" s="43"/>
      <c r="V9" s="492" t="str">
        <f t="shared" si="0"/>
        <v/>
      </c>
      <c r="W9" s="492"/>
      <c r="X9" s="50" t="str">
        <f t="shared" ref="X9:X18" si="4">D9</f>
        <v/>
      </c>
      <c r="Y9" s="51" t="e">
        <f>COUNTIF(สรุป!#REF!,Y$7)</f>
        <v>#REF!</v>
      </c>
      <c r="Z9" s="51"/>
      <c r="AA9" s="51" t="e">
        <f>COUNTIF(สรุป!#REF!,AA$7)</f>
        <v>#REF!</v>
      </c>
      <c r="AB9" s="51"/>
      <c r="AC9" s="51" t="e">
        <f>COUNTIF(สรุป!#REF!,AC$7)</f>
        <v>#REF!</v>
      </c>
      <c r="AD9" s="51"/>
      <c r="AE9" s="51" t="e">
        <f>COUNTIF(สรุป!#REF!,AE$7)</f>
        <v>#REF!</v>
      </c>
      <c r="AF9" s="51" t="e">
        <f t="shared" ref="AF9:AF18" si="5">X9-SUM(Y9:AE9)</f>
        <v>#VALUE!</v>
      </c>
      <c r="AG9" s="43" t="e">
        <f t="shared" ref="AG9:AG19" si="6">SUM(Y9:AF9)</f>
        <v>#REF!</v>
      </c>
      <c r="AH9" s="491" t="str">
        <f t="shared" ref="AH9:AH12" si="7">V9</f>
        <v/>
      </c>
      <c r="AI9" s="491"/>
      <c r="AJ9" s="33" t="str">
        <f t="shared" ref="AJ9:AJ18" si="8">X9</f>
        <v/>
      </c>
      <c r="AK9" s="51" t="e">
        <f>COUNTIF(สรุป!#REF!,AK$7)</f>
        <v>#REF!</v>
      </c>
      <c r="AL9" s="51"/>
      <c r="AM9" s="51" t="e">
        <f>COUNTIF(สรุป!#REF!,AM$7)</f>
        <v>#REF!</v>
      </c>
      <c r="AN9" s="51"/>
      <c r="AO9" s="51" t="e">
        <f>COUNTIF(สรุป!#REF!,AO$7)</f>
        <v>#REF!</v>
      </c>
      <c r="AP9" s="51"/>
      <c r="AQ9" s="51" t="e">
        <f>COUNTIF(สรุป!#REF!,AQ$7)</f>
        <v>#REF!</v>
      </c>
      <c r="AR9" s="51" t="e">
        <f t="shared" ref="AR9:AR18" si="9">AJ9-SUM(AK9:AQ9)</f>
        <v>#VALUE!</v>
      </c>
      <c r="AS9" s="43" t="e">
        <f t="shared" ref="AS9:AS19" si="10">SUM(AK9:AR9)</f>
        <v>#REF!</v>
      </c>
    </row>
    <row r="10" spans="2:45" ht="23.25" hidden="1" customHeight="1" x14ac:dyDescent="0.5">
      <c r="C10" s="312" t="str">
        <f>IF(ข้อมูลเบื้องต้น!J20="","",ข้อมูลเบื้องต้น!J20)</f>
        <v/>
      </c>
      <c r="D10" s="57" t="str">
        <f>IF(C10="","",MAX(สรุป!#REF!))</f>
        <v/>
      </c>
      <c r="E10" s="133" t="str">
        <f>IF($D$10="","",COUNTIF(สรุป!#REF!,E$7))</f>
        <v/>
      </c>
      <c r="F10" s="133" t="str">
        <f>IF($D$10="","",COUNTIF(สรุป!#REF!,F$7))</f>
        <v/>
      </c>
      <c r="G10" s="133" t="str">
        <f>IF($D$10="","",COUNTIF(สรุป!#REF!,G$7))</f>
        <v/>
      </c>
      <c r="H10" s="133" t="str">
        <f>IF($D$10="","",COUNTIF(สรุป!#REF!,H$7))</f>
        <v/>
      </c>
      <c r="I10" s="133" t="str">
        <f>IF($D$10="","",COUNTIF(สรุป!#REF!,I$7))</f>
        <v/>
      </c>
      <c r="J10" s="133" t="str">
        <f>IF($D$10="","",COUNTIF(สรุป!#REF!,J$7))</f>
        <v/>
      </c>
      <c r="K10" s="133" t="str">
        <f>IF($D$10="","",COUNTIF(สรุป!#REF!,K$7))</f>
        <v/>
      </c>
      <c r="L10" s="134" t="str">
        <f>IF($D$10="","",COUNTIF(สรุป!#REF!,L$7))</f>
        <v/>
      </c>
      <c r="M10" s="135" t="str">
        <f>IF($D$10="","",COUNTIF(สรุป!#REF!,M$7))</f>
        <v/>
      </c>
      <c r="N10" s="133" t="str">
        <f>IF($D$10="","",COUNTIF(สรุป!#REF!,N$7))</f>
        <v/>
      </c>
      <c r="O10" s="133" t="str">
        <f t="shared" si="1"/>
        <v/>
      </c>
      <c r="P10" s="136" t="str">
        <f t="shared" si="2"/>
        <v/>
      </c>
      <c r="Q10" s="32" t="e">
        <f>($E$7*E10)+($F$7*F10)+($G$7*G10)+($H$7*H10)+($I$7*I10)+($J$7*J10)+($K$7*K10)+($L$7*L10)</f>
        <v>#VALUE!</v>
      </c>
      <c r="R10" s="512"/>
      <c r="S10" s="512"/>
      <c r="T10" s="43"/>
      <c r="V10" s="492" t="str">
        <f t="shared" si="0"/>
        <v/>
      </c>
      <c r="W10" s="492"/>
      <c r="X10" s="50" t="str">
        <f t="shared" si="4"/>
        <v/>
      </c>
      <c r="Y10" s="32" t="e">
        <f>COUNTIF(สรุป!#REF!,Y$7)</f>
        <v>#REF!</v>
      </c>
      <c r="Z10" s="32"/>
      <c r="AA10" s="32" t="e">
        <f>COUNTIF(สรุป!#REF!,AA$7)</f>
        <v>#REF!</v>
      </c>
      <c r="AB10" s="32"/>
      <c r="AC10" s="32" t="e">
        <f>COUNTIF(สรุป!#REF!,AC$7)</f>
        <v>#REF!</v>
      </c>
      <c r="AD10" s="32"/>
      <c r="AE10" s="32" t="e">
        <f>COUNTIF(สรุป!#REF!,AE$7)</f>
        <v>#REF!</v>
      </c>
      <c r="AF10" s="51" t="e">
        <f t="shared" si="5"/>
        <v>#VALUE!</v>
      </c>
      <c r="AG10" s="43" t="e">
        <f t="shared" si="6"/>
        <v>#REF!</v>
      </c>
      <c r="AH10" s="491" t="str">
        <f t="shared" si="7"/>
        <v/>
      </c>
      <c r="AI10" s="491"/>
      <c r="AJ10" s="33" t="str">
        <f t="shared" si="8"/>
        <v/>
      </c>
      <c r="AK10" s="32" t="e">
        <f>COUNTIF(สรุป!#REF!,AK$7)</f>
        <v>#REF!</v>
      </c>
      <c r="AL10" s="32"/>
      <c r="AM10" s="32" t="e">
        <f>COUNTIF(สรุป!#REF!,AM$7)</f>
        <v>#REF!</v>
      </c>
      <c r="AN10" s="32"/>
      <c r="AO10" s="32" t="e">
        <f>COUNTIF(สรุป!#REF!,AO$7)</f>
        <v>#REF!</v>
      </c>
      <c r="AP10" s="32"/>
      <c r="AQ10" s="32" t="e">
        <f>COUNTIF(สรุป!#REF!,AQ$7)</f>
        <v>#REF!</v>
      </c>
      <c r="AR10" s="51" t="e">
        <f t="shared" si="9"/>
        <v>#VALUE!</v>
      </c>
      <c r="AS10" s="43" t="e">
        <f t="shared" si="10"/>
        <v>#REF!</v>
      </c>
    </row>
    <row r="11" spans="2:45" ht="23.25" hidden="1" customHeight="1" x14ac:dyDescent="0.5">
      <c r="C11" s="319" t="str">
        <f>IF(ข้อมูลเบื้องต้น!J21="","",ข้อมูลเบื้องต้น!J21)</f>
        <v/>
      </c>
      <c r="D11" s="55" t="str">
        <f>IF(C11="","",MAX(สรุป!#REF!))</f>
        <v/>
      </c>
      <c r="E11" s="130" t="str">
        <f>IF($D$11="","",COUNTIF(สรุป!#REF!,E$7))</f>
        <v/>
      </c>
      <c r="F11" s="130" t="str">
        <f>IF($D$11="","",COUNTIF(สรุป!#REF!,F$7))</f>
        <v/>
      </c>
      <c r="G11" s="130" t="str">
        <f>IF($D$11="","",COUNTIF(สรุป!#REF!,G$7))</f>
        <v/>
      </c>
      <c r="H11" s="130" t="str">
        <f>IF($D$11="","",COUNTIF(สรุป!#REF!,H$7))</f>
        <v/>
      </c>
      <c r="I11" s="130" t="str">
        <f>IF($D$11="","",COUNTIF(สรุป!#REF!,I$7))</f>
        <v/>
      </c>
      <c r="J11" s="130" t="str">
        <f>IF($D$11="","",COUNTIF(สรุป!#REF!,J$7))</f>
        <v/>
      </c>
      <c r="K11" s="130" t="str">
        <f>IF($D$11="","",COUNTIF(สรุป!#REF!,K$7))</f>
        <v/>
      </c>
      <c r="L11" s="131" t="str">
        <f>IF($D$11="","",COUNTIF(สรุป!#REF!,L$7))</f>
        <v/>
      </c>
      <c r="M11" s="137" t="str">
        <f>IF($D$11="","",COUNTIF(สรุป!#REF!,M$7))</f>
        <v/>
      </c>
      <c r="N11" s="130" t="str">
        <f>IF($D$11="","",COUNTIF(สรุป!#REF!,N$7))</f>
        <v/>
      </c>
      <c r="O11" s="130" t="str">
        <f t="shared" si="1"/>
        <v/>
      </c>
      <c r="P11" s="221" t="str">
        <f t="shared" si="2"/>
        <v/>
      </c>
      <c r="Q11" s="34" t="e">
        <f t="shared" si="3"/>
        <v>#VALUE!</v>
      </c>
      <c r="R11" s="512"/>
      <c r="S11" s="512"/>
      <c r="T11" s="43"/>
      <c r="V11" s="492" t="str">
        <f t="shared" si="0"/>
        <v/>
      </c>
      <c r="W11" s="492"/>
      <c r="X11" s="50" t="str">
        <f t="shared" si="4"/>
        <v/>
      </c>
      <c r="Y11" s="51" t="e">
        <f>COUNTIF(สรุป!#REF!,Y$7)</f>
        <v>#REF!</v>
      </c>
      <c r="Z11" s="51"/>
      <c r="AA11" s="51" t="e">
        <f>COUNTIF(สรุป!#REF!,AA$7)</f>
        <v>#REF!</v>
      </c>
      <c r="AB11" s="51"/>
      <c r="AC11" s="51" t="e">
        <f>COUNTIF(สรุป!#REF!,AC$7)</f>
        <v>#REF!</v>
      </c>
      <c r="AD11" s="51"/>
      <c r="AE11" s="51" t="e">
        <f>COUNTIF(สรุป!#REF!,AE$7)</f>
        <v>#REF!</v>
      </c>
      <c r="AF11" s="51" t="e">
        <f t="shared" si="5"/>
        <v>#VALUE!</v>
      </c>
      <c r="AG11" s="43" t="e">
        <f t="shared" si="6"/>
        <v>#REF!</v>
      </c>
      <c r="AH11" s="491" t="str">
        <f t="shared" si="7"/>
        <v/>
      </c>
      <c r="AI11" s="491"/>
      <c r="AJ11" s="33" t="str">
        <f t="shared" si="8"/>
        <v/>
      </c>
      <c r="AK11" s="51" t="e">
        <f>COUNTIF(สรุป!#REF!,AK$7)</f>
        <v>#REF!</v>
      </c>
      <c r="AL11" s="51"/>
      <c r="AM11" s="51" t="e">
        <f>COUNTIF(สรุป!#REF!,AM$7)</f>
        <v>#REF!</v>
      </c>
      <c r="AN11" s="51"/>
      <c r="AO11" s="51" t="e">
        <f>COUNTIF(สรุป!#REF!,AO$7)</f>
        <v>#REF!</v>
      </c>
      <c r="AP11" s="51"/>
      <c r="AQ11" s="51" t="e">
        <f>COUNTIF(สรุป!#REF!,AQ$7)</f>
        <v>#REF!</v>
      </c>
      <c r="AR11" s="51" t="e">
        <f t="shared" si="9"/>
        <v>#VALUE!</v>
      </c>
      <c r="AS11" s="43" t="e">
        <f t="shared" si="10"/>
        <v>#REF!</v>
      </c>
    </row>
    <row r="12" spans="2:45" ht="23.25" hidden="1" customHeight="1" x14ac:dyDescent="0.5">
      <c r="C12" s="312" t="str">
        <f>IF(ข้อมูลเบื้องต้น!J22="","",ข้อมูลเบื้องต้น!J22)</f>
        <v/>
      </c>
      <c r="D12" s="57" t="str">
        <f>IF(C12="","",MAX(สรุป!#REF!))</f>
        <v/>
      </c>
      <c r="E12" s="133" t="str">
        <f>IF($D$12="","",COUNTIF(สรุป!#REF!,E$7))</f>
        <v/>
      </c>
      <c r="F12" s="133" t="str">
        <f>IF($D$12="","",COUNTIF(สรุป!#REF!,F$7))</f>
        <v/>
      </c>
      <c r="G12" s="133" t="str">
        <f>IF($D$12="","",COUNTIF(สรุป!#REF!,G$7))</f>
        <v/>
      </c>
      <c r="H12" s="133" t="str">
        <f>IF($D$12="","",COUNTIF(สรุป!#REF!,H$7))</f>
        <v/>
      </c>
      <c r="I12" s="133" t="str">
        <f>IF($D$12="","",COUNTIF(สรุป!#REF!,I$7))</f>
        <v/>
      </c>
      <c r="J12" s="133" t="str">
        <f>IF($D$12="","",COUNTIF(สรุป!#REF!,J$7))</f>
        <v/>
      </c>
      <c r="K12" s="133" t="str">
        <f>IF($D$12="","",COUNTIF(สรุป!#REF!,K$7))</f>
        <v/>
      </c>
      <c r="L12" s="134" t="str">
        <f>IF($D$12="","",COUNTIF(สรุป!#REF!,L$7))</f>
        <v/>
      </c>
      <c r="M12" s="135" t="str">
        <f>IF($D$12="","",COUNTIF(สรุป!#REF!,M$7))</f>
        <v/>
      </c>
      <c r="N12" s="133" t="str">
        <f>IF($D$12="","",COUNTIF(สรุป!#REF!,N$7))</f>
        <v/>
      </c>
      <c r="O12" s="133" t="str">
        <f t="shared" si="1"/>
        <v/>
      </c>
      <c r="P12" s="136" t="str">
        <f t="shared" si="2"/>
        <v/>
      </c>
      <c r="Q12" s="32" t="e">
        <f t="shared" si="3"/>
        <v>#VALUE!</v>
      </c>
      <c r="R12" s="512"/>
      <c r="S12" s="512"/>
      <c r="T12" s="43"/>
      <c r="V12" s="492" t="str">
        <f t="shared" si="0"/>
        <v/>
      </c>
      <c r="W12" s="492"/>
      <c r="X12" s="50" t="str">
        <f t="shared" si="4"/>
        <v/>
      </c>
      <c r="Y12" s="32" t="e">
        <f>COUNTIF(สรุป!#REF!,Y$7)</f>
        <v>#REF!</v>
      </c>
      <c r="Z12" s="32"/>
      <c r="AA12" s="32" t="e">
        <f>COUNTIF(สรุป!#REF!,AA$7)</f>
        <v>#REF!</v>
      </c>
      <c r="AB12" s="32"/>
      <c r="AC12" s="32" t="e">
        <f>COUNTIF(สรุป!#REF!,AC$7)</f>
        <v>#REF!</v>
      </c>
      <c r="AD12" s="32"/>
      <c r="AE12" s="32" t="e">
        <f>COUNTIF(สรุป!#REF!,AE$7)</f>
        <v>#REF!</v>
      </c>
      <c r="AF12" s="51" t="e">
        <f t="shared" si="5"/>
        <v>#VALUE!</v>
      </c>
      <c r="AG12" s="43" t="e">
        <f t="shared" si="6"/>
        <v>#REF!</v>
      </c>
      <c r="AH12" s="491" t="str">
        <f t="shared" si="7"/>
        <v/>
      </c>
      <c r="AI12" s="491"/>
      <c r="AJ12" s="33" t="str">
        <f t="shared" si="8"/>
        <v/>
      </c>
      <c r="AK12" s="32" t="e">
        <f>COUNTIF(สรุป!#REF!,AK$7)</f>
        <v>#REF!</v>
      </c>
      <c r="AL12" s="32"/>
      <c r="AM12" s="32" t="e">
        <f>COUNTIF(สรุป!#REF!,AM$7)</f>
        <v>#REF!</v>
      </c>
      <c r="AN12" s="32"/>
      <c r="AO12" s="32" t="e">
        <f>COUNTIF(สรุป!#REF!,AO$7)</f>
        <v>#REF!</v>
      </c>
      <c r="AP12" s="32"/>
      <c r="AQ12" s="32" t="e">
        <f>COUNTIF(สรุป!#REF!,AQ$7)</f>
        <v>#REF!</v>
      </c>
      <c r="AR12" s="51" t="e">
        <f t="shared" si="9"/>
        <v>#VALUE!</v>
      </c>
      <c r="AS12" s="43" t="e">
        <f t="shared" si="10"/>
        <v>#REF!</v>
      </c>
    </row>
    <row r="13" spans="2:45" ht="23.25" hidden="1" customHeight="1" x14ac:dyDescent="0.5">
      <c r="C13" s="319" t="str">
        <f>IF(ข้อมูลเบื้องต้น!J23="","",ข้อมูลเบื้องต้น!J23)</f>
        <v/>
      </c>
      <c r="D13" s="55" t="str">
        <f>IF(C13="","",MAX(สรุป!#REF!))</f>
        <v/>
      </c>
      <c r="E13" s="130" t="str">
        <f>IF($D$13="","",COUNTIF(สรุป!#REF!,E$7))</f>
        <v/>
      </c>
      <c r="F13" s="130" t="str">
        <f>IF($D$13="","",COUNTIF(สรุป!#REF!,F$7))</f>
        <v/>
      </c>
      <c r="G13" s="130" t="str">
        <f>IF($D$13="","",COUNTIF(สรุป!#REF!,G$7))</f>
        <v/>
      </c>
      <c r="H13" s="130" t="str">
        <f>IF($D$13="","",COUNTIF(สรุป!#REF!,H$7))</f>
        <v/>
      </c>
      <c r="I13" s="130" t="str">
        <f>IF($D$13="","",COUNTIF(สรุป!#REF!,I$7))</f>
        <v/>
      </c>
      <c r="J13" s="130" t="str">
        <f>IF($D$13="","",COUNTIF(สรุป!#REF!,J$7))</f>
        <v/>
      </c>
      <c r="K13" s="130" t="str">
        <f>IF($D$13="","",COUNTIF(สรุป!#REF!,K$7))</f>
        <v/>
      </c>
      <c r="L13" s="131" t="str">
        <f>IF($D$13="","",COUNTIF(สรุป!#REF!,L$7))</f>
        <v/>
      </c>
      <c r="M13" s="137" t="str">
        <f>IF($D$13="","",COUNTIF(สรุป!#REF!,M$7))</f>
        <v/>
      </c>
      <c r="N13" s="130" t="str">
        <f>IF($D$13="","",COUNTIF(สรุป!#REF!,N$7))</f>
        <v/>
      </c>
      <c r="O13" s="130" t="str">
        <f t="shared" si="1"/>
        <v/>
      </c>
      <c r="P13" s="221" t="str">
        <f t="shared" si="2"/>
        <v/>
      </c>
      <c r="Q13" s="34" t="e">
        <f t="shared" si="3"/>
        <v>#VALUE!</v>
      </c>
      <c r="R13" s="512"/>
      <c r="S13" s="512"/>
      <c r="T13" s="43"/>
      <c r="V13" s="492" t="str">
        <f t="shared" si="0"/>
        <v/>
      </c>
      <c r="W13" s="492"/>
      <c r="X13" s="50" t="str">
        <f t="shared" si="4"/>
        <v/>
      </c>
      <c r="Y13" s="51" t="e">
        <f>COUNTIF(สรุป!#REF!,Y$7)</f>
        <v>#REF!</v>
      </c>
      <c r="Z13" s="51"/>
      <c r="AA13" s="51" t="e">
        <f>COUNTIF(สรุป!#REF!,AA$7)</f>
        <v>#REF!</v>
      </c>
      <c r="AB13" s="51"/>
      <c r="AC13" s="51" t="e">
        <f>COUNTIF(สรุป!#REF!,AC$7)</f>
        <v>#REF!</v>
      </c>
      <c r="AD13" s="51"/>
      <c r="AE13" s="51" t="e">
        <f>COUNTIF(สรุป!#REF!,AE$7)</f>
        <v>#REF!</v>
      </c>
      <c r="AF13" s="51" t="e">
        <f t="shared" si="5"/>
        <v>#VALUE!</v>
      </c>
      <c r="AG13" s="43" t="e">
        <f t="shared" si="6"/>
        <v>#REF!</v>
      </c>
      <c r="AH13" s="491" t="str">
        <f>V13</f>
        <v/>
      </c>
      <c r="AI13" s="491"/>
      <c r="AJ13" s="33" t="str">
        <f t="shared" si="8"/>
        <v/>
      </c>
      <c r="AK13" s="51" t="e">
        <f>COUNTIF(สรุป!#REF!,AK$7)</f>
        <v>#REF!</v>
      </c>
      <c r="AL13" s="51"/>
      <c r="AM13" s="51" t="e">
        <f>COUNTIF(สรุป!#REF!,AM$7)</f>
        <v>#REF!</v>
      </c>
      <c r="AN13" s="51"/>
      <c r="AO13" s="51" t="e">
        <f>COUNTIF(สรุป!#REF!,AO$7)</f>
        <v>#REF!</v>
      </c>
      <c r="AP13" s="51"/>
      <c r="AQ13" s="51" t="e">
        <f>COUNTIF(สรุป!#REF!,AQ$7)</f>
        <v>#REF!</v>
      </c>
      <c r="AR13" s="51" t="e">
        <f t="shared" si="9"/>
        <v>#VALUE!</v>
      </c>
      <c r="AS13" s="43" t="e">
        <f t="shared" si="10"/>
        <v>#REF!</v>
      </c>
    </row>
    <row r="14" spans="2:45" ht="23.25" hidden="1" customHeight="1" x14ac:dyDescent="0.5">
      <c r="C14" s="312" t="str">
        <f>IF(ข้อมูลเบื้องต้น!J24="","",ข้อมูลเบื้องต้น!J24)</f>
        <v/>
      </c>
      <c r="D14" s="57" t="str">
        <f>IF(C14="","",MAX(สรุป!#REF!))</f>
        <v/>
      </c>
      <c r="E14" s="133" t="str">
        <f>IF($D$14="","",COUNTIF(สรุป!#REF!,E$7))</f>
        <v/>
      </c>
      <c r="F14" s="133" t="str">
        <f>IF($D$14="","",COUNTIF(สรุป!#REF!,F$7))</f>
        <v/>
      </c>
      <c r="G14" s="133" t="str">
        <f>IF($D$14="","",COUNTIF(สรุป!#REF!,G$7))</f>
        <v/>
      </c>
      <c r="H14" s="133" t="str">
        <f>IF($D$14="","",COUNTIF(สรุป!#REF!,H$7))</f>
        <v/>
      </c>
      <c r="I14" s="133" t="str">
        <f>IF($D$14="","",COUNTIF(สรุป!#REF!,I$7))</f>
        <v/>
      </c>
      <c r="J14" s="133" t="str">
        <f>IF($D$14="","",COUNTIF(สรุป!#REF!,J$7))</f>
        <v/>
      </c>
      <c r="K14" s="133" t="str">
        <f>IF($D$14="","",COUNTIF(สรุป!#REF!,K$7))</f>
        <v/>
      </c>
      <c r="L14" s="134" t="str">
        <f>IF($D$14="","",COUNTIF(สรุป!#REF!,L$7))</f>
        <v/>
      </c>
      <c r="M14" s="135" t="str">
        <f>IF($D$14="","",COUNTIF(สรุป!#REF!,M$7))</f>
        <v/>
      </c>
      <c r="N14" s="133" t="str">
        <f>IF($D$14="","",COUNTIF(สรุป!#REF!,N$7))</f>
        <v/>
      </c>
      <c r="O14" s="133" t="str">
        <f t="shared" si="1"/>
        <v/>
      </c>
      <c r="P14" s="136" t="str">
        <f>IF(D14="","",SUM(E14:L14))</f>
        <v/>
      </c>
      <c r="Q14" s="32" t="str">
        <f>IF(D14="","",($E$7*E14)+($F$7*F14)+($G$7*G14)+($H$7*H14)+($I$7*I14)+($J$7*J14)+($K$7*K14)+($L$7*L14))</f>
        <v/>
      </c>
      <c r="R14" s="512"/>
      <c r="S14" s="512"/>
      <c r="T14" s="43"/>
      <c r="V14" s="492" t="str">
        <f t="shared" si="0"/>
        <v/>
      </c>
      <c r="W14" s="492"/>
      <c r="X14" s="50" t="str">
        <f t="shared" si="4"/>
        <v/>
      </c>
      <c r="Y14" s="32" t="e">
        <f>COUNTIF(สรุป!#REF!,Y$7)</f>
        <v>#REF!</v>
      </c>
      <c r="Z14" s="32"/>
      <c r="AA14" s="32" t="e">
        <f>COUNTIF(สรุป!#REF!,AA$7)</f>
        <v>#REF!</v>
      </c>
      <c r="AB14" s="32"/>
      <c r="AC14" s="32" t="e">
        <f>COUNTIF(สรุป!#REF!,AC$7)</f>
        <v>#REF!</v>
      </c>
      <c r="AD14" s="32"/>
      <c r="AE14" s="32" t="e">
        <f>COUNTIF(สรุป!#REF!,AE$7)</f>
        <v>#REF!</v>
      </c>
      <c r="AF14" s="51" t="e">
        <f t="shared" si="5"/>
        <v>#VALUE!</v>
      </c>
      <c r="AG14" s="43" t="e">
        <f t="shared" si="6"/>
        <v>#REF!</v>
      </c>
      <c r="AH14" s="491" t="str">
        <f t="shared" ref="AH14:AH17" si="11">V14</f>
        <v/>
      </c>
      <c r="AI14" s="491"/>
      <c r="AJ14" s="33" t="str">
        <f t="shared" si="8"/>
        <v/>
      </c>
      <c r="AK14" s="32" t="e">
        <f>COUNTIF(สรุป!#REF!,AK$7)</f>
        <v>#REF!</v>
      </c>
      <c r="AL14" s="32"/>
      <c r="AM14" s="32" t="e">
        <f>COUNTIF(สรุป!#REF!,AM$7)</f>
        <v>#REF!</v>
      </c>
      <c r="AN14" s="32"/>
      <c r="AO14" s="32" t="e">
        <f>COUNTIF(สรุป!#REF!,AO$7)</f>
        <v>#REF!</v>
      </c>
      <c r="AP14" s="32"/>
      <c r="AQ14" s="32" t="e">
        <f>COUNTIF(สรุป!#REF!,AQ$7)</f>
        <v>#REF!</v>
      </c>
      <c r="AR14" s="51" t="e">
        <f t="shared" si="9"/>
        <v>#VALUE!</v>
      </c>
      <c r="AS14" s="43" t="e">
        <f t="shared" si="10"/>
        <v>#REF!</v>
      </c>
    </row>
    <row r="15" spans="2:45" ht="23.25" hidden="1" customHeight="1" x14ac:dyDescent="0.5">
      <c r="C15" s="319" t="str">
        <f>IF(ข้อมูลเบื้องต้น!J25="","",ข้อมูลเบื้องต้น!J25)</f>
        <v/>
      </c>
      <c r="D15" s="130" t="str">
        <f>IF(C15="","",MAX(สรุป!#REF!))</f>
        <v/>
      </c>
      <c r="E15" s="130" t="str">
        <f>IF($D$15="","",COUNTIF(สรุป!#REF!,E$7))</f>
        <v/>
      </c>
      <c r="F15" s="130" t="str">
        <f>IF($D$15="","",COUNTIF(สรุป!#REF!,F$7))</f>
        <v/>
      </c>
      <c r="G15" s="130" t="str">
        <f>IF($D$15="","",COUNTIF(สรุป!#REF!,G$7))</f>
        <v/>
      </c>
      <c r="H15" s="130" t="str">
        <f>IF($D$15="","",COUNTIF(สรุป!#REF!,H$7))</f>
        <v/>
      </c>
      <c r="I15" s="130" t="str">
        <f>IF($D$15="","",COUNTIF(สรุป!#REF!,I$7))</f>
        <v/>
      </c>
      <c r="J15" s="130" t="str">
        <f>IF($D$15="","",COUNTIF(สรุป!#REF!,J$7))</f>
        <v/>
      </c>
      <c r="K15" s="130" t="str">
        <f>IF($D$15="","",COUNTIF(สรุป!#REF!,K$7))</f>
        <v/>
      </c>
      <c r="L15" s="218" t="str">
        <f>IF($D$15="","",COUNTIF(สรุป!#REF!,L$7))</f>
        <v/>
      </c>
      <c r="M15" s="132" t="str">
        <f>IF($D$15="","",COUNTIF(สรุป!#REF!,M$7))</f>
        <v/>
      </c>
      <c r="N15" s="130" t="str">
        <f>IF($D$15="","",COUNTIF(สรุป!#REF!,N$7))</f>
        <v/>
      </c>
      <c r="O15" s="130" t="str">
        <f t="shared" si="1"/>
        <v/>
      </c>
      <c r="P15" s="221" t="str">
        <f t="shared" ref="P15:P18" si="12">IF(D15="","",SUM(E15:L15))</f>
        <v/>
      </c>
      <c r="Q15" s="34" t="e">
        <f t="shared" si="3"/>
        <v>#VALUE!</v>
      </c>
      <c r="R15" s="512"/>
      <c r="S15" s="512"/>
      <c r="T15" s="43"/>
      <c r="V15" s="492" t="str">
        <f t="shared" si="0"/>
        <v/>
      </c>
      <c r="W15" s="492"/>
      <c r="X15" s="50" t="str">
        <f t="shared" si="4"/>
        <v/>
      </c>
      <c r="Y15" s="51" t="e">
        <f>COUNTIF(สรุป!#REF!,Y$7)</f>
        <v>#REF!</v>
      </c>
      <c r="Z15" s="51"/>
      <c r="AA15" s="51" t="e">
        <f>COUNTIF(สรุป!#REF!,AA$7)</f>
        <v>#REF!</v>
      </c>
      <c r="AB15" s="51"/>
      <c r="AC15" s="51" t="e">
        <f>COUNTIF(สรุป!#REF!,AC$7)</f>
        <v>#REF!</v>
      </c>
      <c r="AD15" s="51"/>
      <c r="AE15" s="51" t="e">
        <f>COUNTIF(สรุป!#REF!,AE$7)</f>
        <v>#REF!</v>
      </c>
      <c r="AF15" s="51" t="e">
        <f t="shared" si="5"/>
        <v>#VALUE!</v>
      </c>
      <c r="AG15" s="43" t="e">
        <f t="shared" si="6"/>
        <v>#REF!</v>
      </c>
      <c r="AH15" s="491" t="str">
        <f t="shared" si="11"/>
        <v/>
      </c>
      <c r="AI15" s="491"/>
      <c r="AJ15" s="33" t="str">
        <f t="shared" si="8"/>
        <v/>
      </c>
      <c r="AK15" s="51" t="e">
        <f>COUNTIF(สรุป!#REF!,AK$7)</f>
        <v>#REF!</v>
      </c>
      <c r="AL15" s="51"/>
      <c r="AM15" s="51" t="e">
        <f>COUNTIF(สรุป!#REF!,AM$7)</f>
        <v>#REF!</v>
      </c>
      <c r="AN15" s="51"/>
      <c r="AO15" s="51" t="e">
        <f>COUNTIF(สรุป!#REF!,AO$7)</f>
        <v>#REF!</v>
      </c>
      <c r="AP15" s="51"/>
      <c r="AQ15" s="51" t="e">
        <f>COUNTIF(สรุป!#REF!,AQ$7)</f>
        <v>#REF!</v>
      </c>
      <c r="AR15" s="51" t="e">
        <f t="shared" si="9"/>
        <v>#VALUE!</v>
      </c>
      <c r="AS15" s="43" t="e">
        <f t="shared" si="10"/>
        <v>#REF!</v>
      </c>
    </row>
    <row r="16" spans="2:45" ht="23.25" hidden="1" customHeight="1" x14ac:dyDescent="0.5">
      <c r="C16" s="312" t="str">
        <f>IF(ข้อมูลเบื้องต้น!J26="","",ข้อมูลเบื้องต้น!J26)</f>
        <v/>
      </c>
      <c r="D16" s="57" t="str">
        <f>IF(C16="","",MAX(สรุป!#REF!))</f>
        <v/>
      </c>
      <c r="E16" s="133" t="str">
        <f>IF($D$16="","",COUNTIF(สรุป!#REF!,E$7))</f>
        <v/>
      </c>
      <c r="F16" s="133" t="str">
        <f>IF($D$16="","",COUNTIF(สรุป!#REF!,F$7))</f>
        <v/>
      </c>
      <c r="G16" s="133" t="str">
        <f>IF($D$16="","",COUNTIF(สรุป!#REF!,G$7))</f>
        <v/>
      </c>
      <c r="H16" s="133" t="str">
        <f>IF($D$16="","",COUNTIF(สรุป!#REF!,H$7))</f>
        <v/>
      </c>
      <c r="I16" s="133" t="str">
        <f>IF($D$16="","",COUNTIF(สรุป!#REF!,I$7))</f>
        <v/>
      </c>
      <c r="J16" s="133" t="str">
        <f>IF($D$16="","",COUNTIF(สรุป!#REF!,J$7))</f>
        <v/>
      </c>
      <c r="K16" s="133" t="str">
        <f>IF($D$16="","",COUNTIF(สรุป!#REF!,K$7))</f>
        <v/>
      </c>
      <c r="L16" s="219" t="str">
        <f>IF($D$16="","",COUNTIF(สรุป!#REF!,L$7))</f>
        <v/>
      </c>
      <c r="M16" s="136" t="str">
        <f>IF($D$16="","",COUNTIF(สรุป!#REF!,M$7))</f>
        <v/>
      </c>
      <c r="N16" s="133" t="str">
        <f>IF($D$16="","",COUNTIF(สรุป!#REF!,N$7))</f>
        <v/>
      </c>
      <c r="O16" s="133" t="str">
        <f t="shared" si="1"/>
        <v/>
      </c>
      <c r="P16" s="136" t="str">
        <f t="shared" si="12"/>
        <v/>
      </c>
      <c r="Q16" s="32" t="e">
        <f t="shared" si="3"/>
        <v>#VALUE!</v>
      </c>
      <c r="R16" s="512"/>
      <c r="S16" s="512"/>
      <c r="T16" s="43"/>
      <c r="V16" s="492" t="str">
        <f t="shared" si="0"/>
        <v/>
      </c>
      <c r="W16" s="492"/>
      <c r="X16" s="50" t="str">
        <f t="shared" si="4"/>
        <v/>
      </c>
      <c r="Y16" s="32" t="e">
        <f>COUNTIF(สรุป!#REF!,Y$7)</f>
        <v>#REF!</v>
      </c>
      <c r="Z16" s="32"/>
      <c r="AA16" s="32" t="e">
        <f>COUNTIF(สรุป!#REF!,AA$7)</f>
        <v>#REF!</v>
      </c>
      <c r="AB16" s="32"/>
      <c r="AC16" s="32" t="e">
        <f>COUNTIF(สรุป!#REF!,AC$7)</f>
        <v>#REF!</v>
      </c>
      <c r="AD16" s="32"/>
      <c r="AE16" s="32" t="e">
        <f>COUNTIF(สรุป!#REF!,AE$7)</f>
        <v>#REF!</v>
      </c>
      <c r="AF16" s="51" t="e">
        <f t="shared" si="5"/>
        <v>#VALUE!</v>
      </c>
      <c r="AG16" s="43" t="e">
        <f t="shared" si="6"/>
        <v>#REF!</v>
      </c>
      <c r="AH16" s="491" t="str">
        <f t="shared" si="11"/>
        <v/>
      </c>
      <c r="AI16" s="491"/>
      <c r="AJ16" s="33" t="str">
        <f t="shared" si="8"/>
        <v/>
      </c>
      <c r="AK16" s="32" t="e">
        <f>COUNTIF(สรุป!#REF!,AK$7)</f>
        <v>#REF!</v>
      </c>
      <c r="AL16" s="32"/>
      <c r="AM16" s="32" t="e">
        <f>COUNTIF(สรุป!#REF!,AM$7)</f>
        <v>#REF!</v>
      </c>
      <c r="AN16" s="32"/>
      <c r="AO16" s="32" t="e">
        <f>COUNTIF(สรุป!#REF!,AO$7)</f>
        <v>#REF!</v>
      </c>
      <c r="AP16" s="32"/>
      <c r="AQ16" s="32" t="e">
        <f>COUNTIF(สรุป!#REF!,AQ$7)</f>
        <v>#REF!</v>
      </c>
      <c r="AR16" s="51" t="e">
        <f t="shared" si="9"/>
        <v>#VALUE!</v>
      </c>
      <c r="AS16" s="43" t="e">
        <f t="shared" si="10"/>
        <v>#REF!</v>
      </c>
    </row>
    <row r="17" spans="3:45" ht="23.25" hidden="1" customHeight="1" x14ac:dyDescent="0.5">
      <c r="C17" s="319" t="str">
        <f>IF(ข้อมูลเบื้องต้น!J27="","",ข้อมูลเบื้องต้น!J27)</f>
        <v/>
      </c>
      <c r="D17" s="130" t="str">
        <f>IF(C17="","",MAX(สรุป!#REF!))</f>
        <v/>
      </c>
      <c r="E17" s="130" t="str">
        <f>IF($D$17="","",COUNTIF(สรุป!#REF!,E$7))</f>
        <v/>
      </c>
      <c r="F17" s="130" t="str">
        <f>IF($D$17="","",COUNTIF(สรุป!#REF!,F$7))</f>
        <v/>
      </c>
      <c r="G17" s="130" t="str">
        <f>IF($D$17="","",COUNTIF(สรุป!#REF!,G$7))</f>
        <v/>
      </c>
      <c r="H17" s="130" t="str">
        <f>IF($D$17="","",COUNTIF(สรุป!#REF!,H$7))</f>
        <v/>
      </c>
      <c r="I17" s="130" t="str">
        <f>IF($D$17="","",COUNTIF(สรุป!#REF!,I$7))</f>
        <v/>
      </c>
      <c r="J17" s="130" t="str">
        <f>IF($D$17="","",COUNTIF(สรุป!#REF!,J$7))</f>
        <v/>
      </c>
      <c r="K17" s="130" t="str">
        <f>IF($D$17="","",COUNTIF(สรุป!#REF!,K$7))</f>
        <v/>
      </c>
      <c r="L17" s="220" t="str">
        <f>IF($D$17="","",COUNTIF(สรุป!#REF!,L$7))</f>
        <v/>
      </c>
      <c r="M17" s="132" t="str">
        <f>IF($D$17="","",COUNTIF(สรุป!#REF!,M$7))</f>
        <v/>
      </c>
      <c r="N17" s="130" t="str">
        <f>IF($D$17="","",COUNTIF(สรุป!#REF!,N$7))</f>
        <v/>
      </c>
      <c r="O17" s="130" t="str">
        <f t="shared" si="1"/>
        <v/>
      </c>
      <c r="P17" s="221" t="str">
        <f t="shared" si="12"/>
        <v/>
      </c>
      <c r="Q17" s="34" t="e">
        <f t="shared" si="3"/>
        <v>#VALUE!</v>
      </c>
      <c r="R17" s="512"/>
      <c r="S17" s="512"/>
      <c r="T17" s="43"/>
      <c r="V17" s="492" t="str">
        <f t="shared" si="0"/>
        <v/>
      </c>
      <c r="W17" s="492"/>
      <c r="X17" s="50" t="str">
        <f t="shared" si="4"/>
        <v/>
      </c>
      <c r="Y17" s="51" t="e">
        <f>COUNTIF(สรุป!#REF!,Y$7)</f>
        <v>#REF!</v>
      </c>
      <c r="Z17" s="51"/>
      <c r="AA17" s="51" t="e">
        <f>COUNTIF(สรุป!#REF!,AA$7)</f>
        <v>#REF!</v>
      </c>
      <c r="AB17" s="51"/>
      <c r="AC17" s="51" t="e">
        <f>COUNTIF(สรุป!#REF!,AC$7)</f>
        <v>#REF!</v>
      </c>
      <c r="AD17" s="51"/>
      <c r="AE17" s="51" t="e">
        <f>COUNTIF(สรุป!#REF!,AE$7)</f>
        <v>#REF!</v>
      </c>
      <c r="AF17" s="51" t="e">
        <f t="shared" si="5"/>
        <v>#VALUE!</v>
      </c>
      <c r="AG17" s="43" t="e">
        <f t="shared" si="6"/>
        <v>#REF!</v>
      </c>
      <c r="AH17" s="491" t="str">
        <f t="shared" si="11"/>
        <v/>
      </c>
      <c r="AI17" s="491"/>
      <c r="AJ17" s="33" t="str">
        <f t="shared" si="8"/>
        <v/>
      </c>
      <c r="AK17" s="51" t="e">
        <f>COUNTIF(สรุป!#REF!,AK$7)</f>
        <v>#REF!</v>
      </c>
      <c r="AL17" s="51"/>
      <c r="AM17" s="51" t="e">
        <f>COUNTIF(สรุป!#REF!,AM$7)</f>
        <v>#REF!</v>
      </c>
      <c r="AN17" s="51"/>
      <c r="AO17" s="51" t="e">
        <f>COUNTIF(สรุป!#REF!,AO$7)</f>
        <v>#REF!</v>
      </c>
      <c r="AP17" s="51"/>
      <c r="AQ17" s="51" t="e">
        <f>COUNTIF(สรุป!#REF!,AQ$7)</f>
        <v>#REF!</v>
      </c>
      <c r="AR17" s="51" t="e">
        <f t="shared" si="9"/>
        <v>#VALUE!</v>
      </c>
      <c r="AS17" s="43" t="e">
        <f t="shared" si="10"/>
        <v>#REF!</v>
      </c>
    </row>
    <row r="18" spans="3:45" ht="23.25" hidden="1" customHeight="1" x14ac:dyDescent="0.5">
      <c r="C18" s="312" t="str">
        <f>IF(ข้อมูลเบื้องต้น!J28="","",ข้อมูลเบื้องต้น!J28)</f>
        <v/>
      </c>
      <c r="D18" s="57" t="str">
        <f>IF(C18="","",MAX(สรุป!#REF!))</f>
        <v/>
      </c>
      <c r="E18" s="133" t="str">
        <f>IF($D$18="","",COUNTIF(สรุป!#REF!,E$7))</f>
        <v/>
      </c>
      <c r="F18" s="133" t="str">
        <f>IF($D$18="","",COUNTIF(สรุป!#REF!,F$7))</f>
        <v/>
      </c>
      <c r="G18" s="133" t="str">
        <f>IF($D$18="","",COUNTIF(สรุป!#REF!,G$7))</f>
        <v/>
      </c>
      <c r="H18" s="133" t="str">
        <f>IF($D$18="","",COUNTIF(สรุป!#REF!,H$7))</f>
        <v/>
      </c>
      <c r="I18" s="133" t="str">
        <f>IF($D$18="","",COUNTIF(สรุป!#REF!,I$7))</f>
        <v/>
      </c>
      <c r="J18" s="133" t="str">
        <f>IF($D$18="","",COUNTIF(สรุป!#REF!,J$7))</f>
        <v/>
      </c>
      <c r="K18" s="133" t="str">
        <f>IF($D$18="","",COUNTIF(สรุป!#REF!,K$7))</f>
        <v/>
      </c>
      <c r="L18" s="219" t="str">
        <f>IF($D$18="","",COUNTIF(สรุป!#REF!,L$7))</f>
        <v/>
      </c>
      <c r="M18" s="136" t="str">
        <f>IF($D$18="","",COUNTIF(สรุป!#REF!,M$7))</f>
        <v/>
      </c>
      <c r="N18" s="133" t="str">
        <f>IF($D$18="","",COUNTIF(สรุป!#REF!,N$7))</f>
        <v/>
      </c>
      <c r="O18" s="133" t="str">
        <f t="shared" si="1"/>
        <v/>
      </c>
      <c r="P18" s="136" t="str">
        <f t="shared" si="12"/>
        <v/>
      </c>
      <c r="Q18" s="32" t="e">
        <f t="shared" si="3"/>
        <v>#VALUE!</v>
      </c>
      <c r="R18" s="512"/>
      <c r="S18" s="512"/>
      <c r="T18" s="43"/>
      <c r="V18" s="492" t="str">
        <f t="shared" si="0"/>
        <v/>
      </c>
      <c r="W18" s="492"/>
      <c r="X18" s="50" t="str">
        <f t="shared" si="4"/>
        <v/>
      </c>
      <c r="Y18" s="32" t="e">
        <f>COUNTIF(สรุป!#REF!,Y$7)</f>
        <v>#REF!</v>
      </c>
      <c r="Z18" s="32"/>
      <c r="AA18" s="32" t="e">
        <f>COUNTIF(สรุป!#REF!,AA$7)</f>
        <v>#REF!</v>
      </c>
      <c r="AB18" s="32"/>
      <c r="AC18" s="32" t="e">
        <f>COUNTIF(สรุป!#REF!,AC$7)</f>
        <v>#REF!</v>
      </c>
      <c r="AD18" s="32"/>
      <c r="AE18" s="32" t="e">
        <f>COUNTIF(สรุป!#REF!,AE$7)</f>
        <v>#REF!</v>
      </c>
      <c r="AF18" s="51" t="e">
        <f t="shared" si="5"/>
        <v>#VALUE!</v>
      </c>
      <c r="AG18" s="43" t="e">
        <f t="shared" si="6"/>
        <v>#REF!</v>
      </c>
      <c r="AH18" s="491" t="str">
        <f>V18</f>
        <v/>
      </c>
      <c r="AI18" s="491"/>
      <c r="AJ18" s="33" t="str">
        <f t="shared" si="8"/>
        <v/>
      </c>
      <c r="AK18" s="32" t="e">
        <f>COUNTIF(สรุป!#REF!,AK$7)</f>
        <v>#REF!</v>
      </c>
      <c r="AL18" s="32"/>
      <c r="AM18" s="32" t="e">
        <f>COUNTIF(สรุป!#REF!,AM$7)</f>
        <v>#REF!</v>
      </c>
      <c r="AN18" s="32"/>
      <c r="AO18" s="32" t="e">
        <f>COUNTIF(สรุป!#REF!,AO$7)</f>
        <v>#REF!</v>
      </c>
      <c r="AP18" s="32"/>
      <c r="AQ18" s="32" t="e">
        <f>COUNTIF(สรุป!#REF!,AQ$7)</f>
        <v>#REF!</v>
      </c>
      <c r="AR18" s="51" t="e">
        <f t="shared" si="9"/>
        <v>#VALUE!</v>
      </c>
      <c r="AS18" s="43" t="e">
        <f t="shared" si="10"/>
        <v>#REF!</v>
      </c>
    </row>
    <row r="19" spans="3:45" ht="23.25" x14ac:dyDescent="0.5">
      <c r="C19" s="514" t="s">
        <v>16</v>
      </c>
      <c r="D19" s="515"/>
      <c r="E19" s="138">
        <f>E8/$C$8*100</f>
        <v>0</v>
      </c>
      <c r="F19" s="138">
        <f t="shared" ref="F19:P19" si="13">F8/$C$8*100</f>
        <v>0</v>
      </c>
      <c r="G19" s="138">
        <f t="shared" si="13"/>
        <v>0</v>
      </c>
      <c r="H19" s="138">
        <f t="shared" si="13"/>
        <v>0</v>
      </c>
      <c r="I19" s="138">
        <f t="shared" si="13"/>
        <v>0</v>
      </c>
      <c r="J19" s="138">
        <f t="shared" si="13"/>
        <v>0</v>
      </c>
      <c r="K19" s="138">
        <f t="shared" si="13"/>
        <v>0</v>
      </c>
      <c r="L19" s="138">
        <f t="shared" si="13"/>
        <v>0</v>
      </c>
      <c r="M19" s="138">
        <f>M8/$C$8*100</f>
        <v>0</v>
      </c>
      <c r="N19" s="138">
        <f t="shared" si="13"/>
        <v>0</v>
      </c>
      <c r="O19" s="138">
        <f t="shared" si="13"/>
        <v>100</v>
      </c>
      <c r="P19" s="138">
        <f t="shared" si="13"/>
        <v>0</v>
      </c>
      <c r="Q19" s="138">
        <f t="shared" si="3"/>
        <v>0</v>
      </c>
      <c r="R19" s="513"/>
      <c r="S19" s="513"/>
      <c r="T19" s="43"/>
      <c r="V19" s="516" t="s">
        <v>16</v>
      </c>
      <c r="W19" s="516"/>
      <c r="X19" s="41" t="e">
        <f>#REF!/#REF!*100</f>
        <v>#REF!</v>
      </c>
      <c r="Y19" s="42" t="e">
        <f>#REF!/#REF!*100</f>
        <v>#REF!</v>
      </c>
      <c r="Z19" s="42"/>
      <c r="AA19" s="42" t="e">
        <f>#REF!/#REF!*100</f>
        <v>#REF!</v>
      </c>
      <c r="AB19" s="42"/>
      <c r="AC19" s="42" t="e">
        <f>#REF!/#REF!*100</f>
        <v>#REF!</v>
      </c>
      <c r="AD19" s="42"/>
      <c r="AE19" s="42" t="e">
        <f>#REF!/#REF!*100</f>
        <v>#REF!</v>
      </c>
      <c r="AF19" s="42" t="e">
        <f>#REF!/#REF!*100</f>
        <v>#REF!</v>
      </c>
      <c r="AG19" s="43" t="e">
        <f t="shared" si="6"/>
        <v>#REF!</v>
      </c>
      <c r="AH19" s="516" t="s">
        <v>16</v>
      </c>
      <c r="AI19" s="516"/>
      <c r="AJ19" s="41" t="e">
        <f>#REF!/#REF!*100</f>
        <v>#REF!</v>
      </c>
      <c r="AK19" s="42" t="e">
        <f>#REF!/#REF!*100</f>
        <v>#REF!</v>
      </c>
      <c r="AL19" s="42"/>
      <c r="AM19" s="42" t="e">
        <f>#REF!/#REF!*100</f>
        <v>#REF!</v>
      </c>
      <c r="AN19" s="42"/>
      <c r="AO19" s="42" t="e">
        <f>#REF!/#REF!*100</f>
        <v>#REF!</v>
      </c>
      <c r="AP19" s="42"/>
      <c r="AQ19" s="42" t="e">
        <f>#REF!/#REF!*100</f>
        <v>#REF!</v>
      </c>
      <c r="AR19" s="42" t="e">
        <f>#REF!/#REF!*100</f>
        <v>#REF!</v>
      </c>
      <c r="AS19" s="43" t="e">
        <f t="shared" si="10"/>
        <v>#REF!</v>
      </c>
    </row>
    <row r="37" spans="12:19" ht="23.25" x14ac:dyDescent="0.5">
      <c r="L37" s="17" t="s">
        <v>17</v>
      </c>
      <c r="M37" s="17"/>
      <c r="N37" s="17"/>
      <c r="O37" s="17"/>
      <c r="P37" s="17"/>
      <c r="Q37" s="17"/>
      <c r="R37" s="17"/>
      <c r="S37" s="17"/>
    </row>
    <row r="38" spans="12:19" ht="23.25" x14ac:dyDescent="0.5">
      <c r="L38" s="489" t="str">
        <f xml:space="preserve">    ข้อมูลเบื้องต้น!F11</f>
        <v>นายตรัยธวัช  อุดเอ้ย</v>
      </c>
      <c r="M38" s="489"/>
      <c r="N38" s="489"/>
      <c r="O38" s="489"/>
      <c r="P38" s="489"/>
      <c r="Q38" s="489"/>
      <c r="R38" s="489"/>
      <c r="S38" s="17"/>
    </row>
    <row r="39" spans="12:19" ht="23.25" x14ac:dyDescent="0.5">
      <c r="L39" s="489" t="s">
        <v>21</v>
      </c>
      <c r="M39" s="489"/>
      <c r="N39" s="489"/>
      <c r="O39" s="489"/>
      <c r="P39" s="489"/>
      <c r="Q39" s="489"/>
      <c r="R39" s="489"/>
      <c r="S39" s="17"/>
    </row>
  </sheetData>
  <sheetProtection password="CEE5" sheet="1" objects="1" scenarios="1" selectLockedCells="1"/>
  <customSheetViews>
    <customSheetView guid="{389C1853-6099-4D9F-A0F7-7F9074524A1B}" showRuler="0">
      <selection activeCell="S4" sqref="S4"/>
      <pageMargins left="0.39370078740157483" right="0.19685039370078741" top="0.98425196850393704" bottom="0.78740157480314965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</customSheetViews>
  <mergeCells count="42">
    <mergeCell ref="AH19:AI19"/>
    <mergeCell ref="V19:W19"/>
    <mergeCell ref="Y5:AF6"/>
    <mergeCell ref="AK5:AR6"/>
    <mergeCell ref="AH7:AI7"/>
    <mergeCell ref="AH8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C8:D8"/>
    <mergeCell ref="R8:R19"/>
    <mergeCell ref="S8:S19"/>
    <mergeCell ref="C19:D19"/>
    <mergeCell ref="V15:W15"/>
    <mergeCell ref="V16:W16"/>
    <mergeCell ref="V17:W17"/>
    <mergeCell ref="V18:W18"/>
    <mergeCell ref="V10:W10"/>
    <mergeCell ref="V11:W11"/>
    <mergeCell ref="V12:W12"/>
    <mergeCell ref="V13:W13"/>
    <mergeCell ref="V14:W14"/>
    <mergeCell ref="B1:S1"/>
    <mergeCell ref="B2:S2"/>
    <mergeCell ref="Q6:Q7"/>
    <mergeCell ref="E5:L6"/>
    <mergeCell ref="S5:S7"/>
    <mergeCell ref="R5:R7"/>
    <mergeCell ref="B3:J3"/>
    <mergeCell ref="C5:D7"/>
    <mergeCell ref="L38:R38"/>
    <mergeCell ref="L39:R39"/>
    <mergeCell ref="V7:W7"/>
    <mergeCell ref="V8:W8"/>
    <mergeCell ref="V9:W9"/>
  </mergeCells>
  <phoneticPr fontId="4" type="noConversion"/>
  <printOptions horizontalCentered="1"/>
  <pageMargins left="0.39370078740157483" right="0.19685039370078741" top="0.55118110236220474" bottom="0.35433070866141736" header="0.51181102362204722" footer="0.35433070866141736"/>
  <pageSetup paperSize="9" orientation="portrait" horizontalDpi="300" verticalDpi="3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8"/>
  <sheetViews>
    <sheetView showGridLines="0" showRowColHeaders="0" view="pageBreakPreview" topLeftCell="A2" zoomScale="115" zoomScaleSheetLayoutView="115" workbookViewId="0">
      <pane xSplit="1" ySplit="5" topLeftCell="B7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L3" sqref="L3"/>
    </sheetView>
  </sheetViews>
  <sheetFormatPr defaultRowHeight="21.75" x14ac:dyDescent="0.5"/>
  <cols>
    <col min="1" max="1" width="43.5703125" customWidth="1"/>
    <col min="2" max="2" width="5" bestFit="1" customWidth="1"/>
    <col min="3" max="3" width="5" customWidth="1"/>
    <col min="4" max="4" width="11" hidden="1" customWidth="1"/>
    <col min="5" max="5" width="6" style="127" customWidth="1"/>
    <col min="6" max="6" width="7.5703125" bestFit="1" customWidth="1"/>
    <col min="7" max="7" width="17.85546875" customWidth="1"/>
    <col min="8" max="8" width="16.5703125" customWidth="1"/>
  </cols>
  <sheetData>
    <row r="1" spans="1:10" ht="26.25" hidden="1" customHeight="1" x14ac:dyDescent="0.5">
      <c r="B1" s="21">
        <f>LOOKUP(9.99999999999999E+307,p3สรุปผลการเรียน!AD:AD)</f>
        <v>0</v>
      </c>
      <c r="C1" s="21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519" t="str">
        <f>"รายชื่อนักเรียนที่ติด 0, ร, มผ. กิจกรรม  "&amp; ข้อมูลเบื้องต้น!F9</f>
        <v>รายชื่อนักเรียนที่ติด 0, ร, มผ. กิจกรรม  มัคคุเทศก์น้อย</v>
      </c>
      <c r="C4" s="519"/>
      <c r="D4" s="519"/>
      <c r="E4" s="519"/>
      <c r="F4" s="519"/>
      <c r="G4" s="519"/>
      <c r="H4" s="519"/>
      <c r="I4" s="519"/>
    </row>
    <row r="5" spans="1:10" ht="26.25" customHeight="1" x14ac:dyDescent="0.55000000000000004">
      <c r="B5" s="519" t="str">
        <f>"ผู้สอน  " &amp;ข้อมูลเบื้องต้น!F11</f>
        <v>ผู้สอน  นายตรัยธวัช  อุดเอ้ย</v>
      </c>
      <c r="C5" s="519"/>
      <c r="D5" s="519"/>
      <c r="E5" s="519"/>
      <c r="F5" s="519"/>
      <c r="G5" s="519"/>
      <c r="H5" s="519"/>
      <c r="I5" s="519"/>
    </row>
    <row r="6" spans="1:10" x14ac:dyDescent="0.5">
      <c r="A6" s="26"/>
      <c r="B6" s="152" t="s">
        <v>74</v>
      </c>
      <c r="C6" s="152" t="s">
        <v>68</v>
      </c>
      <c r="D6" s="152" t="s">
        <v>20</v>
      </c>
      <c r="E6" s="153" t="s">
        <v>0</v>
      </c>
      <c r="F6" s="518" t="s">
        <v>1</v>
      </c>
      <c r="G6" s="518"/>
      <c r="H6" s="518"/>
      <c r="I6" s="152" t="s">
        <v>133</v>
      </c>
    </row>
    <row r="7" spans="1:10" x14ac:dyDescent="0.5">
      <c r="A7" s="26"/>
      <c r="B7" s="154" t="str">
        <f>IF(D7="","",SUBTOTAL(3,D7:$D$7))</f>
        <v/>
      </c>
      <c r="C7" s="155" t="str">
        <f>IF(ROWS(C$7:C7)&gt;$B$1,"",LOOKUP(ROWS(C$7:C7),p3สรุปผลการเรียน!$AD$6:$AD$50,p3สรุปผลการเรียน!$B$6:$B$50))</f>
        <v/>
      </c>
      <c r="D7" s="155" t="str">
        <f>IF(ROWS(D$7:D7)&gt;$B$1,"",LOOKUP(ROWS(D$7:D7),p3สรุปผลการเรียน!$AD$6:$AD$45,p3สรุปผลการเรียน!$D$6:$D$45))</f>
        <v/>
      </c>
      <c r="E7" s="156" t="str">
        <f>IF(ROWS(E$7:E7)&gt;$B$1,"",LOOKUP(ROWS(E$7:E7),p3สรุปผลการเรียน!$AD$6:$AD$50,p3สรุปผลการเรียน!$C$6:$C$50))</f>
        <v/>
      </c>
      <c r="F7" s="157" t="str">
        <f>IF(ROWS(F$7:F7)&gt;$B$1,"",LOOKUP(ROWS(F$7:F7),p3สรุปผลการเรียน!$AD$6:$AD$50,p3สรุปผลการเรียน!$E$6:$E$50))</f>
        <v/>
      </c>
      <c r="G7" s="158" t="str">
        <f>IF(ROWS(G$7:G7)&gt;$B$1,"",LOOKUP(ROWS(G$7:G7),p3สรุปผลการเรียน!$AD$6:$AD$50,p3สรุปผลการเรียน!$F$6:$F$50))</f>
        <v/>
      </c>
      <c r="H7" s="159" t="str">
        <f>IF(ROWS(H$7:H7)&gt;$B$1,"",LOOKUP(ROWS(H$7:H7),p3สรุปผลการเรียน!$AD$6:$AD$50,p3สรุปผลการเรียน!$G$6:$G$50))</f>
        <v/>
      </c>
      <c r="I7" s="155" t="str">
        <f>IF(ROWS(I$7:I7)&gt;$B$1,"",LOOKUP(ROWS(I$7:I7),p3สรุปผลการเรียน!$AD$6:$AD$50,p3สรุปผลการเรียน!$V$6:$V$50))</f>
        <v/>
      </c>
      <c r="J7" s="126"/>
    </row>
    <row r="8" spans="1:10" x14ac:dyDescent="0.5">
      <c r="B8" s="154" t="str">
        <f>IF(D8="","",SUBTOTAL(3,D$7:$D8))</f>
        <v/>
      </c>
      <c r="C8" s="155" t="str">
        <f>IF(ROWS(C$7:C8)&gt;$B$1,"",LOOKUP(ROWS(C$7:C8),p3สรุปผลการเรียน!$AD$6:$AD$50,p3สรุปผลการเรียน!$B$6:$B$50))</f>
        <v/>
      </c>
      <c r="D8" s="155" t="str">
        <f>IF(ROWS(D$7:D8)&gt;$B$1,"",LOOKUP(ROWS(D$7:D8),p3สรุปผลการเรียน!$AD$6:$AD$45,p3สรุปผลการเรียน!$D$6:$D$45))</f>
        <v/>
      </c>
      <c r="E8" s="156" t="str">
        <f>IF(ROWS(E$7:E8)&gt;$B$1,"",LOOKUP(ROWS(E$7:E8),p3สรุปผลการเรียน!$AD$6:$AD$50,p3สรุปผลการเรียน!$C$6:$C$50))</f>
        <v/>
      </c>
      <c r="F8" s="157" t="str">
        <f>IF(ROWS(F$7:F8)&gt;$B$1,"",LOOKUP(ROWS(F$7:F8),p3สรุปผลการเรียน!$AD$6:$AD$50,p3สรุปผลการเรียน!$E$6:$E$50))</f>
        <v/>
      </c>
      <c r="G8" s="158" t="str">
        <f>IF(ROWS(G$7:G8)&gt;$B$1,"",LOOKUP(ROWS(G$7:G8),p3สรุปผลการเรียน!$AD$6:$AD$50,p3สรุปผลการเรียน!$F$6:$F$50))</f>
        <v/>
      </c>
      <c r="H8" s="159" t="str">
        <f>IF(ROWS(H$7:H8)&gt;$B$1,"",LOOKUP(ROWS(H$7:H8),p3สรุปผลการเรียน!$AD$6:$AD$50,p3สรุปผลการเรียน!$G$6:$G$50))</f>
        <v/>
      </c>
      <c r="I8" s="155" t="str">
        <f>IF(ROWS(I$7:I8)&gt;$B$1,"",LOOKUP(ROWS(I$7:I8),p3สรุปผลการเรียน!$AD$6:$AD$50,p3สรุปผลการเรียน!$V$6:$V$50))</f>
        <v/>
      </c>
    </row>
    <row r="9" spans="1:10" x14ac:dyDescent="0.5">
      <c r="B9" s="154" t="str">
        <f>IF(D9="","",SUBTOTAL(3,D$7:$D9))</f>
        <v/>
      </c>
      <c r="C9" s="155" t="str">
        <f>IF(ROWS(C$7:C9)&gt;$B$1,"",LOOKUP(ROWS(C$7:C9),p3สรุปผลการเรียน!$AD$6:$AD$50,p3สรุปผลการเรียน!$B$6:$B$50))</f>
        <v/>
      </c>
      <c r="D9" s="155" t="str">
        <f>IF(ROWS(D$7:D9)&gt;$B$1,"",LOOKUP(ROWS(D$7:D9),p3สรุปผลการเรียน!$AD$6:$AD$45,p3สรุปผลการเรียน!$D$6:$D$45))</f>
        <v/>
      </c>
      <c r="E9" s="156" t="str">
        <f>IF(ROWS(E$7:E9)&gt;$B$1,"",LOOKUP(ROWS(E$7:E9),p3สรุปผลการเรียน!$AD$6:$AD$50,p3สรุปผลการเรียน!$C$6:$C$50))</f>
        <v/>
      </c>
      <c r="F9" s="157" t="str">
        <f>IF(ROWS(F$7:F9)&gt;$B$1,"",LOOKUP(ROWS(F$7:F9),p3สรุปผลการเรียน!$AD$6:$AD$50,p3สรุปผลการเรียน!$E$6:$E$50))</f>
        <v/>
      </c>
      <c r="G9" s="158" t="str">
        <f>IF(ROWS(G$7:G9)&gt;$B$1,"",LOOKUP(ROWS(G$7:G9),p3สรุปผลการเรียน!$AD$6:$AD$50,p3สรุปผลการเรียน!$F$6:$F$50))</f>
        <v/>
      </c>
      <c r="H9" s="159" t="str">
        <f>IF(ROWS(H$7:H9)&gt;$B$1,"",LOOKUP(ROWS(H$7:H9),p3สรุปผลการเรียน!$AD$6:$AD$50,p3สรุปผลการเรียน!$G$6:$G$50))</f>
        <v/>
      </c>
      <c r="I9" s="155" t="str">
        <f>IF(ROWS(I$7:I9)&gt;$B$1,"",LOOKUP(ROWS(I$7:I9),p3สรุปผลการเรียน!$AD$6:$AD$50,p3สรุปผลการเรียน!$V$6:$V$50))</f>
        <v/>
      </c>
    </row>
    <row r="10" spans="1:10" x14ac:dyDescent="0.5">
      <c r="B10" s="154" t="str">
        <f>IF(D10="","",SUBTOTAL(3,D$7:$D10))</f>
        <v/>
      </c>
      <c r="C10" s="155" t="str">
        <f>IF(ROWS(C$7:C10)&gt;$B$1,"",LOOKUP(ROWS(C$7:C10),p3สรุปผลการเรียน!$AD$6:$AD$50,p3สรุปผลการเรียน!$B$6:$B$50))</f>
        <v/>
      </c>
      <c r="D10" s="155" t="str">
        <f>IF(ROWS(D$7:D10)&gt;$B$1,"",LOOKUP(ROWS(D$7:D10),p3สรุปผลการเรียน!$AD$6:$AD$45,p3สรุปผลการเรียน!$D$6:$D$45))</f>
        <v/>
      </c>
      <c r="E10" s="156" t="str">
        <f>IF(ROWS(E$7:E10)&gt;$B$1,"",LOOKUP(ROWS(E$7:E10),p3สรุปผลการเรียน!$AD$6:$AD$50,p3สรุปผลการเรียน!$C$6:$C$50))</f>
        <v/>
      </c>
      <c r="F10" s="157" t="str">
        <f>IF(ROWS(F$7:F10)&gt;$B$1,"",LOOKUP(ROWS(F$7:F10),p3สรุปผลการเรียน!$AD$6:$AD$50,p3สรุปผลการเรียน!$E$6:$E$50))</f>
        <v/>
      </c>
      <c r="G10" s="158" t="str">
        <f>IF(ROWS(G$7:G10)&gt;$B$1,"",LOOKUP(ROWS(G$7:G10),p3สรุปผลการเรียน!$AD$6:$AD$50,p3สรุปผลการเรียน!$F$6:$F$50))</f>
        <v/>
      </c>
      <c r="H10" s="159" t="str">
        <f>IF(ROWS(H$7:H10)&gt;$B$1,"",LOOKUP(ROWS(H$7:H10),p3สรุปผลการเรียน!$AD$6:$AD$50,p3สรุปผลการเรียน!$G$6:$G$50))</f>
        <v/>
      </c>
      <c r="I10" s="155" t="str">
        <f>IF(ROWS(I$7:I10)&gt;$B$1,"",LOOKUP(ROWS(I$7:I10),p3สรุปผลการเรียน!$AD$6:$AD$50,p3สรุปผลการเรียน!$V$6:$V$50))</f>
        <v/>
      </c>
    </row>
    <row r="11" spans="1:10" x14ac:dyDescent="0.5">
      <c r="B11" s="154" t="str">
        <f>IF(D11="","",SUBTOTAL(3,D$7:$D11))</f>
        <v/>
      </c>
      <c r="C11" s="155" t="str">
        <f>IF(ROWS(C$7:C11)&gt;$B$1,"",LOOKUP(ROWS(C$7:C11),p3สรุปผลการเรียน!$AD$6:$AD$50,p3สรุปผลการเรียน!$B$6:$B$50))</f>
        <v/>
      </c>
      <c r="D11" s="155" t="str">
        <f>IF(ROWS(D$7:D11)&gt;$B$1,"",LOOKUP(ROWS(D$7:D11),p3สรุปผลการเรียน!$AD$6:$AD$45,p3สรุปผลการเรียน!$D$6:$D$45))</f>
        <v/>
      </c>
      <c r="E11" s="156" t="str">
        <f>IF(ROWS(E$7:E11)&gt;$B$1,"",LOOKUP(ROWS(E$7:E11),p3สรุปผลการเรียน!$AD$6:$AD$50,p3สรุปผลการเรียน!$C$6:$C$50))</f>
        <v/>
      </c>
      <c r="F11" s="157" t="str">
        <f>IF(ROWS(F$7:F11)&gt;$B$1,"",LOOKUP(ROWS(F$7:F11),p3สรุปผลการเรียน!$AD$6:$AD$50,p3สรุปผลการเรียน!$E$6:$E$50))</f>
        <v/>
      </c>
      <c r="G11" s="158" t="str">
        <f>IF(ROWS(G$7:G11)&gt;$B$1,"",LOOKUP(ROWS(G$7:G11),p3สรุปผลการเรียน!$AD$6:$AD$50,p3สรุปผลการเรียน!$F$6:$F$50))</f>
        <v/>
      </c>
      <c r="H11" s="159" t="str">
        <f>IF(ROWS(H$7:H11)&gt;$B$1,"",LOOKUP(ROWS(H$7:H11),p3สรุปผลการเรียน!$AD$6:$AD$50,p3สรุปผลการเรียน!$G$6:$G$50))</f>
        <v/>
      </c>
      <c r="I11" s="155" t="str">
        <f>IF(ROWS(I$7:I11)&gt;$B$1,"",LOOKUP(ROWS(I$7:I11),p3สรุปผลการเรียน!$AD$6:$AD$50,p3สรุปผลการเรียน!$V$6:$V$50))</f>
        <v/>
      </c>
    </row>
    <row r="12" spans="1:10" x14ac:dyDescent="0.5">
      <c r="B12" s="154" t="str">
        <f>IF(D12="","",SUBTOTAL(3,D$7:$D12))</f>
        <v/>
      </c>
      <c r="C12" s="155" t="str">
        <f>IF(ROWS(C$7:C12)&gt;$B$1,"",LOOKUP(ROWS(C$7:C12),p3สรุปผลการเรียน!$AD$6:$AD$50,p3สรุปผลการเรียน!$B$6:$B$50))</f>
        <v/>
      </c>
      <c r="D12" s="155" t="str">
        <f>IF(ROWS(D$7:D12)&gt;$B$1,"",LOOKUP(ROWS(D$7:D12),p3สรุปผลการเรียน!$AD$6:$AD$45,p3สรุปผลการเรียน!$D$6:$D$45))</f>
        <v/>
      </c>
      <c r="E12" s="156" t="str">
        <f>IF(ROWS(E$7:E12)&gt;$B$1,"",LOOKUP(ROWS(E$7:E12),p3สรุปผลการเรียน!$AD$6:$AD$50,p3สรุปผลการเรียน!$C$6:$C$50))</f>
        <v/>
      </c>
      <c r="F12" s="157" t="str">
        <f>IF(ROWS(F$7:F12)&gt;$B$1,"",LOOKUP(ROWS(F$7:F12),p3สรุปผลการเรียน!$AD$6:$AD$50,p3สรุปผลการเรียน!$E$6:$E$50))</f>
        <v/>
      </c>
      <c r="G12" s="158" t="str">
        <f>IF(ROWS(G$7:G12)&gt;$B$1,"",LOOKUP(ROWS(G$7:G12),p3สรุปผลการเรียน!$AD$6:$AD$50,p3สรุปผลการเรียน!$F$6:$F$50))</f>
        <v/>
      </c>
      <c r="H12" s="159" t="str">
        <f>IF(ROWS(H$7:H12)&gt;$B$1,"",LOOKUP(ROWS(H$7:H12),p3สรุปผลการเรียน!$AD$6:$AD$50,p3สรุปผลการเรียน!$G$6:$G$50))</f>
        <v/>
      </c>
      <c r="I12" s="155" t="str">
        <f>IF(ROWS(I$7:I12)&gt;$B$1,"",LOOKUP(ROWS(I$7:I12),p3สรุปผลการเรียน!$AD$6:$AD$50,p3สรุปผลการเรียน!$V$6:$V$50))</f>
        <v/>
      </c>
    </row>
    <row r="13" spans="1:10" x14ac:dyDescent="0.5">
      <c r="B13" s="154" t="str">
        <f>IF(D13="","",SUBTOTAL(3,D$7:$D13))</f>
        <v/>
      </c>
      <c r="C13" s="155" t="str">
        <f>IF(ROWS(C$7:C13)&gt;$B$1,"",LOOKUP(ROWS(C$7:C13),p3สรุปผลการเรียน!$AD$6:$AD$50,p3สรุปผลการเรียน!$B$6:$B$50))</f>
        <v/>
      </c>
      <c r="D13" s="155" t="str">
        <f>IF(ROWS(D$7:D13)&gt;$B$1,"",LOOKUP(ROWS(D$7:D13),p3สรุปผลการเรียน!$AD$6:$AD$45,p3สรุปผลการเรียน!$D$6:$D$45))</f>
        <v/>
      </c>
      <c r="E13" s="156" t="str">
        <f>IF(ROWS(E$7:E13)&gt;$B$1,"",LOOKUP(ROWS(E$7:E13),p3สรุปผลการเรียน!$AD$6:$AD$50,p3สรุปผลการเรียน!$C$6:$C$50))</f>
        <v/>
      </c>
      <c r="F13" s="157" t="str">
        <f>IF(ROWS(F$7:F13)&gt;$B$1,"",LOOKUP(ROWS(F$7:F13),p3สรุปผลการเรียน!$AD$6:$AD$50,p3สรุปผลการเรียน!$E$6:$E$50))</f>
        <v/>
      </c>
      <c r="G13" s="158" t="str">
        <f>IF(ROWS(G$7:G13)&gt;$B$1,"",LOOKUP(ROWS(G$7:G13),p3สรุปผลการเรียน!$AD$6:$AD$50,p3สรุปผลการเรียน!$F$6:$F$50))</f>
        <v/>
      </c>
      <c r="H13" s="159" t="str">
        <f>IF(ROWS(H$7:H13)&gt;$B$1,"",LOOKUP(ROWS(H$7:H13),p3สรุปผลการเรียน!$AD$6:$AD$50,p3สรุปผลการเรียน!$G$6:$G$50))</f>
        <v/>
      </c>
      <c r="I13" s="155" t="str">
        <f>IF(ROWS(I$7:I13)&gt;$B$1,"",LOOKUP(ROWS(I$7:I13),p3สรุปผลการเรียน!$AD$6:$AD$50,p3สรุปผลการเรียน!$V$6:$V$50))</f>
        <v/>
      </c>
    </row>
    <row r="14" spans="1:10" x14ac:dyDescent="0.5">
      <c r="B14" s="154" t="str">
        <f>IF(D14="","",SUBTOTAL(3,D$7:$D14))</f>
        <v/>
      </c>
      <c r="C14" s="155" t="str">
        <f>IF(ROWS(C$7:C14)&gt;$B$1,"",LOOKUP(ROWS(C$7:C14),p3สรุปผลการเรียน!$AD$6:$AD$50,p3สรุปผลการเรียน!$B$6:$B$50))</f>
        <v/>
      </c>
      <c r="D14" s="155" t="str">
        <f>IF(ROWS(D$7:D14)&gt;$B$1,"",LOOKUP(ROWS(D$7:D14),p3สรุปผลการเรียน!$AD$6:$AD$45,p3สรุปผลการเรียน!$D$6:$D$45))</f>
        <v/>
      </c>
      <c r="E14" s="156" t="str">
        <f>IF(ROWS(E$7:E14)&gt;$B$1,"",LOOKUP(ROWS(E$7:E14),p3สรุปผลการเรียน!$AD$6:$AD$50,p3สรุปผลการเรียน!$C$6:$C$50))</f>
        <v/>
      </c>
      <c r="F14" s="157" t="str">
        <f>IF(ROWS(F$7:F14)&gt;$B$1,"",LOOKUP(ROWS(F$7:F14),p3สรุปผลการเรียน!$AD$6:$AD$50,p3สรุปผลการเรียน!$E$6:$E$50))</f>
        <v/>
      </c>
      <c r="G14" s="158" t="str">
        <f>IF(ROWS(G$7:G14)&gt;$B$1,"",LOOKUP(ROWS(G$7:G14),p3สรุปผลการเรียน!$AD$6:$AD$50,p3สรุปผลการเรียน!$F$6:$F$50))</f>
        <v/>
      </c>
      <c r="H14" s="159" t="str">
        <f>IF(ROWS(H$7:H14)&gt;$B$1,"",LOOKUP(ROWS(H$7:H14),p3สรุปผลการเรียน!$AD$6:$AD$50,p3สรุปผลการเรียน!$G$6:$G$50))</f>
        <v/>
      </c>
      <c r="I14" s="155" t="str">
        <f>IF(ROWS(I$7:I14)&gt;$B$1,"",LOOKUP(ROWS(I$7:I14),p3สรุปผลการเรียน!$AD$6:$AD$50,p3สรุปผลการเรียน!$V$6:$V$50))</f>
        <v/>
      </c>
    </row>
    <row r="15" spans="1:10" x14ac:dyDescent="0.5">
      <c r="B15" s="154" t="str">
        <f>IF(D15="","",SUBTOTAL(3,D$7:$D15))</f>
        <v/>
      </c>
      <c r="C15" s="155" t="str">
        <f>IF(ROWS(C$7:C15)&gt;$B$1,"",LOOKUP(ROWS(C$7:C15),p3สรุปผลการเรียน!$AD$6:$AD$50,p3สรุปผลการเรียน!$B$6:$B$50))</f>
        <v/>
      </c>
      <c r="D15" s="155" t="str">
        <f>IF(ROWS(D$7:D15)&gt;$B$1,"",LOOKUP(ROWS(D$7:D15),p3สรุปผลการเรียน!$AD$6:$AD$45,p3สรุปผลการเรียน!$D$6:$D$45))</f>
        <v/>
      </c>
      <c r="E15" s="156" t="str">
        <f>IF(ROWS(E$7:E15)&gt;$B$1,"",LOOKUP(ROWS(E$7:E15),p3สรุปผลการเรียน!$AD$6:$AD$50,p3สรุปผลการเรียน!$C$6:$C$50))</f>
        <v/>
      </c>
      <c r="F15" s="157" t="str">
        <f>IF(ROWS(F$7:F15)&gt;$B$1,"",LOOKUP(ROWS(F$7:F15),p3สรุปผลการเรียน!$AD$6:$AD$50,p3สรุปผลการเรียน!$E$6:$E$50))</f>
        <v/>
      </c>
      <c r="G15" s="158" t="str">
        <f>IF(ROWS(G$7:G15)&gt;$B$1,"",LOOKUP(ROWS(G$7:G15),p3สรุปผลการเรียน!$AD$6:$AD$50,p3สรุปผลการเรียน!$F$6:$F$50))</f>
        <v/>
      </c>
      <c r="H15" s="159" t="str">
        <f>IF(ROWS(H$7:H15)&gt;$B$1,"",LOOKUP(ROWS(H$7:H15),p3สรุปผลการเรียน!$AD$6:$AD$50,p3สรุปผลการเรียน!$G$6:$G$50))</f>
        <v/>
      </c>
      <c r="I15" s="155" t="str">
        <f>IF(ROWS(I$7:I15)&gt;$B$1,"",LOOKUP(ROWS(I$7:I15),p3สรุปผลการเรียน!$AD$6:$AD$50,p3สรุปผลการเรียน!$V$6:$V$50))</f>
        <v/>
      </c>
    </row>
    <row r="16" spans="1:10" x14ac:dyDescent="0.5">
      <c r="B16" s="154" t="str">
        <f>IF(D16="","",SUBTOTAL(3,D$7:$D16))</f>
        <v/>
      </c>
      <c r="C16" s="155" t="str">
        <f>IF(ROWS(C$7:C16)&gt;$B$1,"",LOOKUP(ROWS(C$7:C16),p3สรุปผลการเรียน!$AD$6:$AD$50,p3สรุปผลการเรียน!$B$6:$B$50))</f>
        <v/>
      </c>
      <c r="D16" s="155" t="str">
        <f>IF(ROWS(D$7:D16)&gt;$B$1,"",LOOKUP(ROWS(D$7:D16),p3สรุปผลการเรียน!$AD$6:$AD$45,p3สรุปผลการเรียน!$D$6:$D$45))</f>
        <v/>
      </c>
      <c r="E16" s="156" t="str">
        <f>IF(ROWS(E$7:E16)&gt;$B$1,"",LOOKUP(ROWS(E$7:E16),p3สรุปผลการเรียน!$AD$6:$AD$50,p3สรุปผลการเรียน!$C$6:$C$50))</f>
        <v/>
      </c>
      <c r="F16" s="157" t="str">
        <f>IF(ROWS(F$7:F16)&gt;$B$1,"",LOOKUP(ROWS(F$7:F16),p3สรุปผลการเรียน!$AD$6:$AD$50,p3สรุปผลการเรียน!$E$6:$E$50))</f>
        <v/>
      </c>
      <c r="G16" s="158" t="str">
        <f>IF(ROWS(G$7:G16)&gt;$B$1,"",LOOKUP(ROWS(G$7:G16),p3สรุปผลการเรียน!$AD$6:$AD$50,p3สรุปผลการเรียน!$F$6:$F$50))</f>
        <v/>
      </c>
      <c r="H16" s="159" t="str">
        <f>IF(ROWS(H$7:H16)&gt;$B$1,"",LOOKUP(ROWS(H$7:H16),p3สรุปผลการเรียน!$AD$6:$AD$50,p3สรุปผลการเรียน!$G$6:$G$50))</f>
        <v/>
      </c>
      <c r="I16" s="155" t="str">
        <f>IF(ROWS(I$7:I16)&gt;$B$1,"",LOOKUP(ROWS(I$7:I16),p3สรุปผลการเรียน!$AD$6:$AD$50,p3สรุปผลการเรียน!$V$6:$V$50))</f>
        <v/>
      </c>
    </row>
    <row r="17" spans="2:9" x14ac:dyDescent="0.5">
      <c r="B17" s="154" t="str">
        <f>IF(D17="","",SUBTOTAL(3,D$7:$D17))</f>
        <v/>
      </c>
      <c r="C17" s="155" t="str">
        <f>IF(ROWS(C$7:C17)&gt;$B$1,"",LOOKUP(ROWS(C$7:C17),p3สรุปผลการเรียน!$AD$6:$AD$50,p3สรุปผลการเรียน!$B$6:$B$50))</f>
        <v/>
      </c>
      <c r="D17" s="155" t="str">
        <f>IF(ROWS(D$7:D17)&gt;$B$1,"",LOOKUP(ROWS(D$7:D17),p3สรุปผลการเรียน!$AD$6:$AD$45,p3สรุปผลการเรียน!$D$6:$D$45))</f>
        <v/>
      </c>
      <c r="E17" s="156" t="str">
        <f>IF(ROWS(E$7:E17)&gt;$B$1,"",LOOKUP(ROWS(E$7:E17),p3สรุปผลการเรียน!$AD$6:$AD$50,p3สรุปผลการเรียน!$C$6:$C$50))</f>
        <v/>
      </c>
      <c r="F17" s="157" t="str">
        <f>IF(ROWS(F$7:F17)&gt;$B$1,"",LOOKUP(ROWS(F$7:F17),p3สรุปผลการเรียน!$AD$6:$AD$50,p3สรุปผลการเรียน!$E$6:$E$50))</f>
        <v/>
      </c>
      <c r="G17" s="158" t="str">
        <f>IF(ROWS(G$7:G17)&gt;$B$1,"",LOOKUP(ROWS(G$7:G17),p3สรุปผลการเรียน!$AD$6:$AD$50,p3สรุปผลการเรียน!$F$6:$F$50))</f>
        <v/>
      </c>
      <c r="H17" s="159" t="str">
        <f>IF(ROWS(H$7:H17)&gt;$B$1,"",LOOKUP(ROWS(H$7:H17),p3สรุปผลการเรียน!$AD$6:$AD$50,p3สรุปผลการเรียน!$G$6:$G$50))</f>
        <v/>
      </c>
      <c r="I17" s="155" t="str">
        <f>IF(ROWS(I$7:I17)&gt;$B$1,"",LOOKUP(ROWS(I$7:I17),p3สรุปผลการเรียน!$AD$6:$AD$50,p3สรุปผลการเรียน!$V$6:$V$50))</f>
        <v/>
      </c>
    </row>
    <row r="18" spans="2:9" x14ac:dyDescent="0.5">
      <c r="B18" s="154" t="str">
        <f>IF(D18="","",SUBTOTAL(3,D$7:$D18))</f>
        <v/>
      </c>
      <c r="C18" s="155" t="str">
        <f>IF(ROWS(C$7:C18)&gt;$B$1,"",LOOKUP(ROWS(C$7:C18),p3สรุปผลการเรียน!$AD$6:$AD$50,p3สรุปผลการเรียน!$B$6:$B$50))</f>
        <v/>
      </c>
      <c r="D18" s="155" t="str">
        <f>IF(ROWS(D$7:D18)&gt;$B$1,"",LOOKUP(ROWS(D$7:D18),p3สรุปผลการเรียน!$AD$6:$AD$45,p3สรุปผลการเรียน!$D$6:$D$45))</f>
        <v/>
      </c>
      <c r="E18" s="156" t="str">
        <f>IF(ROWS(E$7:E18)&gt;$B$1,"",LOOKUP(ROWS(E$7:E18),p3สรุปผลการเรียน!$AD$6:$AD$50,p3สรุปผลการเรียน!$C$6:$C$50))</f>
        <v/>
      </c>
      <c r="F18" s="157" t="str">
        <f>IF(ROWS(F$7:F18)&gt;$B$1,"",LOOKUP(ROWS(F$7:F18),p3สรุปผลการเรียน!$AD$6:$AD$50,p3สรุปผลการเรียน!$E$6:$E$50))</f>
        <v/>
      </c>
      <c r="G18" s="158" t="str">
        <f>IF(ROWS(G$7:G18)&gt;$B$1,"",LOOKUP(ROWS(G$7:G18),p3สรุปผลการเรียน!$AD$6:$AD$50,p3สรุปผลการเรียน!$F$6:$F$50))</f>
        <v/>
      </c>
      <c r="H18" s="159" t="str">
        <f>IF(ROWS(H$7:H18)&gt;$B$1,"",LOOKUP(ROWS(H$7:H18),p3สรุปผลการเรียน!$AD$6:$AD$50,p3สรุปผลการเรียน!$G$6:$G$50))</f>
        <v/>
      </c>
      <c r="I18" s="155" t="str">
        <f>IF(ROWS(I$7:I18)&gt;$B$1,"",LOOKUP(ROWS(I$7:I18),p3สรุปผลการเรียน!$AD$6:$AD$50,p3สรุปผลการเรียน!$V$6:$V$50))</f>
        <v/>
      </c>
    </row>
    <row r="19" spans="2:9" x14ac:dyDescent="0.5">
      <c r="B19" s="154" t="str">
        <f>IF(D19="","",SUBTOTAL(3,D$7:$D19))</f>
        <v/>
      </c>
      <c r="C19" s="155" t="str">
        <f>IF(ROWS(C$7:C19)&gt;$B$1,"",LOOKUP(ROWS(C$7:C19),p3สรุปผลการเรียน!$AD$6:$AD$50,p3สรุปผลการเรียน!$B$6:$B$50))</f>
        <v/>
      </c>
      <c r="D19" s="155" t="str">
        <f>IF(ROWS(D$7:D19)&gt;$B$1,"",LOOKUP(ROWS(D$7:D19),p3สรุปผลการเรียน!$AD$6:$AD$45,p3สรุปผลการเรียน!$D$6:$D$45))</f>
        <v/>
      </c>
      <c r="E19" s="156" t="str">
        <f>IF(ROWS(E$7:E19)&gt;$B$1,"",LOOKUP(ROWS(E$7:E19),p3สรุปผลการเรียน!$AD$6:$AD$50,p3สรุปผลการเรียน!$C$6:$C$50))</f>
        <v/>
      </c>
      <c r="F19" s="157" t="str">
        <f>IF(ROWS(F$7:F19)&gt;$B$1,"",LOOKUP(ROWS(F$7:F19),p3สรุปผลการเรียน!$AD$6:$AD$50,p3สรุปผลการเรียน!$E$6:$E$50))</f>
        <v/>
      </c>
      <c r="G19" s="158" t="str">
        <f>IF(ROWS(G$7:G19)&gt;$B$1,"",LOOKUP(ROWS(G$7:G19),p3สรุปผลการเรียน!$AD$6:$AD$50,p3สรุปผลการเรียน!$F$6:$F$50))</f>
        <v/>
      </c>
      <c r="H19" s="159" t="str">
        <f>IF(ROWS(H$7:H19)&gt;$B$1,"",LOOKUP(ROWS(H$7:H19),p3สรุปผลการเรียน!$AD$6:$AD$50,p3สรุปผลการเรียน!$G$6:$G$50))</f>
        <v/>
      </c>
      <c r="I19" s="155" t="str">
        <f>IF(ROWS(I$7:I19)&gt;$B$1,"",LOOKUP(ROWS(I$7:I19),p3สรุปผลการเรียน!$AD$6:$AD$50,p3สรุปผลการเรียน!$V$6:$V$50))</f>
        <v/>
      </c>
    </row>
    <row r="20" spans="2:9" x14ac:dyDescent="0.5">
      <c r="B20" s="154" t="str">
        <f>IF(D20="","",SUBTOTAL(3,D$7:$D20))</f>
        <v/>
      </c>
      <c r="C20" s="155" t="str">
        <f>IF(ROWS(C$7:C20)&gt;$B$1,"",LOOKUP(ROWS(C$7:C20),p3สรุปผลการเรียน!$AD$6:$AD$50,p3สรุปผลการเรียน!$B$6:$B$50))</f>
        <v/>
      </c>
      <c r="D20" s="155" t="str">
        <f>IF(ROWS(D$7:D20)&gt;$B$1,"",LOOKUP(ROWS(D$7:D20),p3สรุปผลการเรียน!$AD$6:$AD$45,p3สรุปผลการเรียน!$D$6:$D$45))</f>
        <v/>
      </c>
      <c r="E20" s="156" t="str">
        <f>IF(ROWS(E$7:E20)&gt;$B$1,"",LOOKUP(ROWS(E$7:E20),p3สรุปผลการเรียน!$AD$6:$AD$50,p3สรุปผลการเรียน!$C$6:$C$50))</f>
        <v/>
      </c>
      <c r="F20" s="157" t="str">
        <f>IF(ROWS(F$7:F20)&gt;$B$1,"",LOOKUP(ROWS(F$7:F20),p3สรุปผลการเรียน!$AD$6:$AD$50,p3สรุปผลการเรียน!$E$6:$E$50))</f>
        <v/>
      </c>
      <c r="G20" s="158" t="str">
        <f>IF(ROWS(G$7:G20)&gt;$B$1,"",LOOKUP(ROWS(G$7:G20),p3สรุปผลการเรียน!$AD$6:$AD$50,p3สรุปผลการเรียน!$F$6:$F$50))</f>
        <v/>
      </c>
      <c r="H20" s="159" t="str">
        <f>IF(ROWS(H$7:H20)&gt;$B$1,"",LOOKUP(ROWS(H$7:H20),p3สรุปผลการเรียน!$AD$6:$AD$50,p3สรุปผลการเรียน!$G$6:$G$50))</f>
        <v/>
      </c>
      <c r="I20" s="155" t="str">
        <f>IF(ROWS(I$7:I20)&gt;$B$1,"",LOOKUP(ROWS(I$7:I20),p3สรุปผลการเรียน!$AD$6:$AD$50,p3สรุปผลการเรียน!$V$6:$V$50))</f>
        <v/>
      </c>
    </row>
    <row r="21" spans="2:9" x14ac:dyDescent="0.5">
      <c r="B21" s="154" t="str">
        <f>IF(D21="","",SUBTOTAL(3,D$7:$D21))</f>
        <v/>
      </c>
      <c r="C21" s="155" t="str">
        <f>IF(ROWS(C$7:C21)&gt;$B$1,"",LOOKUP(ROWS(C$7:C21),p3สรุปผลการเรียน!$AD$6:$AD$50,p3สรุปผลการเรียน!$B$6:$B$50))</f>
        <v/>
      </c>
      <c r="D21" s="155" t="str">
        <f>IF(ROWS(D$7:D21)&gt;$B$1,"",LOOKUP(ROWS(D$7:D21),p3สรุปผลการเรียน!$AD$6:$AD$45,p3สรุปผลการเรียน!$D$6:$D$45))</f>
        <v/>
      </c>
      <c r="E21" s="156" t="str">
        <f>IF(ROWS(E$7:E21)&gt;$B$1,"",LOOKUP(ROWS(E$7:E21),p3สรุปผลการเรียน!$AD$6:$AD$50,p3สรุปผลการเรียน!$C$6:$C$50))</f>
        <v/>
      </c>
      <c r="F21" s="157" t="str">
        <f>IF(ROWS(F$7:F21)&gt;$B$1,"",LOOKUP(ROWS(F$7:F21),p3สรุปผลการเรียน!$AD$6:$AD$50,p3สรุปผลการเรียน!$E$6:$E$50))</f>
        <v/>
      </c>
      <c r="G21" s="158" t="str">
        <f>IF(ROWS(G$7:G21)&gt;$B$1,"",LOOKUP(ROWS(G$7:G21),p3สรุปผลการเรียน!$AD$6:$AD$50,p3สรุปผลการเรียน!$F$6:$F$50))</f>
        <v/>
      </c>
      <c r="H21" s="159" t="str">
        <f>IF(ROWS(H$7:H21)&gt;$B$1,"",LOOKUP(ROWS(H$7:H21),p3สรุปผลการเรียน!$AD$6:$AD$50,p3สรุปผลการเรียน!$G$6:$G$50))</f>
        <v/>
      </c>
      <c r="I21" s="155" t="str">
        <f>IF(ROWS(I$7:I21)&gt;$B$1,"",LOOKUP(ROWS(I$7:I21),p3สรุปผลการเรียน!$AD$6:$AD$50,p3สรุปผลการเรียน!$V$6:$V$50))</f>
        <v/>
      </c>
    </row>
    <row r="22" spans="2:9" x14ac:dyDescent="0.5">
      <c r="B22" s="154" t="str">
        <f>IF(D22="","",SUBTOTAL(3,D$7:$D22))</f>
        <v/>
      </c>
      <c r="C22" s="155" t="str">
        <f>IF(ROWS(C$7:C22)&gt;$B$1,"",LOOKUP(ROWS(C$7:C22),p3สรุปผลการเรียน!$AD$6:$AD$50,p3สรุปผลการเรียน!$B$6:$B$50))</f>
        <v/>
      </c>
      <c r="D22" s="155" t="str">
        <f>IF(ROWS(D$7:D22)&gt;$B$1,"",LOOKUP(ROWS(D$7:D22),p3สรุปผลการเรียน!$AD$6:$AD$45,p3สรุปผลการเรียน!$D$6:$D$45))</f>
        <v/>
      </c>
      <c r="E22" s="156" t="str">
        <f>IF(ROWS(E$7:E22)&gt;$B$1,"",LOOKUP(ROWS(E$7:E22),p3สรุปผลการเรียน!$AD$6:$AD$50,p3สรุปผลการเรียน!$C$6:$C$50))</f>
        <v/>
      </c>
      <c r="F22" s="157" t="str">
        <f>IF(ROWS(F$7:F22)&gt;$B$1,"",LOOKUP(ROWS(F$7:F22),p3สรุปผลการเรียน!$AD$6:$AD$50,p3สรุปผลการเรียน!$E$6:$E$50))</f>
        <v/>
      </c>
      <c r="G22" s="158" t="str">
        <f>IF(ROWS(G$7:G22)&gt;$B$1,"",LOOKUP(ROWS(G$7:G22),p3สรุปผลการเรียน!$AD$6:$AD$50,p3สรุปผลการเรียน!$F$6:$F$50))</f>
        <v/>
      </c>
      <c r="H22" s="159" t="str">
        <f>IF(ROWS(H$7:H22)&gt;$B$1,"",LOOKUP(ROWS(H$7:H22),p3สรุปผลการเรียน!$AD$6:$AD$50,p3สรุปผลการเรียน!$G$6:$G$50))</f>
        <v/>
      </c>
      <c r="I22" s="155" t="str">
        <f>IF(ROWS(I$7:I22)&gt;$B$1,"",LOOKUP(ROWS(I$7:I22),p3สรุปผลการเรียน!$AD$6:$AD$50,p3สรุปผลการเรียน!$V$6:$V$50))</f>
        <v/>
      </c>
    </row>
    <row r="23" spans="2:9" x14ac:dyDescent="0.5">
      <c r="B23" s="154" t="str">
        <f>IF(D23="","",SUBTOTAL(3,D$7:$D23))</f>
        <v/>
      </c>
      <c r="C23" s="155" t="str">
        <f>IF(ROWS(C$7:C23)&gt;$B$1,"",LOOKUP(ROWS(C$7:C23),p3สรุปผลการเรียน!$AD$6:$AD$50,p3สรุปผลการเรียน!$B$6:$B$50))</f>
        <v/>
      </c>
      <c r="D23" s="155" t="str">
        <f>IF(ROWS(D$7:D23)&gt;$B$1,"",LOOKUP(ROWS(D$7:D23),p3สรุปผลการเรียน!$AD$6:$AD$45,p3สรุปผลการเรียน!$D$6:$D$45))</f>
        <v/>
      </c>
      <c r="E23" s="156" t="str">
        <f>IF(ROWS(E$7:E23)&gt;$B$1,"",LOOKUP(ROWS(E$7:E23),p3สรุปผลการเรียน!$AD$6:$AD$50,p3สรุปผลการเรียน!$C$6:$C$50))</f>
        <v/>
      </c>
      <c r="F23" s="157" t="str">
        <f>IF(ROWS(F$7:F23)&gt;$B$1,"",LOOKUP(ROWS(F$7:F23),p3สรุปผลการเรียน!$AD$6:$AD$50,p3สรุปผลการเรียน!$E$6:$E$50))</f>
        <v/>
      </c>
      <c r="G23" s="158" t="str">
        <f>IF(ROWS(G$7:G23)&gt;$B$1,"",LOOKUP(ROWS(G$7:G23),p3สรุปผลการเรียน!$AD$6:$AD$50,p3สรุปผลการเรียน!$F$6:$F$50))</f>
        <v/>
      </c>
      <c r="H23" s="159" t="str">
        <f>IF(ROWS(H$7:H23)&gt;$B$1,"",LOOKUP(ROWS(H$7:H23),p3สรุปผลการเรียน!$AD$6:$AD$50,p3สรุปผลการเรียน!$G$6:$G$50))</f>
        <v/>
      </c>
      <c r="I23" s="155" t="str">
        <f>IF(ROWS(I$7:I23)&gt;$B$1,"",LOOKUP(ROWS(I$7:I23),p3สรุปผลการเรียน!$AD$6:$AD$50,p3สรุปผลการเรียน!$V$6:$V$50))</f>
        <v/>
      </c>
    </row>
    <row r="24" spans="2:9" x14ac:dyDescent="0.5">
      <c r="B24" s="154" t="str">
        <f>IF(D24="","",SUBTOTAL(3,D$7:$D24))</f>
        <v/>
      </c>
      <c r="C24" s="155" t="str">
        <f>IF(ROWS(C$7:C24)&gt;$B$1,"",LOOKUP(ROWS(C$7:C24),p3สรุปผลการเรียน!$AD$6:$AD$50,p3สรุปผลการเรียน!$B$6:$B$50))</f>
        <v/>
      </c>
      <c r="D24" s="155" t="str">
        <f>IF(ROWS(D$7:D24)&gt;$B$1,"",LOOKUP(ROWS(D$7:D24),p3สรุปผลการเรียน!$AD$6:$AD$45,p3สรุปผลการเรียน!$D$6:$D$45))</f>
        <v/>
      </c>
      <c r="E24" s="156" t="str">
        <f>IF(ROWS(E$7:E24)&gt;$B$1,"",LOOKUP(ROWS(E$7:E24),p3สรุปผลการเรียน!$AD$6:$AD$50,p3สรุปผลการเรียน!$C$6:$C$50))</f>
        <v/>
      </c>
      <c r="F24" s="157" t="str">
        <f>IF(ROWS(F$7:F24)&gt;$B$1,"",LOOKUP(ROWS(F$7:F24),p3สรุปผลการเรียน!$AD$6:$AD$50,p3สรุปผลการเรียน!$E$6:$E$50))</f>
        <v/>
      </c>
      <c r="G24" s="158" t="str">
        <f>IF(ROWS(G$7:G24)&gt;$B$1,"",LOOKUP(ROWS(G$7:G24),p3สรุปผลการเรียน!$AD$6:$AD$50,p3สรุปผลการเรียน!$F$6:$F$50))</f>
        <v/>
      </c>
      <c r="H24" s="159" t="str">
        <f>IF(ROWS(H$7:H24)&gt;$B$1,"",LOOKUP(ROWS(H$7:H24),p3สรุปผลการเรียน!$AD$6:$AD$50,p3สรุปผลการเรียน!$G$6:$G$50))</f>
        <v/>
      </c>
      <c r="I24" s="155" t="str">
        <f>IF(ROWS(I$7:I24)&gt;$B$1,"",LOOKUP(ROWS(I$7:I24),p3สรุปผลการเรียน!$AD$6:$AD$50,p3สรุปผลการเรียน!$V$6:$V$50))</f>
        <v/>
      </c>
    </row>
    <row r="25" spans="2:9" x14ac:dyDescent="0.5">
      <c r="B25" s="154" t="str">
        <f>IF(D25="","",SUBTOTAL(3,D$7:$D25))</f>
        <v/>
      </c>
      <c r="C25" s="155" t="str">
        <f>IF(ROWS(C$7:C25)&gt;$B$1,"",LOOKUP(ROWS(C$7:C25),p3สรุปผลการเรียน!$AD$6:$AD$50,p3สรุปผลการเรียน!$B$6:$B$50))</f>
        <v/>
      </c>
      <c r="D25" s="155" t="str">
        <f>IF(ROWS(D$7:D25)&gt;$B$1,"",LOOKUP(ROWS(D$7:D25),p3สรุปผลการเรียน!$AD$6:$AD$45,p3สรุปผลการเรียน!$D$6:$D$45))</f>
        <v/>
      </c>
      <c r="E25" s="156" t="str">
        <f>IF(ROWS(E$7:E25)&gt;$B$1,"",LOOKUP(ROWS(E$7:E25),p3สรุปผลการเรียน!$AD$6:$AD$50,p3สรุปผลการเรียน!$C$6:$C$50))</f>
        <v/>
      </c>
      <c r="F25" s="157" t="str">
        <f>IF(ROWS(F$7:F25)&gt;$B$1,"",LOOKUP(ROWS(F$7:F25),p3สรุปผลการเรียน!$AD$6:$AD$50,p3สรุปผลการเรียน!$E$6:$E$50))</f>
        <v/>
      </c>
      <c r="G25" s="158" t="str">
        <f>IF(ROWS(G$7:G25)&gt;$B$1,"",LOOKUP(ROWS(G$7:G25),p3สรุปผลการเรียน!$AD$6:$AD$50,p3สรุปผลการเรียน!$F$6:$F$50))</f>
        <v/>
      </c>
      <c r="H25" s="159" t="str">
        <f>IF(ROWS(H$7:H25)&gt;$B$1,"",LOOKUP(ROWS(H$7:H25),p3สรุปผลการเรียน!$AD$6:$AD$50,p3สรุปผลการเรียน!$G$6:$G$50))</f>
        <v/>
      </c>
      <c r="I25" s="155" t="str">
        <f>IF(ROWS(I$7:I25)&gt;$B$1,"",LOOKUP(ROWS(I$7:I25),p3สรุปผลการเรียน!$AD$6:$AD$50,p3สรุปผลการเรียน!$V$6:$V$50))</f>
        <v/>
      </c>
    </row>
    <row r="26" spans="2:9" x14ac:dyDescent="0.5">
      <c r="B26" s="154" t="str">
        <f>IF(D26="","",SUBTOTAL(3,D$7:$D26))</f>
        <v/>
      </c>
      <c r="C26" s="155" t="str">
        <f>IF(ROWS(C$7:C26)&gt;$B$1,"",LOOKUP(ROWS(C$7:C26),p3สรุปผลการเรียน!$AD$6:$AD$50,p3สรุปผลการเรียน!$B$6:$B$50))</f>
        <v/>
      </c>
      <c r="D26" s="155" t="str">
        <f>IF(ROWS(D$7:D26)&gt;$B$1,"",LOOKUP(ROWS(D$7:D26),p3สรุปผลการเรียน!$AD$6:$AD$45,p3สรุปผลการเรียน!$D$6:$D$45))</f>
        <v/>
      </c>
      <c r="E26" s="156" t="str">
        <f>IF(ROWS(E$7:E26)&gt;$B$1,"",LOOKUP(ROWS(E$7:E26),p3สรุปผลการเรียน!$AD$6:$AD$50,p3สรุปผลการเรียน!$C$6:$C$50))</f>
        <v/>
      </c>
      <c r="F26" s="157" t="str">
        <f>IF(ROWS(F$7:F26)&gt;$B$1,"",LOOKUP(ROWS(F$7:F26),p3สรุปผลการเรียน!$AD$6:$AD$50,p3สรุปผลการเรียน!$E$6:$E$50))</f>
        <v/>
      </c>
      <c r="G26" s="158" t="str">
        <f>IF(ROWS(G$7:G26)&gt;$B$1,"",LOOKUP(ROWS(G$7:G26),p3สรุปผลการเรียน!$AD$6:$AD$50,p3สรุปผลการเรียน!$F$6:$F$50))</f>
        <v/>
      </c>
      <c r="H26" s="159" t="str">
        <f>IF(ROWS(H$7:H26)&gt;$B$1,"",LOOKUP(ROWS(H$7:H26),p3สรุปผลการเรียน!$AD$6:$AD$50,p3สรุปผลการเรียน!$G$6:$G$50))</f>
        <v/>
      </c>
      <c r="I26" s="155" t="str">
        <f>IF(ROWS(I$7:I26)&gt;$B$1,"",LOOKUP(ROWS(I$7:I26),p3สรุปผลการเรียน!$AD$6:$AD$50,p3สรุปผลการเรียน!$V$6:$V$50))</f>
        <v/>
      </c>
    </row>
    <row r="27" spans="2:9" x14ac:dyDescent="0.5">
      <c r="B27" s="154" t="str">
        <f>IF(D27="","",SUBTOTAL(3,D$7:$D27))</f>
        <v/>
      </c>
      <c r="C27" s="155" t="str">
        <f>IF(ROWS(C$7:C27)&gt;$B$1,"",LOOKUP(ROWS(C$7:C27),p3สรุปผลการเรียน!$AD$6:$AD$50,p3สรุปผลการเรียน!$B$6:$B$50))</f>
        <v/>
      </c>
      <c r="D27" s="155" t="str">
        <f>IF(ROWS(D$7:D27)&gt;$B$1,"",LOOKUP(ROWS(D$7:D27),p3สรุปผลการเรียน!$AD$6:$AD$45,p3สรุปผลการเรียน!$D$6:$D$45))</f>
        <v/>
      </c>
      <c r="E27" s="156" t="str">
        <f>IF(ROWS(E$7:E27)&gt;$B$1,"",LOOKUP(ROWS(E$7:E27),p3สรุปผลการเรียน!$AD$6:$AD$50,p3สรุปผลการเรียน!$C$6:$C$50))</f>
        <v/>
      </c>
      <c r="F27" s="157" t="str">
        <f>IF(ROWS(F$7:F27)&gt;$B$1,"",LOOKUP(ROWS(F$7:F27),p3สรุปผลการเรียน!$AD$6:$AD$50,p3สรุปผลการเรียน!$E$6:$E$50))</f>
        <v/>
      </c>
      <c r="G27" s="158" t="str">
        <f>IF(ROWS(G$7:G27)&gt;$B$1,"",LOOKUP(ROWS(G$7:G27),p3สรุปผลการเรียน!$AD$6:$AD$50,p3สรุปผลการเรียน!$F$6:$F$50))</f>
        <v/>
      </c>
      <c r="H27" s="159" t="str">
        <f>IF(ROWS(H$7:H27)&gt;$B$1,"",LOOKUP(ROWS(H$7:H27),p3สรุปผลการเรียน!$AD$6:$AD$50,p3สรุปผลการเรียน!$G$6:$G$50))</f>
        <v/>
      </c>
      <c r="I27" s="155" t="str">
        <f>IF(ROWS(I$7:I27)&gt;$B$1,"",LOOKUP(ROWS(I$7:I27),p3สรุปผลการเรียน!$AD$6:$AD$50,p3สรุปผลการเรียน!$V$6:$V$50))</f>
        <v/>
      </c>
    </row>
    <row r="28" spans="2:9" x14ac:dyDescent="0.5">
      <c r="B28" s="154" t="str">
        <f>IF(D28="","",SUBTOTAL(3,D$7:$D28))</f>
        <v/>
      </c>
      <c r="C28" s="155" t="str">
        <f>IF(ROWS(C$7:C28)&gt;$B$1,"",LOOKUP(ROWS(C$7:C28),p3สรุปผลการเรียน!$AD$6:$AD$50,p3สรุปผลการเรียน!$B$6:$B$50))</f>
        <v/>
      </c>
      <c r="D28" s="155" t="str">
        <f>IF(ROWS(D$7:D28)&gt;$B$1,"",LOOKUP(ROWS(D$7:D28),p3สรุปผลการเรียน!$AD$6:$AD$45,p3สรุปผลการเรียน!$D$6:$D$45))</f>
        <v/>
      </c>
      <c r="E28" s="156" t="str">
        <f>IF(ROWS(E$7:E28)&gt;$B$1,"",LOOKUP(ROWS(E$7:E28),p3สรุปผลการเรียน!$AD$6:$AD$50,p3สรุปผลการเรียน!$C$6:$C$50))</f>
        <v/>
      </c>
      <c r="F28" s="157" t="str">
        <f>IF(ROWS(F$7:F28)&gt;$B$1,"",LOOKUP(ROWS(F$7:F28),p3สรุปผลการเรียน!$AD$6:$AD$50,p3สรุปผลการเรียน!$E$6:$E$50))</f>
        <v/>
      </c>
      <c r="G28" s="158" t="str">
        <f>IF(ROWS(G$7:G28)&gt;$B$1,"",LOOKUP(ROWS(G$7:G28),p3สรุปผลการเรียน!$AD$6:$AD$50,p3สรุปผลการเรียน!$F$6:$F$50))</f>
        <v/>
      </c>
      <c r="H28" s="159" t="str">
        <f>IF(ROWS(H$7:H28)&gt;$B$1,"",LOOKUP(ROWS(H$7:H28),p3สรุปผลการเรียน!$AD$6:$AD$50,p3สรุปผลการเรียน!$G$6:$G$50))</f>
        <v/>
      </c>
      <c r="I28" s="155" t="str">
        <f>IF(ROWS(I$7:I28)&gt;$B$1,"",LOOKUP(ROWS(I$7:I28),p3สรุปผลการเรียน!$AD$6:$AD$50,p3สรุปผลการเรียน!$V$6:$V$50))</f>
        <v/>
      </c>
    </row>
    <row r="29" spans="2:9" x14ac:dyDescent="0.5">
      <c r="B29" s="154" t="str">
        <f>IF(D29="","",SUBTOTAL(3,D$7:$D29))</f>
        <v/>
      </c>
      <c r="C29" s="155" t="str">
        <f>IF(ROWS(C$7:C29)&gt;$B$1,"",LOOKUP(ROWS(C$7:C29),p3สรุปผลการเรียน!$AD$6:$AD$50,p3สรุปผลการเรียน!$B$6:$B$50))</f>
        <v/>
      </c>
      <c r="D29" s="155" t="str">
        <f>IF(ROWS(D$7:D29)&gt;$B$1,"",LOOKUP(ROWS(D$7:D29),p3สรุปผลการเรียน!$AD$6:$AD$45,p3สรุปผลการเรียน!$D$6:$D$45))</f>
        <v/>
      </c>
      <c r="E29" s="156" t="str">
        <f>IF(ROWS(E$7:E29)&gt;$B$1,"",LOOKUP(ROWS(E$7:E29),p3สรุปผลการเรียน!$AD$6:$AD$50,p3สรุปผลการเรียน!$C$6:$C$50))</f>
        <v/>
      </c>
      <c r="F29" s="157" t="str">
        <f>IF(ROWS(F$7:F29)&gt;$B$1,"",LOOKUP(ROWS(F$7:F29),p3สรุปผลการเรียน!$AD$6:$AD$50,p3สรุปผลการเรียน!$E$6:$E$50))</f>
        <v/>
      </c>
      <c r="G29" s="158" t="str">
        <f>IF(ROWS(G$7:G29)&gt;$B$1,"",LOOKUP(ROWS(G$7:G29),p3สรุปผลการเรียน!$AD$6:$AD$50,p3สรุปผลการเรียน!$F$6:$F$50))</f>
        <v/>
      </c>
      <c r="H29" s="159" t="str">
        <f>IF(ROWS(H$7:H29)&gt;$B$1,"",LOOKUP(ROWS(H$7:H29),p3สรุปผลการเรียน!$AD$6:$AD$50,p3สรุปผลการเรียน!$G$6:$G$50))</f>
        <v/>
      </c>
      <c r="I29" s="155" t="str">
        <f>IF(ROWS(I$7:I29)&gt;$B$1,"",LOOKUP(ROWS(I$7:I29),p3สรุปผลการเรียน!$AD$6:$AD$50,p3สรุปผลการเรียน!$V$6:$V$50))</f>
        <v/>
      </c>
    </row>
    <row r="30" spans="2:9" x14ac:dyDescent="0.5">
      <c r="B30" s="154" t="str">
        <f>IF(D30="","",SUBTOTAL(3,D$7:$D30))</f>
        <v/>
      </c>
      <c r="C30" s="155" t="str">
        <f>IF(ROWS(C$7:C30)&gt;$B$1,"",LOOKUP(ROWS(C$7:C30),p3สรุปผลการเรียน!$AD$6:$AD$50,p3สรุปผลการเรียน!$B$6:$B$50))</f>
        <v/>
      </c>
      <c r="D30" s="155" t="str">
        <f>IF(ROWS(D$7:D30)&gt;$B$1,"",LOOKUP(ROWS(D$7:D30),p3สรุปผลการเรียน!$AD$6:$AD$45,p3สรุปผลการเรียน!$D$6:$D$45))</f>
        <v/>
      </c>
      <c r="E30" s="156" t="str">
        <f>IF(ROWS(E$7:E30)&gt;$B$1,"",LOOKUP(ROWS(E$7:E30),p3สรุปผลการเรียน!$AD$6:$AD$50,p3สรุปผลการเรียน!$C$6:$C$50))</f>
        <v/>
      </c>
      <c r="F30" s="157" t="str">
        <f>IF(ROWS(F$7:F30)&gt;$B$1,"",LOOKUP(ROWS(F$7:F30),p3สรุปผลการเรียน!$AD$6:$AD$50,p3สรุปผลการเรียน!$E$6:$E$50))</f>
        <v/>
      </c>
      <c r="G30" s="158" t="str">
        <f>IF(ROWS(G$7:G30)&gt;$B$1,"",LOOKUP(ROWS(G$7:G30),p3สรุปผลการเรียน!$AD$6:$AD$50,p3สรุปผลการเรียน!$F$6:$F$50))</f>
        <v/>
      </c>
      <c r="H30" s="159" t="str">
        <f>IF(ROWS(H$7:H30)&gt;$B$1,"",LOOKUP(ROWS(H$7:H30),p3สรุปผลการเรียน!$AD$6:$AD$50,p3สรุปผลการเรียน!$G$6:$G$50))</f>
        <v/>
      </c>
      <c r="I30" s="155" t="str">
        <f>IF(ROWS(I$7:I30)&gt;$B$1,"",LOOKUP(ROWS(I$7:I30),p3สรุปผลการเรียน!$AD$6:$AD$50,p3สรุปผลการเรียน!$V$6:$V$50))</f>
        <v/>
      </c>
    </row>
    <row r="31" spans="2:9" x14ac:dyDescent="0.5">
      <c r="B31" s="154" t="str">
        <f>IF(D31="","",SUBTOTAL(3,D$7:$D31))</f>
        <v/>
      </c>
      <c r="C31" s="155" t="str">
        <f>IF(ROWS(C$7:C31)&gt;$B$1,"",LOOKUP(ROWS(C$7:C31),p3สรุปผลการเรียน!$AD$6:$AD$50,p3สรุปผลการเรียน!$B$6:$B$50))</f>
        <v/>
      </c>
      <c r="D31" s="155" t="str">
        <f>IF(ROWS(D$7:D31)&gt;$B$1,"",LOOKUP(ROWS(D$7:D31),p3สรุปผลการเรียน!$AD$6:$AD$45,p3สรุปผลการเรียน!$D$6:$D$45))</f>
        <v/>
      </c>
      <c r="E31" s="156" t="str">
        <f>IF(ROWS(E$7:E31)&gt;$B$1,"",LOOKUP(ROWS(E$7:E31),p3สรุปผลการเรียน!$AD$6:$AD$50,p3สรุปผลการเรียน!$C$6:$C$50))</f>
        <v/>
      </c>
      <c r="F31" s="157" t="str">
        <f>IF(ROWS(F$7:F31)&gt;$B$1,"",LOOKUP(ROWS(F$7:F31),p3สรุปผลการเรียน!$AD$6:$AD$50,p3สรุปผลการเรียน!$E$6:$E$50))</f>
        <v/>
      </c>
      <c r="G31" s="158" t="str">
        <f>IF(ROWS(G$7:G31)&gt;$B$1,"",LOOKUP(ROWS(G$7:G31),p3สรุปผลการเรียน!$AD$6:$AD$50,p3สรุปผลการเรียน!$F$6:$F$50))</f>
        <v/>
      </c>
      <c r="H31" s="159" t="str">
        <f>IF(ROWS(H$7:H31)&gt;$B$1,"",LOOKUP(ROWS(H$7:H31),p3สรุปผลการเรียน!$AD$6:$AD$50,p3สรุปผลการเรียน!$G$6:$G$50))</f>
        <v/>
      </c>
      <c r="I31" s="155" t="str">
        <f>IF(ROWS(I$7:I31)&gt;$B$1,"",LOOKUP(ROWS(I$7:I31),p3สรุปผลการเรียน!$AD$6:$AD$50,p3สรุปผลการเรียน!$V$6:$V$50))</f>
        <v/>
      </c>
    </row>
    <row r="32" spans="2:9" x14ac:dyDescent="0.5">
      <c r="B32" s="154" t="str">
        <f>IF(D32="","",SUBTOTAL(3,D$7:$D32))</f>
        <v/>
      </c>
      <c r="C32" s="155" t="str">
        <f>IF(ROWS(C$7:C32)&gt;$B$1,"",LOOKUP(ROWS(C$7:C32),p3สรุปผลการเรียน!$AD$6:$AD$50,p3สรุปผลการเรียน!$B$6:$B$50))</f>
        <v/>
      </c>
      <c r="D32" s="155" t="str">
        <f>IF(ROWS(D$7:D32)&gt;$B$1,"",LOOKUP(ROWS(D$7:D32),p3สรุปผลการเรียน!$AD$6:$AD$45,p3สรุปผลการเรียน!$D$6:$D$45))</f>
        <v/>
      </c>
      <c r="E32" s="156" t="str">
        <f>IF(ROWS(E$7:E32)&gt;$B$1,"",LOOKUP(ROWS(E$7:E32),p3สรุปผลการเรียน!$AD$6:$AD$50,p3สรุปผลการเรียน!$C$6:$C$50))</f>
        <v/>
      </c>
      <c r="F32" s="157" t="str">
        <f>IF(ROWS(F$7:F32)&gt;$B$1,"",LOOKUP(ROWS(F$7:F32),p3สรุปผลการเรียน!$AD$6:$AD$50,p3สรุปผลการเรียน!$E$6:$E$50))</f>
        <v/>
      </c>
      <c r="G32" s="158" t="str">
        <f>IF(ROWS(G$7:G32)&gt;$B$1,"",LOOKUP(ROWS(G$7:G32),p3สรุปผลการเรียน!$AD$6:$AD$50,p3สรุปผลการเรียน!$F$6:$F$50))</f>
        <v/>
      </c>
      <c r="H32" s="159" t="str">
        <f>IF(ROWS(H$7:H32)&gt;$B$1,"",LOOKUP(ROWS(H$7:H32),p3สรุปผลการเรียน!$AD$6:$AD$50,p3สรุปผลการเรียน!$G$6:$G$50))</f>
        <v/>
      </c>
      <c r="I32" s="155" t="str">
        <f>IF(ROWS(I$7:I32)&gt;$B$1,"",LOOKUP(ROWS(I$7:I32),p3สรุปผลการเรียน!$AD$6:$AD$50,p3สรุปผลการเรียน!$V$6:$V$50))</f>
        <v/>
      </c>
    </row>
    <row r="33" spans="2:9" x14ac:dyDescent="0.5">
      <c r="B33" s="154" t="str">
        <f>IF(D33="","",SUBTOTAL(3,D$7:$D33))</f>
        <v/>
      </c>
      <c r="C33" s="155" t="str">
        <f>IF(ROWS(C$7:C33)&gt;$B$1,"",LOOKUP(ROWS(C$7:C33),p3สรุปผลการเรียน!$AD$6:$AD$50,p3สรุปผลการเรียน!$B$6:$B$50))</f>
        <v/>
      </c>
      <c r="D33" s="155" t="str">
        <f>IF(ROWS(D$7:D33)&gt;$B$1,"",LOOKUP(ROWS(D$7:D33),p3สรุปผลการเรียน!$AD$6:$AD$45,p3สรุปผลการเรียน!$D$6:$D$45))</f>
        <v/>
      </c>
      <c r="E33" s="156" t="str">
        <f>IF(ROWS(E$7:E33)&gt;$B$1,"",LOOKUP(ROWS(E$7:E33),p3สรุปผลการเรียน!$AD$6:$AD$50,p3สรุปผลการเรียน!$C$6:$C$50))</f>
        <v/>
      </c>
      <c r="F33" s="157" t="str">
        <f>IF(ROWS(F$7:F33)&gt;$B$1,"",LOOKUP(ROWS(F$7:F33),p3สรุปผลการเรียน!$AD$6:$AD$50,p3สรุปผลการเรียน!$E$6:$E$50))</f>
        <v/>
      </c>
      <c r="G33" s="158" t="str">
        <f>IF(ROWS(G$7:G33)&gt;$B$1,"",LOOKUP(ROWS(G$7:G33),p3สรุปผลการเรียน!$AD$6:$AD$50,p3สรุปผลการเรียน!$F$6:$F$50))</f>
        <v/>
      </c>
      <c r="H33" s="159" t="str">
        <f>IF(ROWS(H$7:H33)&gt;$B$1,"",LOOKUP(ROWS(H$7:H33),p3สรุปผลการเรียน!$AD$6:$AD$50,p3สรุปผลการเรียน!$G$6:$G$50))</f>
        <v/>
      </c>
      <c r="I33" s="155" t="str">
        <f>IF(ROWS(I$7:I33)&gt;$B$1,"",LOOKUP(ROWS(I$7:I33),p3สรุปผลการเรียน!$AD$6:$AD$50,p3สรุปผลการเรียน!$V$6:$V$50))</f>
        <v/>
      </c>
    </row>
    <row r="34" spans="2:9" x14ac:dyDescent="0.5">
      <c r="B34" s="154" t="str">
        <f>IF(D34="","",SUBTOTAL(3,D$7:$D34))</f>
        <v/>
      </c>
      <c r="C34" s="155" t="str">
        <f>IF(ROWS(C$7:C34)&gt;$B$1,"",LOOKUP(ROWS(C$7:C34),p3สรุปผลการเรียน!$AD$6:$AD$50,p3สรุปผลการเรียน!$B$6:$B$50))</f>
        <v/>
      </c>
      <c r="D34" s="155" t="str">
        <f>IF(ROWS(D$7:D34)&gt;$B$1,"",LOOKUP(ROWS(D$7:D34),p3สรุปผลการเรียน!$AD$6:$AD$45,p3สรุปผลการเรียน!$D$6:$D$45))</f>
        <v/>
      </c>
      <c r="E34" s="156" t="str">
        <f>IF(ROWS(E$7:E34)&gt;$B$1,"",LOOKUP(ROWS(E$7:E34),p3สรุปผลการเรียน!$AD$6:$AD$50,p3สรุปผลการเรียน!$C$6:$C$50))</f>
        <v/>
      </c>
      <c r="F34" s="157" t="str">
        <f>IF(ROWS(F$7:F34)&gt;$B$1,"",LOOKUP(ROWS(F$7:F34),p3สรุปผลการเรียน!$AD$6:$AD$50,p3สรุปผลการเรียน!$E$6:$E$50))</f>
        <v/>
      </c>
      <c r="G34" s="158" t="str">
        <f>IF(ROWS(G$7:G34)&gt;$B$1,"",LOOKUP(ROWS(G$7:G34),p3สรุปผลการเรียน!$AD$6:$AD$50,p3สรุปผลการเรียน!$F$6:$F$50))</f>
        <v/>
      </c>
      <c r="H34" s="159" t="str">
        <f>IF(ROWS(H$7:H34)&gt;$B$1,"",LOOKUP(ROWS(H$7:H34),p3สรุปผลการเรียน!$AD$6:$AD$50,p3สรุปผลการเรียน!$G$6:$G$50))</f>
        <v/>
      </c>
      <c r="I34" s="155" t="str">
        <f>IF(ROWS(I$7:I34)&gt;$B$1,"",LOOKUP(ROWS(I$7:I34),p3สรุปผลการเรียน!$AD$6:$AD$50,p3สรุปผลการเรียน!$V$6:$V$50))</f>
        <v/>
      </c>
    </row>
    <row r="35" spans="2:9" x14ac:dyDescent="0.5">
      <c r="B35" s="154" t="str">
        <f>IF(D35="","",SUBTOTAL(3,D$7:$D35))</f>
        <v/>
      </c>
      <c r="C35" s="155" t="str">
        <f>IF(ROWS(C$7:C35)&gt;$B$1,"",LOOKUP(ROWS(C$7:C35),p3สรุปผลการเรียน!$AD$6:$AD$50,p3สรุปผลการเรียน!$B$6:$B$50))</f>
        <v/>
      </c>
      <c r="D35" s="155" t="str">
        <f>IF(ROWS(D$7:D35)&gt;$B$1,"",LOOKUP(ROWS(D$7:D35),p3สรุปผลการเรียน!$AD$6:$AD$45,p3สรุปผลการเรียน!$D$6:$D$45))</f>
        <v/>
      </c>
      <c r="E35" s="156" t="str">
        <f>IF(ROWS(E$7:E35)&gt;$B$1,"",LOOKUP(ROWS(E$7:E35),p3สรุปผลการเรียน!$AD$6:$AD$50,p3สรุปผลการเรียน!$C$6:$C$50))</f>
        <v/>
      </c>
      <c r="F35" s="157" t="str">
        <f>IF(ROWS(F$7:F35)&gt;$B$1,"",LOOKUP(ROWS(F$7:F35),p3สรุปผลการเรียน!$AD$6:$AD$50,p3สรุปผลการเรียน!$E$6:$E$50))</f>
        <v/>
      </c>
      <c r="G35" s="158" t="str">
        <f>IF(ROWS(G$7:G35)&gt;$B$1,"",LOOKUP(ROWS(G$7:G35),p3สรุปผลการเรียน!$AD$6:$AD$50,p3สรุปผลการเรียน!$F$6:$F$50))</f>
        <v/>
      </c>
      <c r="H35" s="159" t="str">
        <f>IF(ROWS(H$7:H35)&gt;$B$1,"",LOOKUP(ROWS(H$7:H35),p3สรุปผลการเรียน!$AD$6:$AD$50,p3สรุปผลการเรียน!$G$6:$G$50))</f>
        <v/>
      </c>
      <c r="I35" s="155" t="str">
        <f>IF(ROWS(I$7:I35)&gt;$B$1,"",LOOKUP(ROWS(I$7:I35),p3สรุปผลการเรียน!$AD$6:$AD$50,p3สรุปผลการเรียน!$V$6:$V$50))</f>
        <v/>
      </c>
    </row>
    <row r="36" spans="2:9" x14ac:dyDescent="0.5">
      <c r="B36" s="154" t="str">
        <f>IF(D36="","",SUBTOTAL(3,D$7:$D36))</f>
        <v/>
      </c>
      <c r="C36" s="155" t="str">
        <f>IF(ROWS(C$7:C36)&gt;$B$1,"",LOOKUP(ROWS(C$7:C36),p3สรุปผลการเรียน!$AD$6:$AD$50,p3สรุปผลการเรียน!$B$6:$B$50))</f>
        <v/>
      </c>
      <c r="D36" s="155" t="str">
        <f>IF(ROWS(D$7:D36)&gt;$B$1,"",LOOKUP(ROWS(D$7:D36),p3สรุปผลการเรียน!$AD$6:$AD$45,p3สรุปผลการเรียน!$D$6:$D$45))</f>
        <v/>
      </c>
      <c r="E36" s="156" t="str">
        <f>IF(ROWS(E$7:E36)&gt;$B$1,"",LOOKUP(ROWS(E$7:E36),p3สรุปผลการเรียน!$AD$6:$AD$50,p3สรุปผลการเรียน!$C$6:$C$50))</f>
        <v/>
      </c>
      <c r="F36" s="157" t="str">
        <f>IF(ROWS(F$7:F36)&gt;$B$1,"",LOOKUP(ROWS(F$7:F36),p3สรุปผลการเรียน!$AD$6:$AD$50,p3สรุปผลการเรียน!$E$6:$E$50))</f>
        <v/>
      </c>
      <c r="G36" s="158" t="str">
        <f>IF(ROWS(G$7:G36)&gt;$B$1,"",LOOKUP(ROWS(G$7:G36),p3สรุปผลการเรียน!$AD$6:$AD$50,p3สรุปผลการเรียน!$F$6:$F$50))</f>
        <v/>
      </c>
      <c r="H36" s="159" t="str">
        <f>IF(ROWS(H$7:H36)&gt;$B$1,"",LOOKUP(ROWS(H$7:H36),p3สรุปผลการเรียน!$AD$6:$AD$50,p3สรุปผลการเรียน!$G$6:$G$50))</f>
        <v/>
      </c>
      <c r="I36" s="155" t="str">
        <f>IF(ROWS(I$7:I36)&gt;$B$1,"",LOOKUP(ROWS(I$7:I36),p3สรุปผลการเรียน!$AD$6:$AD$50,p3สรุปผลการเรียน!$V$6:$V$50))</f>
        <v/>
      </c>
    </row>
    <row r="37" spans="2:9" x14ac:dyDescent="0.5">
      <c r="B37" s="154" t="str">
        <f>IF(D37="","",SUBTOTAL(3,D$7:$D37))</f>
        <v/>
      </c>
      <c r="C37" s="155" t="str">
        <f>IF(ROWS(C$7:C37)&gt;$B$1,"",LOOKUP(ROWS(C$7:C37),p3สรุปผลการเรียน!$AD$6:$AD$50,p3สรุปผลการเรียน!$B$6:$B$50))</f>
        <v/>
      </c>
      <c r="D37" s="155" t="str">
        <f>IF(ROWS(D$7:D37)&gt;$B$1,"",LOOKUP(ROWS(D$7:D37),p3สรุปผลการเรียน!$AD$6:$AD$45,p3สรุปผลการเรียน!$D$6:$D$45))</f>
        <v/>
      </c>
      <c r="E37" s="156" t="str">
        <f>IF(ROWS(E$7:E37)&gt;$B$1,"",LOOKUP(ROWS(E$7:E37),p3สรุปผลการเรียน!$AD$6:$AD$50,p3สรุปผลการเรียน!$C$6:$C$50))</f>
        <v/>
      </c>
      <c r="F37" s="157" t="str">
        <f>IF(ROWS(F$7:F37)&gt;$B$1,"",LOOKUP(ROWS(F$7:F37),p3สรุปผลการเรียน!$AD$6:$AD$50,p3สรุปผลการเรียน!$E$6:$E$50))</f>
        <v/>
      </c>
      <c r="G37" s="158" t="str">
        <f>IF(ROWS(G$7:G37)&gt;$B$1,"",LOOKUP(ROWS(G$7:G37),p3สรุปผลการเรียน!$AD$6:$AD$50,p3สรุปผลการเรียน!$F$6:$F$50))</f>
        <v/>
      </c>
      <c r="H37" s="159" t="str">
        <f>IF(ROWS(H$7:H37)&gt;$B$1,"",LOOKUP(ROWS(H$7:H37),p3สรุปผลการเรียน!$AD$6:$AD$50,p3สรุปผลการเรียน!$G$6:$G$50))</f>
        <v/>
      </c>
      <c r="I37" s="155" t="str">
        <f>IF(ROWS(I$7:I37)&gt;$B$1,"",LOOKUP(ROWS(I$7:I37),p3สรุปผลการเรียน!$AD$6:$AD$50,p3สรุปผลการเรียน!$V$6:$V$50))</f>
        <v/>
      </c>
    </row>
    <row r="38" spans="2:9" x14ac:dyDescent="0.5">
      <c r="B38" s="154" t="str">
        <f>IF(D38="","",SUBTOTAL(3,D$7:$D38))</f>
        <v/>
      </c>
      <c r="C38" s="155" t="str">
        <f>IF(ROWS(C$7:C38)&gt;$B$1,"",LOOKUP(ROWS(C$7:C38),p3สรุปผลการเรียน!$AD$6:$AD$50,p3สรุปผลการเรียน!$B$6:$B$50))</f>
        <v/>
      </c>
      <c r="D38" s="155" t="str">
        <f>IF(ROWS(D$7:D38)&gt;$B$1,"",LOOKUP(ROWS(D$7:D38),p3สรุปผลการเรียน!$AD$6:$AD$45,p3สรุปผลการเรียน!$D$6:$D$45))</f>
        <v/>
      </c>
      <c r="E38" s="156" t="str">
        <f>IF(ROWS(E$7:E38)&gt;$B$1,"",LOOKUP(ROWS(E$7:E38),p3สรุปผลการเรียน!$AD$6:$AD$50,p3สรุปผลการเรียน!$C$6:$C$50))</f>
        <v/>
      </c>
      <c r="F38" s="157" t="str">
        <f>IF(ROWS(F$7:F38)&gt;$B$1,"",LOOKUP(ROWS(F$7:F38),p3สรุปผลการเรียน!$AD$6:$AD$50,p3สรุปผลการเรียน!$E$6:$E$50))</f>
        <v/>
      </c>
      <c r="G38" s="158" t="str">
        <f>IF(ROWS(G$7:G38)&gt;$B$1,"",LOOKUP(ROWS(G$7:G38),p3สรุปผลการเรียน!$AD$6:$AD$50,p3สรุปผลการเรียน!$F$6:$F$50))</f>
        <v/>
      </c>
      <c r="H38" s="159" t="str">
        <f>IF(ROWS(H$7:H38)&gt;$B$1,"",LOOKUP(ROWS(H$7:H38),p3สรุปผลการเรียน!$AD$6:$AD$50,p3สรุปผลการเรียน!$G$6:$G$50))</f>
        <v/>
      </c>
      <c r="I38" s="155" t="str">
        <f>IF(ROWS(I$7:I38)&gt;$B$1,"",LOOKUP(ROWS(I$7:I38),p3สรุปผลการเรียน!$AD$6:$AD$50,p3สรุปผลการเรียน!$V$6:$V$50))</f>
        <v/>
      </c>
    </row>
    <row r="39" spans="2:9" x14ac:dyDescent="0.5">
      <c r="B39" s="154" t="str">
        <f>IF(D39="","",SUBTOTAL(3,D$7:$D39))</f>
        <v/>
      </c>
      <c r="C39" s="155" t="str">
        <f>IF(ROWS(C$7:C39)&gt;$B$1,"",LOOKUP(ROWS(C$7:C39),p3สรุปผลการเรียน!$AD$6:$AD$50,p3สรุปผลการเรียน!$B$6:$B$50))</f>
        <v/>
      </c>
      <c r="D39" s="155" t="str">
        <f>IF(ROWS(D$7:D39)&gt;$B$1,"",LOOKUP(ROWS(D$7:D39),p3สรุปผลการเรียน!$AD$6:$AD$45,p3สรุปผลการเรียน!$D$6:$D$45))</f>
        <v/>
      </c>
      <c r="E39" s="156" t="str">
        <f>IF(ROWS(E$7:E39)&gt;$B$1,"",LOOKUP(ROWS(E$7:E39),p3สรุปผลการเรียน!$AD$6:$AD$50,p3สรุปผลการเรียน!$C$6:$C$50))</f>
        <v/>
      </c>
      <c r="F39" s="157" t="str">
        <f>IF(ROWS(F$7:F39)&gt;$B$1,"",LOOKUP(ROWS(F$7:F39),p3สรุปผลการเรียน!$AD$6:$AD$50,p3สรุปผลการเรียน!$E$6:$E$50))</f>
        <v/>
      </c>
      <c r="G39" s="158" t="str">
        <f>IF(ROWS(G$7:G39)&gt;$B$1,"",LOOKUP(ROWS(G$7:G39),p3สรุปผลการเรียน!$AD$6:$AD$50,p3สรุปผลการเรียน!$F$6:$F$50))</f>
        <v/>
      </c>
      <c r="H39" s="159" t="str">
        <f>IF(ROWS(H$7:H39)&gt;$B$1,"",LOOKUP(ROWS(H$7:H39),p3สรุปผลการเรียน!$AD$6:$AD$50,p3สรุปผลการเรียน!$G$6:$G$50))</f>
        <v/>
      </c>
      <c r="I39" s="155" t="str">
        <f>IF(ROWS(I$7:I39)&gt;$B$1,"",LOOKUP(ROWS(I$7:I39),p3สรุปผลการเรียน!$AD$6:$AD$50,p3สรุปผลการเรียน!$V$6:$V$50))</f>
        <v/>
      </c>
    </row>
    <row r="40" spans="2:9" x14ac:dyDescent="0.5">
      <c r="B40" s="154" t="str">
        <f>IF(D40="","",SUBTOTAL(3,D$7:$D40))</f>
        <v/>
      </c>
      <c r="C40" s="155" t="str">
        <f>IF(ROWS(C$7:C40)&gt;$B$1,"",LOOKUP(ROWS(C$7:C40),p3สรุปผลการเรียน!$AD$6:$AD$50,p3สรุปผลการเรียน!$B$6:$B$50))</f>
        <v/>
      </c>
      <c r="D40" s="155" t="str">
        <f>IF(ROWS(D$7:D40)&gt;$B$1,"",LOOKUP(ROWS(D$7:D40),p3สรุปผลการเรียน!$AD$6:$AD$45,p3สรุปผลการเรียน!$D$6:$D$45))</f>
        <v/>
      </c>
      <c r="E40" s="156" t="str">
        <f>IF(ROWS(E$7:E40)&gt;$B$1,"",LOOKUP(ROWS(E$7:E40),p3สรุปผลการเรียน!$AD$6:$AD$50,p3สรุปผลการเรียน!$C$6:$C$50))</f>
        <v/>
      </c>
      <c r="F40" s="157" t="str">
        <f>IF(ROWS(F$7:F40)&gt;$B$1,"",LOOKUP(ROWS(F$7:F40),p3สรุปผลการเรียน!$AD$6:$AD$50,p3สรุปผลการเรียน!$E$6:$E$50))</f>
        <v/>
      </c>
      <c r="G40" s="158" t="str">
        <f>IF(ROWS(G$7:G40)&gt;$B$1,"",LOOKUP(ROWS(G$7:G40),p3สรุปผลการเรียน!$AD$6:$AD$50,p3สรุปผลการเรียน!$F$6:$F$50))</f>
        <v/>
      </c>
      <c r="H40" s="159" t="str">
        <f>IF(ROWS(H$7:H40)&gt;$B$1,"",LOOKUP(ROWS(H$7:H40),p3สรุปผลการเรียน!$AD$6:$AD$50,p3สรุปผลการเรียน!$G$6:$G$50))</f>
        <v/>
      </c>
      <c r="I40" s="155" t="str">
        <f>IF(ROWS(I$7:I40)&gt;$B$1,"",LOOKUP(ROWS(I$7:I40),p3สรุปผลการเรียน!$AD$6:$AD$50,p3สรุปผลการเรียน!$V$6:$V$50))</f>
        <v/>
      </c>
    </row>
    <row r="41" spans="2:9" x14ac:dyDescent="0.5">
      <c r="B41" s="154" t="str">
        <f>IF(D41="","",SUBTOTAL(3,D$7:$D41))</f>
        <v/>
      </c>
      <c r="C41" s="155" t="str">
        <f>IF(ROWS(C$7:C41)&gt;$B$1,"",LOOKUP(ROWS(C$7:C41),p3สรุปผลการเรียน!$AD$6:$AD$50,p3สรุปผลการเรียน!$B$6:$B$50))</f>
        <v/>
      </c>
      <c r="D41" s="155" t="str">
        <f>IF(ROWS(D$7:D41)&gt;$B$1,"",LOOKUP(ROWS(D$7:D41),p3สรุปผลการเรียน!$AD$6:$AD$45,p3สรุปผลการเรียน!$D$6:$D$45))</f>
        <v/>
      </c>
      <c r="E41" s="156" t="str">
        <f>IF(ROWS(E$7:E41)&gt;$B$1,"",LOOKUP(ROWS(E$7:E41),p3สรุปผลการเรียน!$AD$6:$AD$50,p3สรุปผลการเรียน!$C$6:$C$50))</f>
        <v/>
      </c>
      <c r="F41" s="157" t="str">
        <f>IF(ROWS(F$7:F41)&gt;$B$1,"",LOOKUP(ROWS(F$7:F41),p3สรุปผลการเรียน!$AD$6:$AD$50,p3สรุปผลการเรียน!$E$6:$E$50))</f>
        <v/>
      </c>
      <c r="G41" s="158" t="str">
        <f>IF(ROWS(G$7:G41)&gt;$B$1,"",LOOKUP(ROWS(G$7:G41),p3สรุปผลการเรียน!$AD$6:$AD$50,p3สรุปผลการเรียน!$F$6:$F$50))</f>
        <v/>
      </c>
      <c r="H41" s="159" t="str">
        <f>IF(ROWS(H$7:H41)&gt;$B$1,"",LOOKUP(ROWS(H$7:H41),p3สรุปผลการเรียน!$AD$6:$AD$50,p3สรุปผลการเรียน!$G$6:$G$50))</f>
        <v/>
      </c>
      <c r="I41" s="155" t="str">
        <f>IF(ROWS(I$7:I41)&gt;$B$1,"",LOOKUP(ROWS(I$7:I41),p3สรุปผลการเรียน!$AD$6:$AD$50,p3สรุปผลการเรียน!$V$6:$V$50))</f>
        <v/>
      </c>
    </row>
    <row r="42" spans="2:9" x14ac:dyDescent="0.5">
      <c r="B42" s="154" t="str">
        <f>IF(D42="","",SUBTOTAL(3,D$7:$D42))</f>
        <v/>
      </c>
      <c r="C42" s="155" t="str">
        <f>IF(ROWS(C$7:C42)&gt;$B$1,"",LOOKUP(ROWS(C$7:C42),p3สรุปผลการเรียน!$AD$6:$AD$50,p3สรุปผลการเรียน!$B$6:$B$50))</f>
        <v/>
      </c>
      <c r="D42" s="155" t="str">
        <f>IF(ROWS(D$7:D42)&gt;$B$1,"",LOOKUP(ROWS(D$7:D42),p3สรุปผลการเรียน!$AD$6:$AD$45,p3สรุปผลการเรียน!$D$6:$D$45))</f>
        <v/>
      </c>
      <c r="E42" s="156" t="str">
        <f>IF(ROWS(E$7:E42)&gt;$B$1,"",LOOKUP(ROWS(E$7:E42),p3สรุปผลการเรียน!$AD$6:$AD$50,p3สรุปผลการเรียน!$C$6:$C$50))</f>
        <v/>
      </c>
      <c r="F42" s="157" t="str">
        <f>IF(ROWS(F$7:F42)&gt;$B$1,"",LOOKUP(ROWS(F$7:F42),p3สรุปผลการเรียน!$AD$6:$AD$50,p3สรุปผลการเรียน!$E$6:$E$50))</f>
        <v/>
      </c>
      <c r="G42" s="158" t="str">
        <f>IF(ROWS(G$7:G42)&gt;$B$1,"",LOOKUP(ROWS(G$7:G42),p3สรุปผลการเรียน!$AD$6:$AD$50,p3สรุปผลการเรียน!$F$6:$F$50))</f>
        <v/>
      </c>
      <c r="H42" s="159" t="str">
        <f>IF(ROWS(H$7:H42)&gt;$B$1,"",LOOKUP(ROWS(H$7:H42),p3สรุปผลการเรียน!$AD$6:$AD$50,p3สรุปผลการเรียน!$G$6:$G$50))</f>
        <v/>
      </c>
      <c r="I42" s="155" t="str">
        <f>IF(ROWS(I$7:I42)&gt;$B$1,"",LOOKUP(ROWS(I$7:I42),p3สรุปผลการเรียน!$AD$6:$AD$50,p3สรุปผลการเรียน!$V$6:$V$50))</f>
        <v/>
      </c>
    </row>
    <row r="43" spans="2:9" x14ac:dyDescent="0.5">
      <c r="B43" s="154" t="str">
        <f>IF(D43="","",SUBTOTAL(3,D$7:$D43))</f>
        <v/>
      </c>
      <c r="C43" s="155" t="str">
        <f>IF(ROWS(C$7:C43)&gt;$B$1,"",LOOKUP(ROWS(C$7:C43),p3สรุปผลการเรียน!$AD$6:$AD$50,p3สรุปผลการเรียน!$B$6:$B$50))</f>
        <v/>
      </c>
      <c r="D43" s="155" t="str">
        <f>IF(ROWS(D$7:D43)&gt;$B$1,"",LOOKUP(ROWS(D$7:D43),p3สรุปผลการเรียน!$AD$6:$AD$45,p3สรุปผลการเรียน!$D$6:$D$45))</f>
        <v/>
      </c>
      <c r="E43" s="156" t="str">
        <f>IF(ROWS(E$7:E43)&gt;$B$1,"",LOOKUP(ROWS(E$7:E43),p3สรุปผลการเรียน!$AD$6:$AD$50,p3สรุปผลการเรียน!$C$6:$C$50))</f>
        <v/>
      </c>
      <c r="F43" s="157" t="str">
        <f>IF(ROWS(F$7:F43)&gt;$B$1,"",LOOKUP(ROWS(F$7:F43),p3สรุปผลการเรียน!$AD$6:$AD$50,p3สรุปผลการเรียน!$E$6:$E$50))</f>
        <v/>
      </c>
      <c r="G43" s="158" t="str">
        <f>IF(ROWS(G$7:G43)&gt;$B$1,"",LOOKUP(ROWS(G$7:G43),p3สรุปผลการเรียน!$AD$6:$AD$50,p3สรุปผลการเรียน!$F$6:$F$50))</f>
        <v/>
      </c>
      <c r="H43" s="159" t="str">
        <f>IF(ROWS(H$7:H43)&gt;$B$1,"",LOOKUP(ROWS(H$7:H43),p3สรุปผลการเรียน!$AD$6:$AD$50,p3สรุปผลการเรียน!$G$6:$G$50))</f>
        <v/>
      </c>
      <c r="I43" s="155" t="str">
        <f>IF(ROWS(I$7:I43)&gt;$B$1,"",LOOKUP(ROWS(I$7:I43),p3สรุปผลการเรียน!$AD$6:$AD$50,p3สรุปผลการเรียน!$V$6:$V$50))</f>
        <v/>
      </c>
    </row>
    <row r="44" spans="2:9" x14ac:dyDescent="0.5">
      <c r="B44" s="154" t="str">
        <f>IF(D44="","",SUBTOTAL(3,D$7:$D44))</f>
        <v/>
      </c>
      <c r="C44" s="155" t="str">
        <f>IF(ROWS(C$7:C44)&gt;$B$1,"",LOOKUP(ROWS(C$7:C44),p3สรุปผลการเรียน!$AD$6:$AD$50,p3สรุปผลการเรียน!$B$6:$B$50))</f>
        <v/>
      </c>
      <c r="D44" s="155" t="str">
        <f>IF(ROWS(D$7:D44)&gt;$B$1,"",LOOKUP(ROWS(D$7:D44),p3สรุปผลการเรียน!$AD$6:$AD$45,p3สรุปผลการเรียน!$D$6:$D$45))</f>
        <v/>
      </c>
      <c r="E44" s="156" t="str">
        <f>IF(ROWS(E$7:E44)&gt;$B$1,"",LOOKUP(ROWS(E$7:E44),p3สรุปผลการเรียน!$AD$6:$AD$50,p3สรุปผลการเรียน!$C$6:$C$50))</f>
        <v/>
      </c>
      <c r="F44" s="157" t="str">
        <f>IF(ROWS(F$7:F44)&gt;$B$1,"",LOOKUP(ROWS(F$7:F44),p3สรุปผลการเรียน!$AD$6:$AD$50,p3สรุปผลการเรียน!$E$6:$E$50))</f>
        <v/>
      </c>
      <c r="G44" s="158" t="str">
        <f>IF(ROWS(G$7:G44)&gt;$B$1,"",LOOKUP(ROWS(G$7:G44),p3สรุปผลการเรียน!$AD$6:$AD$50,p3สรุปผลการเรียน!$F$6:$F$50))</f>
        <v/>
      </c>
      <c r="H44" s="159" t="str">
        <f>IF(ROWS(H$7:H44)&gt;$B$1,"",LOOKUP(ROWS(H$7:H44),p3สรุปผลการเรียน!$AD$6:$AD$50,p3สรุปผลการเรียน!$G$6:$G$50))</f>
        <v/>
      </c>
      <c r="I44" s="155" t="str">
        <f>IF(ROWS(I$7:I44)&gt;$B$1,"",LOOKUP(ROWS(I$7:I44),p3สรุปผลการเรียน!$AD$6:$AD$50,p3สรุปผลการเรียน!$V$6:$V$50))</f>
        <v/>
      </c>
    </row>
    <row r="45" spans="2:9" x14ac:dyDescent="0.5">
      <c r="B45" s="154" t="str">
        <f>IF(D45="","",SUBTOTAL(3,D$7:$D45))</f>
        <v/>
      </c>
      <c r="C45" s="155" t="str">
        <f>IF(ROWS(C$7:C45)&gt;$B$1,"",LOOKUP(ROWS(C$7:C45),p3สรุปผลการเรียน!$AD$6:$AD$50,p3สรุปผลการเรียน!$B$6:$B$50))</f>
        <v/>
      </c>
      <c r="D45" s="155" t="str">
        <f>IF(ROWS(D$7:D45)&gt;$B$1,"",LOOKUP(ROWS(D$7:D45),p3สรุปผลการเรียน!$AD$6:$AD$45,p3สรุปผลการเรียน!$D$6:$D$45))</f>
        <v/>
      </c>
      <c r="E45" s="156" t="str">
        <f>IF(ROWS(E$7:E45)&gt;$B$1,"",LOOKUP(ROWS(E$7:E45),p3สรุปผลการเรียน!$AD$6:$AD$50,p3สรุปผลการเรียน!$C$6:$C$50))</f>
        <v/>
      </c>
      <c r="F45" s="157" t="str">
        <f>IF(ROWS(F$7:F45)&gt;$B$1,"",LOOKUP(ROWS(F$7:F45),p3สรุปผลการเรียน!$AD$6:$AD$50,p3สรุปผลการเรียน!$E$6:$E$50))</f>
        <v/>
      </c>
      <c r="G45" s="158" t="str">
        <f>IF(ROWS(G$7:G45)&gt;$B$1,"",LOOKUP(ROWS(G$7:G45),p3สรุปผลการเรียน!$AD$6:$AD$50,p3สรุปผลการเรียน!$F$6:$F$50))</f>
        <v/>
      </c>
      <c r="H45" s="159" t="str">
        <f>IF(ROWS(H$7:H45)&gt;$B$1,"",LOOKUP(ROWS(H$7:H45),p3สรุปผลการเรียน!$AD$6:$AD$50,p3สรุปผลการเรียน!$G$6:$G$50))</f>
        <v/>
      </c>
      <c r="I45" s="155" t="str">
        <f>IF(ROWS(I$7:I45)&gt;$B$1,"",LOOKUP(ROWS(I$7:I45),p3สรุปผลการเรียน!$AD$6:$AD$50,p3สรุปผลการเรียน!$V$6:$V$50))</f>
        <v/>
      </c>
    </row>
    <row r="46" spans="2:9" x14ac:dyDescent="0.5">
      <c r="B46" s="154" t="str">
        <f>IF(D46="","",SUBTOTAL(3,D$7:$D46))</f>
        <v/>
      </c>
      <c r="C46" s="155" t="str">
        <f>IF(ROWS(C$7:C46)&gt;$B$1,"",LOOKUP(ROWS(C$7:C46),p3สรุปผลการเรียน!$AD$6:$AD$50,p3สรุปผลการเรียน!$B$6:$B$50))</f>
        <v/>
      </c>
      <c r="D46" s="155" t="str">
        <f>IF(ROWS(D$7:D46)&gt;$B$1,"",LOOKUP(ROWS(D$7:D46),p3สรุปผลการเรียน!$AD$6:$AD$45,p3สรุปผลการเรียน!$D$6:$D$45))</f>
        <v/>
      </c>
      <c r="E46" s="156" t="str">
        <f>IF(ROWS(E$7:E46)&gt;$B$1,"",LOOKUP(ROWS(E$7:E46),p3สรุปผลการเรียน!$AD$6:$AD$50,p3สรุปผลการเรียน!$C$6:$C$50))</f>
        <v/>
      </c>
      <c r="F46" s="157" t="str">
        <f>IF(ROWS(F$7:F46)&gt;$B$1,"",LOOKUP(ROWS(F$7:F46),p3สรุปผลการเรียน!$AD$6:$AD$50,p3สรุปผลการเรียน!$E$6:$E$50))</f>
        <v/>
      </c>
      <c r="G46" s="158" t="str">
        <f>IF(ROWS(G$7:G46)&gt;$B$1,"",LOOKUP(ROWS(G$7:G46),p3สรุปผลการเรียน!$AD$6:$AD$50,p3สรุปผลการเรียน!$F$6:$F$50))</f>
        <v/>
      </c>
      <c r="H46" s="159" t="str">
        <f>IF(ROWS(H$7:H46)&gt;$B$1,"",LOOKUP(ROWS(H$7:H46),p3สรุปผลการเรียน!$AD$6:$AD$50,p3สรุปผลการเรียน!$G$6:$G$50))</f>
        <v/>
      </c>
      <c r="I46" s="155" t="str">
        <f>IF(ROWS(I$7:I46)&gt;$B$1,"",LOOKUP(ROWS(I$7:I46),p3สรุปผลการเรียน!$AD$6:$AD$50,p3สรุปผลการเรียน!$V$6:$V$50))</f>
        <v/>
      </c>
    </row>
    <row r="47" spans="2:9" x14ac:dyDescent="0.5">
      <c r="B47" s="154" t="str">
        <f>IF(D47="","",SUBTOTAL(3,D$7:$D47))</f>
        <v/>
      </c>
      <c r="C47" s="155" t="str">
        <f>IF(ROWS(C$7:C47)&gt;$B$1,"",LOOKUP(ROWS(C$7:C47),p3สรุปผลการเรียน!$AD$6:$AD$50,p3สรุปผลการเรียน!$B$6:$B$50))</f>
        <v/>
      </c>
      <c r="D47" s="155" t="str">
        <f>IF(ROWS(D$7:D47)&gt;$B$1,"",LOOKUP(ROWS(D$7:D47),p3สรุปผลการเรียน!$AD$6:$AD$45,p3สรุปผลการเรียน!$D$6:$D$45))</f>
        <v/>
      </c>
      <c r="E47" s="156" t="str">
        <f>IF(ROWS(E$7:E47)&gt;$B$1,"",LOOKUP(ROWS(E$7:E47),p3สรุปผลการเรียน!$AD$6:$AD$50,p3สรุปผลการเรียน!$C$6:$C$50))</f>
        <v/>
      </c>
      <c r="F47" s="157" t="str">
        <f>IF(ROWS(F$7:F47)&gt;$B$1,"",LOOKUP(ROWS(F$7:F47),p3สรุปผลการเรียน!$AD$6:$AD$50,p3สรุปผลการเรียน!$E$6:$E$50))</f>
        <v/>
      </c>
      <c r="G47" s="158" t="str">
        <f>IF(ROWS(G$7:G47)&gt;$B$1,"",LOOKUP(ROWS(G$7:G47),p3สรุปผลการเรียน!$AD$6:$AD$50,p3สรุปผลการเรียน!$F$6:$F$50))</f>
        <v/>
      </c>
      <c r="H47" s="159" t="str">
        <f>IF(ROWS(H$7:H47)&gt;$B$1,"",LOOKUP(ROWS(H$7:H47),p3สรุปผลการเรียน!$AD$6:$AD$50,p3สรุปผลการเรียน!$G$6:$G$50))</f>
        <v/>
      </c>
      <c r="I47" s="155" t="str">
        <f>IF(ROWS(I$7:I47)&gt;$B$1,"",LOOKUP(ROWS(I$7:I47),p3สรุปผลการเรียน!$AD$6:$AD$50,p3สรุปผลการเรียน!$V$6:$V$50))</f>
        <v/>
      </c>
    </row>
    <row r="48" spans="2:9" x14ac:dyDescent="0.5">
      <c r="B48" s="154" t="str">
        <f>IF(D48="","",SUBTOTAL(3,D$7:$D48))</f>
        <v/>
      </c>
      <c r="C48" s="155" t="str">
        <f>IF(ROWS(C$7:C48)&gt;$B$1,"",LOOKUP(ROWS(C$7:C48),p3สรุปผลการเรียน!$AD$6:$AD$50,p3สรุปผลการเรียน!$B$6:$B$50))</f>
        <v/>
      </c>
      <c r="D48" s="155" t="str">
        <f>IF(ROWS(D$7:D48)&gt;$B$1,"",LOOKUP(ROWS(D$7:D48),p3สรุปผลการเรียน!$AD$6:$AD$45,p3สรุปผลการเรียน!$D$6:$D$45))</f>
        <v/>
      </c>
      <c r="E48" s="156" t="str">
        <f>IF(ROWS(E$7:E48)&gt;$B$1,"",LOOKUP(ROWS(E$7:E48),p3สรุปผลการเรียน!$AD$6:$AD$50,p3สรุปผลการเรียน!$C$6:$C$50))</f>
        <v/>
      </c>
      <c r="F48" s="157" t="str">
        <f>IF(ROWS(F$7:F48)&gt;$B$1,"",LOOKUP(ROWS(F$7:F48),p3สรุปผลการเรียน!$AD$6:$AD$50,p3สรุปผลการเรียน!$E$6:$E$50))</f>
        <v/>
      </c>
      <c r="G48" s="158" t="str">
        <f>IF(ROWS(G$7:G48)&gt;$B$1,"",LOOKUP(ROWS(G$7:G48),p3สรุปผลการเรียน!$AD$6:$AD$50,p3สรุปผลการเรียน!$F$6:$F$50))</f>
        <v/>
      </c>
      <c r="H48" s="159" t="str">
        <f>IF(ROWS(H$7:H48)&gt;$B$1,"",LOOKUP(ROWS(H$7:H48),p3สรุปผลการเรียน!$AD$6:$AD$50,p3สรุปผลการเรียน!$G$6:$G$50))</f>
        <v/>
      </c>
      <c r="I48" s="155" t="str">
        <f>IF(ROWS(I$7:I48)&gt;$B$1,"",LOOKUP(ROWS(I$7:I48),p3สรุปผลการเรียน!$AD$6:$AD$50,p3สรุปผลการเรียน!$V$6:$V$50))</f>
        <v/>
      </c>
    </row>
    <row r="49" spans="2:9" x14ac:dyDescent="0.5">
      <c r="B49" s="154" t="str">
        <f>IF(D49="","",SUBTOTAL(3,D$7:$D49))</f>
        <v/>
      </c>
      <c r="C49" s="155" t="str">
        <f>IF(ROWS(C$7:C49)&gt;$B$1,"",LOOKUP(ROWS(C$7:C49),p3สรุปผลการเรียน!$AD$6:$AD$50,p3สรุปผลการเรียน!$B$6:$B$50))</f>
        <v/>
      </c>
      <c r="D49" s="155" t="str">
        <f>IF(ROWS(D$7:D49)&gt;$B$1,"",LOOKUP(ROWS(D$7:D49),p3สรุปผลการเรียน!$AD$6:$AD$45,p3สรุปผลการเรียน!$D$6:$D$45))</f>
        <v/>
      </c>
      <c r="E49" s="156" t="str">
        <f>IF(ROWS(E$7:E49)&gt;$B$1,"",LOOKUP(ROWS(E$7:E49),p3สรุปผลการเรียน!$AD$6:$AD$50,p3สรุปผลการเรียน!$C$6:$C$50))</f>
        <v/>
      </c>
      <c r="F49" s="157" t="str">
        <f>IF(ROWS(F$7:F49)&gt;$B$1,"",LOOKUP(ROWS(F$7:F49),p3สรุปผลการเรียน!$AD$6:$AD$50,p3สรุปผลการเรียน!$E$6:$E$50))</f>
        <v/>
      </c>
      <c r="G49" s="158" t="str">
        <f>IF(ROWS(G$7:G49)&gt;$B$1,"",LOOKUP(ROWS(G$7:G49),p3สรุปผลการเรียน!$AD$6:$AD$50,p3สรุปผลการเรียน!$F$6:$F$50))</f>
        <v/>
      </c>
      <c r="H49" s="159" t="str">
        <f>IF(ROWS(H$7:H49)&gt;$B$1,"",LOOKUP(ROWS(H$7:H49),p3สรุปผลการเรียน!$AD$6:$AD$50,p3สรุปผลการเรียน!$G$6:$G$50))</f>
        <v/>
      </c>
      <c r="I49" s="155" t="str">
        <f>IF(ROWS(I$7:I49)&gt;$B$1,"",LOOKUP(ROWS(I$7:I49),p3สรุปผลการเรียน!$AD$6:$AD$50,p3สรุปผลการเรียน!$V$6:$V$50))</f>
        <v/>
      </c>
    </row>
    <row r="50" spans="2:9" x14ac:dyDescent="0.5">
      <c r="B50" s="154" t="str">
        <f>IF(D50="","",SUBTOTAL(3,D$7:$D50))</f>
        <v/>
      </c>
      <c r="C50" s="155" t="str">
        <f>IF(ROWS(C$7:C50)&gt;$B$1,"",LOOKUP(ROWS(C$7:C50),p3สรุปผลการเรียน!$AD$6:$AD$50,p3สรุปผลการเรียน!$B$6:$B$50))</f>
        <v/>
      </c>
      <c r="D50" s="155" t="str">
        <f>IF(ROWS(D$7:D50)&gt;$B$1,"",LOOKUP(ROWS(D$7:D50),p3สรุปผลการเรียน!$AD$6:$AD$45,p3สรุปผลการเรียน!$D$6:$D$45))</f>
        <v/>
      </c>
      <c r="E50" s="156" t="str">
        <f>IF(ROWS(E$7:E50)&gt;$B$1,"",LOOKUP(ROWS(E$7:E50),p3สรุปผลการเรียน!$AD$6:$AD$50,p3สรุปผลการเรียน!$C$6:$C$50))</f>
        <v/>
      </c>
      <c r="F50" s="157" t="str">
        <f>IF(ROWS(F$7:F50)&gt;$B$1,"",LOOKUP(ROWS(F$7:F50),p3สรุปผลการเรียน!$AD$6:$AD$50,p3สรุปผลการเรียน!$E$6:$E$50))</f>
        <v/>
      </c>
      <c r="G50" s="158" t="str">
        <f>IF(ROWS(G$7:G50)&gt;$B$1,"",LOOKUP(ROWS(G$7:G50),p3สรุปผลการเรียน!$AD$6:$AD$50,p3สรุปผลการเรียน!$F$6:$F$50))</f>
        <v/>
      </c>
      <c r="H50" s="159" t="str">
        <f>IF(ROWS(H$7:H50)&gt;$B$1,"",LOOKUP(ROWS(H$7:H50),p3สรุปผลการเรียน!$AD$6:$AD$50,p3สรุปผลการเรียน!$G$6:$G$50))</f>
        <v/>
      </c>
      <c r="I50" s="155" t="str">
        <f>IF(ROWS(I$7:I50)&gt;$B$1,"",LOOKUP(ROWS(I$7:I50),p3สรุปผลการเรียน!$AD$6:$AD$50,p3สรุปผลการเรียน!$V$6:$V$50))</f>
        <v/>
      </c>
    </row>
    <row r="51" spans="2:9" x14ac:dyDescent="0.5">
      <c r="B51" s="154" t="str">
        <f>IF(D51="","",SUBTOTAL(3,D$7:$D51))</f>
        <v/>
      </c>
      <c r="C51" s="155" t="str">
        <f>IF(ROWS(C$7:C51)&gt;$B$1,"",LOOKUP(ROWS(C$7:C51),p3สรุปผลการเรียน!$AD$6:$AD$50,p3สรุปผลการเรียน!$B$6:$B$50))</f>
        <v/>
      </c>
      <c r="D51" s="155" t="str">
        <f>IF(ROWS(D$7:D51)&gt;$B$1,"",LOOKUP(ROWS(D$7:D51),p3สรุปผลการเรียน!$AD$6:$AD$45,p3สรุปผลการเรียน!$D$6:$D$45))</f>
        <v/>
      </c>
      <c r="E51" s="156" t="str">
        <f>IF(ROWS(E$7:E51)&gt;$B$1,"",LOOKUP(ROWS(E$7:E51),p3สรุปผลการเรียน!$AD$6:$AD$50,p3สรุปผลการเรียน!$C$6:$C$50))</f>
        <v/>
      </c>
      <c r="F51" s="157" t="str">
        <f>IF(ROWS(F$7:F51)&gt;$B$1,"",LOOKUP(ROWS(F$7:F51),p3สรุปผลการเรียน!$AD$6:$AD$50,p3สรุปผลการเรียน!$E$6:$E$50))</f>
        <v/>
      </c>
      <c r="G51" s="158" t="str">
        <f>IF(ROWS(G$7:G51)&gt;$B$1,"",LOOKUP(ROWS(G$7:G51),p3สรุปผลการเรียน!$AD$6:$AD$50,p3สรุปผลการเรียน!$F$6:$F$50))</f>
        <v/>
      </c>
      <c r="H51" s="159" t="str">
        <f>IF(ROWS(H$7:H51)&gt;$B$1,"",LOOKUP(ROWS(H$7:H51),p3สรุปผลการเรียน!$AD$6:$AD$50,p3สรุปผลการเรียน!$G$6:$G$50))</f>
        <v/>
      </c>
      <c r="I51" s="155" t="str">
        <f>IF(ROWS(I$7:I51)&gt;$B$1,"",LOOKUP(ROWS(I$7:I51),p3สรุปผลการเรียน!$AD$6:$AD$50,p3สรุปผลการเรียน!$V$6:$V$50))</f>
        <v/>
      </c>
    </row>
    <row r="52" spans="2:9" x14ac:dyDescent="0.5">
      <c r="B52" s="154" t="str">
        <f>IF(D52="","",SUBTOTAL(3,D$7:$D52))</f>
        <v/>
      </c>
      <c r="C52" s="155" t="str">
        <f>IF(ROWS(C$7:C52)&gt;$B$1,"",LOOKUP(ROWS(C$7:C52),p3สรุปผลการเรียน!$AD$6:$AD$50,p3สรุปผลการเรียน!$B$6:$B$50))</f>
        <v/>
      </c>
      <c r="D52" s="155" t="str">
        <f>IF(ROWS(D$7:D52)&gt;$B$1,"",LOOKUP(ROWS(D$7:D52),p3สรุปผลการเรียน!$AD$6:$AD$45,p3สรุปผลการเรียน!$D$6:$D$45))</f>
        <v/>
      </c>
      <c r="E52" s="156" t="str">
        <f>IF(ROWS(E$7:E52)&gt;$B$1,"",LOOKUP(ROWS(E$7:E52),p3สรุปผลการเรียน!$AD$6:$AD$50,p3สรุปผลการเรียน!$C$6:$C$50))</f>
        <v/>
      </c>
      <c r="F52" s="157" t="str">
        <f>IF(ROWS(F$7:F52)&gt;$B$1,"",LOOKUP(ROWS(F$7:F52),p3สรุปผลการเรียน!$AD$6:$AD$50,p3สรุปผลการเรียน!$E$6:$E$50))</f>
        <v/>
      </c>
      <c r="G52" s="158" t="str">
        <f>IF(ROWS(G$7:G52)&gt;$B$1,"",LOOKUP(ROWS(G$7:G52),p3สรุปผลการเรียน!$AD$6:$AD$50,p3สรุปผลการเรียน!$F$6:$F$50))</f>
        <v/>
      </c>
      <c r="H52" s="159" t="str">
        <f>IF(ROWS(H$7:H52)&gt;$B$1,"",LOOKUP(ROWS(H$7:H52),p3สรุปผลการเรียน!$AD$6:$AD$50,p3สรุปผลการเรียน!$G$6:$G$50))</f>
        <v/>
      </c>
      <c r="I52" s="155" t="str">
        <f>IF(ROWS(I$7:I52)&gt;$B$1,"",LOOKUP(ROWS(I$7:I52),p3สรุปผลการเรียน!$AD$6:$AD$50,p3สรุปผลการเรียน!$V$6:$V$50))</f>
        <v/>
      </c>
    </row>
    <row r="53" spans="2:9" x14ac:dyDescent="0.5">
      <c r="B53" s="154" t="str">
        <f>IF(D53="","",SUBTOTAL(3,D$7:$D53))</f>
        <v/>
      </c>
      <c r="C53" s="155" t="str">
        <f>IF(ROWS(C$7:C53)&gt;$B$1,"",LOOKUP(ROWS(C$7:C53),p3สรุปผลการเรียน!$AD$6:$AD$50,p3สรุปผลการเรียน!$B$6:$B$50))</f>
        <v/>
      </c>
      <c r="D53" s="155" t="str">
        <f>IF(ROWS(D$7:D53)&gt;$B$1,"",LOOKUP(ROWS(D$7:D53),p3สรุปผลการเรียน!$AD$6:$AD$45,p3สรุปผลการเรียน!$D$6:$D$45))</f>
        <v/>
      </c>
      <c r="E53" s="156" t="str">
        <f>IF(ROWS(E$7:E53)&gt;$B$1,"",LOOKUP(ROWS(E$7:E53),p3สรุปผลการเรียน!$AD$6:$AD$50,p3สรุปผลการเรียน!$C$6:$C$50))</f>
        <v/>
      </c>
      <c r="F53" s="157" t="str">
        <f>IF(ROWS(F$7:F53)&gt;$B$1,"",LOOKUP(ROWS(F$7:F53),p3สรุปผลการเรียน!$AD$6:$AD$50,p3สรุปผลการเรียน!$E$6:$E$50))</f>
        <v/>
      </c>
      <c r="G53" s="158" t="str">
        <f>IF(ROWS(G$7:G53)&gt;$B$1,"",LOOKUP(ROWS(G$7:G53),p3สรุปผลการเรียน!$AD$6:$AD$50,p3สรุปผลการเรียน!$F$6:$F$50))</f>
        <v/>
      </c>
      <c r="H53" s="159" t="str">
        <f>IF(ROWS(H$7:H53)&gt;$B$1,"",LOOKUP(ROWS(H$7:H53),p3สรุปผลการเรียน!$AD$6:$AD$50,p3สรุปผลการเรียน!$G$6:$G$50))</f>
        <v/>
      </c>
      <c r="I53" s="155" t="str">
        <f>IF(ROWS(I$7:I53)&gt;$B$1,"",LOOKUP(ROWS(I$7:I53),p3สรุปผลการเรียน!$AD$6:$AD$50,p3สรุปผลการเรียน!$V$6:$V$50))</f>
        <v/>
      </c>
    </row>
    <row r="54" spans="2:9" x14ac:dyDescent="0.5">
      <c r="B54" s="154" t="str">
        <f>IF(D54="","",SUBTOTAL(3,D$7:$D54))</f>
        <v/>
      </c>
      <c r="C54" s="155" t="str">
        <f>IF(ROWS(C$7:C54)&gt;$B$1,"",LOOKUP(ROWS(C$7:C54),p3สรุปผลการเรียน!$AD$6:$AD$50,p3สรุปผลการเรียน!$B$6:$B$50))</f>
        <v/>
      </c>
      <c r="D54" s="155" t="str">
        <f>IF(ROWS(D$7:D54)&gt;$B$1,"",LOOKUP(ROWS(D$7:D54),p3สรุปผลการเรียน!$AD$6:$AD$45,p3สรุปผลการเรียน!$D$6:$D$45))</f>
        <v/>
      </c>
      <c r="E54" s="156" t="str">
        <f>IF(ROWS(E$7:E54)&gt;$B$1,"",LOOKUP(ROWS(E$7:E54),p3สรุปผลการเรียน!$AD$6:$AD$50,p3สรุปผลการเรียน!$C$6:$C$50))</f>
        <v/>
      </c>
      <c r="F54" s="157" t="str">
        <f>IF(ROWS(F$7:F54)&gt;$B$1,"",LOOKUP(ROWS(F$7:F54),p3สรุปผลการเรียน!$AD$6:$AD$50,p3สรุปผลการเรียน!$E$6:$E$50))</f>
        <v/>
      </c>
      <c r="G54" s="158" t="str">
        <f>IF(ROWS(G$7:G54)&gt;$B$1,"",LOOKUP(ROWS(G$7:G54),p3สรุปผลการเรียน!$AD$6:$AD$50,p3สรุปผลการเรียน!$F$6:$F$50))</f>
        <v/>
      </c>
      <c r="H54" s="159" t="str">
        <f>IF(ROWS(H$7:H54)&gt;$B$1,"",LOOKUP(ROWS(H$7:H54),p3สรุปผลการเรียน!$AD$6:$AD$50,p3สรุปผลการเรียน!$G$6:$G$50))</f>
        <v/>
      </c>
      <c r="I54" s="155" t="str">
        <f>IF(ROWS(I$7:I54)&gt;$B$1,"",LOOKUP(ROWS(I$7:I54),p3สรุปผลการเรียน!$AD$6:$AD$50,p3สรุปผลการเรียน!$V$6:$V$50))</f>
        <v/>
      </c>
    </row>
    <row r="55" spans="2:9" x14ac:dyDescent="0.5">
      <c r="B55" s="154" t="str">
        <f>IF(D55="","",SUBTOTAL(3,D$7:$D55))</f>
        <v/>
      </c>
      <c r="C55" s="155" t="str">
        <f>IF(ROWS(C$7:C55)&gt;$B$1,"",LOOKUP(ROWS(C$7:C55),p3สรุปผลการเรียน!$AD$6:$AD$50,p3สรุปผลการเรียน!$B$6:$B$50))</f>
        <v/>
      </c>
      <c r="D55" s="155" t="str">
        <f>IF(ROWS(D$7:D55)&gt;$B$1,"",LOOKUP(ROWS(D$7:D55),p3สรุปผลการเรียน!$AD$6:$AD$45,p3สรุปผลการเรียน!$D$6:$D$45))</f>
        <v/>
      </c>
      <c r="E55" s="156" t="str">
        <f>IF(ROWS(E$7:E55)&gt;$B$1,"",LOOKUP(ROWS(E$7:E55),p3สรุปผลการเรียน!$AD$6:$AD$50,p3สรุปผลการเรียน!$C$6:$C$50))</f>
        <v/>
      </c>
      <c r="F55" s="157" t="str">
        <f>IF(ROWS(F$7:F55)&gt;$B$1,"",LOOKUP(ROWS(F$7:F55),p3สรุปผลการเรียน!$AD$6:$AD$50,p3สรุปผลการเรียน!$E$6:$E$50))</f>
        <v/>
      </c>
      <c r="G55" s="158" t="str">
        <f>IF(ROWS(G$7:G55)&gt;$B$1,"",LOOKUP(ROWS(G$7:G55),p3สรุปผลการเรียน!$AD$6:$AD$50,p3สรุปผลการเรียน!$F$6:$F$50))</f>
        <v/>
      </c>
      <c r="H55" s="159" t="str">
        <f>IF(ROWS(H$7:H55)&gt;$B$1,"",LOOKUP(ROWS(H$7:H55),p3สรุปผลการเรียน!$AD$6:$AD$50,p3สรุปผลการเรียน!$G$6:$G$50))</f>
        <v/>
      </c>
      <c r="I55" s="155" t="str">
        <f>IF(ROWS(I$7:I55)&gt;$B$1,"",LOOKUP(ROWS(I$7:I55),p3สรุปผลการเรียน!$AD$6:$AD$50,p3สรุปผลการเรียน!$V$6:$V$50))</f>
        <v/>
      </c>
    </row>
    <row r="56" spans="2:9" x14ac:dyDescent="0.5">
      <c r="B56" s="154" t="str">
        <f>IF(D56="","",SUBTOTAL(3,D$7:$D56))</f>
        <v/>
      </c>
      <c r="C56" s="155" t="str">
        <f>IF(ROWS(C$7:C56)&gt;$B$1,"",LOOKUP(ROWS(C$7:C56),p3สรุปผลการเรียน!$AD$6:$AD$50,p3สรุปผลการเรียน!$B$6:$B$50))</f>
        <v/>
      </c>
      <c r="D56" s="155" t="str">
        <f>IF(ROWS(D$7:D56)&gt;$B$1,"",LOOKUP(ROWS(D$7:D56),p3สรุปผลการเรียน!$AD$6:$AD$45,p3สรุปผลการเรียน!$D$6:$D$45))</f>
        <v/>
      </c>
      <c r="E56" s="156" t="str">
        <f>IF(ROWS(E$7:E56)&gt;$B$1,"",LOOKUP(ROWS(E$7:E56),p3สรุปผลการเรียน!$AD$6:$AD$50,p3สรุปผลการเรียน!$C$6:$C$50))</f>
        <v/>
      </c>
      <c r="F56" s="157" t="str">
        <f>IF(ROWS(F$7:F56)&gt;$B$1,"",LOOKUP(ROWS(F$7:F56),p3สรุปผลการเรียน!$AD$6:$AD$50,p3สรุปผลการเรียน!$E$6:$E$50))</f>
        <v/>
      </c>
      <c r="G56" s="158" t="str">
        <f>IF(ROWS(G$7:G56)&gt;$B$1,"",LOOKUP(ROWS(G$7:G56),p3สรุปผลการเรียน!$AD$6:$AD$50,p3สรุปผลการเรียน!$F$6:$F$50))</f>
        <v/>
      </c>
      <c r="H56" s="159" t="str">
        <f>IF(ROWS(H$7:H56)&gt;$B$1,"",LOOKUP(ROWS(H$7:H56),p3สรุปผลการเรียน!$AD$6:$AD$50,p3สรุปผลการเรียน!$G$6:$G$50))</f>
        <v/>
      </c>
      <c r="I56" s="155" t="str">
        <f>IF(ROWS(I$7:I56)&gt;$B$1,"",LOOKUP(ROWS(I$7:I56),p3สรุปผลการเรียน!$AD$6:$AD$50,p3สรุปผลการเรียน!$V$6:$V$50))</f>
        <v/>
      </c>
    </row>
    <row r="57" spans="2:9" x14ac:dyDescent="0.5">
      <c r="B57" s="154" t="str">
        <f>IF(D57="","",SUBTOTAL(3,D$7:$D57))</f>
        <v/>
      </c>
      <c r="C57" s="155" t="str">
        <f>IF(ROWS(C$7:C57)&gt;$B$1,"",LOOKUP(ROWS(C$7:C57),p3สรุปผลการเรียน!$AD$6:$AD$50,p3สรุปผลการเรียน!$B$6:$B$50))</f>
        <v/>
      </c>
      <c r="D57" s="155" t="str">
        <f>IF(ROWS(D$7:D57)&gt;$B$1,"",LOOKUP(ROWS(D$7:D57),p3สรุปผลการเรียน!$AD$6:$AD$45,p3สรุปผลการเรียน!$D$6:$D$45))</f>
        <v/>
      </c>
      <c r="E57" s="156" t="str">
        <f>IF(ROWS(E$7:E57)&gt;$B$1,"",LOOKUP(ROWS(E$7:E57),p3สรุปผลการเรียน!$AD$6:$AD$50,p3สรุปผลการเรียน!$C$6:$C$50))</f>
        <v/>
      </c>
      <c r="F57" s="157" t="str">
        <f>IF(ROWS(F$7:F57)&gt;$B$1,"",LOOKUP(ROWS(F$7:F57),p3สรุปผลการเรียน!$AD$6:$AD$50,p3สรุปผลการเรียน!$E$6:$E$50))</f>
        <v/>
      </c>
      <c r="G57" s="158" t="str">
        <f>IF(ROWS(G$7:G57)&gt;$B$1,"",LOOKUP(ROWS(G$7:G57),p3สรุปผลการเรียน!$AD$6:$AD$50,p3สรุปผลการเรียน!$F$6:$F$50))</f>
        <v/>
      </c>
      <c r="H57" s="159" t="str">
        <f>IF(ROWS(H$7:H57)&gt;$B$1,"",LOOKUP(ROWS(H$7:H57),p3สรุปผลการเรียน!$AD$6:$AD$50,p3สรุปผลการเรียน!$G$6:$G$50))</f>
        <v/>
      </c>
      <c r="I57" s="155" t="str">
        <f>IF(ROWS(I$7:I57)&gt;$B$1,"",LOOKUP(ROWS(I$7:I57),p3สรุปผลการเรียน!$AD$6:$AD$50,p3สรุปผลการเรียน!$V$6:$V$50))</f>
        <v/>
      </c>
    </row>
    <row r="58" spans="2:9" x14ac:dyDescent="0.5">
      <c r="B58" s="154" t="str">
        <f>IF(D58="","",SUBTOTAL(3,D$7:$D58))</f>
        <v/>
      </c>
      <c r="C58" s="155" t="str">
        <f>IF(ROWS(C$7:C58)&gt;$B$1,"",LOOKUP(ROWS(C$7:C58),p3สรุปผลการเรียน!$AD$6:$AD$50,p3สรุปผลการเรียน!$B$6:$B$50))</f>
        <v/>
      </c>
      <c r="D58" s="155" t="str">
        <f>IF(ROWS(D$7:D58)&gt;$B$1,"",LOOKUP(ROWS(D$7:D58),p3สรุปผลการเรียน!$AD$6:$AD$45,p3สรุปผลการเรียน!$D$6:$D$45))</f>
        <v/>
      </c>
      <c r="E58" s="156" t="str">
        <f>IF(ROWS(E$7:E58)&gt;$B$1,"",LOOKUP(ROWS(E$7:E58),p3สรุปผลการเรียน!$AD$6:$AD$50,p3สรุปผลการเรียน!$C$6:$C$50))</f>
        <v/>
      </c>
      <c r="F58" s="157" t="str">
        <f>IF(ROWS(F$7:F58)&gt;$B$1,"",LOOKUP(ROWS(F$7:F58),p3สรุปผลการเรียน!$AD$6:$AD$50,p3สรุปผลการเรียน!$E$6:$E$50))</f>
        <v/>
      </c>
      <c r="G58" s="158" t="str">
        <f>IF(ROWS(G$7:G58)&gt;$B$1,"",LOOKUP(ROWS(G$7:G58),p3สรุปผลการเรียน!$AD$6:$AD$50,p3สรุปผลการเรียน!$F$6:$F$50))</f>
        <v/>
      </c>
      <c r="H58" s="159" t="str">
        <f>IF(ROWS(H$7:H58)&gt;$B$1,"",LOOKUP(ROWS(H$7:H58),p3สรุปผลการเรียน!$AD$6:$AD$50,p3สรุปผลการเรียน!$G$6:$G$50))</f>
        <v/>
      </c>
      <c r="I58" s="155" t="str">
        <f>IF(ROWS(I$7:I58)&gt;$B$1,"",LOOKUP(ROWS(I$7:I58),p3สรุปผลการเรียน!$AD$6:$AD$50,p3สรุปผลการเรียน!$V$6:$V$50))</f>
        <v/>
      </c>
    </row>
  </sheetData>
  <sheetProtection algorithmName="SHA-512" hashValue="TKPsgpL/ZiJlMaJSwuWeP52U81+UVEwfTjxas3JOTYdke6OssVlXfy2FG2mfp4U5HtDR7WIZeC+gNUD205fhCg==" saltValue="vpku1bAWQ89kDu+wlW+XCw==" spinCount="100000" sheet="1" objects="1" scenarios="1" selectLockedCells="1"/>
  <mergeCells count="3">
    <mergeCell ref="F6:H6"/>
    <mergeCell ref="B4:I4"/>
    <mergeCell ref="B5:I5"/>
  </mergeCells>
  <conditionalFormatting sqref="I7:I58">
    <cfRule type="cellIs" dxfId="48" priority="5" operator="equal">
      <formula>"มผ"</formula>
    </cfRule>
    <cfRule type="cellIs" dxfId="47" priority="6" operator="equal">
      <formula>"มส"</formula>
    </cfRule>
    <cfRule type="cellIs" dxfId="46" priority="7" operator="equal">
      <formula>"ร"</formula>
    </cfRule>
    <cfRule type="cellIs" dxfId="45" priority="8" operator="equal">
      <formula>0</formula>
    </cfRule>
  </conditionalFormatting>
  <pageMargins left="1.8110236220472442" right="0.70866141732283472" top="0.47244094488188981" bottom="1.0629921259842521" header="0.31496062992125984" footer="0.35433070866141736"/>
  <pageSetup paperSize="9" scale="105" orientation="portrait" horizontalDpi="4294967293" verticalDpi="4294967292" r:id="rId1"/>
  <headerFooter scaleWithDoc="0" alignWithMargins="0">
    <oddHeader>&amp;C</oddHeader>
    <oddFooter>&amp;Cลงชื่อ________________________ครูผู้สอน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O3698"/>
  <sheetViews>
    <sheetView workbookViewId="0">
      <selection activeCell="C3" sqref="C3"/>
    </sheetView>
  </sheetViews>
  <sheetFormatPr defaultColWidth="9.140625" defaultRowHeight="21.75" x14ac:dyDescent="0.5"/>
  <cols>
    <col min="1" max="1" width="9.140625" style="23"/>
    <col min="2" max="2" width="9.140625" style="196"/>
    <col min="3" max="3" width="44.42578125" style="23" bestFit="1" customWidth="1"/>
    <col min="4" max="10" width="6.85546875" style="201" hidden="1" customWidth="1"/>
    <col min="11" max="15" width="7.28515625" style="201" hidden="1" customWidth="1"/>
    <col min="16" max="16384" width="9.140625" style="23"/>
  </cols>
  <sheetData>
    <row r="1" spans="2:15" x14ac:dyDescent="0.5">
      <c r="D1" s="197">
        <f>ข้อมูลเบื้องต้น!J17</f>
        <v>0</v>
      </c>
      <c r="E1" s="197">
        <f>ข้อมูลเบื้องต้น!J18</f>
        <v>0</v>
      </c>
      <c r="F1" s="197">
        <f>ข้อมูลเบื้องต้น!J19</f>
        <v>0</v>
      </c>
      <c r="G1" s="197">
        <f>ข้อมูลเบื้องต้น!J20</f>
        <v>0</v>
      </c>
      <c r="H1" s="197">
        <f>ข้อมูลเบื้องต้น!J21</f>
        <v>0</v>
      </c>
      <c r="I1" s="197">
        <f>ข้อมูลเบื้องต้น!J22</f>
        <v>0</v>
      </c>
      <c r="J1" s="197">
        <f>ข้อมูลเบื้องต้น!J23</f>
        <v>0</v>
      </c>
      <c r="K1" s="197">
        <f>ข้อมูลเบื้องต้น!J24</f>
        <v>0</v>
      </c>
      <c r="L1" s="197">
        <f>ข้อมูลเบื้องต้น!J25</f>
        <v>0</v>
      </c>
      <c r="M1" s="197">
        <f>ข้อมูลเบื้องต้น!J26</f>
        <v>0</v>
      </c>
      <c r="N1" s="197">
        <f>ข้อมูลเบื้องต้น!J27</f>
        <v>0</v>
      </c>
      <c r="O1" s="197">
        <f>ข้อมูลเบื้องต้น!J28</f>
        <v>0</v>
      </c>
    </row>
    <row r="2" spans="2:15" x14ac:dyDescent="0.5">
      <c r="B2" s="198" t="s">
        <v>187</v>
      </c>
      <c r="C2" s="198" t="s">
        <v>188</v>
      </c>
      <c r="D2" s="179">
        <v>0</v>
      </c>
      <c r="E2" s="179">
        <v>0</v>
      </c>
      <c r="F2" s="179">
        <v>0</v>
      </c>
      <c r="G2" s="179">
        <v>0</v>
      </c>
      <c r="H2" s="179">
        <v>0</v>
      </c>
      <c r="I2" s="179">
        <v>0</v>
      </c>
      <c r="J2" s="179">
        <v>0</v>
      </c>
      <c r="K2" s="179">
        <v>0</v>
      </c>
      <c r="L2" s="179">
        <v>0</v>
      </c>
      <c r="M2" s="179">
        <v>0</v>
      </c>
      <c r="N2" s="179">
        <v>0</v>
      </c>
      <c r="O2" s="179">
        <v>0</v>
      </c>
    </row>
    <row r="3" spans="2:15" x14ac:dyDescent="0.5">
      <c r="B3" s="235" t="s">
        <v>140</v>
      </c>
      <c r="C3" s="199"/>
      <c r="D3" s="179" t="str">
        <f>IF(AND(Table4[[#This Row],[ห้อง]]=D$1),LOOKUP(9.99999999999999E+307,D$2:$D2)+1,"")</f>
        <v/>
      </c>
      <c r="E3" s="179" t="str">
        <f>IF(AND(Table4[[#This Row],[ห้อง]]=E$1),LOOKUP(9.99999999999999E+307,E$2:$E2)+1,"")</f>
        <v/>
      </c>
      <c r="F3" s="179" t="str">
        <f>IF(AND(Table4[[#This Row],[ห้อง]]=F$1),LOOKUP(9.99999999999999E+307,$F$2:F2)+1,"")</f>
        <v/>
      </c>
      <c r="G3" s="179" t="str">
        <f>IF(AND(Table4[[#This Row],[ห้อง]]=G$1),LOOKUP(9.99999999999999E+307,$G$2:G2)+1,"")</f>
        <v/>
      </c>
      <c r="H3" s="179" t="str">
        <f>IF(AND(Table4[[#This Row],[ห้อง]]=H$1),LOOKUP(9.99999999999999E+307,$H$2:H2)+1,"")</f>
        <v/>
      </c>
      <c r="I3" s="179" t="str">
        <f>IF(AND(Table4[[#This Row],[ห้อง]]=I$1),LOOKUP(9.99999999999999E+307,$I$2:I2)+1,"")</f>
        <v/>
      </c>
      <c r="J3" s="179" t="str">
        <f>IF(AND(Table4[[#This Row],[ห้อง]]=J$1),LOOKUP(9.99999999999999E+307,$J$2:J2)+1,"")</f>
        <v/>
      </c>
      <c r="K3" s="179" t="str">
        <f>IF(AND(Table4[[#This Row],[ห้อง]]=K$1),LOOKUP(9.99999999999999E+307,$K$2:K2)+1,"")</f>
        <v/>
      </c>
      <c r="L3" s="179" t="str">
        <f>IF(AND(Table4[[#This Row],[ห้อง]]=L$1),LOOKUP(9.99999999999999E+307,$L$2:L2)+1,"")</f>
        <v/>
      </c>
      <c r="M3" s="179" t="str">
        <f>IF(AND(Table4[[#This Row],[ห้อง]]=M$1),LOOKUP(9.99999999999999E+307,$M$2:M2)+1,"")</f>
        <v/>
      </c>
      <c r="N3" s="179" t="str">
        <f>IF(AND(Table4[[#This Row],[ห้อง]]=N$1),LOOKUP(9.99999999999999E+307,$N$2:N2)+1,"")</f>
        <v/>
      </c>
      <c r="O3" s="179" t="str">
        <f>IF(AND(Table4[[#This Row],[ห้อง]]=O$1),LOOKUP(9.99999999999999E+307,$O$2:O2)+1,"")</f>
        <v/>
      </c>
    </row>
    <row r="4" spans="2:15" x14ac:dyDescent="0.5">
      <c r="B4" s="235" t="s">
        <v>141</v>
      </c>
      <c r="C4" s="199"/>
      <c r="D4" s="179" t="str">
        <f>IF(AND(Table4[[#This Row],[ห้อง]]=D$1),LOOKUP(9.99999999999999E+307,D$2:$D3)+1,"")</f>
        <v/>
      </c>
      <c r="E4" s="179" t="str">
        <f>IF(AND(Table4[[#This Row],[ห้อง]]=E$1),LOOKUP(9.99999999999999E+307,E$2:$E3)+1,"")</f>
        <v/>
      </c>
      <c r="F4" s="179" t="str">
        <f>IF(AND(Table4[[#This Row],[ห้อง]]=F$1),LOOKUP(9.99999999999999E+307,$F$2:F3)+1,"")</f>
        <v/>
      </c>
      <c r="G4" s="179" t="str">
        <f>IF(AND(Table4[[#This Row],[ห้อง]]=G$1),LOOKUP(9.99999999999999E+307,$G$2:G3)+1,"")</f>
        <v/>
      </c>
      <c r="H4" s="179" t="str">
        <f>IF(AND(Table4[[#This Row],[ห้อง]]=H$1),LOOKUP(9.99999999999999E+307,$H$2:H3)+1,"")</f>
        <v/>
      </c>
      <c r="I4" s="179" t="str">
        <f>IF(AND(Table4[[#This Row],[ห้อง]]=I$1),LOOKUP(9.99999999999999E+307,$I$2:I3)+1,"")</f>
        <v/>
      </c>
      <c r="J4" s="179" t="str">
        <f>IF(AND(Table4[[#This Row],[ห้อง]]=J$1),LOOKUP(9.99999999999999E+307,$J$2:J3)+1,"")</f>
        <v/>
      </c>
      <c r="K4" s="179" t="str">
        <f>IF(AND(Table4[[#This Row],[ห้อง]]=K$1),LOOKUP(9.99999999999999E+307,$K$2:K3)+1,"")</f>
        <v/>
      </c>
      <c r="L4" s="179" t="str">
        <f>IF(AND(Table4[[#This Row],[ห้อง]]=L$1),LOOKUP(9.99999999999999E+307,$L$2:L3)+1,"")</f>
        <v/>
      </c>
      <c r="M4" s="179" t="str">
        <f>IF(AND(Table4[[#This Row],[ห้อง]]=M$1),LOOKUP(9.99999999999999E+307,$M$2:M3)+1,"")</f>
        <v/>
      </c>
      <c r="N4" s="179" t="str">
        <f>IF(AND(Table4[[#This Row],[ห้อง]]=N$1),LOOKUP(9.99999999999999E+307,$N$2:N3)+1,"")</f>
        <v/>
      </c>
      <c r="O4" s="179" t="str">
        <f>IF(AND(Table4[[#This Row],[ห้อง]]=O$1),LOOKUP(9.99999999999999E+307,$O$2:O3)+1,"")</f>
        <v/>
      </c>
    </row>
    <row r="5" spans="2:15" x14ac:dyDescent="0.5">
      <c r="B5" s="235" t="s">
        <v>142</v>
      </c>
      <c r="C5" s="199"/>
      <c r="D5" s="179" t="str">
        <f>IF(AND(Table4[[#This Row],[ห้อง]]=D$1),LOOKUP(9.99999999999999E+307,D$2:$D4)+1,"")</f>
        <v/>
      </c>
      <c r="E5" s="179" t="str">
        <f>IF(AND(Table4[[#This Row],[ห้อง]]=E$1),LOOKUP(9.99999999999999E+307,E$2:$E4)+1,"")</f>
        <v/>
      </c>
      <c r="F5" s="179" t="str">
        <f>IF(AND(Table4[[#This Row],[ห้อง]]=F$1),LOOKUP(9.99999999999999E+307,$F$2:F4)+1,"")</f>
        <v/>
      </c>
      <c r="G5" s="179" t="str">
        <f>IF(AND(Table4[[#This Row],[ห้อง]]=G$1),LOOKUP(9.99999999999999E+307,$G$2:G4)+1,"")</f>
        <v/>
      </c>
      <c r="H5" s="179" t="str">
        <f>IF(AND(Table4[[#This Row],[ห้อง]]=H$1),LOOKUP(9.99999999999999E+307,$H$2:H4)+1,"")</f>
        <v/>
      </c>
      <c r="I5" s="179" t="str">
        <f>IF(AND(Table4[[#This Row],[ห้อง]]=I$1),LOOKUP(9.99999999999999E+307,$I$2:I4)+1,"")</f>
        <v/>
      </c>
      <c r="J5" s="179" t="str">
        <f>IF(AND(Table4[[#This Row],[ห้อง]]=J$1),LOOKUP(9.99999999999999E+307,$J$2:J4)+1,"")</f>
        <v/>
      </c>
      <c r="K5" s="179" t="str">
        <f>IF(AND(Table4[[#This Row],[ห้อง]]=K$1),LOOKUP(9.99999999999999E+307,$K$2:K4)+1,"")</f>
        <v/>
      </c>
      <c r="L5" s="179" t="str">
        <f>IF(AND(Table4[[#This Row],[ห้อง]]=L$1),LOOKUP(9.99999999999999E+307,$L$2:L4)+1,"")</f>
        <v/>
      </c>
      <c r="M5" s="179" t="str">
        <f>IF(AND(Table4[[#This Row],[ห้อง]]=M$1),LOOKUP(9.99999999999999E+307,$M$2:M4)+1,"")</f>
        <v/>
      </c>
      <c r="N5" s="179" t="str">
        <f>IF(AND(Table4[[#This Row],[ห้อง]]=N$1),LOOKUP(9.99999999999999E+307,$N$2:N4)+1,"")</f>
        <v/>
      </c>
      <c r="O5" s="179" t="str">
        <f>IF(AND(Table4[[#This Row],[ห้อง]]=O$1),LOOKUP(9.99999999999999E+307,$O$2:O4)+1,"")</f>
        <v/>
      </c>
    </row>
    <row r="6" spans="2:15" x14ac:dyDescent="0.5">
      <c r="B6" s="235" t="s">
        <v>143</v>
      </c>
      <c r="C6" s="199"/>
      <c r="D6" s="179" t="str">
        <f>IF(AND(Table4[[#This Row],[ห้อง]]=D$1),LOOKUP(9.99999999999999E+307,D$2:$D5)+1,"")</f>
        <v/>
      </c>
      <c r="E6" s="179" t="str">
        <f>IF(AND(Table4[[#This Row],[ห้อง]]=E$1),LOOKUP(9.99999999999999E+307,E$2:$E5)+1,"")</f>
        <v/>
      </c>
      <c r="F6" s="179" t="str">
        <f>IF(AND(Table4[[#This Row],[ห้อง]]=F$1),LOOKUP(9.99999999999999E+307,$F$2:F5)+1,"")</f>
        <v/>
      </c>
      <c r="G6" s="179" t="str">
        <f>IF(AND(Table4[[#This Row],[ห้อง]]=G$1),LOOKUP(9.99999999999999E+307,$G$2:G5)+1,"")</f>
        <v/>
      </c>
      <c r="H6" s="179" t="str">
        <f>IF(AND(Table4[[#This Row],[ห้อง]]=H$1),LOOKUP(9.99999999999999E+307,$H$2:H5)+1,"")</f>
        <v/>
      </c>
      <c r="I6" s="179" t="str">
        <f>IF(AND(Table4[[#This Row],[ห้อง]]=I$1),LOOKUP(9.99999999999999E+307,$I$2:I5)+1,"")</f>
        <v/>
      </c>
      <c r="J6" s="179" t="str">
        <f>IF(AND(Table4[[#This Row],[ห้อง]]=J$1),LOOKUP(9.99999999999999E+307,$J$2:J5)+1,"")</f>
        <v/>
      </c>
      <c r="K6" s="179" t="str">
        <f>IF(AND(Table4[[#This Row],[ห้อง]]=K$1),LOOKUP(9.99999999999999E+307,$K$2:K5)+1,"")</f>
        <v/>
      </c>
      <c r="L6" s="179" t="str">
        <f>IF(AND(Table4[[#This Row],[ห้อง]]=L$1),LOOKUP(9.99999999999999E+307,$L$2:L5)+1,"")</f>
        <v/>
      </c>
      <c r="M6" s="179" t="str">
        <f>IF(AND(Table4[[#This Row],[ห้อง]]=M$1),LOOKUP(9.99999999999999E+307,$M$2:M5)+1,"")</f>
        <v/>
      </c>
      <c r="N6" s="179" t="str">
        <f>IF(AND(Table4[[#This Row],[ห้อง]]=N$1),LOOKUP(9.99999999999999E+307,$N$2:N5)+1,"")</f>
        <v/>
      </c>
      <c r="O6" s="179" t="str">
        <f>IF(AND(Table4[[#This Row],[ห้อง]]=O$1),LOOKUP(9.99999999999999E+307,$O$2:O5)+1,"")</f>
        <v/>
      </c>
    </row>
    <row r="7" spans="2:15" x14ac:dyDescent="0.5">
      <c r="B7" s="235" t="s">
        <v>144</v>
      </c>
      <c r="C7" s="199"/>
      <c r="D7" s="179" t="str">
        <f>IF(AND(Table4[[#This Row],[ห้อง]]=D$1),LOOKUP(9.99999999999999E+307,D$2:$D6)+1,"")</f>
        <v/>
      </c>
      <c r="E7" s="179" t="str">
        <f>IF(AND(Table4[[#This Row],[ห้อง]]=E$1),LOOKUP(9.99999999999999E+307,E$2:$E6)+1,"")</f>
        <v/>
      </c>
      <c r="F7" s="179" t="str">
        <f>IF(AND(Table4[[#This Row],[ห้อง]]=F$1),LOOKUP(9.99999999999999E+307,$F$2:F6)+1,"")</f>
        <v/>
      </c>
      <c r="G7" s="179" t="str">
        <f>IF(AND(Table4[[#This Row],[ห้อง]]=G$1),LOOKUP(9.99999999999999E+307,$G$2:G6)+1,"")</f>
        <v/>
      </c>
      <c r="H7" s="179" t="str">
        <f>IF(AND(Table4[[#This Row],[ห้อง]]=H$1),LOOKUP(9.99999999999999E+307,$H$2:H6)+1,"")</f>
        <v/>
      </c>
      <c r="I7" s="179" t="str">
        <f>IF(AND(Table4[[#This Row],[ห้อง]]=I$1),LOOKUP(9.99999999999999E+307,$I$2:I6)+1,"")</f>
        <v/>
      </c>
      <c r="J7" s="179" t="str">
        <f>IF(AND(Table4[[#This Row],[ห้อง]]=J$1),LOOKUP(9.99999999999999E+307,$J$2:J6)+1,"")</f>
        <v/>
      </c>
      <c r="K7" s="179" t="str">
        <f>IF(AND(Table4[[#This Row],[ห้อง]]=K$1),LOOKUP(9.99999999999999E+307,$K$2:K6)+1,"")</f>
        <v/>
      </c>
      <c r="L7" s="179" t="str">
        <f>IF(AND(Table4[[#This Row],[ห้อง]]=L$1),LOOKUP(9.99999999999999E+307,$L$2:L6)+1,"")</f>
        <v/>
      </c>
      <c r="M7" s="179" t="str">
        <f>IF(AND(Table4[[#This Row],[ห้อง]]=M$1),LOOKUP(9.99999999999999E+307,$M$2:M6)+1,"")</f>
        <v/>
      </c>
      <c r="N7" s="179" t="str">
        <f>IF(AND(Table4[[#This Row],[ห้อง]]=N$1),LOOKUP(9.99999999999999E+307,$N$2:N6)+1,"")</f>
        <v/>
      </c>
      <c r="O7" s="179" t="str">
        <f>IF(AND(Table4[[#This Row],[ห้อง]]=O$1),LOOKUP(9.99999999999999E+307,$O$2:O6)+1,"")</f>
        <v/>
      </c>
    </row>
    <row r="8" spans="2:15" x14ac:dyDescent="0.5">
      <c r="B8" s="235" t="s">
        <v>145</v>
      </c>
      <c r="C8" s="199"/>
      <c r="D8" s="179" t="str">
        <f>IF(AND(Table4[[#This Row],[ห้อง]]=D$1),LOOKUP(9.99999999999999E+307,D$2:$D7)+1,"")</f>
        <v/>
      </c>
      <c r="E8" s="179" t="str">
        <f>IF(AND(Table4[[#This Row],[ห้อง]]=E$1),LOOKUP(9.99999999999999E+307,E$2:$E7)+1,"")</f>
        <v/>
      </c>
      <c r="F8" s="179" t="str">
        <f>IF(AND(Table4[[#This Row],[ห้อง]]=F$1),LOOKUP(9.99999999999999E+307,$F$2:F7)+1,"")</f>
        <v/>
      </c>
      <c r="G8" s="179" t="str">
        <f>IF(AND(Table4[[#This Row],[ห้อง]]=G$1),LOOKUP(9.99999999999999E+307,$G$2:G7)+1,"")</f>
        <v/>
      </c>
      <c r="H8" s="179" t="str">
        <f>IF(AND(Table4[[#This Row],[ห้อง]]=H$1),LOOKUP(9.99999999999999E+307,$H$2:H7)+1,"")</f>
        <v/>
      </c>
      <c r="I8" s="179" t="str">
        <f>IF(AND(Table4[[#This Row],[ห้อง]]=I$1),LOOKUP(9.99999999999999E+307,$I$2:I7)+1,"")</f>
        <v/>
      </c>
      <c r="J8" s="179" t="str">
        <f>IF(AND(Table4[[#This Row],[ห้อง]]=J$1),LOOKUP(9.99999999999999E+307,$J$2:J7)+1,"")</f>
        <v/>
      </c>
      <c r="K8" s="179" t="str">
        <f>IF(AND(Table4[[#This Row],[ห้อง]]=K$1),LOOKUP(9.99999999999999E+307,$K$2:K7)+1,"")</f>
        <v/>
      </c>
      <c r="L8" s="179" t="str">
        <f>IF(AND(Table4[[#This Row],[ห้อง]]=L$1),LOOKUP(9.99999999999999E+307,$L$2:L7)+1,"")</f>
        <v/>
      </c>
      <c r="M8" s="179" t="str">
        <f>IF(AND(Table4[[#This Row],[ห้อง]]=M$1),LOOKUP(9.99999999999999E+307,$M$2:M7)+1,"")</f>
        <v/>
      </c>
      <c r="N8" s="179" t="str">
        <f>IF(AND(Table4[[#This Row],[ห้อง]]=N$1),LOOKUP(9.99999999999999E+307,$N$2:N7)+1,"")</f>
        <v/>
      </c>
      <c r="O8" s="179" t="str">
        <f>IF(AND(Table4[[#This Row],[ห้อง]]=O$1),LOOKUP(9.99999999999999E+307,$O$2:O7)+1,"")</f>
        <v/>
      </c>
    </row>
    <row r="9" spans="2:15" x14ac:dyDescent="0.5">
      <c r="B9" s="235" t="s">
        <v>146</v>
      </c>
      <c r="C9" s="199"/>
      <c r="D9" s="179" t="str">
        <f>IF(AND(Table4[[#This Row],[ห้อง]]=D$1),LOOKUP(9.99999999999999E+307,D$2:$D8)+1,"")</f>
        <v/>
      </c>
      <c r="E9" s="179" t="str">
        <f>IF(AND(Table4[[#This Row],[ห้อง]]=E$1),LOOKUP(9.99999999999999E+307,E$2:$E8)+1,"")</f>
        <v/>
      </c>
      <c r="F9" s="179" t="str">
        <f>IF(AND(Table4[[#This Row],[ห้อง]]=F$1),LOOKUP(9.99999999999999E+307,$F$2:F8)+1,"")</f>
        <v/>
      </c>
      <c r="G9" s="179" t="str">
        <f>IF(AND(Table4[[#This Row],[ห้อง]]=G$1),LOOKUP(9.99999999999999E+307,$G$2:G8)+1,"")</f>
        <v/>
      </c>
      <c r="H9" s="179" t="str">
        <f>IF(AND(Table4[[#This Row],[ห้อง]]=H$1),LOOKUP(9.99999999999999E+307,$H$2:H8)+1,"")</f>
        <v/>
      </c>
      <c r="I9" s="179" t="str">
        <f>IF(AND(Table4[[#This Row],[ห้อง]]=I$1),LOOKUP(9.99999999999999E+307,$I$2:I8)+1,"")</f>
        <v/>
      </c>
      <c r="J9" s="179" t="str">
        <f>IF(AND(Table4[[#This Row],[ห้อง]]=J$1),LOOKUP(9.99999999999999E+307,$J$2:J8)+1,"")</f>
        <v/>
      </c>
      <c r="K9" s="179" t="str">
        <f>IF(AND(Table4[[#This Row],[ห้อง]]=K$1),LOOKUP(9.99999999999999E+307,$K$2:K8)+1,"")</f>
        <v/>
      </c>
      <c r="L9" s="179" t="str">
        <f>IF(AND(Table4[[#This Row],[ห้อง]]=L$1),LOOKUP(9.99999999999999E+307,$L$2:L8)+1,"")</f>
        <v/>
      </c>
      <c r="M9" s="179" t="str">
        <f>IF(AND(Table4[[#This Row],[ห้อง]]=M$1),LOOKUP(9.99999999999999E+307,$M$2:M8)+1,"")</f>
        <v/>
      </c>
      <c r="N9" s="179" t="str">
        <f>IF(AND(Table4[[#This Row],[ห้อง]]=N$1),LOOKUP(9.99999999999999E+307,$N$2:N8)+1,"")</f>
        <v/>
      </c>
      <c r="O9" s="179" t="str">
        <f>IF(AND(Table4[[#This Row],[ห้อง]]=O$1),LOOKUP(9.99999999999999E+307,$O$2:O8)+1,"")</f>
        <v/>
      </c>
    </row>
    <row r="10" spans="2:15" x14ac:dyDescent="0.5">
      <c r="B10" s="235" t="s">
        <v>147</v>
      </c>
      <c r="C10" s="199"/>
      <c r="D10" s="179" t="str">
        <f>IF(AND(Table4[[#This Row],[ห้อง]]=D$1),LOOKUP(9.99999999999999E+307,D$2:$D9)+1,"")</f>
        <v/>
      </c>
      <c r="E10" s="179" t="str">
        <f>IF(AND(Table4[[#This Row],[ห้อง]]=E$1),LOOKUP(9.99999999999999E+307,E$2:$E9)+1,"")</f>
        <v/>
      </c>
      <c r="F10" s="179" t="str">
        <f>IF(AND(Table4[[#This Row],[ห้อง]]=F$1),LOOKUP(9.99999999999999E+307,$F$2:F9)+1,"")</f>
        <v/>
      </c>
      <c r="G10" s="179" t="str">
        <f>IF(AND(Table4[[#This Row],[ห้อง]]=G$1),LOOKUP(9.99999999999999E+307,$G$2:G9)+1,"")</f>
        <v/>
      </c>
      <c r="H10" s="179" t="str">
        <f>IF(AND(Table4[[#This Row],[ห้อง]]=H$1),LOOKUP(9.99999999999999E+307,$H$2:H9)+1,"")</f>
        <v/>
      </c>
      <c r="I10" s="179" t="str">
        <f>IF(AND(Table4[[#This Row],[ห้อง]]=I$1),LOOKUP(9.99999999999999E+307,$I$2:I9)+1,"")</f>
        <v/>
      </c>
      <c r="J10" s="179" t="str">
        <f>IF(AND(Table4[[#This Row],[ห้อง]]=J$1),LOOKUP(9.99999999999999E+307,$J$2:J9)+1,"")</f>
        <v/>
      </c>
      <c r="K10" s="179" t="str">
        <f>IF(AND(Table4[[#This Row],[ห้อง]]=K$1),LOOKUP(9.99999999999999E+307,$K$2:K9)+1,"")</f>
        <v/>
      </c>
      <c r="L10" s="179" t="str">
        <f>IF(AND(Table4[[#This Row],[ห้อง]]=L$1),LOOKUP(9.99999999999999E+307,$L$2:L9)+1,"")</f>
        <v/>
      </c>
      <c r="M10" s="179" t="str">
        <f>IF(AND(Table4[[#This Row],[ห้อง]]=M$1),LOOKUP(9.99999999999999E+307,$M$2:M9)+1,"")</f>
        <v/>
      </c>
      <c r="N10" s="179" t="str">
        <f>IF(AND(Table4[[#This Row],[ห้อง]]=N$1),LOOKUP(9.99999999999999E+307,$N$2:N9)+1,"")</f>
        <v/>
      </c>
      <c r="O10" s="179" t="str">
        <f>IF(AND(Table4[[#This Row],[ห้อง]]=O$1),LOOKUP(9.99999999999999E+307,$O$2:O9)+1,"")</f>
        <v/>
      </c>
    </row>
    <row r="11" spans="2:15" x14ac:dyDescent="0.5">
      <c r="B11" s="235" t="s">
        <v>76</v>
      </c>
      <c r="C11" s="199"/>
      <c r="D11" s="179" t="str">
        <f>IF(AND(Table4[[#This Row],[ห้อง]]=D$1),LOOKUP(9.99999999999999E+307,D$2:$D10)+1,"")</f>
        <v/>
      </c>
      <c r="E11" s="179" t="str">
        <f>IF(AND(Table4[[#This Row],[ห้อง]]=E$1),LOOKUP(9.99999999999999E+307,E$2:$E10)+1,"")</f>
        <v/>
      </c>
      <c r="F11" s="179" t="str">
        <f>IF(AND(Table4[[#This Row],[ห้อง]]=F$1),LOOKUP(9.99999999999999E+307,$F$2:F10)+1,"")</f>
        <v/>
      </c>
      <c r="G11" s="179" t="str">
        <f>IF(AND(Table4[[#This Row],[ห้อง]]=G$1),LOOKUP(9.99999999999999E+307,$G$2:G10)+1,"")</f>
        <v/>
      </c>
      <c r="H11" s="179" t="str">
        <f>IF(AND(Table4[[#This Row],[ห้อง]]=H$1),LOOKUP(9.99999999999999E+307,$H$2:H10)+1,"")</f>
        <v/>
      </c>
      <c r="I11" s="179" t="str">
        <f>IF(AND(Table4[[#This Row],[ห้อง]]=I$1),LOOKUP(9.99999999999999E+307,$I$2:I10)+1,"")</f>
        <v/>
      </c>
      <c r="J11" s="179" t="str">
        <f>IF(AND(Table4[[#This Row],[ห้อง]]=J$1),LOOKUP(9.99999999999999E+307,$J$2:J10)+1,"")</f>
        <v/>
      </c>
      <c r="K11" s="179" t="str">
        <f>IF(AND(Table4[[#This Row],[ห้อง]]=K$1),LOOKUP(9.99999999999999E+307,$K$2:K10)+1,"")</f>
        <v/>
      </c>
      <c r="L11" s="179" t="str">
        <f>IF(AND(Table4[[#This Row],[ห้อง]]=L$1),LOOKUP(9.99999999999999E+307,$L$2:L10)+1,"")</f>
        <v/>
      </c>
      <c r="M11" s="179" t="str">
        <f>IF(AND(Table4[[#This Row],[ห้อง]]=M$1),LOOKUP(9.99999999999999E+307,$M$2:M10)+1,"")</f>
        <v/>
      </c>
      <c r="N11" s="179" t="str">
        <f>IF(AND(Table4[[#This Row],[ห้อง]]=N$1),LOOKUP(9.99999999999999E+307,$N$2:N10)+1,"")</f>
        <v/>
      </c>
      <c r="O11" s="179" t="str">
        <f>IF(AND(Table4[[#This Row],[ห้อง]]=O$1),LOOKUP(9.99999999999999E+307,$O$2:O10)+1,"")</f>
        <v/>
      </c>
    </row>
    <row r="12" spans="2:15" x14ac:dyDescent="0.5">
      <c r="B12" s="235" t="s">
        <v>77</v>
      </c>
      <c r="C12" s="199"/>
      <c r="D12" s="179" t="str">
        <f>IF(AND(Table4[[#This Row],[ห้อง]]=D$1),LOOKUP(9.99999999999999E+307,D$2:$D11)+1,"")</f>
        <v/>
      </c>
      <c r="E12" s="179" t="str">
        <f>IF(AND(Table4[[#This Row],[ห้อง]]=E$1),LOOKUP(9.99999999999999E+307,E$2:$E11)+1,"")</f>
        <v/>
      </c>
      <c r="F12" s="179" t="str">
        <f>IF(AND(Table4[[#This Row],[ห้อง]]=F$1),LOOKUP(9.99999999999999E+307,$F$2:F11)+1,"")</f>
        <v/>
      </c>
      <c r="G12" s="179" t="str">
        <f>IF(AND(Table4[[#This Row],[ห้อง]]=G$1),LOOKUP(9.99999999999999E+307,$G$2:G11)+1,"")</f>
        <v/>
      </c>
      <c r="H12" s="179" t="str">
        <f>IF(AND(Table4[[#This Row],[ห้อง]]=H$1),LOOKUP(9.99999999999999E+307,$H$2:H11)+1,"")</f>
        <v/>
      </c>
      <c r="I12" s="179" t="str">
        <f>IF(AND(Table4[[#This Row],[ห้อง]]=I$1),LOOKUP(9.99999999999999E+307,$I$2:I11)+1,"")</f>
        <v/>
      </c>
      <c r="J12" s="179" t="str">
        <f>IF(AND(Table4[[#This Row],[ห้อง]]=J$1),LOOKUP(9.99999999999999E+307,$J$2:J11)+1,"")</f>
        <v/>
      </c>
      <c r="K12" s="179" t="str">
        <f>IF(AND(Table4[[#This Row],[ห้อง]]=K$1),LOOKUP(9.99999999999999E+307,$K$2:K11)+1,"")</f>
        <v/>
      </c>
      <c r="L12" s="179" t="str">
        <f>IF(AND(Table4[[#This Row],[ห้อง]]=L$1),LOOKUP(9.99999999999999E+307,$L$2:L11)+1,"")</f>
        <v/>
      </c>
      <c r="M12" s="179" t="str">
        <f>IF(AND(Table4[[#This Row],[ห้อง]]=M$1),LOOKUP(9.99999999999999E+307,$M$2:M11)+1,"")</f>
        <v/>
      </c>
      <c r="N12" s="179" t="str">
        <f>IF(AND(Table4[[#This Row],[ห้อง]]=N$1),LOOKUP(9.99999999999999E+307,$N$2:N11)+1,"")</f>
        <v/>
      </c>
      <c r="O12" s="179" t="str">
        <f>IF(AND(Table4[[#This Row],[ห้อง]]=O$1),LOOKUP(9.99999999999999E+307,$O$2:O11)+1,"")</f>
        <v/>
      </c>
    </row>
    <row r="13" spans="2:15" x14ac:dyDescent="0.5">
      <c r="B13" s="235" t="s">
        <v>78</v>
      </c>
      <c r="C13" s="199"/>
      <c r="D13" s="179" t="str">
        <f>IF(AND(Table4[[#This Row],[ห้อง]]=D$1),LOOKUP(9.99999999999999E+307,D$2:$D12)+1,"")</f>
        <v/>
      </c>
      <c r="E13" s="179" t="str">
        <f>IF(AND(Table4[[#This Row],[ห้อง]]=E$1),LOOKUP(9.99999999999999E+307,E$2:$E12)+1,"")</f>
        <v/>
      </c>
      <c r="F13" s="179" t="str">
        <f>IF(AND(Table4[[#This Row],[ห้อง]]=F$1),LOOKUP(9.99999999999999E+307,$F$2:F12)+1,"")</f>
        <v/>
      </c>
      <c r="G13" s="179" t="str">
        <f>IF(AND(Table4[[#This Row],[ห้อง]]=G$1),LOOKUP(9.99999999999999E+307,$G$2:G12)+1,"")</f>
        <v/>
      </c>
      <c r="H13" s="179" t="str">
        <f>IF(AND(Table4[[#This Row],[ห้อง]]=H$1),LOOKUP(9.99999999999999E+307,$H$2:H12)+1,"")</f>
        <v/>
      </c>
      <c r="I13" s="179" t="str">
        <f>IF(AND(Table4[[#This Row],[ห้อง]]=I$1),LOOKUP(9.99999999999999E+307,$I$2:I12)+1,"")</f>
        <v/>
      </c>
      <c r="J13" s="179" t="str">
        <f>IF(AND(Table4[[#This Row],[ห้อง]]=J$1),LOOKUP(9.99999999999999E+307,$J$2:J12)+1,"")</f>
        <v/>
      </c>
      <c r="K13" s="179" t="str">
        <f>IF(AND(Table4[[#This Row],[ห้อง]]=K$1),LOOKUP(9.99999999999999E+307,$K$2:K12)+1,"")</f>
        <v/>
      </c>
      <c r="L13" s="179" t="str">
        <f>IF(AND(Table4[[#This Row],[ห้อง]]=L$1),LOOKUP(9.99999999999999E+307,$L$2:L12)+1,"")</f>
        <v/>
      </c>
      <c r="M13" s="179" t="str">
        <f>IF(AND(Table4[[#This Row],[ห้อง]]=M$1),LOOKUP(9.99999999999999E+307,$M$2:M12)+1,"")</f>
        <v/>
      </c>
      <c r="N13" s="179" t="str">
        <f>IF(AND(Table4[[#This Row],[ห้อง]]=N$1),LOOKUP(9.99999999999999E+307,$N$2:N12)+1,"")</f>
        <v/>
      </c>
      <c r="O13" s="179" t="str">
        <f>IF(AND(Table4[[#This Row],[ห้อง]]=O$1),LOOKUP(9.99999999999999E+307,$O$2:O12)+1,"")</f>
        <v/>
      </c>
    </row>
    <row r="14" spans="2:15" x14ac:dyDescent="0.5">
      <c r="B14" s="235" t="s">
        <v>79</v>
      </c>
      <c r="C14" s="199"/>
      <c r="D14" s="179" t="str">
        <f>IF(AND(Table4[[#This Row],[ห้อง]]=D$1),LOOKUP(9.99999999999999E+307,D$2:$D13)+1,"")</f>
        <v/>
      </c>
      <c r="E14" s="179" t="str">
        <f>IF(AND(Table4[[#This Row],[ห้อง]]=E$1),LOOKUP(9.99999999999999E+307,E$2:$E13)+1,"")</f>
        <v/>
      </c>
      <c r="F14" s="179" t="str">
        <f>IF(AND(Table4[[#This Row],[ห้อง]]=F$1),LOOKUP(9.99999999999999E+307,$F$2:F13)+1,"")</f>
        <v/>
      </c>
      <c r="G14" s="179" t="str">
        <f>IF(AND(Table4[[#This Row],[ห้อง]]=G$1),LOOKUP(9.99999999999999E+307,$G$2:G13)+1,"")</f>
        <v/>
      </c>
      <c r="H14" s="179" t="str">
        <f>IF(AND(Table4[[#This Row],[ห้อง]]=H$1),LOOKUP(9.99999999999999E+307,$H$2:H13)+1,"")</f>
        <v/>
      </c>
      <c r="I14" s="179" t="str">
        <f>IF(AND(Table4[[#This Row],[ห้อง]]=I$1),LOOKUP(9.99999999999999E+307,$I$2:I13)+1,"")</f>
        <v/>
      </c>
      <c r="J14" s="179" t="str">
        <f>IF(AND(Table4[[#This Row],[ห้อง]]=J$1),LOOKUP(9.99999999999999E+307,$J$2:J13)+1,"")</f>
        <v/>
      </c>
      <c r="K14" s="179" t="str">
        <f>IF(AND(Table4[[#This Row],[ห้อง]]=K$1),LOOKUP(9.99999999999999E+307,$K$2:K13)+1,"")</f>
        <v/>
      </c>
      <c r="L14" s="179" t="str">
        <f>IF(AND(Table4[[#This Row],[ห้อง]]=L$1),LOOKUP(9.99999999999999E+307,$L$2:L13)+1,"")</f>
        <v/>
      </c>
      <c r="M14" s="179" t="str">
        <f>IF(AND(Table4[[#This Row],[ห้อง]]=M$1),LOOKUP(9.99999999999999E+307,$M$2:M13)+1,"")</f>
        <v/>
      </c>
      <c r="N14" s="179" t="str">
        <f>IF(AND(Table4[[#This Row],[ห้อง]]=N$1),LOOKUP(9.99999999999999E+307,$N$2:N13)+1,"")</f>
        <v/>
      </c>
      <c r="O14" s="179" t="str">
        <f>IF(AND(Table4[[#This Row],[ห้อง]]=O$1),LOOKUP(9.99999999999999E+307,$O$2:O13)+1,"")</f>
        <v/>
      </c>
    </row>
    <row r="15" spans="2:15" x14ac:dyDescent="0.5">
      <c r="B15" s="235" t="s">
        <v>148</v>
      </c>
      <c r="C15" s="199"/>
      <c r="D15" s="179" t="str">
        <f>IF(AND(Table4[[#This Row],[ห้อง]]=D$1),LOOKUP(9.99999999999999E+307,D$2:$D14)+1,"")</f>
        <v/>
      </c>
      <c r="E15" s="179" t="str">
        <f>IF(AND(Table4[[#This Row],[ห้อง]]=E$1),LOOKUP(9.99999999999999E+307,E$2:$E14)+1,"")</f>
        <v/>
      </c>
      <c r="F15" s="179" t="str">
        <f>IF(AND(Table4[[#This Row],[ห้อง]]=F$1),LOOKUP(9.99999999999999E+307,$F$2:F14)+1,"")</f>
        <v/>
      </c>
      <c r="G15" s="179" t="str">
        <f>IF(AND(Table4[[#This Row],[ห้อง]]=G$1),LOOKUP(9.99999999999999E+307,$G$2:G14)+1,"")</f>
        <v/>
      </c>
      <c r="H15" s="179" t="str">
        <f>IF(AND(Table4[[#This Row],[ห้อง]]=H$1),LOOKUP(9.99999999999999E+307,$H$2:H14)+1,"")</f>
        <v/>
      </c>
      <c r="I15" s="179" t="str">
        <f>IF(AND(Table4[[#This Row],[ห้อง]]=I$1),LOOKUP(9.99999999999999E+307,$I$2:I14)+1,"")</f>
        <v/>
      </c>
      <c r="J15" s="179" t="str">
        <f>IF(AND(Table4[[#This Row],[ห้อง]]=J$1),LOOKUP(9.99999999999999E+307,$J$2:J14)+1,"")</f>
        <v/>
      </c>
      <c r="K15" s="179" t="str">
        <f>IF(AND(Table4[[#This Row],[ห้อง]]=K$1),LOOKUP(9.99999999999999E+307,$K$2:K14)+1,"")</f>
        <v/>
      </c>
      <c r="L15" s="179" t="str">
        <f>IF(AND(Table4[[#This Row],[ห้อง]]=L$1),LOOKUP(9.99999999999999E+307,$L$2:L14)+1,"")</f>
        <v/>
      </c>
      <c r="M15" s="179" t="str">
        <f>IF(AND(Table4[[#This Row],[ห้อง]]=M$1),LOOKUP(9.99999999999999E+307,$M$2:M14)+1,"")</f>
        <v/>
      </c>
      <c r="N15" s="179" t="str">
        <f>IF(AND(Table4[[#This Row],[ห้อง]]=N$1),LOOKUP(9.99999999999999E+307,$N$2:N14)+1,"")</f>
        <v/>
      </c>
      <c r="O15" s="179" t="str">
        <f>IF(AND(Table4[[#This Row],[ห้อง]]=O$1),LOOKUP(9.99999999999999E+307,$O$2:O14)+1,"")</f>
        <v/>
      </c>
    </row>
    <row r="16" spans="2:15" x14ac:dyDescent="0.5">
      <c r="B16" s="235" t="s">
        <v>149</v>
      </c>
      <c r="C16" s="199"/>
      <c r="D16" s="179" t="str">
        <f>IF(AND(Table4[[#This Row],[ห้อง]]=D$1),LOOKUP(9.99999999999999E+307,D$2:$D15)+1,"")</f>
        <v/>
      </c>
      <c r="E16" s="179" t="str">
        <f>IF(AND(Table4[[#This Row],[ห้อง]]=E$1),LOOKUP(9.99999999999999E+307,E$2:$E15)+1,"")</f>
        <v/>
      </c>
      <c r="F16" s="179" t="str">
        <f>IF(AND(Table4[[#This Row],[ห้อง]]=F$1),LOOKUP(9.99999999999999E+307,$F$2:F15)+1,"")</f>
        <v/>
      </c>
      <c r="G16" s="179" t="str">
        <f>IF(AND(Table4[[#This Row],[ห้อง]]=G$1),LOOKUP(9.99999999999999E+307,$G$2:G15)+1,"")</f>
        <v/>
      </c>
      <c r="H16" s="179" t="str">
        <f>IF(AND(Table4[[#This Row],[ห้อง]]=H$1),LOOKUP(9.99999999999999E+307,$H$2:H15)+1,"")</f>
        <v/>
      </c>
      <c r="I16" s="179" t="str">
        <f>IF(AND(Table4[[#This Row],[ห้อง]]=I$1),LOOKUP(9.99999999999999E+307,$I$2:I15)+1,"")</f>
        <v/>
      </c>
      <c r="J16" s="179" t="str">
        <f>IF(AND(Table4[[#This Row],[ห้อง]]=J$1),LOOKUP(9.99999999999999E+307,$J$2:J15)+1,"")</f>
        <v/>
      </c>
      <c r="K16" s="179" t="str">
        <f>IF(AND(Table4[[#This Row],[ห้อง]]=K$1),LOOKUP(9.99999999999999E+307,$K$2:K15)+1,"")</f>
        <v/>
      </c>
      <c r="L16" s="179" t="str">
        <f>IF(AND(Table4[[#This Row],[ห้อง]]=L$1),LOOKUP(9.99999999999999E+307,$L$2:L15)+1,"")</f>
        <v/>
      </c>
      <c r="M16" s="179" t="str">
        <f>IF(AND(Table4[[#This Row],[ห้อง]]=M$1),LOOKUP(9.99999999999999E+307,$M$2:M15)+1,"")</f>
        <v/>
      </c>
      <c r="N16" s="179" t="str">
        <f>IF(AND(Table4[[#This Row],[ห้อง]]=N$1),LOOKUP(9.99999999999999E+307,$N$2:N15)+1,"")</f>
        <v/>
      </c>
      <c r="O16" s="179" t="str">
        <f>IF(AND(Table4[[#This Row],[ห้อง]]=O$1),LOOKUP(9.99999999999999E+307,$O$2:O15)+1,"")</f>
        <v/>
      </c>
    </row>
    <row r="17" spans="2:15" x14ac:dyDescent="0.5">
      <c r="B17" s="235" t="s">
        <v>150</v>
      </c>
      <c r="C17" s="199"/>
      <c r="D17" s="179" t="str">
        <f>IF(AND(Table4[[#This Row],[ห้อง]]=D$1),LOOKUP(9.99999999999999E+307,D$2:$D16)+1,"")</f>
        <v/>
      </c>
      <c r="E17" s="179" t="str">
        <f>IF(AND(Table4[[#This Row],[ห้อง]]=E$1),LOOKUP(9.99999999999999E+307,E$2:$E16)+1,"")</f>
        <v/>
      </c>
      <c r="F17" s="179" t="str">
        <f>IF(AND(Table4[[#This Row],[ห้อง]]=F$1),LOOKUP(9.99999999999999E+307,$F$2:F16)+1,"")</f>
        <v/>
      </c>
      <c r="G17" s="179" t="str">
        <f>IF(AND(Table4[[#This Row],[ห้อง]]=G$1),LOOKUP(9.99999999999999E+307,$G$2:G16)+1,"")</f>
        <v/>
      </c>
      <c r="H17" s="179" t="str">
        <f>IF(AND(Table4[[#This Row],[ห้อง]]=H$1),LOOKUP(9.99999999999999E+307,$H$2:H16)+1,"")</f>
        <v/>
      </c>
      <c r="I17" s="179" t="str">
        <f>IF(AND(Table4[[#This Row],[ห้อง]]=I$1),LOOKUP(9.99999999999999E+307,$I$2:I16)+1,"")</f>
        <v/>
      </c>
      <c r="J17" s="179" t="str">
        <f>IF(AND(Table4[[#This Row],[ห้อง]]=J$1),LOOKUP(9.99999999999999E+307,$J$2:J16)+1,"")</f>
        <v/>
      </c>
      <c r="K17" s="179" t="str">
        <f>IF(AND(Table4[[#This Row],[ห้อง]]=K$1),LOOKUP(9.99999999999999E+307,$K$2:K16)+1,"")</f>
        <v/>
      </c>
      <c r="L17" s="179" t="str">
        <f>IF(AND(Table4[[#This Row],[ห้อง]]=L$1),LOOKUP(9.99999999999999E+307,$L$2:L16)+1,"")</f>
        <v/>
      </c>
      <c r="M17" s="179" t="str">
        <f>IF(AND(Table4[[#This Row],[ห้อง]]=M$1),LOOKUP(9.99999999999999E+307,$M$2:M16)+1,"")</f>
        <v/>
      </c>
      <c r="N17" s="179" t="str">
        <f>IF(AND(Table4[[#This Row],[ห้อง]]=N$1),LOOKUP(9.99999999999999E+307,$N$2:N16)+1,"")</f>
        <v/>
      </c>
      <c r="O17" s="179" t="str">
        <f>IF(AND(Table4[[#This Row],[ห้อง]]=O$1),LOOKUP(9.99999999999999E+307,$O$2:O16)+1,"")</f>
        <v/>
      </c>
    </row>
    <row r="18" spans="2:15" x14ac:dyDescent="0.5">
      <c r="B18" s="235" t="s">
        <v>151</v>
      </c>
      <c r="C18" s="199"/>
      <c r="D18" s="179" t="str">
        <f>IF(AND(Table4[[#This Row],[ห้อง]]=D$1),LOOKUP(9.99999999999999E+307,D$2:$D17)+1,"")</f>
        <v/>
      </c>
      <c r="E18" s="179" t="str">
        <f>IF(AND(Table4[[#This Row],[ห้อง]]=E$1),LOOKUP(9.99999999999999E+307,E$2:$E17)+1,"")</f>
        <v/>
      </c>
      <c r="F18" s="179" t="str">
        <f>IF(AND(Table4[[#This Row],[ห้อง]]=F$1),LOOKUP(9.99999999999999E+307,$F$2:F17)+1,"")</f>
        <v/>
      </c>
      <c r="G18" s="179" t="str">
        <f>IF(AND(Table4[[#This Row],[ห้อง]]=G$1),LOOKUP(9.99999999999999E+307,$G$2:G17)+1,"")</f>
        <v/>
      </c>
      <c r="H18" s="179" t="str">
        <f>IF(AND(Table4[[#This Row],[ห้อง]]=H$1),LOOKUP(9.99999999999999E+307,$H$2:H17)+1,"")</f>
        <v/>
      </c>
      <c r="I18" s="179" t="str">
        <f>IF(AND(Table4[[#This Row],[ห้อง]]=I$1),LOOKUP(9.99999999999999E+307,$I$2:I17)+1,"")</f>
        <v/>
      </c>
      <c r="J18" s="179" t="str">
        <f>IF(AND(Table4[[#This Row],[ห้อง]]=J$1),LOOKUP(9.99999999999999E+307,$J$2:J17)+1,"")</f>
        <v/>
      </c>
      <c r="K18" s="179" t="str">
        <f>IF(AND(Table4[[#This Row],[ห้อง]]=K$1),LOOKUP(9.99999999999999E+307,$K$2:K17)+1,"")</f>
        <v/>
      </c>
      <c r="L18" s="179" t="str">
        <f>IF(AND(Table4[[#This Row],[ห้อง]]=L$1),LOOKUP(9.99999999999999E+307,$L$2:L17)+1,"")</f>
        <v/>
      </c>
      <c r="M18" s="179" t="str">
        <f>IF(AND(Table4[[#This Row],[ห้อง]]=M$1),LOOKUP(9.99999999999999E+307,$M$2:M17)+1,"")</f>
        <v/>
      </c>
      <c r="N18" s="179" t="str">
        <f>IF(AND(Table4[[#This Row],[ห้อง]]=N$1),LOOKUP(9.99999999999999E+307,$N$2:N17)+1,"")</f>
        <v/>
      </c>
      <c r="O18" s="179" t="str">
        <f>IF(AND(Table4[[#This Row],[ห้อง]]=O$1),LOOKUP(9.99999999999999E+307,$O$2:O17)+1,"")</f>
        <v/>
      </c>
    </row>
    <row r="19" spans="2:15" x14ac:dyDescent="0.5">
      <c r="B19" s="235" t="s">
        <v>152</v>
      </c>
      <c r="C19" s="199"/>
      <c r="D19" s="179" t="str">
        <f>IF(AND(Table4[[#This Row],[ห้อง]]=D$1),LOOKUP(9.99999999999999E+307,D$2:$D18)+1,"")</f>
        <v/>
      </c>
      <c r="E19" s="179" t="str">
        <f>IF(AND(Table4[[#This Row],[ห้อง]]=E$1),LOOKUP(9.99999999999999E+307,E$2:$E18)+1,"")</f>
        <v/>
      </c>
      <c r="F19" s="179" t="str">
        <f>IF(AND(Table4[[#This Row],[ห้อง]]=F$1),LOOKUP(9.99999999999999E+307,$F$2:F18)+1,"")</f>
        <v/>
      </c>
      <c r="G19" s="179" t="str">
        <f>IF(AND(Table4[[#This Row],[ห้อง]]=G$1),LOOKUP(9.99999999999999E+307,$G$2:G18)+1,"")</f>
        <v/>
      </c>
      <c r="H19" s="179" t="str">
        <f>IF(AND(Table4[[#This Row],[ห้อง]]=H$1),LOOKUP(9.99999999999999E+307,$H$2:H18)+1,"")</f>
        <v/>
      </c>
      <c r="I19" s="179" t="str">
        <f>IF(AND(Table4[[#This Row],[ห้อง]]=I$1),LOOKUP(9.99999999999999E+307,$I$2:I18)+1,"")</f>
        <v/>
      </c>
      <c r="J19" s="179" t="str">
        <f>IF(AND(Table4[[#This Row],[ห้อง]]=J$1),LOOKUP(9.99999999999999E+307,$J$2:J18)+1,"")</f>
        <v/>
      </c>
      <c r="K19" s="179" t="str">
        <f>IF(AND(Table4[[#This Row],[ห้อง]]=K$1),LOOKUP(9.99999999999999E+307,$K$2:K18)+1,"")</f>
        <v/>
      </c>
      <c r="L19" s="179" t="str">
        <f>IF(AND(Table4[[#This Row],[ห้อง]]=L$1),LOOKUP(9.99999999999999E+307,$L$2:L18)+1,"")</f>
        <v/>
      </c>
      <c r="M19" s="179" t="str">
        <f>IF(AND(Table4[[#This Row],[ห้อง]]=M$1),LOOKUP(9.99999999999999E+307,$M$2:M18)+1,"")</f>
        <v/>
      </c>
      <c r="N19" s="179" t="str">
        <f>IF(AND(Table4[[#This Row],[ห้อง]]=N$1),LOOKUP(9.99999999999999E+307,$N$2:N18)+1,"")</f>
        <v/>
      </c>
      <c r="O19" s="179" t="str">
        <f>IF(AND(Table4[[#This Row],[ห้อง]]=O$1),LOOKUP(9.99999999999999E+307,$O$2:O18)+1,"")</f>
        <v/>
      </c>
    </row>
    <row r="20" spans="2:15" x14ac:dyDescent="0.5">
      <c r="B20" s="235" t="s">
        <v>153</v>
      </c>
      <c r="C20" s="199"/>
      <c r="D20" s="179" t="str">
        <f>IF(AND(Table4[[#This Row],[ห้อง]]=D$1),LOOKUP(9.99999999999999E+307,D$2:$D19)+1,"")</f>
        <v/>
      </c>
      <c r="E20" s="179" t="str">
        <f>IF(AND(Table4[[#This Row],[ห้อง]]=E$1),LOOKUP(9.99999999999999E+307,E$2:$E19)+1,"")</f>
        <v/>
      </c>
      <c r="F20" s="179" t="str">
        <f>IF(AND(Table4[[#This Row],[ห้อง]]=F$1),LOOKUP(9.99999999999999E+307,$F$2:F19)+1,"")</f>
        <v/>
      </c>
      <c r="G20" s="179" t="str">
        <f>IF(AND(Table4[[#This Row],[ห้อง]]=G$1),LOOKUP(9.99999999999999E+307,$G$2:G19)+1,"")</f>
        <v/>
      </c>
      <c r="H20" s="179" t="str">
        <f>IF(AND(Table4[[#This Row],[ห้อง]]=H$1),LOOKUP(9.99999999999999E+307,$H$2:H19)+1,"")</f>
        <v/>
      </c>
      <c r="I20" s="179" t="str">
        <f>IF(AND(Table4[[#This Row],[ห้อง]]=I$1),LOOKUP(9.99999999999999E+307,$I$2:I19)+1,"")</f>
        <v/>
      </c>
      <c r="J20" s="179" t="str">
        <f>IF(AND(Table4[[#This Row],[ห้อง]]=J$1),LOOKUP(9.99999999999999E+307,$J$2:J19)+1,"")</f>
        <v/>
      </c>
      <c r="K20" s="179" t="str">
        <f>IF(AND(Table4[[#This Row],[ห้อง]]=K$1),LOOKUP(9.99999999999999E+307,$K$2:K19)+1,"")</f>
        <v/>
      </c>
      <c r="L20" s="179" t="str">
        <f>IF(AND(Table4[[#This Row],[ห้อง]]=L$1),LOOKUP(9.99999999999999E+307,$L$2:L19)+1,"")</f>
        <v/>
      </c>
      <c r="M20" s="179" t="str">
        <f>IF(AND(Table4[[#This Row],[ห้อง]]=M$1),LOOKUP(9.99999999999999E+307,$M$2:M19)+1,"")</f>
        <v/>
      </c>
      <c r="N20" s="179" t="str">
        <f>IF(AND(Table4[[#This Row],[ห้อง]]=N$1),LOOKUP(9.99999999999999E+307,$N$2:N19)+1,"")</f>
        <v/>
      </c>
      <c r="O20" s="179" t="str">
        <f>IF(AND(Table4[[#This Row],[ห้อง]]=O$1),LOOKUP(9.99999999999999E+307,$O$2:O19)+1,"")</f>
        <v/>
      </c>
    </row>
    <row r="21" spans="2:15" x14ac:dyDescent="0.5">
      <c r="B21" s="235" t="s">
        <v>154</v>
      </c>
      <c r="C21" s="199"/>
      <c r="D21" s="179" t="str">
        <f>IF(AND(Table4[[#This Row],[ห้อง]]=D$1),LOOKUP(9.99999999999999E+307,D$2:$D20)+1,"")</f>
        <v/>
      </c>
      <c r="E21" s="179" t="str">
        <f>IF(AND(Table4[[#This Row],[ห้อง]]=E$1),LOOKUP(9.99999999999999E+307,E$2:$E20)+1,"")</f>
        <v/>
      </c>
      <c r="F21" s="179" t="str">
        <f>IF(AND(Table4[[#This Row],[ห้อง]]=F$1),LOOKUP(9.99999999999999E+307,$F$2:F20)+1,"")</f>
        <v/>
      </c>
      <c r="G21" s="179" t="str">
        <f>IF(AND(Table4[[#This Row],[ห้อง]]=G$1),LOOKUP(9.99999999999999E+307,$G$2:G20)+1,"")</f>
        <v/>
      </c>
      <c r="H21" s="179" t="str">
        <f>IF(AND(Table4[[#This Row],[ห้อง]]=H$1),LOOKUP(9.99999999999999E+307,$H$2:H20)+1,"")</f>
        <v/>
      </c>
      <c r="I21" s="179" t="str">
        <f>IF(AND(Table4[[#This Row],[ห้อง]]=I$1),LOOKUP(9.99999999999999E+307,$I$2:I20)+1,"")</f>
        <v/>
      </c>
      <c r="J21" s="179" t="str">
        <f>IF(AND(Table4[[#This Row],[ห้อง]]=J$1),LOOKUP(9.99999999999999E+307,$J$2:J20)+1,"")</f>
        <v/>
      </c>
      <c r="K21" s="179" t="str">
        <f>IF(AND(Table4[[#This Row],[ห้อง]]=K$1),LOOKUP(9.99999999999999E+307,$K$2:K20)+1,"")</f>
        <v/>
      </c>
      <c r="L21" s="179" t="str">
        <f>IF(AND(Table4[[#This Row],[ห้อง]]=L$1),LOOKUP(9.99999999999999E+307,$L$2:L20)+1,"")</f>
        <v/>
      </c>
      <c r="M21" s="179" t="str">
        <f>IF(AND(Table4[[#This Row],[ห้อง]]=M$1),LOOKUP(9.99999999999999E+307,$M$2:M20)+1,"")</f>
        <v/>
      </c>
      <c r="N21" s="179" t="str">
        <f>IF(AND(Table4[[#This Row],[ห้อง]]=N$1),LOOKUP(9.99999999999999E+307,$N$2:N20)+1,"")</f>
        <v/>
      </c>
      <c r="O21" s="179" t="str">
        <f>IF(AND(Table4[[#This Row],[ห้อง]]=O$1),LOOKUP(9.99999999999999E+307,$O$2:O20)+1,"")</f>
        <v/>
      </c>
    </row>
    <row r="22" spans="2:15" x14ac:dyDescent="0.5">
      <c r="B22" s="235" t="s">
        <v>155</v>
      </c>
      <c r="C22" s="199"/>
      <c r="D22" s="179" t="str">
        <f>IF(AND(Table4[[#This Row],[ห้อง]]=D$1),LOOKUP(9.99999999999999E+307,D$2:$D21)+1,"")</f>
        <v/>
      </c>
      <c r="E22" s="179" t="str">
        <f>IF(AND(Table4[[#This Row],[ห้อง]]=E$1),LOOKUP(9.99999999999999E+307,E$2:$E21)+1,"")</f>
        <v/>
      </c>
      <c r="F22" s="179" t="str">
        <f>IF(AND(Table4[[#This Row],[ห้อง]]=F$1),LOOKUP(9.99999999999999E+307,$F$2:F21)+1,"")</f>
        <v/>
      </c>
      <c r="G22" s="179" t="str">
        <f>IF(AND(Table4[[#This Row],[ห้อง]]=G$1),LOOKUP(9.99999999999999E+307,$G$2:G21)+1,"")</f>
        <v/>
      </c>
      <c r="H22" s="179" t="str">
        <f>IF(AND(Table4[[#This Row],[ห้อง]]=H$1),LOOKUP(9.99999999999999E+307,$H$2:H21)+1,"")</f>
        <v/>
      </c>
      <c r="I22" s="179" t="str">
        <f>IF(AND(Table4[[#This Row],[ห้อง]]=I$1),LOOKUP(9.99999999999999E+307,$I$2:I21)+1,"")</f>
        <v/>
      </c>
      <c r="J22" s="179" t="str">
        <f>IF(AND(Table4[[#This Row],[ห้อง]]=J$1),LOOKUP(9.99999999999999E+307,$J$2:J21)+1,"")</f>
        <v/>
      </c>
      <c r="K22" s="179" t="str">
        <f>IF(AND(Table4[[#This Row],[ห้อง]]=K$1),LOOKUP(9.99999999999999E+307,$K$2:K21)+1,"")</f>
        <v/>
      </c>
      <c r="L22" s="179" t="str">
        <f>IF(AND(Table4[[#This Row],[ห้อง]]=L$1),LOOKUP(9.99999999999999E+307,$L$2:L21)+1,"")</f>
        <v/>
      </c>
      <c r="M22" s="179" t="str">
        <f>IF(AND(Table4[[#This Row],[ห้อง]]=M$1),LOOKUP(9.99999999999999E+307,$M$2:M21)+1,"")</f>
        <v/>
      </c>
      <c r="N22" s="179" t="str">
        <f>IF(AND(Table4[[#This Row],[ห้อง]]=N$1),LOOKUP(9.99999999999999E+307,$N$2:N21)+1,"")</f>
        <v/>
      </c>
      <c r="O22" s="179" t="str">
        <f>IF(AND(Table4[[#This Row],[ห้อง]]=O$1),LOOKUP(9.99999999999999E+307,$O$2:O21)+1,"")</f>
        <v/>
      </c>
    </row>
    <row r="23" spans="2:15" x14ac:dyDescent="0.5">
      <c r="B23" s="235" t="s">
        <v>80</v>
      </c>
      <c r="C23" s="199"/>
      <c r="D23" s="179" t="str">
        <f>IF(AND(Table4[[#This Row],[ห้อง]]=D$1),LOOKUP(9.99999999999999E+307,D$2:$D22)+1,"")</f>
        <v/>
      </c>
      <c r="E23" s="179" t="str">
        <f>IF(AND(Table4[[#This Row],[ห้อง]]=E$1),LOOKUP(9.99999999999999E+307,E$2:$E22)+1,"")</f>
        <v/>
      </c>
      <c r="F23" s="179" t="str">
        <f>IF(AND(Table4[[#This Row],[ห้อง]]=F$1),LOOKUP(9.99999999999999E+307,$F$2:F22)+1,"")</f>
        <v/>
      </c>
      <c r="G23" s="179" t="str">
        <f>IF(AND(Table4[[#This Row],[ห้อง]]=G$1),LOOKUP(9.99999999999999E+307,$G$2:G22)+1,"")</f>
        <v/>
      </c>
      <c r="H23" s="179" t="str">
        <f>IF(AND(Table4[[#This Row],[ห้อง]]=H$1),LOOKUP(9.99999999999999E+307,$H$2:H22)+1,"")</f>
        <v/>
      </c>
      <c r="I23" s="179" t="str">
        <f>IF(AND(Table4[[#This Row],[ห้อง]]=I$1),LOOKUP(9.99999999999999E+307,$I$2:I22)+1,"")</f>
        <v/>
      </c>
      <c r="J23" s="179" t="str">
        <f>IF(AND(Table4[[#This Row],[ห้อง]]=J$1),LOOKUP(9.99999999999999E+307,$J$2:J22)+1,"")</f>
        <v/>
      </c>
      <c r="K23" s="179" t="str">
        <f>IF(AND(Table4[[#This Row],[ห้อง]]=K$1),LOOKUP(9.99999999999999E+307,$K$2:K22)+1,"")</f>
        <v/>
      </c>
      <c r="L23" s="179" t="str">
        <f>IF(AND(Table4[[#This Row],[ห้อง]]=L$1),LOOKUP(9.99999999999999E+307,$L$2:L22)+1,"")</f>
        <v/>
      </c>
      <c r="M23" s="179" t="str">
        <f>IF(AND(Table4[[#This Row],[ห้อง]]=M$1),LOOKUP(9.99999999999999E+307,$M$2:M22)+1,"")</f>
        <v/>
      </c>
      <c r="N23" s="179" t="str">
        <f>IF(AND(Table4[[#This Row],[ห้อง]]=N$1),LOOKUP(9.99999999999999E+307,$N$2:N22)+1,"")</f>
        <v/>
      </c>
      <c r="O23" s="179" t="str">
        <f>IF(AND(Table4[[#This Row],[ห้อง]]=O$1),LOOKUP(9.99999999999999E+307,$O$2:O22)+1,"")</f>
        <v/>
      </c>
    </row>
    <row r="24" spans="2:15" x14ac:dyDescent="0.5">
      <c r="B24" s="235" t="s">
        <v>81</v>
      </c>
      <c r="C24" s="199"/>
      <c r="D24" s="179" t="str">
        <f>IF(AND(Table4[[#This Row],[ห้อง]]=D$1),LOOKUP(9.99999999999999E+307,D$2:$D23)+1,"")</f>
        <v/>
      </c>
      <c r="E24" s="179" t="str">
        <f>IF(AND(Table4[[#This Row],[ห้อง]]=E$1),LOOKUP(9.99999999999999E+307,E$2:$E23)+1,"")</f>
        <v/>
      </c>
      <c r="F24" s="179" t="str">
        <f>IF(AND(Table4[[#This Row],[ห้อง]]=F$1),LOOKUP(9.99999999999999E+307,$F$2:F23)+1,"")</f>
        <v/>
      </c>
      <c r="G24" s="179" t="str">
        <f>IF(AND(Table4[[#This Row],[ห้อง]]=G$1),LOOKUP(9.99999999999999E+307,$G$2:G23)+1,"")</f>
        <v/>
      </c>
      <c r="H24" s="179" t="str">
        <f>IF(AND(Table4[[#This Row],[ห้อง]]=H$1),LOOKUP(9.99999999999999E+307,$H$2:H23)+1,"")</f>
        <v/>
      </c>
      <c r="I24" s="179" t="str">
        <f>IF(AND(Table4[[#This Row],[ห้อง]]=I$1),LOOKUP(9.99999999999999E+307,$I$2:I23)+1,"")</f>
        <v/>
      </c>
      <c r="J24" s="179" t="str">
        <f>IF(AND(Table4[[#This Row],[ห้อง]]=J$1),LOOKUP(9.99999999999999E+307,$J$2:J23)+1,"")</f>
        <v/>
      </c>
      <c r="K24" s="179" t="str">
        <f>IF(AND(Table4[[#This Row],[ห้อง]]=K$1),LOOKUP(9.99999999999999E+307,$K$2:K23)+1,"")</f>
        <v/>
      </c>
      <c r="L24" s="179" t="str">
        <f>IF(AND(Table4[[#This Row],[ห้อง]]=L$1),LOOKUP(9.99999999999999E+307,$L$2:L23)+1,"")</f>
        <v/>
      </c>
      <c r="M24" s="179" t="str">
        <f>IF(AND(Table4[[#This Row],[ห้อง]]=M$1),LOOKUP(9.99999999999999E+307,$M$2:M23)+1,"")</f>
        <v/>
      </c>
      <c r="N24" s="179" t="str">
        <f>IF(AND(Table4[[#This Row],[ห้อง]]=N$1),LOOKUP(9.99999999999999E+307,$N$2:N23)+1,"")</f>
        <v/>
      </c>
      <c r="O24" s="179" t="str">
        <f>IF(AND(Table4[[#This Row],[ห้อง]]=O$1),LOOKUP(9.99999999999999E+307,$O$2:O23)+1,"")</f>
        <v/>
      </c>
    </row>
    <row r="25" spans="2:15" x14ac:dyDescent="0.5">
      <c r="B25" s="235" t="s">
        <v>82</v>
      </c>
      <c r="C25" s="199"/>
      <c r="D25" s="179" t="str">
        <f>IF(AND(Table4[[#This Row],[ห้อง]]=D$1),LOOKUP(9.99999999999999E+307,D$2:$D24)+1,"")</f>
        <v/>
      </c>
      <c r="E25" s="179" t="str">
        <f>IF(AND(Table4[[#This Row],[ห้อง]]=E$1),LOOKUP(9.99999999999999E+307,E$2:$E24)+1,"")</f>
        <v/>
      </c>
      <c r="F25" s="179" t="str">
        <f>IF(AND(Table4[[#This Row],[ห้อง]]=F$1),LOOKUP(9.99999999999999E+307,$F$2:F24)+1,"")</f>
        <v/>
      </c>
      <c r="G25" s="179" t="str">
        <f>IF(AND(Table4[[#This Row],[ห้อง]]=G$1),LOOKUP(9.99999999999999E+307,$G$2:G24)+1,"")</f>
        <v/>
      </c>
      <c r="H25" s="179" t="str">
        <f>IF(AND(Table4[[#This Row],[ห้อง]]=H$1),LOOKUP(9.99999999999999E+307,$H$2:H24)+1,"")</f>
        <v/>
      </c>
      <c r="I25" s="179" t="str">
        <f>IF(AND(Table4[[#This Row],[ห้อง]]=I$1),LOOKUP(9.99999999999999E+307,$I$2:I24)+1,"")</f>
        <v/>
      </c>
      <c r="J25" s="179" t="str">
        <f>IF(AND(Table4[[#This Row],[ห้อง]]=J$1),LOOKUP(9.99999999999999E+307,$J$2:J24)+1,"")</f>
        <v/>
      </c>
      <c r="K25" s="179" t="str">
        <f>IF(AND(Table4[[#This Row],[ห้อง]]=K$1),LOOKUP(9.99999999999999E+307,$K$2:K24)+1,"")</f>
        <v/>
      </c>
      <c r="L25" s="179" t="str">
        <f>IF(AND(Table4[[#This Row],[ห้อง]]=L$1),LOOKUP(9.99999999999999E+307,$L$2:L24)+1,"")</f>
        <v/>
      </c>
      <c r="M25" s="179" t="str">
        <f>IF(AND(Table4[[#This Row],[ห้อง]]=M$1),LOOKUP(9.99999999999999E+307,$M$2:M24)+1,"")</f>
        <v/>
      </c>
      <c r="N25" s="179" t="str">
        <f>IF(AND(Table4[[#This Row],[ห้อง]]=N$1),LOOKUP(9.99999999999999E+307,$N$2:N24)+1,"")</f>
        <v/>
      </c>
      <c r="O25" s="179" t="str">
        <f>IF(AND(Table4[[#This Row],[ห้อง]]=O$1),LOOKUP(9.99999999999999E+307,$O$2:O24)+1,"")</f>
        <v/>
      </c>
    </row>
    <row r="26" spans="2:15" x14ac:dyDescent="0.5">
      <c r="B26" s="235" t="s">
        <v>83</v>
      </c>
      <c r="C26" s="199"/>
      <c r="D26" s="179" t="str">
        <f>IF(AND(Table4[[#This Row],[ห้อง]]=D$1),LOOKUP(9.99999999999999E+307,D$2:$D25)+1,"")</f>
        <v/>
      </c>
      <c r="E26" s="179" t="str">
        <f>IF(AND(Table4[[#This Row],[ห้อง]]=E$1),LOOKUP(9.99999999999999E+307,E$2:$E25)+1,"")</f>
        <v/>
      </c>
      <c r="F26" s="179" t="str">
        <f>IF(AND(Table4[[#This Row],[ห้อง]]=F$1),LOOKUP(9.99999999999999E+307,$F$2:F25)+1,"")</f>
        <v/>
      </c>
      <c r="G26" s="179" t="str">
        <f>IF(AND(Table4[[#This Row],[ห้อง]]=G$1),LOOKUP(9.99999999999999E+307,$G$2:G25)+1,"")</f>
        <v/>
      </c>
      <c r="H26" s="179" t="str">
        <f>IF(AND(Table4[[#This Row],[ห้อง]]=H$1),LOOKUP(9.99999999999999E+307,$H$2:H25)+1,"")</f>
        <v/>
      </c>
      <c r="I26" s="179" t="str">
        <f>IF(AND(Table4[[#This Row],[ห้อง]]=I$1),LOOKUP(9.99999999999999E+307,$I$2:I25)+1,"")</f>
        <v/>
      </c>
      <c r="J26" s="179" t="str">
        <f>IF(AND(Table4[[#This Row],[ห้อง]]=J$1),LOOKUP(9.99999999999999E+307,$J$2:J25)+1,"")</f>
        <v/>
      </c>
      <c r="K26" s="179" t="str">
        <f>IF(AND(Table4[[#This Row],[ห้อง]]=K$1),LOOKUP(9.99999999999999E+307,$K$2:K25)+1,"")</f>
        <v/>
      </c>
      <c r="L26" s="179" t="str">
        <f>IF(AND(Table4[[#This Row],[ห้อง]]=L$1),LOOKUP(9.99999999999999E+307,$L$2:L25)+1,"")</f>
        <v/>
      </c>
      <c r="M26" s="179" t="str">
        <f>IF(AND(Table4[[#This Row],[ห้อง]]=M$1),LOOKUP(9.99999999999999E+307,$M$2:M25)+1,"")</f>
        <v/>
      </c>
      <c r="N26" s="179" t="str">
        <f>IF(AND(Table4[[#This Row],[ห้อง]]=N$1),LOOKUP(9.99999999999999E+307,$N$2:N25)+1,"")</f>
        <v/>
      </c>
      <c r="O26" s="179" t="str">
        <f>IF(AND(Table4[[#This Row],[ห้อง]]=O$1),LOOKUP(9.99999999999999E+307,$O$2:O25)+1,"")</f>
        <v/>
      </c>
    </row>
    <row r="27" spans="2:15" x14ac:dyDescent="0.5">
      <c r="B27" s="198" t="s">
        <v>122</v>
      </c>
      <c r="C27" s="199"/>
      <c r="D27" s="179" t="str">
        <f>IF(AND(Table4[[#This Row],[ห้อง]]=D$1),LOOKUP(9.99999999999999E+307,D$2:$D26)+1,"")</f>
        <v/>
      </c>
      <c r="E27" s="179" t="str">
        <f>IF(AND(Table4[[#This Row],[ห้อง]]=E$1),LOOKUP(9.99999999999999E+307,E$2:$E26)+1,"")</f>
        <v/>
      </c>
      <c r="F27" s="179" t="str">
        <f>IF(AND(Table4[[#This Row],[ห้อง]]=F$1),LOOKUP(9.99999999999999E+307,$F$2:F26)+1,"")</f>
        <v/>
      </c>
      <c r="G27" s="179" t="str">
        <f>IF(AND(Table4[[#This Row],[ห้อง]]=G$1),LOOKUP(9.99999999999999E+307,$G$2:G26)+1,"")</f>
        <v/>
      </c>
      <c r="H27" s="179" t="str">
        <f>IF(AND(Table4[[#This Row],[ห้อง]]=H$1),LOOKUP(9.99999999999999E+307,$H$2:H26)+1,"")</f>
        <v/>
      </c>
      <c r="I27" s="179" t="str">
        <f>IF(AND(Table4[[#This Row],[ห้อง]]=I$1),LOOKUP(9.99999999999999E+307,$I$2:I26)+1,"")</f>
        <v/>
      </c>
      <c r="J27" s="179" t="str">
        <f>IF(AND(Table4[[#This Row],[ห้อง]]=J$1),LOOKUP(9.99999999999999E+307,$J$2:J26)+1,"")</f>
        <v/>
      </c>
      <c r="K27" s="179" t="str">
        <f>IF(AND(Table4[[#This Row],[ห้อง]]=K$1),LOOKUP(9.99999999999999E+307,$K$2:K26)+1,"")</f>
        <v/>
      </c>
      <c r="L27" s="179" t="str">
        <f>IF(AND(Table4[[#This Row],[ห้อง]]=L$1),LOOKUP(9.99999999999999E+307,$L$2:L26)+1,"")</f>
        <v/>
      </c>
      <c r="M27" s="179" t="str">
        <f>IF(AND(Table4[[#This Row],[ห้อง]]=M$1),LOOKUP(9.99999999999999E+307,$M$2:M26)+1,"")</f>
        <v/>
      </c>
      <c r="N27" s="179" t="str">
        <f>IF(AND(Table4[[#This Row],[ห้อง]]=N$1),LOOKUP(9.99999999999999E+307,$N$2:N26)+1,"")</f>
        <v/>
      </c>
      <c r="O27" s="179" t="str">
        <f>IF(AND(Table4[[#This Row],[ห้อง]]=O$1),LOOKUP(9.99999999999999E+307,$O$2:O26)+1,"")</f>
        <v/>
      </c>
    </row>
    <row r="28" spans="2:15" x14ac:dyDescent="0.5">
      <c r="B28" s="198" t="s">
        <v>123</v>
      </c>
      <c r="C28" s="199"/>
      <c r="D28" s="179" t="str">
        <f>IF(AND(Table4[[#This Row],[ห้อง]]=D$1),LOOKUP(9.99999999999999E+307,D$2:$D27)+1,"")</f>
        <v/>
      </c>
      <c r="E28" s="179" t="str">
        <f>IF(AND(Table4[[#This Row],[ห้อง]]=E$1),LOOKUP(9.99999999999999E+307,E$2:$E27)+1,"")</f>
        <v/>
      </c>
      <c r="F28" s="179" t="str">
        <f>IF(AND(Table4[[#This Row],[ห้อง]]=F$1),LOOKUP(9.99999999999999E+307,$F$2:F27)+1,"")</f>
        <v/>
      </c>
      <c r="G28" s="179" t="str">
        <f>IF(AND(Table4[[#This Row],[ห้อง]]=G$1),LOOKUP(9.99999999999999E+307,$G$2:G27)+1,"")</f>
        <v/>
      </c>
      <c r="H28" s="179" t="str">
        <f>IF(AND(Table4[[#This Row],[ห้อง]]=H$1),LOOKUP(9.99999999999999E+307,$H$2:H27)+1,"")</f>
        <v/>
      </c>
      <c r="I28" s="179" t="str">
        <f>IF(AND(Table4[[#This Row],[ห้อง]]=I$1),LOOKUP(9.99999999999999E+307,$I$2:I27)+1,"")</f>
        <v/>
      </c>
      <c r="J28" s="179" t="str">
        <f>IF(AND(Table4[[#This Row],[ห้อง]]=J$1),LOOKUP(9.99999999999999E+307,$J$2:J27)+1,"")</f>
        <v/>
      </c>
      <c r="K28" s="179" t="str">
        <f>IF(AND(Table4[[#This Row],[ห้อง]]=K$1),LOOKUP(9.99999999999999E+307,$K$2:K27)+1,"")</f>
        <v/>
      </c>
      <c r="L28" s="179" t="str">
        <f>IF(AND(Table4[[#This Row],[ห้อง]]=L$1),LOOKUP(9.99999999999999E+307,$L$2:L27)+1,"")</f>
        <v/>
      </c>
      <c r="M28" s="179" t="str">
        <f>IF(AND(Table4[[#This Row],[ห้อง]]=M$1),LOOKUP(9.99999999999999E+307,$M$2:M27)+1,"")</f>
        <v/>
      </c>
      <c r="N28" s="179" t="str">
        <f>IF(AND(Table4[[#This Row],[ห้อง]]=N$1),LOOKUP(9.99999999999999E+307,$N$2:N27)+1,"")</f>
        <v/>
      </c>
      <c r="O28" s="179" t="str">
        <f>IF(AND(Table4[[#This Row],[ห้อง]]=O$1),LOOKUP(9.99999999999999E+307,$O$2:O27)+1,"")</f>
        <v/>
      </c>
    </row>
    <row r="29" spans="2:15" x14ac:dyDescent="0.5">
      <c r="B29" s="198" t="s">
        <v>124</v>
      </c>
      <c r="C29" s="199"/>
      <c r="D29" s="179" t="str">
        <f>IF(AND(Table4[[#This Row],[ห้อง]]=D$1),LOOKUP(9.99999999999999E+307,D$2:$D28)+1,"")</f>
        <v/>
      </c>
      <c r="E29" s="179" t="str">
        <f>IF(AND(Table4[[#This Row],[ห้อง]]=E$1),LOOKUP(9.99999999999999E+307,E$2:$E28)+1,"")</f>
        <v/>
      </c>
      <c r="F29" s="179" t="str">
        <f>IF(AND(Table4[[#This Row],[ห้อง]]=F$1),LOOKUP(9.99999999999999E+307,$F$2:F28)+1,"")</f>
        <v/>
      </c>
      <c r="G29" s="179" t="str">
        <f>IF(AND(Table4[[#This Row],[ห้อง]]=G$1),LOOKUP(9.99999999999999E+307,$G$2:G28)+1,"")</f>
        <v/>
      </c>
      <c r="H29" s="179" t="str">
        <f>IF(AND(Table4[[#This Row],[ห้อง]]=H$1),LOOKUP(9.99999999999999E+307,$H$2:H28)+1,"")</f>
        <v/>
      </c>
      <c r="I29" s="179" t="str">
        <f>IF(AND(Table4[[#This Row],[ห้อง]]=I$1),LOOKUP(9.99999999999999E+307,$I$2:I28)+1,"")</f>
        <v/>
      </c>
      <c r="J29" s="179" t="str">
        <f>IF(AND(Table4[[#This Row],[ห้อง]]=J$1),LOOKUP(9.99999999999999E+307,$J$2:J28)+1,"")</f>
        <v/>
      </c>
      <c r="K29" s="179" t="str">
        <f>IF(AND(Table4[[#This Row],[ห้อง]]=K$1),LOOKUP(9.99999999999999E+307,$K$2:K28)+1,"")</f>
        <v/>
      </c>
      <c r="L29" s="179" t="str">
        <f>IF(AND(Table4[[#This Row],[ห้อง]]=L$1),LOOKUP(9.99999999999999E+307,$L$2:L28)+1,"")</f>
        <v/>
      </c>
      <c r="M29" s="179" t="str">
        <f>IF(AND(Table4[[#This Row],[ห้อง]]=M$1),LOOKUP(9.99999999999999E+307,$M$2:M28)+1,"")</f>
        <v/>
      </c>
      <c r="N29" s="179" t="str">
        <f>IF(AND(Table4[[#This Row],[ห้อง]]=N$1),LOOKUP(9.99999999999999E+307,$N$2:N28)+1,"")</f>
        <v/>
      </c>
      <c r="O29" s="179" t="str">
        <f>IF(AND(Table4[[#This Row],[ห้อง]]=O$1),LOOKUP(9.99999999999999E+307,$O$2:O28)+1,"")</f>
        <v/>
      </c>
    </row>
    <row r="30" spans="2:15" x14ac:dyDescent="0.5">
      <c r="B30" s="198" t="s">
        <v>125</v>
      </c>
      <c r="C30" s="199"/>
      <c r="D30" s="179" t="str">
        <f>IF(AND(Table4[[#This Row],[ห้อง]]=D$1),LOOKUP(9.99999999999999E+307,D$2:$D29)+1,"")</f>
        <v/>
      </c>
      <c r="E30" s="179" t="str">
        <f>IF(AND(Table4[[#This Row],[ห้อง]]=E$1),LOOKUP(9.99999999999999E+307,E$2:$E29)+1,"")</f>
        <v/>
      </c>
      <c r="F30" s="179" t="str">
        <f>IF(AND(Table4[[#This Row],[ห้อง]]=F$1),LOOKUP(9.99999999999999E+307,$F$2:F29)+1,"")</f>
        <v/>
      </c>
      <c r="G30" s="179" t="str">
        <f>IF(AND(Table4[[#This Row],[ห้อง]]=G$1),LOOKUP(9.99999999999999E+307,$G$2:G29)+1,"")</f>
        <v/>
      </c>
      <c r="H30" s="179" t="str">
        <f>IF(AND(Table4[[#This Row],[ห้อง]]=H$1),LOOKUP(9.99999999999999E+307,$H$2:H29)+1,"")</f>
        <v/>
      </c>
      <c r="I30" s="179" t="str">
        <f>IF(AND(Table4[[#This Row],[ห้อง]]=I$1),LOOKUP(9.99999999999999E+307,$I$2:I29)+1,"")</f>
        <v/>
      </c>
      <c r="J30" s="179" t="str">
        <f>IF(AND(Table4[[#This Row],[ห้อง]]=J$1),LOOKUP(9.99999999999999E+307,$J$2:J29)+1,"")</f>
        <v/>
      </c>
      <c r="K30" s="179" t="str">
        <f>IF(AND(Table4[[#This Row],[ห้อง]]=K$1),LOOKUP(9.99999999999999E+307,$K$2:K29)+1,"")</f>
        <v/>
      </c>
      <c r="L30" s="179" t="str">
        <f>IF(AND(Table4[[#This Row],[ห้อง]]=L$1),LOOKUP(9.99999999999999E+307,$L$2:L29)+1,"")</f>
        <v/>
      </c>
      <c r="M30" s="179" t="str">
        <f>IF(AND(Table4[[#This Row],[ห้อง]]=M$1),LOOKUP(9.99999999999999E+307,$M$2:M29)+1,"")</f>
        <v/>
      </c>
      <c r="N30" s="179" t="str">
        <f>IF(AND(Table4[[#This Row],[ห้อง]]=N$1),LOOKUP(9.99999999999999E+307,$N$2:N29)+1,"")</f>
        <v/>
      </c>
      <c r="O30" s="179" t="str">
        <f>IF(AND(Table4[[#This Row],[ห้อง]]=O$1),LOOKUP(9.99999999999999E+307,$O$2:O29)+1,"")</f>
        <v/>
      </c>
    </row>
    <row r="31" spans="2:15" x14ac:dyDescent="0.5">
      <c r="B31" s="198" t="s">
        <v>126</v>
      </c>
      <c r="C31" s="199"/>
      <c r="D31" s="179" t="str">
        <f>IF(AND(Table4[[#This Row],[ห้อง]]=D$1),LOOKUP(9.99999999999999E+307,D$2:$D30)+1,"")</f>
        <v/>
      </c>
      <c r="E31" s="179" t="str">
        <f>IF(AND(Table4[[#This Row],[ห้อง]]=E$1),LOOKUP(9.99999999999999E+307,E$2:$E30)+1,"")</f>
        <v/>
      </c>
      <c r="F31" s="179" t="str">
        <f>IF(AND(Table4[[#This Row],[ห้อง]]=F$1),LOOKUP(9.99999999999999E+307,$F$2:F30)+1,"")</f>
        <v/>
      </c>
      <c r="G31" s="179" t="str">
        <f>IF(AND(Table4[[#This Row],[ห้อง]]=G$1),LOOKUP(9.99999999999999E+307,$G$2:G30)+1,"")</f>
        <v/>
      </c>
      <c r="H31" s="179" t="str">
        <f>IF(AND(Table4[[#This Row],[ห้อง]]=H$1),LOOKUP(9.99999999999999E+307,$H$2:H30)+1,"")</f>
        <v/>
      </c>
      <c r="I31" s="179" t="str">
        <f>IF(AND(Table4[[#This Row],[ห้อง]]=I$1),LOOKUP(9.99999999999999E+307,$I$2:I30)+1,"")</f>
        <v/>
      </c>
      <c r="J31" s="179" t="str">
        <f>IF(AND(Table4[[#This Row],[ห้อง]]=J$1),LOOKUP(9.99999999999999E+307,$J$2:J30)+1,"")</f>
        <v/>
      </c>
      <c r="K31" s="179" t="str">
        <f>IF(AND(Table4[[#This Row],[ห้อง]]=K$1),LOOKUP(9.99999999999999E+307,$K$2:K30)+1,"")</f>
        <v/>
      </c>
      <c r="L31" s="179" t="str">
        <f>IF(AND(Table4[[#This Row],[ห้อง]]=L$1),LOOKUP(9.99999999999999E+307,$L$2:L30)+1,"")</f>
        <v/>
      </c>
      <c r="M31" s="179" t="str">
        <f>IF(AND(Table4[[#This Row],[ห้อง]]=M$1),LOOKUP(9.99999999999999E+307,$M$2:M30)+1,"")</f>
        <v/>
      </c>
      <c r="N31" s="179" t="str">
        <f>IF(AND(Table4[[#This Row],[ห้อง]]=N$1),LOOKUP(9.99999999999999E+307,$N$2:N30)+1,"")</f>
        <v/>
      </c>
      <c r="O31" s="179" t="str">
        <f>IF(AND(Table4[[#This Row],[ห้อง]]=O$1),LOOKUP(9.99999999999999E+307,$O$2:O30)+1,"")</f>
        <v/>
      </c>
    </row>
    <row r="32" spans="2:15" x14ac:dyDescent="0.5">
      <c r="B32" s="198" t="s">
        <v>127</v>
      </c>
      <c r="C32" s="199"/>
      <c r="D32" s="179" t="str">
        <f>IF(AND(Table4[[#This Row],[ห้อง]]=D$1),LOOKUP(9.99999999999999E+307,D$2:$D31)+1,"")</f>
        <v/>
      </c>
      <c r="E32" s="179" t="str">
        <f>IF(AND(Table4[[#This Row],[ห้อง]]=E$1),LOOKUP(9.99999999999999E+307,E$2:$E31)+1,"")</f>
        <v/>
      </c>
      <c r="F32" s="179" t="str">
        <f>IF(AND(Table4[[#This Row],[ห้อง]]=F$1),LOOKUP(9.99999999999999E+307,$F$2:F31)+1,"")</f>
        <v/>
      </c>
      <c r="G32" s="179" t="str">
        <f>IF(AND(Table4[[#This Row],[ห้อง]]=G$1),LOOKUP(9.99999999999999E+307,$G$2:G31)+1,"")</f>
        <v/>
      </c>
      <c r="H32" s="179" t="str">
        <f>IF(AND(Table4[[#This Row],[ห้อง]]=H$1),LOOKUP(9.99999999999999E+307,$H$2:H31)+1,"")</f>
        <v/>
      </c>
      <c r="I32" s="179" t="str">
        <f>IF(AND(Table4[[#This Row],[ห้อง]]=I$1),LOOKUP(9.99999999999999E+307,$I$2:I31)+1,"")</f>
        <v/>
      </c>
      <c r="J32" s="179" t="str">
        <f>IF(AND(Table4[[#This Row],[ห้อง]]=J$1),LOOKUP(9.99999999999999E+307,$J$2:J31)+1,"")</f>
        <v/>
      </c>
      <c r="K32" s="179" t="str">
        <f>IF(AND(Table4[[#This Row],[ห้อง]]=K$1),LOOKUP(9.99999999999999E+307,$K$2:K31)+1,"")</f>
        <v/>
      </c>
      <c r="L32" s="179" t="str">
        <f>IF(AND(Table4[[#This Row],[ห้อง]]=L$1),LOOKUP(9.99999999999999E+307,$L$2:L31)+1,"")</f>
        <v/>
      </c>
      <c r="M32" s="179" t="str">
        <f>IF(AND(Table4[[#This Row],[ห้อง]]=M$1),LOOKUP(9.99999999999999E+307,$M$2:M31)+1,"")</f>
        <v/>
      </c>
      <c r="N32" s="179" t="str">
        <f>IF(AND(Table4[[#This Row],[ห้อง]]=N$1),LOOKUP(9.99999999999999E+307,$N$2:N31)+1,"")</f>
        <v/>
      </c>
      <c r="O32" s="179" t="str">
        <f>IF(AND(Table4[[#This Row],[ห้อง]]=O$1),LOOKUP(9.99999999999999E+307,$O$2:O31)+1,"")</f>
        <v/>
      </c>
    </row>
    <row r="33" spans="2:15" x14ac:dyDescent="0.5">
      <c r="B33" s="198" t="s">
        <v>128</v>
      </c>
      <c r="C33" s="199"/>
      <c r="D33" s="179" t="str">
        <f>IF(AND(Table4[[#This Row],[ห้อง]]=D$1),LOOKUP(9.99999999999999E+307,D$2:$D32)+1,"")</f>
        <v/>
      </c>
      <c r="E33" s="179" t="str">
        <f>IF(AND(Table4[[#This Row],[ห้อง]]=E$1),LOOKUP(9.99999999999999E+307,E$2:$E32)+1,"")</f>
        <v/>
      </c>
      <c r="F33" s="179" t="str">
        <f>IF(AND(Table4[[#This Row],[ห้อง]]=F$1),LOOKUP(9.99999999999999E+307,$F$2:F32)+1,"")</f>
        <v/>
      </c>
      <c r="G33" s="179" t="str">
        <f>IF(AND(Table4[[#This Row],[ห้อง]]=G$1),LOOKUP(9.99999999999999E+307,$G$2:G32)+1,"")</f>
        <v/>
      </c>
      <c r="H33" s="179" t="str">
        <f>IF(AND(Table4[[#This Row],[ห้อง]]=H$1),LOOKUP(9.99999999999999E+307,$H$2:H32)+1,"")</f>
        <v/>
      </c>
      <c r="I33" s="179" t="str">
        <f>IF(AND(Table4[[#This Row],[ห้อง]]=I$1),LOOKUP(9.99999999999999E+307,$I$2:I32)+1,"")</f>
        <v/>
      </c>
      <c r="J33" s="179" t="str">
        <f>IF(AND(Table4[[#This Row],[ห้อง]]=J$1),LOOKUP(9.99999999999999E+307,$J$2:J32)+1,"")</f>
        <v/>
      </c>
      <c r="K33" s="179" t="str">
        <f>IF(AND(Table4[[#This Row],[ห้อง]]=K$1),LOOKUP(9.99999999999999E+307,$K$2:K32)+1,"")</f>
        <v/>
      </c>
      <c r="L33" s="179" t="str">
        <f>IF(AND(Table4[[#This Row],[ห้อง]]=L$1),LOOKUP(9.99999999999999E+307,$L$2:L32)+1,"")</f>
        <v/>
      </c>
      <c r="M33" s="179" t="str">
        <f>IF(AND(Table4[[#This Row],[ห้อง]]=M$1),LOOKUP(9.99999999999999E+307,$M$2:M32)+1,"")</f>
        <v/>
      </c>
      <c r="N33" s="179" t="str">
        <f>IF(AND(Table4[[#This Row],[ห้อง]]=N$1),LOOKUP(9.99999999999999E+307,$N$2:N32)+1,"")</f>
        <v/>
      </c>
      <c r="O33" s="179" t="str">
        <f>IF(AND(Table4[[#This Row],[ห้อง]]=O$1),LOOKUP(9.99999999999999E+307,$O$2:O32)+1,"")</f>
        <v/>
      </c>
    </row>
    <row r="34" spans="2:15" x14ac:dyDescent="0.5">
      <c r="B34" s="198" t="s">
        <v>129</v>
      </c>
      <c r="C34" s="199"/>
      <c r="D34" s="179" t="str">
        <f>IF(AND(Table4[[#This Row],[ห้อง]]=D$1),LOOKUP(9.99999999999999E+307,D$2:$D33)+1,"")</f>
        <v/>
      </c>
      <c r="E34" s="179" t="str">
        <f>IF(AND(Table4[[#This Row],[ห้อง]]=E$1),LOOKUP(9.99999999999999E+307,E$2:$E33)+1,"")</f>
        <v/>
      </c>
      <c r="F34" s="179" t="str">
        <f>IF(AND(Table4[[#This Row],[ห้อง]]=F$1),LOOKUP(9.99999999999999E+307,$F$2:F33)+1,"")</f>
        <v/>
      </c>
      <c r="G34" s="179" t="str">
        <f>IF(AND(Table4[[#This Row],[ห้อง]]=G$1),LOOKUP(9.99999999999999E+307,$G$2:G33)+1,"")</f>
        <v/>
      </c>
      <c r="H34" s="179" t="str">
        <f>IF(AND(Table4[[#This Row],[ห้อง]]=H$1),LOOKUP(9.99999999999999E+307,$H$2:H33)+1,"")</f>
        <v/>
      </c>
      <c r="I34" s="179" t="str">
        <f>IF(AND(Table4[[#This Row],[ห้อง]]=I$1),LOOKUP(9.99999999999999E+307,$I$2:I33)+1,"")</f>
        <v/>
      </c>
      <c r="J34" s="179" t="str">
        <f>IF(AND(Table4[[#This Row],[ห้อง]]=J$1),LOOKUP(9.99999999999999E+307,$J$2:J33)+1,"")</f>
        <v/>
      </c>
      <c r="K34" s="179" t="str">
        <f>IF(AND(Table4[[#This Row],[ห้อง]]=K$1),LOOKUP(9.99999999999999E+307,$K$2:K33)+1,"")</f>
        <v/>
      </c>
      <c r="L34" s="179" t="str">
        <f>IF(AND(Table4[[#This Row],[ห้อง]]=L$1),LOOKUP(9.99999999999999E+307,$L$2:L33)+1,"")</f>
        <v/>
      </c>
      <c r="M34" s="179" t="str">
        <f>IF(AND(Table4[[#This Row],[ห้อง]]=M$1),LOOKUP(9.99999999999999E+307,$M$2:M33)+1,"")</f>
        <v/>
      </c>
      <c r="N34" s="179" t="str">
        <f>IF(AND(Table4[[#This Row],[ห้อง]]=N$1),LOOKUP(9.99999999999999E+307,$N$2:N33)+1,"")</f>
        <v/>
      </c>
      <c r="O34" s="179" t="str">
        <f>IF(AND(Table4[[#This Row],[ห้อง]]=O$1),LOOKUP(9.99999999999999E+307,$O$2:O33)+1,"")</f>
        <v/>
      </c>
    </row>
    <row r="35" spans="2:15" x14ac:dyDescent="0.5">
      <c r="B35" s="198" t="s">
        <v>84</v>
      </c>
      <c r="C35" s="199"/>
      <c r="D35" s="179" t="str">
        <f>IF(AND(Table4[[#This Row],[ห้อง]]=D$1),LOOKUP(9.99999999999999E+307,D$2:$D34)+1,"")</f>
        <v/>
      </c>
      <c r="E35" s="179" t="str">
        <f>IF(AND(Table4[[#This Row],[ห้อง]]=E$1),LOOKUP(9.99999999999999E+307,E$2:$E34)+1,"")</f>
        <v/>
      </c>
      <c r="F35" s="179" t="str">
        <f>IF(AND(Table4[[#This Row],[ห้อง]]=F$1),LOOKUP(9.99999999999999E+307,$F$2:F34)+1,"")</f>
        <v/>
      </c>
      <c r="G35" s="179" t="str">
        <f>IF(AND(Table4[[#This Row],[ห้อง]]=G$1),LOOKUP(9.99999999999999E+307,$G$2:G34)+1,"")</f>
        <v/>
      </c>
      <c r="H35" s="179" t="str">
        <f>IF(AND(Table4[[#This Row],[ห้อง]]=H$1),LOOKUP(9.99999999999999E+307,$H$2:H34)+1,"")</f>
        <v/>
      </c>
      <c r="I35" s="179" t="str">
        <f>IF(AND(Table4[[#This Row],[ห้อง]]=I$1),LOOKUP(9.99999999999999E+307,$I$2:I34)+1,"")</f>
        <v/>
      </c>
      <c r="J35" s="179" t="str">
        <f>IF(AND(Table4[[#This Row],[ห้อง]]=J$1),LOOKUP(9.99999999999999E+307,$J$2:J34)+1,"")</f>
        <v/>
      </c>
      <c r="K35" s="179" t="str">
        <f>IF(AND(Table4[[#This Row],[ห้อง]]=K$1),LOOKUP(9.99999999999999E+307,$K$2:K34)+1,"")</f>
        <v/>
      </c>
      <c r="L35" s="179" t="str">
        <f>IF(AND(Table4[[#This Row],[ห้อง]]=L$1),LOOKUP(9.99999999999999E+307,$L$2:L34)+1,"")</f>
        <v/>
      </c>
      <c r="M35" s="179" t="str">
        <f>IF(AND(Table4[[#This Row],[ห้อง]]=M$1),LOOKUP(9.99999999999999E+307,$M$2:M34)+1,"")</f>
        <v/>
      </c>
      <c r="N35" s="179" t="str">
        <f>IF(AND(Table4[[#This Row],[ห้อง]]=N$1),LOOKUP(9.99999999999999E+307,$N$2:N34)+1,"")</f>
        <v/>
      </c>
      <c r="O35" s="179" t="str">
        <f>IF(AND(Table4[[#This Row],[ห้อง]]=O$1),LOOKUP(9.99999999999999E+307,$O$2:O34)+1,"")</f>
        <v/>
      </c>
    </row>
    <row r="36" spans="2:15" x14ac:dyDescent="0.5">
      <c r="B36" s="198" t="s">
        <v>85</v>
      </c>
      <c r="C36" s="199"/>
      <c r="D36" s="179" t="str">
        <f>IF(AND(Table4[[#This Row],[ห้อง]]=D$1),LOOKUP(9.99999999999999E+307,D$2:$D35)+1,"")</f>
        <v/>
      </c>
      <c r="E36" s="179" t="str">
        <f>IF(AND(Table4[[#This Row],[ห้อง]]=E$1),LOOKUP(9.99999999999999E+307,E$2:$E35)+1,"")</f>
        <v/>
      </c>
      <c r="F36" s="179" t="str">
        <f>IF(AND(Table4[[#This Row],[ห้อง]]=F$1),LOOKUP(9.99999999999999E+307,$F$2:F35)+1,"")</f>
        <v/>
      </c>
      <c r="G36" s="179" t="str">
        <f>IF(AND(Table4[[#This Row],[ห้อง]]=G$1),LOOKUP(9.99999999999999E+307,$G$2:G35)+1,"")</f>
        <v/>
      </c>
      <c r="H36" s="179" t="str">
        <f>IF(AND(Table4[[#This Row],[ห้อง]]=H$1),LOOKUP(9.99999999999999E+307,$H$2:H35)+1,"")</f>
        <v/>
      </c>
      <c r="I36" s="179" t="str">
        <f>IF(AND(Table4[[#This Row],[ห้อง]]=I$1),LOOKUP(9.99999999999999E+307,$I$2:I35)+1,"")</f>
        <v/>
      </c>
      <c r="J36" s="179" t="str">
        <f>IF(AND(Table4[[#This Row],[ห้อง]]=J$1),LOOKUP(9.99999999999999E+307,$J$2:J35)+1,"")</f>
        <v/>
      </c>
      <c r="K36" s="179" t="str">
        <f>IF(AND(Table4[[#This Row],[ห้อง]]=K$1),LOOKUP(9.99999999999999E+307,$K$2:K35)+1,"")</f>
        <v/>
      </c>
      <c r="L36" s="179" t="str">
        <f>IF(AND(Table4[[#This Row],[ห้อง]]=L$1),LOOKUP(9.99999999999999E+307,$L$2:L35)+1,"")</f>
        <v/>
      </c>
      <c r="M36" s="179" t="str">
        <f>IF(AND(Table4[[#This Row],[ห้อง]]=M$1),LOOKUP(9.99999999999999E+307,$M$2:M35)+1,"")</f>
        <v/>
      </c>
      <c r="N36" s="179" t="str">
        <f>IF(AND(Table4[[#This Row],[ห้อง]]=N$1),LOOKUP(9.99999999999999E+307,$N$2:N35)+1,"")</f>
        <v/>
      </c>
      <c r="O36" s="179" t="str">
        <f>IF(AND(Table4[[#This Row],[ห้อง]]=O$1),LOOKUP(9.99999999999999E+307,$O$2:O35)+1,"")</f>
        <v/>
      </c>
    </row>
    <row r="37" spans="2:15" x14ac:dyDescent="0.5">
      <c r="B37" s="198" t="s">
        <v>86</v>
      </c>
      <c r="C37" s="199"/>
      <c r="D37" s="179" t="str">
        <f>IF(AND(Table4[[#This Row],[ห้อง]]=D$1),LOOKUP(9.99999999999999E+307,D$2:$D36)+1,"")</f>
        <v/>
      </c>
      <c r="E37" s="179" t="str">
        <f>IF(AND(Table4[[#This Row],[ห้อง]]=E$1),LOOKUP(9.99999999999999E+307,E$2:$E36)+1,"")</f>
        <v/>
      </c>
      <c r="F37" s="179" t="str">
        <f>IF(AND(Table4[[#This Row],[ห้อง]]=F$1),LOOKUP(9.99999999999999E+307,$F$2:F36)+1,"")</f>
        <v/>
      </c>
      <c r="G37" s="179" t="str">
        <f>IF(AND(Table4[[#This Row],[ห้อง]]=G$1),LOOKUP(9.99999999999999E+307,$G$2:G36)+1,"")</f>
        <v/>
      </c>
      <c r="H37" s="179" t="str">
        <f>IF(AND(Table4[[#This Row],[ห้อง]]=H$1),LOOKUP(9.99999999999999E+307,$H$2:H36)+1,"")</f>
        <v/>
      </c>
      <c r="I37" s="179" t="str">
        <f>IF(AND(Table4[[#This Row],[ห้อง]]=I$1),LOOKUP(9.99999999999999E+307,$I$2:I36)+1,"")</f>
        <v/>
      </c>
      <c r="J37" s="179" t="str">
        <f>IF(AND(Table4[[#This Row],[ห้อง]]=J$1),LOOKUP(9.99999999999999E+307,$J$2:J36)+1,"")</f>
        <v/>
      </c>
      <c r="K37" s="179" t="str">
        <f>IF(AND(Table4[[#This Row],[ห้อง]]=K$1),LOOKUP(9.99999999999999E+307,$K$2:K36)+1,"")</f>
        <v/>
      </c>
      <c r="L37" s="179" t="str">
        <f>IF(AND(Table4[[#This Row],[ห้อง]]=L$1),LOOKUP(9.99999999999999E+307,$L$2:L36)+1,"")</f>
        <v/>
      </c>
      <c r="M37" s="179" t="str">
        <f>IF(AND(Table4[[#This Row],[ห้อง]]=M$1),LOOKUP(9.99999999999999E+307,$M$2:M36)+1,"")</f>
        <v/>
      </c>
      <c r="N37" s="179" t="str">
        <f>IF(AND(Table4[[#This Row],[ห้อง]]=N$1),LOOKUP(9.99999999999999E+307,$N$2:N36)+1,"")</f>
        <v/>
      </c>
      <c r="O37" s="179" t="str">
        <f>IF(AND(Table4[[#This Row],[ห้อง]]=O$1),LOOKUP(9.99999999999999E+307,$O$2:O36)+1,"")</f>
        <v/>
      </c>
    </row>
    <row r="38" spans="2:15" x14ac:dyDescent="0.5">
      <c r="B38" s="198" t="s">
        <v>87</v>
      </c>
      <c r="C38" s="199"/>
      <c r="D38" s="179" t="str">
        <f>IF(AND(Table4[[#This Row],[ห้อง]]=D$1),LOOKUP(9.99999999999999E+307,D$2:$D37)+1,"")</f>
        <v/>
      </c>
      <c r="E38" s="179" t="str">
        <f>IF(AND(Table4[[#This Row],[ห้อง]]=E$1),LOOKUP(9.99999999999999E+307,E$2:$E37)+1,"")</f>
        <v/>
      </c>
      <c r="F38" s="179" t="str">
        <f>IF(AND(Table4[[#This Row],[ห้อง]]=F$1),LOOKUP(9.99999999999999E+307,$F$2:F37)+1,"")</f>
        <v/>
      </c>
      <c r="G38" s="179" t="str">
        <f>IF(AND(Table4[[#This Row],[ห้อง]]=G$1),LOOKUP(9.99999999999999E+307,$G$2:G37)+1,"")</f>
        <v/>
      </c>
      <c r="H38" s="179" t="str">
        <f>IF(AND(Table4[[#This Row],[ห้อง]]=H$1),LOOKUP(9.99999999999999E+307,$H$2:H37)+1,"")</f>
        <v/>
      </c>
      <c r="I38" s="179" t="str">
        <f>IF(AND(Table4[[#This Row],[ห้อง]]=I$1),LOOKUP(9.99999999999999E+307,$I$2:I37)+1,"")</f>
        <v/>
      </c>
      <c r="J38" s="179" t="str">
        <f>IF(AND(Table4[[#This Row],[ห้อง]]=J$1),LOOKUP(9.99999999999999E+307,$J$2:J37)+1,"")</f>
        <v/>
      </c>
      <c r="K38" s="179" t="str">
        <f>IF(AND(Table4[[#This Row],[ห้อง]]=K$1),LOOKUP(9.99999999999999E+307,$K$2:K37)+1,"")</f>
        <v/>
      </c>
      <c r="L38" s="179" t="str">
        <f>IF(AND(Table4[[#This Row],[ห้อง]]=L$1),LOOKUP(9.99999999999999E+307,$L$2:L37)+1,"")</f>
        <v/>
      </c>
      <c r="M38" s="179" t="str">
        <f>IF(AND(Table4[[#This Row],[ห้อง]]=M$1),LOOKUP(9.99999999999999E+307,$M$2:M37)+1,"")</f>
        <v/>
      </c>
      <c r="N38" s="179" t="str">
        <f>IF(AND(Table4[[#This Row],[ห้อง]]=N$1),LOOKUP(9.99999999999999E+307,$N$2:N37)+1,"")</f>
        <v/>
      </c>
      <c r="O38" s="179" t="str">
        <f>IF(AND(Table4[[#This Row],[ห้อง]]=O$1),LOOKUP(9.99999999999999E+307,$O$2:O37)+1,"")</f>
        <v/>
      </c>
    </row>
    <row r="39" spans="2:15" x14ac:dyDescent="0.5"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</row>
    <row r="40" spans="2:15" x14ac:dyDescent="0.5"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</row>
    <row r="41" spans="2:15" x14ac:dyDescent="0.5"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</row>
    <row r="42" spans="2:15" x14ac:dyDescent="0.5"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</row>
    <row r="43" spans="2:15" x14ac:dyDescent="0.5"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</row>
    <row r="44" spans="2:15" x14ac:dyDescent="0.5"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</row>
    <row r="45" spans="2:15" x14ac:dyDescent="0.5"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</row>
    <row r="46" spans="2:15" x14ac:dyDescent="0.5"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</row>
    <row r="47" spans="2:15" x14ac:dyDescent="0.5"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</row>
    <row r="48" spans="2:15" x14ac:dyDescent="0.5"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</row>
    <row r="49" spans="4:15" x14ac:dyDescent="0.5"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</row>
    <row r="50" spans="4:15" x14ac:dyDescent="0.5"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</row>
    <row r="51" spans="4:15" x14ac:dyDescent="0.5"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</row>
    <row r="52" spans="4:15" x14ac:dyDescent="0.5"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</row>
    <row r="53" spans="4:15" x14ac:dyDescent="0.5"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</row>
    <row r="54" spans="4:15" x14ac:dyDescent="0.5"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</row>
    <row r="55" spans="4:15" x14ac:dyDescent="0.5"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4:15" x14ac:dyDescent="0.5"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</row>
    <row r="57" spans="4:15" x14ac:dyDescent="0.5"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</row>
    <row r="58" spans="4:15" x14ac:dyDescent="0.5"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</row>
    <row r="59" spans="4:15" x14ac:dyDescent="0.5"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</row>
    <row r="60" spans="4:15" x14ac:dyDescent="0.5"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</row>
    <row r="61" spans="4:15" x14ac:dyDescent="0.5"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</row>
    <row r="62" spans="4:15" x14ac:dyDescent="0.5"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</row>
    <row r="63" spans="4:15" x14ac:dyDescent="0.5"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</row>
    <row r="64" spans="4:15" x14ac:dyDescent="0.5"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</row>
    <row r="65" spans="4:15" x14ac:dyDescent="0.5"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</row>
    <row r="66" spans="4:15" x14ac:dyDescent="0.5"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</row>
    <row r="67" spans="4:15" x14ac:dyDescent="0.5"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</row>
    <row r="68" spans="4:15" x14ac:dyDescent="0.5"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</row>
    <row r="69" spans="4:15" x14ac:dyDescent="0.5"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</row>
    <row r="70" spans="4:15" x14ac:dyDescent="0.5"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</row>
    <row r="71" spans="4:15" x14ac:dyDescent="0.5"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</row>
    <row r="72" spans="4:15" x14ac:dyDescent="0.5"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</row>
    <row r="73" spans="4:15" x14ac:dyDescent="0.5"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</row>
    <row r="74" spans="4:15" x14ac:dyDescent="0.5"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</row>
    <row r="75" spans="4:15" x14ac:dyDescent="0.5"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</row>
    <row r="76" spans="4:15" x14ac:dyDescent="0.5"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</row>
    <row r="77" spans="4:15" x14ac:dyDescent="0.5"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</row>
    <row r="78" spans="4:15" x14ac:dyDescent="0.5"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</row>
    <row r="79" spans="4:15" x14ac:dyDescent="0.5"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</row>
    <row r="80" spans="4:15" x14ac:dyDescent="0.5"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</row>
    <row r="81" spans="4:15" x14ac:dyDescent="0.5"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</row>
    <row r="82" spans="4:15" x14ac:dyDescent="0.5"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</row>
    <row r="83" spans="4:15" x14ac:dyDescent="0.5"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</row>
    <row r="84" spans="4:15" x14ac:dyDescent="0.5"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</row>
    <row r="85" spans="4:15" x14ac:dyDescent="0.5"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</row>
    <row r="86" spans="4:15" x14ac:dyDescent="0.5"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</row>
    <row r="87" spans="4:15" x14ac:dyDescent="0.5"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</row>
    <row r="88" spans="4:15" x14ac:dyDescent="0.5"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</row>
    <row r="89" spans="4:15" x14ac:dyDescent="0.5"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</row>
    <row r="90" spans="4:15" x14ac:dyDescent="0.5"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</row>
    <row r="91" spans="4:15" x14ac:dyDescent="0.5"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</row>
    <row r="92" spans="4:15" x14ac:dyDescent="0.5"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</row>
    <row r="93" spans="4:15" x14ac:dyDescent="0.5"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</row>
    <row r="94" spans="4:15" x14ac:dyDescent="0.5"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</row>
    <row r="95" spans="4:15" x14ac:dyDescent="0.5"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</row>
    <row r="96" spans="4:15" x14ac:dyDescent="0.5"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</row>
    <row r="97" spans="4:15" x14ac:dyDescent="0.5"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</row>
    <row r="98" spans="4:15" x14ac:dyDescent="0.5"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</row>
    <row r="99" spans="4:15" x14ac:dyDescent="0.5"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</row>
    <row r="100" spans="4:15" x14ac:dyDescent="0.5"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</row>
    <row r="101" spans="4:15" x14ac:dyDescent="0.5"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</row>
    <row r="102" spans="4:15" x14ac:dyDescent="0.5"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</row>
    <row r="103" spans="4:15" x14ac:dyDescent="0.5"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</row>
    <row r="104" spans="4:15" x14ac:dyDescent="0.5"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</row>
    <row r="105" spans="4:15" x14ac:dyDescent="0.5"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</row>
    <row r="106" spans="4:15" x14ac:dyDescent="0.5"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</row>
    <row r="107" spans="4:15" x14ac:dyDescent="0.5"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</row>
    <row r="108" spans="4:15" x14ac:dyDescent="0.5"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</row>
    <row r="109" spans="4:15" x14ac:dyDescent="0.5"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</row>
    <row r="110" spans="4:15" x14ac:dyDescent="0.5"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</row>
    <row r="111" spans="4:15" x14ac:dyDescent="0.5"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</row>
    <row r="112" spans="4:15" x14ac:dyDescent="0.5"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</row>
    <row r="113" spans="4:15" x14ac:dyDescent="0.5"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</row>
    <row r="114" spans="4:15" x14ac:dyDescent="0.5"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</row>
    <row r="115" spans="4:15" x14ac:dyDescent="0.5"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</row>
    <row r="116" spans="4:15" x14ac:dyDescent="0.5"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</row>
    <row r="117" spans="4:15" x14ac:dyDescent="0.5"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</row>
    <row r="118" spans="4:15" x14ac:dyDescent="0.5"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</row>
    <row r="119" spans="4:15" x14ac:dyDescent="0.5"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</row>
    <row r="120" spans="4:15" x14ac:dyDescent="0.5"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</row>
    <row r="121" spans="4:15" x14ac:dyDescent="0.5"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</row>
    <row r="122" spans="4:15" x14ac:dyDescent="0.5"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</row>
    <row r="123" spans="4:15" x14ac:dyDescent="0.5"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</row>
    <row r="124" spans="4:15" x14ac:dyDescent="0.5"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</row>
    <row r="125" spans="4:15" x14ac:dyDescent="0.5"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</row>
    <row r="126" spans="4:15" x14ac:dyDescent="0.5"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</row>
    <row r="127" spans="4:15" x14ac:dyDescent="0.5"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4:15" x14ac:dyDescent="0.5"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</row>
    <row r="129" spans="4:15" x14ac:dyDescent="0.5"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</row>
    <row r="130" spans="4:15" x14ac:dyDescent="0.5"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</row>
    <row r="131" spans="4:15" x14ac:dyDescent="0.5"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</row>
    <row r="132" spans="4:15" x14ac:dyDescent="0.5"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</row>
    <row r="133" spans="4:15" x14ac:dyDescent="0.5"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</row>
    <row r="134" spans="4:15" x14ac:dyDescent="0.5"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</row>
    <row r="135" spans="4:15" x14ac:dyDescent="0.5"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</row>
    <row r="136" spans="4:15" x14ac:dyDescent="0.5"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</row>
    <row r="137" spans="4:15" x14ac:dyDescent="0.5"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</row>
    <row r="138" spans="4:15" x14ac:dyDescent="0.5"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</row>
    <row r="139" spans="4:15" x14ac:dyDescent="0.5"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</row>
    <row r="140" spans="4:15" x14ac:dyDescent="0.5"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</row>
    <row r="141" spans="4:15" x14ac:dyDescent="0.5"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</row>
    <row r="142" spans="4:15" x14ac:dyDescent="0.5"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</row>
    <row r="143" spans="4:15" x14ac:dyDescent="0.5"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</row>
    <row r="144" spans="4:15" x14ac:dyDescent="0.5"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</row>
    <row r="145" spans="4:15" x14ac:dyDescent="0.5"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</row>
    <row r="146" spans="4:15" x14ac:dyDescent="0.5"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</row>
    <row r="147" spans="4:15" x14ac:dyDescent="0.5"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</row>
    <row r="148" spans="4:15" x14ac:dyDescent="0.5"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</row>
    <row r="149" spans="4:15" x14ac:dyDescent="0.5"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</row>
    <row r="150" spans="4:15" x14ac:dyDescent="0.5"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</row>
    <row r="151" spans="4:15" x14ac:dyDescent="0.5"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</row>
    <row r="152" spans="4:15" x14ac:dyDescent="0.5"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</row>
    <row r="153" spans="4:15" x14ac:dyDescent="0.5"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</row>
    <row r="154" spans="4:15" x14ac:dyDescent="0.5"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</row>
    <row r="155" spans="4:15" x14ac:dyDescent="0.5"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</row>
    <row r="156" spans="4:15" x14ac:dyDescent="0.5"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</row>
    <row r="157" spans="4:15" x14ac:dyDescent="0.5"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</row>
    <row r="158" spans="4:15" x14ac:dyDescent="0.5"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</row>
    <row r="159" spans="4:15" x14ac:dyDescent="0.5"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</row>
    <row r="160" spans="4:15" x14ac:dyDescent="0.5"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</row>
    <row r="161" spans="4:15" x14ac:dyDescent="0.5"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</row>
    <row r="162" spans="4:15" x14ac:dyDescent="0.5"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</row>
    <row r="163" spans="4:15" x14ac:dyDescent="0.5"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</row>
    <row r="164" spans="4:15" x14ac:dyDescent="0.5"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</row>
    <row r="165" spans="4:15" x14ac:dyDescent="0.5"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</row>
    <row r="166" spans="4:15" x14ac:dyDescent="0.5"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</row>
    <row r="167" spans="4:15" x14ac:dyDescent="0.5"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</row>
    <row r="168" spans="4:15" x14ac:dyDescent="0.5"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</row>
    <row r="169" spans="4:15" x14ac:dyDescent="0.5"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</row>
    <row r="170" spans="4:15" x14ac:dyDescent="0.5"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</row>
    <row r="171" spans="4:15" x14ac:dyDescent="0.5"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</row>
    <row r="172" spans="4:15" x14ac:dyDescent="0.5"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</row>
    <row r="173" spans="4:15" x14ac:dyDescent="0.5"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</row>
    <row r="174" spans="4:15" x14ac:dyDescent="0.5"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</row>
    <row r="175" spans="4:15" x14ac:dyDescent="0.5"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</row>
    <row r="176" spans="4:15" x14ac:dyDescent="0.5"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</row>
    <row r="177" spans="4:15" x14ac:dyDescent="0.5"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</row>
    <row r="178" spans="4:15" x14ac:dyDescent="0.5"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</row>
    <row r="179" spans="4:15" x14ac:dyDescent="0.5"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</row>
    <row r="180" spans="4:15" x14ac:dyDescent="0.5"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</row>
    <row r="181" spans="4:15" x14ac:dyDescent="0.5"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</row>
    <row r="182" spans="4:15" x14ac:dyDescent="0.5"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</row>
    <row r="183" spans="4:15" x14ac:dyDescent="0.5"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</row>
    <row r="184" spans="4:15" x14ac:dyDescent="0.5"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</row>
    <row r="185" spans="4:15" x14ac:dyDescent="0.5"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</row>
    <row r="186" spans="4:15" x14ac:dyDescent="0.5"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</row>
    <row r="187" spans="4:15" x14ac:dyDescent="0.5"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</row>
    <row r="188" spans="4:15" x14ac:dyDescent="0.5"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</row>
    <row r="189" spans="4:15" x14ac:dyDescent="0.5"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</row>
    <row r="190" spans="4:15" x14ac:dyDescent="0.5"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</row>
    <row r="191" spans="4:15" x14ac:dyDescent="0.5"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</row>
    <row r="192" spans="4:15" x14ac:dyDescent="0.5"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</row>
    <row r="193" spans="4:15" x14ac:dyDescent="0.5"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</row>
    <row r="194" spans="4:15" x14ac:dyDescent="0.5"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</row>
    <row r="195" spans="4:15" x14ac:dyDescent="0.5"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</row>
    <row r="196" spans="4:15" x14ac:dyDescent="0.5"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</row>
    <row r="197" spans="4:15" x14ac:dyDescent="0.5"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</row>
    <row r="198" spans="4:15" x14ac:dyDescent="0.5"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</row>
    <row r="199" spans="4:15" x14ac:dyDescent="0.5"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</row>
    <row r="200" spans="4:15" x14ac:dyDescent="0.5"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</row>
    <row r="201" spans="4:15" x14ac:dyDescent="0.5"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</row>
    <row r="202" spans="4:15" x14ac:dyDescent="0.5"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</row>
    <row r="203" spans="4:15" x14ac:dyDescent="0.5"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</row>
    <row r="204" spans="4:15" x14ac:dyDescent="0.5"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</row>
    <row r="205" spans="4:15" x14ac:dyDescent="0.5"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</row>
    <row r="206" spans="4:15" x14ac:dyDescent="0.5"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</row>
    <row r="207" spans="4:15" x14ac:dyDescent="0.5"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</row>
    <row r="208" spans="4:15" x14ac:dyDescent="0.5"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</row>
    <row r="209" spans="4:15" x14ac:dyDescent="0.5"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</row>
    <row r="210" spans="4:15" x14ac:dyDescent="0.5"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</row>
    <row r="211" spans="4:15" x14ac:dyDescent="0.5"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</row>
    <row r="212" spans="4:15" x14ac:dyDescent="0.5"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</row>
    <row r="213" spans="4:15" x14ac:dyDescent="0.5"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</row>
    <row r="214" spans="4:15" x14ac:dyDescent="0.5"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</row>
    <row r="215" spans="4:15" x14ac:dyDescent="0.5"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</row>
    <row r="216" spans="4:15" x14ac:dyDescent="0.5"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</row>
    <row r="217" spans="4:15" x14ac:dyDescent="0.5"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</row>
    <row r="218" spans="4:15" x14ac:dyDescent="0.5"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</row>
    <row r="219" spans="4:15" x14ac:dyDescent="0.5"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</row>
    <row r="220" spans="4:15" x14ac:dyDescent="0.5"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</row>
    <row r="221" spans="4:15" x14ac:dyDescent="0.5"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</row>
    <row r="222" spans="4:15" x14ac:dyDescent="0.5"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</row>
    <row r="223" spans="4:15" x14ac:dyDescent="0.5"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</row>
    <row r="224" spans="4:15" x14ac:dyDescent="0.5"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</row>
    <row r="225" spans="4:15" x14ac:dyDescent="0.5"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</row>
    <row r="226" spans="4:15" x14ac:dyDescent="0.5"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</row>
    <row r="227" spans="4:15" x14ac:dyDescent="0.5"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</row>
    <row r="228" spans="4:15" x14ac:dyDescent="0.5"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</row>
    <row r="229" spans="4:15" x14ac:dyDescent="0.5"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</row>
    <row r="230" spans="4:15" x14ac:dyDescent="0.5"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</row>
    <row r="231" spans="4:15" x14ac:dyDescent="0.5"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</row>
    <row r="232" spans="4:15" x14ac:dyDescent="0.5"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</row>
    <row r="233" spans="4:15" x14ac:dyDescent="0.5"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</row>
    <row r="234" spans="4:15" x14ac:dyDescent="0.5"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</row>
    <row r="235" spans="4:15" x14ac:dyDescent="0.5"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</row>
    <row r="236" spans="4:15" x14ac:dyDescent="0.5"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</row>
    <row r="237" spans="4:15" x14ac:dyDescent="0.5"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</row>
    <row r="238" spans="4:15" x14ac:dyDescent="0.5"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</row>
    <row r="239" spans="4:15" x14ac:dyDescent="0.5"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</row>
    <row r="240" spans="4:15" x14ac:dyDescent="0.5"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</row>
    <row r="241" spans="4:15" x14ac:dyDescent="0.5"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</row>
    <row r="242" spans="4:15" x14ac:dyDescent="0.5"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</row>
    <row r="243" spans="4:15" x14ac:dyDescent="0.5"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</row>
    <row r="244" spans="4:15" x14ac:dyDescent="0.5"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</row>
    <row r="245" spans="4:15" x14ac:dyDescent="0.5"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</row>
    <row r="246" spans="4:15" x14ac:dyDescent="0.5"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</row>
    <row r="247" spans="4:15" x14ac:dyDescent="0.5"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</row>
    <row r="248" spans="4:15" x14ac:dyDescent="0.5"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</row>
    <row r="249" spans="4:15" x14ac:dyDescent="0.5"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</row>
    <row r="250" spans="4:15" x14ac:dyDescent="0.5"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</row>
    <row r="251" spans="4:15" x14ac:dyDescent="0.5"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</row>
    <row r="252" spans="4:15" x14ac:dyDescent="0.5"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</row>
    <row r="253" spans="4:15" x14ac:dyDescent="0.5"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</row>
    <row r="254" spans="4:15" x14ac:dyDescent="0.5"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200"/>
      <c r="O254" s="200"/>
    </row>
    <row r="255" spans="4:15" x14ac:dyDescent="0.5"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</row>
    <row r="256" spans="4:15" x14ac:dyDescent="0.5"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</row>
    <row r="257" spans="4:15" x14ac:dyDescent="0.5"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</row>
    <row r="258" spans="4:15" x14ac:dyDescent="0.5"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</row>
    <row r="259" spans="4:15" x14ac:dyDescent="0.5"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</row>
    <row r="260" spans="4:15" x14ac:dyDescent="0.5"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</row>
    <row r="261" spans="4:15" x14ac:dyDescent="0.5"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</row>
    <row r="262" spans="4:15" x14ac:dyDescent="0.5"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</row>
    <row r="263" spans="4:15" x14ac:dyDescent="0.5"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</row>
    <row r="264" spans="4:15" x14ac:dyDescent="0.5"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</row>
    <row r="265" spans="4:15" x14ac:dyDescent="0.5"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</row>
    <row r="266" spans="4:15" x14ac:dyDescent="0.5"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</row>
    <row r="267" spans="4:15" x14ac:dyDescent="0.5"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</row>
    <row r="268" spans="4:15" x14ac:dyDescent="0.5"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</row>
    <row r="269" spans="4:15" x14ac:dyDescent="0.5"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</row>
    <row r="270" spans="4:15" x14ac:dyDescent="0.5"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</row>
    <row r="271" spans="4:15" x14ac:dyDescent="0.5"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</row>
    <row r="272" spans="4:15" x14ac:dyDescent="0.5"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</row>
    <row r="273" spans="4:15" x14ac:dyDescent="0.5"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</row>
    <row r="274" spans="4:15" x14ac:dyDescent="0.5"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</row>
    <row r="275" spans="4:15" x14ac:dyDescent="0.5"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</row>
    <row r="276" spans="4:15" x14ac:dyDescent="0.5"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</row>
    <row r="277" spans="4:15" x14ac:dyDescent="0.5"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</row>
    <row r="278" spans="4:15" x14ac:dyDescent="0.5"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</row>
    <row r="279" spans="4:15" x14ac:dyDescent="0.5"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</row>
    <row r="280" spans="4:15" x14ac:dyDescent="0.5"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</row>
    <row r="281" spans="4:15" x14ac:dyDescent="0.5"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</row>
    <row r="282" spans="4:15" x14ac:dyDescent="0.5"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</row>
    <row r="283" spans="4:15" x14ac:dyDescent="0.5"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</row>
    <row r="284" spans="4:15" x14ac:dyDescent="0.5"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</row>
    <row r="285" spans="4:15" x14ac:dyDescent="0.5"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</row>
    <row r="286" spans="4:15" x14ac:dyDescent="0.5"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</row>
    <row r="287" spans="4:15" x14ac:dyDescent="0.5"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</row>
    <row r="288" spans="4:15" x14ac:dyDescent="0.5"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</row>
    <row r="289" spans="4:15" x14ac:dyDescent="0.5"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</row>
    <row r="290" spans="4:15" x14ac:dyDescent="0.5"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</row>
    <row r="291" spans="4:15" x14ac:dyDescent="0.5"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</row>
    <row r="292" spans="4:15" x14ac:dyDescent="0.5"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</row>
    <row r="293" spans="4:15" x14ac:dyDescent="0.5"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</row>
    <row r="294" spans="4:15" x14ac:dyDescent="0.5"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</row>
    <row r="295" spans="4:15" x14ac:dyDescent="0.5"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</row>
    <row r="296" spans="4:15" x14ac:dyDescent="0.5"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</row>
    <row r="297" spans="4:15" x14ac:dyDescent="0.5">
      <c r="D297" s="200"/>
      <c r="E297" s="200"/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</row>
    <row r="298" spans="4:15" x14ac:dyDescent="0.5">
      <c r="D298" s="200"/>
      <c r="E298" s="200"/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</row>
    <row r="299" spans="4:15" x14ac:dyDescent="0.5">
      <c r="D299" s="200"/>
      <c r="E299" s="200"/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</row>
    <row r="300" spans="4:15" x14ac:dyDescent="0.5">
      <c r="D300" s="200"/>
      <c r="E300" s="200"/>
      <c r="F300" s="200"/>
      <c r="G300" s="200"/>
      <c r="H300" s="200"/>
      <c r="I300" s="200"/>
      <c r="J300" s="200"/>
      <c r="K300" s="200"/>
      <c r="L300" s="200"/>
      <c r="M300" s="200"/>
      <c r="N300" s="200"/>
      <c r="O300" s="200"/>
    </row>
    <row r="301" spans="4:15" x14ac:dyDescent="0.5"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</row>
    <row r="302" spans="4:15" x14ac:dyDescent="0.5">
      <c r="D302" s="200"/>
      <c r="E302" s="200"/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</row>
    <row r="303" spans="4:15" x14ac:dyDescent="0.5">
      <c r="D303" s="200"/>
      <c r="E303" s="200"/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</row>
    <row r="304" spans="4:15" x14ac:dyDescent="0.5">
      <c r="D304" s="200"/>
      <c r="E304" s="200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</row>
    <row r="305" spans="4:15" x14ac:dyDescent="0.5">
      <c r="D305" s="200"/>
      <c r="E305" s="200"/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</row>
    <row r="306" spans="4:15" x14ac:dyDescent="0.5">
      <c r="D306" s="200"/>
      <c r="E306" s="200"/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</row>
    <row r="307" spans="4:15" x14ac:dyDescent="0.5">
      <c r="D307" s="200"/>
      <c r="E307" s="200"/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</row>
    <row r="308" spans="4:15" x14ac:dyDescent="0.5"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</row>
    <row r="309" spans="4:15" x14ac:dyDescent="0.5"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</row>
    <row r="310" spans="4:15" x14ac:dyDescent="0.5"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</row>
    <row r="311" spans="4:15" x14ac:dyDescent="0.5"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</row>
    <row r="312" spans="4:15" x14ac:dyDescent="0.5"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</row>
    <row r="313" spans="4:15" x14ac:dyDescent="0.5"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</row>
    <row r="314" spans="4:15" x14ac:dyDescent="0.5"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</row>
    <row r="315" spans="4:15" x14ac:dyDescent="0.5"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</row>
    <row r="316" spans="4:15" x14ac:dyDescent="0.5"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</row>
    <row r="317" spans="4:15" x14ac:dyDescent="0.5"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</row>
    <row r="318" spans="4:15" x14ac:dyDescent="0.5"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</row>
    <row r="319" spans="4:15" x14ac:dyDescent="0.5"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</row>
    <row r="320" spans="4:15" x14ac:dyDescent="0.5"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</row>
    <row r="321" spans="4:15" x14ac:dyDescent="0.5"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200"/>
      <c r="O321" s="200"/>
    </row>
    <row r="322" spans="4:15" x14ac:dyDescent="0.5"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</row>
    <row r="323" spans="4:15" x14ac:dyDescent="0.5"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200"/>
      <c r="O323" s="200"/>
    </row>
    <row r="324" spans="4:15" x14ac:dyDescent="0.5"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</row>
    <row r="325" spans="4:15" x14ac:dyDescent="0.5"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</row>
    <row r="326" spans="4:15" x14ac:dyDescent="0.5"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</row>
    <row r="327" spans="4:15" x14ac:dyDescent="0.5"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</row>
    <row r="328" spans="4:15" x14ac:dyDescent="0.5"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</row>
    <row r="329" spans="4:15" x14ac:dyDescent="0.5"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</row>
    <row r="330" spans="4:15" x14ac:dyDescent="0.5"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</row>
    <row r="331" spans="4:15" x14ac:dyDescent="0.5"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</row>
    <row r="332" spans="4:15" x14ac:dyDescent="0.5"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</row>
    <row r="333" spans="4:15" x14ac:dyDescent="0.5"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</row>
    <row r="334" spans="4:15" x14ac:dyDescent="0.5"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</row>
    <row r="335" spans="4:15" x14ac:dyDescent="0.5"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</row>
    <row r="336" spans="4:15" x14ac:dyDescent="0.5"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</row>
    <row r="337" spans="4:15" x14ac:dyDescent="0.5"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</row>
    <row r="338" spans="4:15" x14ac:dyDescent="0.5"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200"/>
      <c r="O338" s="200"/>
    </row>
    <row r="339" spans="4:15" x14ac:dyDescent="0.5"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</row>
    <row r="340" spans="4:15" x14ac:dyDescent="0.5"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200"/>
      <c r="O340" s="200"/>
    </row>
    <row r="341" spans="4:15" x14ac:dyDescent="0.5"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200"/>
      <c r="O341" s="200"/>
    </row>
    <row r="342" spans="4:15" x14ac:dyDescent="0.5"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</row>
    <row r="343" spans="4:15" x14ac:dyDescent="0.5"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</row>
    <row r="344" spans="4:15" x14ac:dyDescent="0.5"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</row>
    <row r="345" spans="4:15" x14ac:dyDescent="0.5"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</row>
    <row r="346" spans="4:15" x14ac:dyDescent="0.5"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</row>
    <row r="347" spans="4:15" x14ac:dyDescent="0.5"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200"/>
      <c r="O347" s="200"/>
    </row>
    <row r="348" spans="4:15" x14ac:dyDescent="0.5"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200"/>
      <c r="O348" s="200"/>
    </row>
    <row r="349" spans="4:15" x14ac:dyDescent="0.5"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200"/>
      <c r="O349" s="200"/>
    </row>
    <row r="350" spans="4:15" x14ac:dyDescent="0.5"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</row>
    <row r="351" spans="4:15" x14ac:dyDescent="0.5"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200"/>
      <c r="O351" s="200"/>
    </row>
    <row r="352" spans="4:15" x14ac:dyDescent="0.5"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</row>
    <row r="353" spans="4:15" x14ac:dyDescent="0.5"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</row>
    <row r="354" spans="4:15" x14ac:dyDescent="0.5"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200"/>
      <c r="O354" s="200"/>
    </row>
    <row r="355" spans="4:15" x14ac:dyDescent="0.5"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</row>
    <row r="356" spans="4:15" x14ac:dyDescent="0.5"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</row>
    <row r="357" spans="4:15" x14ac:dyDescent="0.5"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</row>
    <row r="358" spans="4:15" x14ac:dyDescent="0.5"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200"/>
      <c r="O358" s="200"/>
    </row>
    <row r="359" spans="4:15" x14ac:dyDescent="0.5"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200"/>
      <c r="O359" s="200"/>
    </row>
    <row r="360" spans="4:15" x14ac:dyDescent="0.5"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</row>
    <row r="361" spans="4:15" x14ac:dyDescent="0.5">
      <c r="D361" s="200"/>
      <c r="E361" s="200"/>
      <c r="F361" s="200"/>
      <c r="G361" s="200"/>
      <c r="H361" s="200"/>
      <c r="I361" s="200"/>
      <c r="J361" s="200"/>
      <c r="K361" s="200"/>
      <c r="L361" s="200"/>
      <c r="M361" s="200"/>
      <c r="N361" s="200"/>
      <c r="O361" s="200"/>
    </row>
    <row r="362" spans="4:15" x14ac:dyDescent="0.5">
      <c r="D362" s="200"/>
      <c r="E362" s="200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</row>
    <row r="363" spans="4:15" x14ac:dyDescent="0.5">
      <c r="D363" s="200"/>
      <c r="E363" s="200"/>
      <c r="F363" s="200"/>
      <c r="G363" s="200"/>
      <c r="H363" s="200"/>
      <c r="I363" s="200"/>
      <c r="J363" s="200"/>
      <c r="K363" s="200"/>
      <c r="L363" s="200"/>
      <c r="M363" s="200"/>
      <c r="N363" s="200"/>
      <c r="O363" s="200"/>
    </row>
    <row r="364" spans="4:15" x14ac:dyDescent="0.5">
      <c r="D364" s="200"/>
      <c r="E364" s="200"/>
      <c r="F364" s="200"/>
      <c r="G364" s="200"/>
      <c r="H364" s="200"/>
      <c r="I364" s="200"/>
      <c r="J364" s="200"/>
      <c r="K364" s="200"/>
      <c r="L364" s="200"/>
      <c r="M364" s="200"/>
      <c r="N364" s="200"/>
      <c r="O364" s="200"/>
    </row>
    <row r="365" spans="4:15" x14ac:dyDescent="0.5">
      <c r="D365" s="200"/>
      <c r="E365" s="200"/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</row>
    <row r="366" spans="4:15" x14ac:dyDescent="0.5">
      <c r="D366" s="200"/>
      <c r="E366" s="200"/>
      <c r="F366" s="200"/>
      <c r="G366" s="200"/>
      <c r="H366" s="200"/>
      <c r="I366" s="200"/>
      <c r="J366" s="200"/>
      <c r="K366" s="200"/>
      <c r="L366" s="200"/>
      <c r="M366" s="200"/>
      <c r="N366" s="200"/>
      <c r="O366" s="200"/>
    </row>
    <row r="367" spans="4:15" x14ac:dyDescent="0.5">
      <c r="D367" s="200"/>
      <c r="E367" s="200"/>
      <c r="F367" s="200"/>
      <c r="G367" s="200"/>
      <c r="H367" s="200"/>
      <c r="I367" s="200"/>
      <c r="J367" s="200"/>
      <c r="K367" s="200"/>
      <c r="L367" s="200"/>
      <c r="M367" s="200"/>
      <c r="N367" s="200"/>
      <c r="O367" s="200"/>
    </row>
    <row r="368" spans="4:15" x14ac:dyDescent="0.5"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</row>
    <row r="369" spans="4:15" x14ac:dyDescent="0.5">
      <c r="D369" s="200"/>
      <c r="E369" s="200"/>
      <c r="F369" s="200"/>
      <c r="G369" s="200"/>
      <c r="H369" s="200"/>
      <c r="I369" s="200"/>
      <c r="J369" s="200"/>
      <c r="K369" s="200"/>
      <c r="L369" s="200"/>
      <c r="M369" s="200"/>
      <c r="N369" s="200"/>
      <c r="O369" s="200"/>
    </row>
    <row r="370" spans="4:15" x14ac:dyDescent="0.5">
      <c r="D370" s="200"/>
      <c r="E370" s="200"/>
      <c r="F370" s="200"/>
      <c r="G370" s="200"/>
      <c r="H370" s="200"/>
      <c r="I370" s="200"/>
      <c r="J370" s="200"/>
      <c r="K370" s="200"/>
      <c r="L370" s="200"/>
      <c r="M370" s="200"/>
      <c r="N370" s="200"/>
      <c r="O370" s="200"/>
    </row>
    <row r="371" spans="4:15" x14ac:dyDescent="0.5">
      <c r="D371" s="200"/>
      <c r="E371" s="200"/>
      <c r="F371" s="200"/>
      <c r="G371" s="200"/>
      <c r="H371" s="200"/>
      <c r="I371" s="200"/>
      <c r="J371" s="200"/>
      <c r="K371" s="200"/>
      <c r="L371" s="200"/>
      <c r="M371" s="200"/>
      <c r="N371" s="200"/>
      <c r="O371" s="200"/>
    </row>
    <row r="372" spans="4:15" x14ac:dyDescent="0.5">
      <c r="D372" s="200"/>
      <c r="E372" s="200"/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</row>
    <row r="373" spans="4:15" x14ac:dyDescent="0.5">
      <c r="D373" s="200"/>
      <c r="E373" s="200"/>
      <c r="F373" s="200"/>
      <c r="G373" s="200"/>
      <c r="H373" s="200"/>
      <c r="I373" s="200"/>
      <c r="J373" s="200"/>
      <c r="K373" s="200"/>
      <c r="L373" s="200"/>
      <c r="M373" s="200"/>
      <c r="N373" s="200"/>
      <c r="O373" s="200"/>
    </row>
    <row r="374" spans="4:15" x14ac:dyDescent="0.5">
      <c r="D374" s="200"/>
      <c r="E374" s="200"/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</row>
    <row r="375" spans="4:15" x14ac:dyDescent="0.5">
      <c r="D375" s="200"/>
      <c r="E375" s="200"/>
      <c r="F375" s="200"/>
      <c r="G375" s="200"/>
      <c r="H375" s="200"/>
      <c r="I375" s="200"/>
      <c r="J375" s="200"/>
      <c r="K375" s="200"/>
      <c r="L375" s="200"/>
      <c r="M375" s="200"/>
      <c r="N375" s="200"/>
      <c r="O375" s="200"/>
    </row>
    <row r="376" spans="4:15" x14ac:dyDescent="0.5">
      <c r="D376" s="200"/>
      <c r="E376" s="200"/>
      <c r="F376" s="200"/>
      <c r="G376" s="200"/>
      <c r="H376" s="200"/>
      <c r="I376" s="200"/>
      <c r="J376" s="200"/>
      <c r="K376" s="200"/>
      <c r="L376" s="200"/>
      <c r="M376" s="200"/>
      <c r="N376" s="200"/>
      <c r="O376" s="200"/>
    </row>
    <row r="377" spans="4:15" x14ac:dyDescent="0.5">
      <c r="D377" s="200"/>
      <c r="E377" s="200"/>
      <c r="F377" s="200"/>
      <c r="G377" s="200"/>
      <c r="H377" s="200"/>
      <c r="I377" s="200"/>
      <c r="J377" s="200"/>
      <c r="K377" s="200"/>
      <c r="L377" s="200"/>
      <c r="M377" s="200"/>
      <c r="N377" s="200"/>
      <c r="O377" s="200"/>
    </row>
    <row r="378" spans="4:15" x14ac:dyDescent="0.5">
      <c r="D378" s="200"/>
      <c r="E378" s="200"/>
      <c r="F378" s="200"/>
      <c r="G378" s="200"/>
      <c r="H378" s="200"/>
      <c r="I378" s="200"/>
      <c r="J378" s="200"/>
      <c r="K378" s="200"/>
      <c r="L378" s="200"/>
      <c r="M378" s="200"/>
      <c r="N378" s="200"/>
      <c r="O378" s="200"/>
    </row>
    <row r="379" spans="4:15" x14ac:dyDescent="0.5">
      <c r="D379" s="200"/>
      <c r="E379" s="200"/>
      <c r="F379" s="200"/>
      <c r="G379" s="200"/>
      <c r="H379" s="200"/>
      <c r="I379" s="200"/>
      <c r="J379" s="200"/>
      <c r="K379" s="200"/>
      <c r="L379" s="200"/>
      <c r="M379" s="200"/>
      <c r="N379" s="200"/>
      <c r="O379" s="200"/>
    </row>
    <row r="380" spans="4:15" x14ac:dyDescent="0.5">
      <c r="D380" s="200"/>
      <c r="E380" s="200"/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</row>
    <row r="381" spans="4:15" x14ac:dyDescent="0.5">
      <c r="D381" s="200"/>
      <c r="E381" s="200"/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</row>
    <row r="382" spans="4:15" x14ac:dyDescent="0.5">
      <c r="D382" s="200"/>
      <c r="E382" s="200"/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</row>
    <row r="383" spans="4:15" x14ac:dyDescent="0.5">
      <c r="D383" s="200"/>
      <c r="E383" s="200"/>
      <c r="F383" s="200"/>
      <c r="G383" s="200"/>
      <c r="H383" s="200"/>
      <c r="I383" s="200"/>
      <c r="J383" s="200"/>
      <c r="K383" s="200"/>
      <c r="L383" s="200"/>
      <c r="M383" s="200"/>
      <c r="N383" s="200"/>
      <c r="O383" s="200"/>
    </row>
    <row r="384" spans="4:15" x14ac:dyDescent="0.5">
      <c r="D384" s="200"/>
      <c r="E384" s="200"/>
      <c r="F384" s="200"/>
      <c r="G384" s="200"/>
      <c r="H384" s="200"/>
      <c r="I384" s="200"/>
      <c r="J384" s="200"/>
      <c r="K384" s="200"/>
      <c r="L384" s="200"/>
      <c r="M384" s="200"/>
      <c r="N384" s="200"/>
      <c r="O384" s="200"/>
    </row>
    <row r="385" spans="4:15" x14ac:dyDescent="0.5"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</row>
    <row r="386" spans="4:15" x14ac:dyDescent="0.5">
      <c r="D386" s="200"/>
      <c r="E386" s="200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</row>
    <row r="387" spans="4:15" x14ac:dyDescent="0.5"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</row>
    <row r="388" spans="4:15" x14ac:dyDescent="0.5"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</row>
    <row r="389" spans="4:15" x14ac:dyDescent="0.5"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200"/>
      <c r="O389" s="200"/>
    </row>
    <row r="390" spans="4:15" x14ac:dyDescent="0.5"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200"/>
      <c r="O390" s="200"/>
    </row>
    <row r="391" spans="4:15" x14ac:dyDescent="0.5"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200"/>
      <c r="O391" s="200"/>
    </row>
    <row r="392" spans="4:15" x14ac:dyDescent="0.5"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</row>
    <row r="393" spans="4:15" x14ac:dyDescent="0.5"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</row>
    <row r="394" spans="4:15" x14ac:dyDescent="0.5"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</row>
    <row r="395" spans="4:15" x14ac:dyDescent="0.5"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</row>
    <row r="396" spans="4:15" x14ac:dyDescent="0.5">
      <c r="D396" s="200"/>
      <c r="E396" s="200"/>
      <c r="F396" s="200"/>
      <c r="G396" s="200"/>
      <c r="H396" s="200"/>
      <c r="I396" s="200"/>
      <c r="J396" s="200"/>
      <c r="K396" s="200"/>
      <c r="L396" s="200"/>
      <c r="M396" s="200"/>
      <c r="N396" s="200"/>
      <c r="O396" s="200"/>
    </row>
    <row r="397" spans="4:15" x14ac:dyDescent="0.5"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</row>
    <row r="398" spans="4:15" x14ac:dyDescent="0.5"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</row>
    <row r="399" spans="4:15" x14ac:dyDescent="0.5"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</row>
    <row r="400" spans="4:15" x14ac:dyDescent="0.5">
      <c r="D400" s="200"/>
      <c r="E400" s="200"/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</row>
    <row r="401" spans="4:15" x14ac:dyDescent="0.5">
      <c r="D401" s="200"/>
      <c r="E401" s="200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</row>
    <row r="402" spans="4:15" x14ac:dyDescent="0.5"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</row>
    <row r="403" spans="4:15" x14ac:dyDescent="0.5"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</row>
    <row r="404" spans="4:15" x14ac:dyDescent="0.5"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</row>
    <row r="405" spans="4:15" x14ac:dyDescent="0.5"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</row>
    <row r="406" spans="4:15" x14ac:dyDescent="0.5"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</row>
    <row r="407" spans="4:15" x14ac:dyDescent="0.5"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</row>
    <row r="408" spans="4:15" x14ac:dyDescent="0.5"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</row>
    <row r="409" spans="4:15" x14ac:dyDescent="0.5"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</row>
    <row r="410" spans="4:15" x14ac:dyDescent="0.5"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200"/>
    </row>
    <row r="411" spans="4:15" x14ac:dyDescent="0.5">
      <c r="D411" s="200"/>
      <c r="E411" s="200"/>
      <c r="F411" s="200"/>
      <c r="G411" s="200"/>
      <c r="H411" s="200"/>
      <c r="I411" s="200"/>
      <c r="J411" s="200"/>
      <c r="K411" s="200"/>
      <c r="L411" s="200"/>
      <c r="M411" s="200"/>
      <c r="N411" s="200"/>
      <c r="O411" s="200"/>
    </row>
    <row r="412" spans="4:15" x14ac:dyDescent="0.5"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</row>
    <row r="413" spans="4:15" x14ac:dyDescent="0.5"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</row>
    <row r="414" spans="4:15" x14ac:dyDescent="0.5"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</row>
    <row r="415" spans="4:15" x14ac:dyDescent="0.5"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</row>
    <row r="416" spans="4:15" x14ac:dyDescent="0.5">
      <c r="D416" s="200"/>
      <c r="E416" s="200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</row>
    <row r="417" spans="4:15" x14ac:dyDescent="0.5">
      <c r="D417" s="200"/>
      <c r="E417" s="200"/>
      <c r="F417" s="200"/>
      <c r="G417" s="200"/>
      <c r="H417" s="200"/>
      <c r="I417" s="200"/>
      <c r="J417" s="200"/>
      <c r="K417" s="200"/>
      <c r="L417" s="200"/>
      <c r="M417" s="200"/>
      <c r="N417" s="200"/>
      <c r="O417" s="200"/>
    </row>
    <row r="418" spans="4:15" x14ac:dyDescent="0.5"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</row>
    <row r="419" spans="4:15" x14ac:dyDescent="0.5">
      <c r="D419" s="200"/>
      <c r="E419" s="200"/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</row>
    <row r="420" spans="4:15" x14ac:dyDescent="0.5"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200"/>
      <c r="O420" s="200"/>
    </row>
    <row r="421" spans="4:15" x14ac:dyDescent="0.5">
      <c r="D421" s="200"/>
      <c r="E421" s="200"/>
      <c r="F421" s="200"/>
      <c r="G421" s="200"/>
      <c r="H421" s="200"/>
      <c r="I421" s="200"/>
      <c r="J421" s="200"/>
      <c r="K421" s="200"/>
      <c r="L421" s="200"/>
      <c r="M421" s="200"/>
      <c r="N421" s="200"/>
      <c r="O421" s="200"/>
    </row>
    <row r="422" spans="4:15" x14ac:dyDescent="0.5"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200"/>
      <c r="O422" s="200"/>
    </row>
    <row r="423" spans="4:15" x14ac:dyDescent="0.5">
      <c r="D423" s="200"/>
      <c r="E423" s="200"/>
      <c r="F423" s="200"/>
      <c r="G423" s="200"/>
      <c r="H423" s="200"/>
      <c r="I423" s="200"/>
      <c r="J423" s="200"/>
      <c r="K423" s="200"/>
      <c r="L423" s="200"/>
      <c r="M423" s="200"/>
      <c r="N423" s="200"/>
      <c r="O423" s="200"/>
    </row>
    <row r="424" spans="4:15" x14ac:dyDescent="0.5"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</row>
    <row r="425" spans="4:15" x14ac:dyDescent="0.5"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200"/>
      <c r="O425" s="200"/>
    </row>
    <row r="426" spans="4:15" x14ac:dyDescent="0.5"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200"/>
      <c r="O426" s="200"/>
    </row>
    <row r="427" spans="4:15" x14ac:dyDescent="0.5"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200"/>
      <c r="O427" s="200"/>
    </row>
    <row r="428" spans="4:15" x14ac:dyDescent="0.5"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</row>
    <row r="429" spans="4:15" x14ac:dyDescent="0.5">
      <c r="D429" s="200"/>
      <c r="E429" s="200"/>
      <c r="F429" s="200"/>
      <c r="G429" s="200"/>
      <c r="H429" s="200"/>
      <c r="I429" s="200"/>
      <c r="J429" s="200"/>
      <c r="K429" s="200"/>
      <c r="L429" s="200"/>
      <c r="M429" s="200"/>
      <c r="N429" s="200"/>
      <c r="O429" s="200"/>
    </row>
    <row r="430" spans="4:15" x14ac:dyDescent="0.5">
      <c r="D430" s="200"/>
      <c r="E430" s="200"/>
      <c r="F430" s="200"/>
      <c r="G430" s="200"/>
      <c r="H430" s="200"/>
      <c r="I430" s="200"/>
      <c r="J430" s="200"/>
      <c r="K430" s="200"/>
      <c r="L430" s="200"/>
      <c r="M430" s="200"/>
      <c r="N430" s="200"/>
      <c r="O430" s="200"/>
    </row>
    <row r="431" spans="4:15" x14ac:dyDescent="0.5"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</row>
    <row r="432" spans="4:15" x14ac:dyDescent="0.5"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</row>
    <row r="433" spans="4:15" x14ac:dyDescent="0.5"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4:15" x14ac:dyDescent="0.5"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4:15" x14ac:dyDescent="0.5"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</row>
    <row r="436" spans="4:15" x14ac:dyDescent="0.5"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</row>
    <row r="437" spans="4:15" x14ac:dyDescent="0.5">
      <c r="D437" s="200"/>
      <c r="E437" s="200"/>
      <c r="F437" s="200"/>
      <c r="G437" s="200"/>
      <c r="H437" s="200"/>
      <c r="I437" s="200"/>
      <c r="J437" s="200"/>
      <c r="K437" s="200"/>
      <c r="L437" s="200"/>
      <c r="M437" s="200"/>
      <c r="N437" s="200"/>
      <c r="O437" s="200"/>
    </row>
    <row r="438" spans="4:15" x14ac:dyDescent="0.5">
      <c r="D438" s="200"/>
      <c r="E438" s="200"/>
      <c r="F438" s="200"/>
      <c r="G438" s="200"/>
      <c r="H438" s="200"/>
      <c r="I438" s="200"/>
      <c r="J438" s="200"/>
      <c r="K438" s="200"/>
      <c r="L438" s="200"/>
      <c r="M438" s="200"/>
      <c r="N438" s="200"/>
      <c r="O438" s="200"/>
    </row>
    <row r="439" spans="4:15" x14ac:dyDescent="0.5">
      <c r="D439" s="200"/>
      <c r="E439" s="200"/>
      <c r="F439" s="200"/>
      <c r="G439" s="200"/>
      <c r="H439" s="200"/>
      <c r="I439" s="200"/>
      <c r="J439" s="200"/>
      <c r="K439" s="200"/>
      <c r="L439" s="200"/>
      <c r="M439" s="200"/>
      <c r="N439" s="200"/>
      <c r="O439" s="200"/>
    </row>
    <row r="440" spans="4:15" x14ac:dyDescent="0.5">
      <c r="D440" s="200"/>
      <c r="E440" s="200"/>
      <c r="F440" s="200"/>
      <c r="G440" s="200"/>
      <c r="H440" s="200"/>
      <c r="I440" s="200"/>
      <c r="J440" s="200"/>
      <c r="K440" s="200"/>
      <c r="L440" s="200"/>
      <c r="M440" s="200"/>
      <c r="N440" s="200"/>
      <c r="O440" s="200"/>
    </row>
    <row r="441" spans="4:15" x14ac:dyDescent="0.5">
      <c r="D441" s="200"/>
      <c r="E441" s="200"/>
      <c r="F441" s="200"/>
      <c r="G441" s="200"/>
      <c r="H441" s="200"/>
      <c r="I441" s="200"/>
      <c r="J441" s="200"/>
      <c r="K441" s="200"/>
      <c r="L441" s="200"/>
      <c r="M441" s="200"/>
      <c r="N441" s="200"/>
      <c r="O441" s="200"/>
    </row>
    <row r="442" spans="4:15" x14ac:dyDescent="0.5">
      <c r="D442" s="200"/>
      <c r="E442" s="200"/>
      <c r="F442" s="200"/>
      <c r="G442" s="200"/>
      <c r="H442" s="200"/>
      <c r="I442" s="200"/>
      <c r="J442" s="200"/>
      <c r="K442" s="200"/>
      <c r="L442" s="200"/>
      <c r="M442" s="200"/>
      <c r="N442" s="200"/>
      <c r="O442" s="200"/>
    </row>
    <row r="443" spans="4:15" x14ac:dyDescent="0.5">
      <c r="D443" s="200"/>
      <c r="E443" s="200"/>
      <c r="F443" s="200"/>
      <c r="G443" s="200"/>
      <c r="H443" s="200"/>
      <c r="I443" s="200"/>
      <c r="J443" s="200"/>
      <c r="K443" s="200"/>
      <c r="L443" s="200"/>
      <c r="M443" s="200"/>
      <c r="N443" s="200"/>
      <c r="O443" s="200"/>
    </row>
    <row r="444" spans="4:15" x14ac:dyDescent="0.5"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</row>
    <row r="445" spans="4:15" x14ac:dyDescent="0.5"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</row>
    <row r="446" spans="4:15" x14ac:dyDescent="0.5"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</row>
    <row r="447" spans="4:15" x14ac:dyDescent="0.5"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</row>
    <row r="448" spans="4:15" x14ac:dyDescent="0.5"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200"/>
      <c r="O448" s="200"/>
    </row>
    <row r="449" spans="4:15" x14ac:dyDescent="0.5"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</row>
    <row r="450" spans="4:15" x14ac:dyDescent="0.5"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200"/>
      <c r="O450" s="200"/>
    </row>
    <row r="451" spans="4:15" x14ac:dyDescent="0.5"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200"/>
      <c r="O451" s="200"/>
    </row>
    <row r="452" spans="4:15" x14ac:dyDescent="0.5"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200"/>
      <c r="O452" s="200"/>
    </row>
    <row r="453" spans="4:15" x14ac:dyDescent="0.5"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200"/>
      <c r="O453" s="200"/>
    </row>
    <row r="454" spans="4:15" x14ac:dyDescent="0.5"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200"/>
      <c r="O454" s="200"/>
    </row>
    <row r="455" spans="4:15" x14ac:dyDescent="0.5"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200"/>
      <c r="O455" s="200"/>
    </row>
    <row r="456" spans="4:15" x14ac:dyDescent="0.5"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200"/>
      <c r="O456" s="200"/>
    </row>
    <row r="457" spans="4:15" x14ac:dyDescent="0.5"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200"/>
      <c r="O457" s="200"/>
    </row>
    <row r="458" spans="4:15" x14ac:dyDescent="0.5">
      <c r="D458" s="200"/>
      <c r="E458" s="200"/>
      <c r="F458" s="200"/>
      <c r="G458" s="200"/>
      <c r="H458" s="200"/>
      <c r="I458" s="200"/>
      <c r="J458" s="200"/>
      <c r="K458" s="200"/>
      <c r="L458" s="200"/>
      <c r="M458" s="200"/>
      <c r="N458" s="200"/>
      <c r="O458" s="200"/>
    </row>
    <row r="459" spans="4:15" x14ac:dyDescent="0.5">
      <c r="D459" s="200"/>
      <c r="E459" s="200"/>
      <c r="F459" s="200"/>
      <c r="G459" s="200"/>
      <c r="H459" s="200"/>
      <c r="I459" s="200"/>
      <c r="J459" s="200"/>
      <c r="K459" s="200"/>
      <c r="L459" s="200"/>
      <c r="M459" s="200"/>
      <c r="N459" s="200"/>
      <c r="O459" s="200"/>
    </row>
    <row r="460" spans="4:15" x14ac:dyDescent="0.5">
      <c r="D460" s="200"/>
      <c r="E460" s="200"/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</row>
    <row r="461" spans="4:15" x14ac:dyDescent="0.5"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200"/>
      <c r="O461" s="200"/>
    </row>
    <row r="462" spans="4:15" x14ac:dyDescent="0.5">
      <c r="D462" s="200"/>
      <c r="E462" s="200"/>
      <c r="F462" s="200"/>
      <c r="G462" s="200"/>
      <c r="H462" s="200"/>
      <c r="I462" s="200"/>
      <c r="J462" s="200"/>
      <c r="K462" s="200"/>
      <c r="L462" s="200"/>
      <c r="M462" s="200"/>
      <c r="N462" s="200"/>
      <c r="O462" s="200"/>
    </row>
    <row r="463" spans="4:15" x14ac:dyDescent="0.5"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200"/>
      <c r="O463" s="200"/>
    </row>
    <row r="464" spans="4:15" x14ac:dyDescent="0.5"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200"/>
      <c r="O464" s="200"/>
    </row>
    <row r="465" spans="4:15" x14ac:dyDescent="0.5"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</row>
    <row r="466" spans="4:15" x14ac:dyDescent="0.5"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200"/>
      <c r="O466" s="200"/>
    </row>
    <row r="467" spans="4:15" x14ac:dyDescent="0.5"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200"/>
      <c r="O467" s="200"/>
    </row>
    <row r="468" spans="4:15" x14ac:dyDescent="0.5">
      <c r="D468" s="200"/>
      <c r="E468" s="200"/>
      <c r="F468" s="200"/>
      <c r="G468" s="200"/>
      <c r="H468" s="200"/>
      <c r="I468" s="200"/>
      <c r="J468" s="200"/>
      <c r="K468" s="200"/>
      <c r="L468" s="200"/>
      <c r="M468" s="200"/>
      <c r="N468" s="200"/>
      <c r="O468" s="200"/>
    </row>
    <row r="469" spans="4:15" x14ac:dyDescent="0.5">
      <c r="D469" s="200"/>
      <c r="E469" s="200"/>
      <c r="F469" s="200"/>
      <c r="G469" s="200"/>
      <c r="H469" s="200"/>
      <c r="I469" s="200"/>
      <c r="J469" s="200"/>
      <c r="K469" s="200"/>
      <c r="L469" s="200"/>
      <c r="M469" s="200"/>
      <c r="N469" s="200"/>
      <c r="O469" s="200"/>
    </row>
    <row r="470" spans="4:15" x14ac:dyDescent="0.5">
      <c r="D470" s="200"/>
      <c r="E470" s="200"/>
      <c r="F470" s="200"/>
      <c r="G470" s="200"/>
      <c r="H470" s="200"/>
      <c r="I470" s="200"/>
      <c r="J470" s="200"/>
      <c r="K470" s="200"/>
      <c r="L470" s="200"/>
      <c r="M470" s="200"/>
      <c r="N470" s="200"/>
      <c r="O470" s="200"/>
    </row>
    <row r="471" spans="4:15" x14ac:dyDescent="0.5"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</row>
    <row r="472" spans="4:15" x14ac:dyDescent="0.5"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</row>
    <row r="473" spans="4:15" x14ac:dyDescent="0.5"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</row>
    <row r="474" spans="4:15" x14ac:dyDescent="0.5"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</row>
    <row r="475" spans="4:15" x14ac:dyDescent="0.5">
      <c r="D475" s="200"/>
      <c r="E475" s="200"/>
      <c r="F475" s="200"/>
      <c r="G475" s="200"/>
      <c r="H475" s="200"/>
      <c r="I475" s="200"/>
      <c r="J475" s="200"/>
      <c r="K475" s="200"/>
      <c r="L475" s="200"/>
      <c r="M475" s="200"/>
      <c r="N475" s="200"/>
      <c r="O475" s="200"/>
    </row>
    <row r="476" spans="4:15" x14ac:dyDescent="0.5">
      <c r="D476" s="200"/>
      <c r="E476" s="200"/>
      <c r="F476" s="200"/>
      <c r="G476" s="200"/>
      <c r="H476" s="200"/>
      <c r="I476" s="200"/>
      <c r="J476" s="200"/>
      <c r="K476" s="200"/>
      <c r="L476" s="200"/>
      <c r="M476" s="200"/>
      <c r="N476" s="200"/>
      <c r="O476" s="200"/>
    </row>
    <row r="477" spans="4:15" x14ac:dyDescent="0.5"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200"/>
      <c r="O477" s="200"/>
    </row>
    <row r="478" spans="4:15" x14ac:dyDescent="0.5">
      <c r="D478" s="200"/>
      <c r="E478" s="200"/>
      <c r="F478" s="200"/>
      <c r="G478" s="200"/>
      <c r="H478" s="200"/>
      <c r="I478" s="200"/>
      <c r="J478" s="200"/>
      <c r="K478" s="200"/>
      <c r="L478" s="200"/>
      <c r="M478" s="200"/>
      <c r="N478" s="200"/>
      <c r="O478" s="200"/>
    </row>
    <row r="479" spans="4:15" x14ac:dyDescent="0.5">
      <c r="D479" s="200"/>
      <c r="E479" s="200"/>
      <c r="F479" s="200"/>
      <c r="G479" s="200"/>
      <c r="H479" s="200"/>
      <c r="I479" s="200"/>
      <c r="J479" s="200"/>
      <c r="K479" s="200"/>
      <c r="L479" s="200"/>
      <c r="M479" s="200"/>
      <c r="N479" s="200"/>
      <c r="O479" s="200"/>
    </row>
    <row r="480" spans="4:15" x14ac:dyDescent="0.5"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</row>
    <row r="481" spans="4:15" x14ac:dyDescent="0.5">
      <c r="D481" s="200"/>
      <c r="E481" s="200"/>
      <c r="F481" s="200"/>
      <c r="G481" s="200"/>
      <c r="H481" s="200"/>
      <c r="I481" s="200"/>
      <c r="J481" s="200"/>
      <c r="K481" s="200"/>
      <c r="L481" s="200"/>
      <c r="M481" s="200"/>
      <c r="N481" s="200"/>
      <c r="O481" s="200"/>
    </row>
    <row r="482" spans="4:15" x14ac:dyDescent="0.5"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</row>
    <row r="483" spans="4:15" x14ac:dyDescent="0.5"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200"/>
      <c r="O483" s="200"/>
    </row>
    <row r="484" spans="4:15" x14ac:dyDescent="0.5"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</row>
    <row r="485" spans="4:15" x14ac:dyDescent="0.5"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</row>
    <row r="486" spans="4:15" x14ac:dyDescent="0.5"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</row>
    <row r="487" spans="4:15" x14ac:dyDescent="0.5"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</row>
    <row r="488" spans="4:15" x14ac:dyDescent="0.5"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200"/>
      <c r="O488" s="200"/>
    </row>
    <row r="489" spans="4:15" x14ac:dyDescent="0.5"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200"/>
      <c r="O489" s="200"/>
    </row>
    <row r="490" spans="4:15" x14ac:dyDescent="0.5">
      <c r="D490" s="200"/>
      <c r="E490" s="200"/>
      <c r="F490" s="200"/>
      <c r="G490" s="200"/>
      <c r="H490" s="200"/>
      <c r="I490" s="200"/>
      <c r="J490" s="200"/>
      <c r="K490" s="200"/>
      <c r="L490" s="200"/>
      <c r="M490" s="200"/>
      <c r="N490" s="200"/>
      <c r="O490" s="200"/>
    </row>
    <row r="491" spans="4:15" x14ac:dyDescent="0.5">
      <c r="D491" s="200"/>
      <c r="E491" s="200"/>
      <c r="F491" s="200"/>
      <c r="G491" s="200"/>
      <c r="H491" s="200"/>
      <c r="I491" s="200"/>
      <c r="J491" s="200"/>
      <c r="K491" s="200"/>
      <c r="L491" s="200"/>
      <c r="M491" s="200"/>
      <c r="N491" s="200"/>
      <c r="O491" s="200"/>
    </row>
    <row r="492" spans="4:15" x14ac:dyDescent="0.5">
      <c r="D492" s="200"/>
      <c r="E492" s="200"/>
      <c r="F492" s="200"/>
      <c r="G492" s="200"/>
      <c r="H492" s="200"/>
      <c r="I492" s="200"/>
      <c r="J492" s="200"/>
      <c r="K492" s="200"/>
      <c r="L492" s="200"/>
      <c r="M492" s="200"/>
      <c r="N492" s="200"/>
      <c r="O492" s="200"/>
    </row>
    <row r="493" spans="4:15" x14ac:dyDescent="0.5">
      <c r="D493" s="200"/>
      <c r="E493" s="200"/>
      <c r="F493" s="200"/>
      <c r="G493" s="200"/>
      <c r="H493" s="200"/>
      <c r="I493" s="200"/>
      <c r="J493" s="200"/>
      <c r="K493" s="200"/>
      <c r="L493" s="200"/>
      <c r="M493" s="200"/>
      <c r="N493" s="200"/>
      <c r="O493" s="200"/>
    </row>
    <row r="494" spans="4:15" x14ac:dyDescent="0.5">
      <c r="D494" s="200"/>
      <c r="E494" s="200"/>
      <c r="F494" s="200"/>
      <c r="G494" s="200"/>
      <c r="H494" s="200"/>
      <c r="I494" s="200"/>
      <c r="J494" s="200"/>
      <c r="K494" s="200"/>
      <c r="L494" s="200"/>
      <c r="M494" s="200"/>
      <c r="N494" s="200"/>
      <c r="O494" s="200"/>
    </row>
    <row r="495" spans="4:15" x14ac:dyDescent="0.5">
      <c r="D495" s="200"/>
      <c r="E495" s="200"/>
      <c r="F495" s="200"/>
      <c r="G495" s="200"/>
      <c r="H495" s="200"/>
      <c r="I495" s="200"/>
      <c r="J495" s="200"/>
      <c r="K495" s="200"/>
      <c r="L495" s="200"/>
      <c r="M495" s="200"/>
      <c r="N495" s="200"/>
      <c r="O495" s="200"/>
    </row>
    <row r="496" spans="4:15" x14ac:dyDescent="0.5"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200"/>
      <c r="O496" s="200"/>
    </row>
    <row r="497" spans="4:15" x14ac:dyDescent="0.5"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</row>
    <row r="498" spans="4:15" x14ac:dyDescent="0.5"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200"/>
      <c r="O498" s="200"/>
    </row>
    <row r="499" spans="4:15" x14ac:dyDescent="0.5"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200"/>
      <c r="O499" s="200"/>
    </row>
    <row r="500" spans="4:15" x14ac:dyDescent="0.5">
      <c r="D500" s="200"/>
      <c r="E500" s="200"/>
      <c r="F500" s="200"/>
      <c r="G500" s="200"/>
      <c r="H500" s="200"/>
      <c r="I500" s="200"/>
      <c r="J500" s="200"/>
      <c r="K500" s="200"/>
      <c r="L500" s="200"/>
      <c r="M500" s="200"/>
      <c r="N500" s="200"/>
      <c r="O500" s="200"/>
    </row>
    <row r="501" spans="4:15" x14ac:dyDescent="0.5">
      <c r="D501" s="200"/>
      <c r="E501" s="200"/>
      <c r="F501" s="200"/>
      <c r="G501" s="200"/>
      <c r="H501" s="200"/>
      <c r="I501" s="200"/>
      <c r="J501" s="200"/>
      <c r="K501" s="200"/>
      <c r="L501" s="200"/>
      <c r="M501" s="200"/>
      <c r="N501" s="200"/>
      <c r="O501" s="200"/>
    </row>
    <row r="502" spans="4:15" x14ac:dyDescent="0.5">
      <c r="D502" s="200"/>
      <c r="E502" s="200"/>
      <c r="F502" s="200"/>
      <c r="G502" s="200"/>
      <c r="H502" s="200"/>
      <c r="I502" s="200"/>
      <c r="J502" s="200"/>
      <c r="K502" s="200"/>
      <c r="L502" s="200"/>
      <c r="M502" s="200"/>
      <c r="N502" s="200"/>
      <c r="O502" s="200"/>
    </row>
    <row r="503" spans="4:15" x14ac:dyDescent="0.5">
      <c r="D503" s="200"/>
      <c r="E503" s="200"/>
      <c r="F503" s="200"/>
      <c r="G503" s="200"/>
      <c r="H503" s="200"/>
      <c r="I503" s="200"/>
      <c r="J503" s="200"/>
      <c r="K503" s="200"/>
      <c r="L503" s="200"/>
      <c r="M503" s="200"/>
      <c r="N503" s="200"/>
      <c r="O503" s="200"/>
    </row>
    <row r="504" spans="4:15" x14ac:dyDescent="0.5">
      <c r="D504" s="200"/>
      <c r="E504" s="200"/>
      <c r="F504" s="200"/>
      <c r="G504" s="200"/>
      <c r="H504" s="200"/>
      <c r="I504" s="200"/>
      <c r="J504" s="200"/>
      <c r="K504" s="200"/>
      <c r="L504" s="200"/>
      <c r="M504" s="200"/>
      <c r="N504" s="200"/>
      <c r="O504" s="200"/>
    </row>
    <row r="505" spans="4:15" x14ac:dyDescent="0.5">
      <c r="D505" s="200"/>
      <c r="E505" s="200"/>
      <c r="F505" s="200"/>
      <c r="G505" s="200"/>
      <c r="H505" s="200"/>
      <c r="I505" s="200"/>
      <c r="J505" s="200"/>
      <c r="K505" s="200"/>
      <c r="L505" s="200"/>
      <c r="M505" s="200"/>
      <c r="N505" s="200"/>
      <c r="O505" s="200"/>
    </row>
    <row r="506" spans="4:15" x14ac:dyDescent="0.5">
      <c r="D506" s="200"/>
      <c r="E506" s="200"/>
      <c r="F506" s="200"/>
      <c r="G506" s="200"/>
      <c r="H506" s="200"/>
      <c r="I506" s="200"/>
      <c r="J506" s="200"/>
      <c r="K506" s="200"/>
      <c r="L506" s="200"/>
      <c r="M506" s="200"/>
      <c r="N506" s="200"/>
      <c r="O506" s="200"/>
    </row>
    <row r="507" spans="4:15" x14ac:dyDescent="0.5">
      <c r="D507" s="200"/>
      <c r="E507" s="200"/>
      <c r="F507" s="200"/>
      <c r="G507" s="200"/>
      <c r="H507" s="200"/>
      <c r="I507" s="200"/>
      <c r="J507" s="200"/>
      <c r="K507" s="200"/>
      <c r="L507" s="200"/>
      <c r="M507" s="200"/>
      <c r="N507" s="200"/>
      <c r="O507" s="200"/>
    </row>
    <row r="508" spans="4:15" x14ac:dyDescent="0.5">
      <c r="D508" s="200"/>
      <c r="E508" s="200"/>
      <c r="F508" s="200"/>
      <c r="G508" s="200"/>
      <c r="H508" s="200"/>
      <c r="I508" s="200"/>
      <c r="J508" s="200"/>
      <c r="K508" s="200"/>
      <c r="L508" s="200"/>
      <c r="M508" s="200"/>
      <c r="N508" s="200"/>
      <c r="O508" s="200"/>
    </row>
    <row r="509" spans="4:15" x14ac:dyDescent="0.5">
      <c r="D509" s="200"/>
      <c r="E509" s="200"/>
      <c r="F509" s="200"/>
      <c r="G509" s="200"/>
      <c r="H509" s="200"/>
      <c r="I509" s="200"/>
      <c r="J509" s="200"/>
      <c r="K509" s="200"/>
      <c r="L509" s="200"/>
      <c r="M509" s="200"/>
      <c r="N509" s="200"/>
      <c r="O509" s="200"/>
    </row>
    <row r="510" spans="4:15" x14ac:dyDescent="0.5">
      <c r="D510" s="200"/>
      <c r="E510" s="200"/>
      <c r="F510" s="200"/>
      <c r="G510" s="200"/>
      <c r="H510" s="200"/>
      <c r="I510" s="200"/>
      <c r="J510" s="200"/>
      <c r="K510" s="200"/>
      <c r="L510" s="200"/>
      <c r="M510" s="200"/>
      <c r="N510" s="200"/>
      <c r="O510" s="200"/>
    </row>
    <row r="511" spans="4:15" x14ac:dyDescent="0.5">
      <c r="D511" s="200"/>
      <c r="E511" s="200"/>
      <c r="F511" s="200"/>
      <c r="G511" s="200"/>
      <c r="H511" s="200"/>
      <c r="I511" s="200"/>
      <c r="J511" s="200"/>
      <c r="K511" s="200"/>
      <c r="L511" s="200"/>
      <c r="M511" s="200"/>
      <c r="N511" s="200"/>
      <c r="O511" s="200"/>
    </row>
    <row r="512" spans="4:15" x14ac:dyDescent="0.5">
      <c r="D512" s="200"/>
      <c r="E512" s="200"/>
      <c r="F512" s="200"/>
      <c r="G512" s="200"/>
      <c r="H512" s="200"/>
      <c r="I512" s="200"/>
      <c r="J512" s="200"/>
      <c r="K512" s="200"/>
      <c r="L512" s="200"/>
      <c r="M512" s="200"/>
      <c r="N512" s="200"/>
      <c r="O512" s="200"/>
    </row>
    <row r="513" spans="4:15" x14ac:dyDescent="0.5">
      <c r="D513" s="200"/>
      <c r="E513" s="200"/>
      <c r="F513" s="200"/>
      <c r="G513" s="200"/>
      <c r="H513" s="200"/>
      <c r="I513" s="200"/>
      <c r="J513" s="200"/>
      <c r="K513" s="200"/>
      <c r="L513" s="200"/>
      <c r="M513" s="200"/>
      <c r="N513" s="200"/>
      <c r="O513" s="200"/>
    </row>
    <row r="514" spans="4:15" x14ac:dyDescent="0.5"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</row>
    <row r="515" spans="4:15" x14ac:dyDescent="0.5">
      <c r="D515" s="200"/>
      <c r="E515" s="200"/>
      <c r="F515" s="200"/>
      <c r="G515" s="200"/>
      <c r="H515" s="200"/>
      <c r="I515" s="200"/>
      <c r="J515" s="200"/>
      <c r="K515" s="200"/>
      <c r="L515" s="200"/>
      <c r="M515" s="200"/>
      <c r="N515" s="200"/>
      <c r="O515" s="200"/>
    </row>
    <row r="516" spans="4:15" x14ac:dyDescent="0.5">
      <c r="D516" s="200"/>
      <c r="E516" s="200"/>
      <c r="F516" s="200"/>
      <c r="G516" s="200"/>
      <c r="H516" s="200"/>
      <c r="I516" s="200"/>
      <c r="J516" s="200"/>
      <c r="K516" s="200"/>
      <c r="L516" s="200"/>
      <c r="M516" s="200"/>
      <c r="N516" s="200"/>
      <c r="O516" s="200"/>
    </row>
    <row r="517" spans="4:15" x14ac:dyDescent="0.5">
      <c r="D517" s="200"/>
      <c r="E517" s="200"/>
      <c r="F517" s="200"/>
      <c r="G517" s="200"/>
      <c r="H517" s="200"/>
      <c r="I517" s="200"/>
      <c r="J517" s="200"/>
      <c r="K517" s="200"/>
      <c r="L517" s="200"/>
      <c r="M517" s="200"/>
      <c r="N517" s="200"/>
      <c r="O517" s="200"/>
    </row>
    <row r="518" spans="4:15" x14ac:dyDescent="0.5">
      <c r="D518" s="200"/>
      <c r="E518" s="200"/>
      <c r="F518" s="200"/>
      <c r="G518" s="200"/>
      <c r="H518" s="200"/>
      <c r="I518" s="200"/>
      <c r="J518" s="200"/>
      <c r="K518" s="200"/>
      <c r="L518" s="200"/>
      <c r="M518" s="200"/>
      <c r="N518" s="200"/>
      <c r="O518" s="200"/>
    </row>
    <row r="519" spans="4:15" x14ac:dyDescent="0.5">
      <c r="D519" s="200"/>
      <c r="E519" s="200"/>
      <c r="F519" s="200"/>
      <c r="G519" s="200"/>
      <c r="H519" s="200"/>
      <c r="I519" s="200"/>
      <c r="J519" s="200"/>
      <c r="K519" s="200"/>
      <c r="L519" s="200"/>
      <c r="M519" s="200"/>
      <c r="N519" s="200"/>
      <c r="O519" s="200"/>
    </row>
    <row r="520" spans="4:15" x14ac:dyDescent="0.5">
      <c r="D520" s="200"/>
      <c r="E520" s="200"/>
      <c r="F520" s="200"/>
      <c r="G520" s="200"/>
      <c r="H520" s="200"/>
      <c r="I520" s="200"/>
      <c r="J520" s="200"/>
      <c r="K520" s="200"/>
      <c r="L520" s="200"/>
      <c r="M520" s="200"/>
      <c r="N520" s="200"/>
      <c r="O520" s="200"/>
    </row>
    <row r="521" spans="4:15" x14ac:dyDescent="0.5">
      <c r="D521" s="200"/>
      <c r="E521" s="200"/>
      <c r="F521" s="200"/>
      <c r="G521" s="200"/>
      <c r="H521" s="200"/>
      <c r="I521" s="200"/>
      <c r="J521" s="200"/>
      <c r="K521" s="200"/>
      <c r="L521" s="200"/>
      <c r="M521" s="200"/>
      <c r="N521" s="200"/>
      <c r="O521" s="200"/>
    </row>
    <row r="522" spans="4:15" x14ac:dyDescent="0.5">
      <c r="D522" s="200"/>
      <c r="E522" s="200"/>
      <c r="F522" s="200"/>
      <c r="G522" s="200"/>
      <c r="H522" s="200"/>
      <c r="I522" s="200"/>
      <c r="J522" s="200"/>
      <c r="K522" s="200"/>
      <c r="L522" s="200"/>
      <c r="M522" s="200"/>
      <c r="N522" s="200"/>
      <c r="O522" s="200"/>
    </row>
    <row r="523" spans="4:15" x14ac:dyDescent="0.5">
      <c r="D523" s="200"/>
      <c r="E523" s="200"/>
      <c r="F523" s="200"/>
      <c r="G523" s="200"/>
      <c r="H523" s="200"/>
      <c r="I523" s="200"/>
      <c r="J523" s="200"/>
      <c r="K523" s="200"/>
      <c r="L523" s="200"/>
      <c r="M523" s="200"/>
      <c r="N523" s="200"/>
      <c r="O523" s="200"/>
    </row>
    <row r="524" spans="4:15" x14ac:dyDescent="0.5">
      <c r="D524" s="200"/>
      <c r="E524" s="200"/>
      <c r="F524" s="200"/>
      <c r="G524" s="200"/>
      <c r="H524" s="200"/>
      <c r="I524" s="200"/>
      <c r="J524" s="200"/>
      <c r="K524" s="200"/>
      <c r="L524" s="200"/>
      <c r="M524" s="200"/>
      <c r="N524" s="200"/>
      <c r="O524" s="200"/>
    </row>
    <row r="525" spans="4:15" x14ac:dyDescent="0.5">
      <c r="D525" s="200"/>
      <c r="E525" s="200"/>
      <c r="F525" s="200"/>
      <c r="G525" s="200"/>
      <c r="H525" s="200"/>
      <c r="I525" s="200"/>
      <c r="J525" s="200"/>
      <c r="K525" s="200"/>
      <c r="L525" s="200"/>
      <c r="M525" s="200"/>
      <c r="N525" s="200"/>
      <c r="O525" s="200"/>
    </row>
    <row r="526" spans="4:15" x14ac:dyDescent="0.5">
      <c r="D526" s="200"/>
      <c r="E526" s="200"/>
      <c r="F526" s="200"/>
      <c r="G526" s="200"/>
      <c r="H526" s="200"/>
      <c r="I526" s="200"/>
      <c r="J526" s="200"/>
      <c r="K526" s="200"/>
      <c r="L526" s="200"/>
      <c r="M526" s="200"/>
      <c r="N526" s="200"/>
      <c r="O526" s="200"/>
    </row>
    <row r="527" spans="4:15" x14ac:dyDescent="0.5"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</row>
    <row r="528" spans="4:15" x14ac:dyDescent="0.5">
      <c r="D528" s="200"/>
      <c r="E528" s="200"/>
      <c r="F528" s="200"/>
      <c r="G528" s="200"/>
      <c r="H528" s="200"/>
      <c r="I528" s="200"/>
      <c r="J528" s="200"/>
      <c r="K528" s="200"/>
      <c r="L528" s="200"/>
      <c r="M528" s="200"/>
      <c r="N528" s="200"/>
      <c r="O528" s="200"/>
    </row>
    <row r="529" spans="4:15" x14ac:dyDescent="0.5"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</row>
    <row r="530" spans="4:15" x14ac:dyDescent="0.5">
      <c r="D530" s="200"/>
      <c r="E530" s="200"/>
      <c r="F530" s="200"/>
      <c r="G530" s="200"/>
      <c r="H530" s="200"/>
      <c r="I530" s="200"/>
      <c r="J530" s="200"/>
      <c r="K530" s="200"/>
      <c r="L530" s="200"/>
      <c r="M530" s="200"/>
      <c r="N530" s="200"/>
      <c r="O530" s="200"/>
    </row>
    <row r="531" spans="4:15" x14ac:dyDescent="0.5">
      <c r="D531" s="200"/>
      <c r="E531" s="200"/>
      <c r="F531" s="200"/>
      <c r="G531" s="200"/>
      <c r="H531" s="200"/>
      <c r="I531" s="200"/>
      <c r="J531" s="200"/>
      <c r="K531" s="200"/>
      <c r="L531" s="200"/>
      <c r="M531" s="200"/>
      <c r="N531" s="200"/>
      <c r="O531" s="200"/>
    </row>
    <row r="532" spans="4:15" x14ac:dyDescent="0.5">
      <c r="D532" s="200"/>
      <c r="E532" s="200"/>
      <c r="F532" s="200"/>
      <c r="G532" s="200"/>
      <c r="H532" s="200"/>
      <c r="I532" s="200"/>
      <c r="J532" s="200"/>
      <c r="K532" s="200"/>
      <c r="L532" s="200"/>
      <c r="M532" s="200"/>
      <c r="N532" s="200"/>
      <c r="O532" s="200"/>
    </row>
    <row r="533" spans="4:15" x14ac:dyDescent="0.5">
      <c r="D533" s="200"/>
      <c r="E533" s="200"/>
      <c r="F533" s="200"/>
      <c r="G533" s="200"/>
      <c r="H533" s="200"/>
      <c r="I533" s="200"/>
      <c r="J533" s="200"/>
      <c r="K533" s="200"/>
      <c r="L533" s="200"/>
      <c r="M533" s="200"/>
      <c r="N533" s="200"/>
      <c r="O533" s="200"/>
    </row>
    <row r="534" spans="4:15" x14ac:dyDescent="0.5">
      <c r="D534" s="200"/>
      <c r="E534" s="200"/>
      <c r="F534" s="200"/>
      <c r="G534" s="200"/>
      <c r="H534" s="200"/>
      <c r="I534" s="200"/>
      <c r="J534" s="200"/>
      <c r="K534" s="200"/>
      <c r="L534" s="200"/>
      <c r="M534" s="200"/>
      <c r="N534" s="200"/>
      <c r="O534" s="200"/>
    </row>
    <row r="535" spans="4:15" x14ac:dyDescent="0.5"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200"/>
      <c r="O535" s="200"/>
    </row>
    <row r="536" spans="4:15" x14ac:dyDescent="0.5">
      <c r="D536" s="200"/>
      <c r="E536" s="200"/>
      <c r="F536" s="200"/>
      <c r="G536" s="200"/>
      <c r="H536" s="200"/>
      <c r="I536" s="200"/>
      <c r="J536" s="200"/>
      <c r="K536" s="200"/>
      <c r="L536" s="200"/>
      <c r="M536" s="200"/>
      <c r="N536" s="200"/>
      <c r="O536" s="200"/>
    </row>
    <row r="537" spans="4:15" x14ac:dyDescent="0.5"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200"/>
      <c r="O537" s="200"/>
    </row>
    <row r="538" spans="4:15" x14ac:dyDescent="0.5">
      <c r="D538" s="200"/>
      <c r="E538" s="200"/>
      <c r="F538" s="200"/>
      <c r="G538" s="200"/>
      <c r="H538" s="200"/>
      <c r="I538" s="200"/>
      <c r="J538" s="200"/>
      <c r="K538" s="200"/>
      <c r="L538" s="200"/>
      <c r="M538" s="200"/>
      <c r="N538" s="200"/>
      <c r="O538" s="200"/>
    </row>
    <row r="539" spans="4:15" x14ac:dyDescent="0.5">
      <c r="D539" s="200"/>
      <c r="E539" s="200"/>
      <c r="F539" s="200"/>
      <c r="G539" s="200"/>
      <c r="H539" s="200"/>
      <c r="I539" s="200"/>
      <c r="J539" s="200"/>
      <c r="K539" s="200"/>
      <c r="L539" s="200"/>
      <c r="M539" s="200"/>
      <c r="N539" s="200"/>
      <c r="O539" s="200"/>
    </row>
    <row r="540" spans="4:15" x14ac:dyDescent="0.5">
      <c r="D540" s="200"/>
      <c r="E540" s="200"/>
      <c r="F540" s="200"/>
      <c r="G540" s="200"/>
      <c r="H540" s="200"/>
      <c r="I540" s="200"/>
      <c r="J540" s="200"/>
      <c r="K540" s="200"/>
      <c r="L540" s="200"/>
      <c r="M540" s="200"/>
      <c r="N540" s="200"/>
      <c r="O540" s="200"/>
    </row>
    <row r="541" spans="4:15" x14ac:dyDescent="0.5">
      <c r="D541" s="200"/>
      <c r="E541" s="200"/>
      <c r="F541" s="200"/>
      <c r="G541" s="200"/>
      <c r="H541" s="200"/>
      <c r="I541" s="200"/>
      <c r="J541" s="200"/>
      <c r="K541" s="200"/>
      <c r="L541" s="200"/>
      <c r="M541" s="200"/>
      <c r="N541" s="200"/>
      <c r="O541" s="200"/>
    </row>
    <row r="542" spans="4:15" x14ac:dyDescent="0.5">
      <c r="D542" s="200"/>
      <c r="E542" s="200"/>
      <c r="F542" s="200"/>
      <c r="G542" s="200"/>
      <c r="H542" s="200"/>
      <c r="I542" s="200"/>
      <c r="J542" s="200"/>
      <c r="K542" s="200"/>
      <c r="L542" s="200"/>
      <c r="M542" s="200"/>
      <c r="N542" s="200"/>
      <c r="O542" s="200"/>
    </row>
    <row r="543" spans="4:15" x14ac:dyDescent="0.5">
      <c r="D543" s="200"/>
      <c r="E543" s="200"/>
      <c r="F543" s="200"/>
      <c r="G543" s="200"/>
      <c r="H543" s="200"/>
      <c r="I543" s="200"/>
      <c r="J543" s="200"/>
      <c r="K543" s="200"/>
      <c r="L543" s="200"/>
      <c r="M543" s="200"/>
      <c r="N543" s="200"/>
      <c r="O543" s="200"/>
    </row>
    <row r="544" spans="4:15" x14ac:dyDescent="0.5">
      <c r="D544" s="200"/>
      <c r="E544" s="200"/>
      <c r="F544" s="200"/>
      <c r="G544" s="200"/>
      <c r="H544" s="200"/>
      <c r="I544" s="200"/>
      <c r="J544" s="200"/>
      <c r="K544" s="200"/>
      <c r="L544" s="200"/>
      <c r="M544" s="200"/>
      <c r="N544" s="200"/>
      <c r="O544" s="200"/>
    </row>
    <row r="545" spans="4:15" x14ac:dyDescent="0.5">
      <c r="D545" s="200"/>
      <c r="E545" s="200"/>
      <c r="F545" s="200"/>
      <c r="G545" s="200"/>
      <c r="H545" s="200"/>
      <c r="I545" s="200"/>
      <c r="J545" s="200"/>
      <c r="K545" s="200"/>
      <c r="L545" s="200"/>
      <c r="M545" s="200"/>
      <c r="N545" s="200"/>
      <c r="O545" s="200"/>
    </row>
    <row r="546" spans="4:15" x14ac:dyDescent="0.5">
      <c r="D546" s="200"/>
      <c r="E546" s="200"/>
      <c r="F546" s="200"/>
      <c r="G546" s="200"/>
      <c r="H546" s="200"/>
      <c r="I546" s="200"/>
      <c r="J546" s="200"/>
      <c r="K546" s="200"/>
      <c r="L546" s="200"/>
      <c r="M546" s="200"/>
      <c r="N546" s="200"/>
      <c r="O546" s="200"/>
    </row>
    <row r="547" spans="4:15" x14ac:dyDescent="0.5">
      <c r="D547" s="200"/>
      <c r="E547" s="200"/>
      <c r="F547" s="200"/>
      <c r="G547" s="200"/>
      <c r="H547" s="200"/>
      <c r="I547" s="200"/>
      <c r="J547" s="200"/>
      <c r="K547" s="200"/>
      <c r="L547" s="200"/>
      <c r="M547" s="200"/>
      <c r="N547" s="200"/>
      <c r="O547" s="200"/>
    </row>
    <row r="548" spans="4:15" x14ac:dyDescent="0.5">
      <c r="D548" s="200"/>
      <c r="E548" s="200"/>
      <c r="F548" s="200"/>
      <c r="G548" s="200"/>
      <c r="H548" s="200"/>
      <c r="I548" s="200"/>
      <c r="J548" s="200"/>
      <c r="K548" s="200"/>
      <c r="L548" s="200"/>
      <c r="M548" s="200"/>
      <c r="N548" s="200"/>
      <c r="O548" s="200"/>
    </row>
    <row r="549" spans="4:15" x14ac:dyDescent="0.5">
      <c r="D549" s="200"/>
      <c r="E549" s="200"/>
      <c r="F549" s="200"/>
      <c r="G549" s="200"/>
      <c r="H549" s="200"/>
      <c r="I549" s="200"/>
      <c r="J549" s="200"/>
      <c r="K549" s="200"/>
      <c r="L549" s="200"/>
      <c r="M549" s="200"/>
      <c r="N549" s="200"/>
      <c r="O549" s="200"/>
    </row>
    <row r="550" spans="4:15" x14ac:dyDescent="0.5">
      <c r="D550" s="200"/>
      <c r="E550" s="200"/>
      <c r="F550" s="200"/>
      <c r="G550" s="200"/>
      <c r="H550" s="200"/>
      <c r="I550" s="200"/>
      <c r="J550" s="200"/>
      <c r="K550" s="200"/>
      <c r="L550" s="200"/>
      <c r="M550" s="200"/>
      <c r="N550" s="200"/>
      <c r="O550" s="200"/>
    </row>
    <row r="551" spans="4:15" x14ac:dyDescent="0.5">
      <c r="D551" s="200"/>
      <c r="E551" s="200"/>
      <c r="F551" s="200"/>
      <c r="G551" s="200"/>
      <c r="H551" s="200"/>
      <c r="I551" s="200"/>
      <c r="J551" s="200"/>
      <c r="K551" s="200"/>
      <c r="L551" s="200"/>
      <c r="M551" s="200"/>
      <c r="N551" s="200"/>
      <c r="O551" s="200"/>
    </row>
    <row r="552" spans="4:15" x14ac:dyDescent="0.5"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200"/>
    </row>
    <row r="553" spans="4:15" x14ac:dyDescent="0.5">
      <c r="D553" s="200"/>
      <c r="E553" s="200"/>
      <c r="F553" s="200"/>
      <c r="G553" s="200"/>
      <c r="H553" s="200"/>
      <c r="I553" s="200"/>
      <c r="J553" s="200"/>
      <c r="K553" s="200"/>
      <c r="L553" s="200"/>
      <c r="M553" s="200"/>
      <c r="N553" s="200"/>
      <c r="O553" s="200"/>
    </row>
    <row r="554" spans="4:15" x14ac:dyDescent="0.5">
      <c r="D554" s="200"/>
      <c r="E554" s="200"/>
      <c r="F554" s="200"/>
      <c r="G554" s="200"/>
      <c r="H554" s="200"/>
      <c r="I554" s="200"/>
      <c r="J554" s="200"/>
      <c r="K554" s="200"/>
      <c r="L554" s="200"/>
      <c r="M554" s="200"/>
      <c r="N554" s="200"/>
      <c r="O554" s="200"/>
    </row>
    <row r="555" spans="4:15" x14ac:dyDescent="0.5">
      <c r="D555" s="200"/>
      <c r="E555" s="200"/>
      <c r="F555" s="200"/>
      <c r="G555" s="200"/>
      <c r="H555" s="200"/>
      <c r="I555" s="200"/>
      <c r="J555" s="200"/>
      <c r="K555" s="200"/>
      <c r="L555" s="200"/>
      <c r="M555" s="200"/>
      <c r="N555" s="200"/>
      <c r="O555" s="200"/>
    </row>
    <row r="556" spans="4:15" x14ac:dyDescent="0.5">
      <c r="D556" s="200"/>
      <c r="E556" s="200"/>
      <c r="F556" s="200"/>
      <c r="G556" s="200"/>
      <c r="H556" s="200"/>
      <c r="I556" s="200"/>
      <c r="J556" s="200"/>
      <c r="K556" s="200"/>
      <c r="L556" s="200"/>
      <c r="M556" s="200"/>
      <c r="N556" s="200"/>
      <c r="O556" s="200"/>
    </row>
    <row r="557" spans="4:15" x14ac:dyDescent="0.5">
      <c r="D557" s="200"/>
      <c r="E557" s="200"/>
      <c r="F557" s="200"/>
      <c r="G557" s="200"/>
      <c r="H557" s="200"/>
      <c r="I557" s="200"/>
      <c r="J557" s="200"/>
      <c r="K557" s="200"/>
      <c r="L557" s="200"/>
      <c r="M557" s="200"/>
      <c r="N557" s="200"/>
      <c r="O557" s="200"/>
    </row>
    <row r="558" spans="4:15" x14ac:dyDescent="0.5">
      <c r="D558" s="200"/>
      <c r="E558" s="200"/>
      <c r="F558" s="200"/>
      <c r="G558" s="200"/>
      <c r="H558" s="200"/>
      <c r="I558" s="200"/>
      <c r="J558" s="200"/>
      <c r="K558" s="200"/>
      <c r="L558" s="200"/>
      <c r="M558" s="200"/>
      <c r="N558" s="200"/>
      <c r="O558" s="200"/>
    </row>
    <row r="559" spans="4:15" x14ac:dyDescent="0.5">
      <c r="D559" s="200"/>
      <c r="E559" s="200"/>
      <c r="F559" s="200"/>
      <c r="G559" s="200"/>
      <c r="H559" s="200"/>
      <c r="I559" s="200"/>
      <c r="J559" s="200"/>
      <c r="K559" s="200"/>
      <c r="L559" s="200"/>
      <c r="M559" s="200"/>
      <c r="N559" s="200"/>
      <c r="O559" s="200"/>
    </row>
    <row r="560" spans="4:15" x14ac:dyDescent="0.5">
      <c r="D560" s="200"/>
      <c r="E560" s="200"/>
      <c r="F560" s="200"/>
      <c r="G560" s="200"/>
      <c r="H560" s="200"/>
      <c r="I560" s="200"/>
      <c r="J560" s="200"/>
      <c r="K560" s="200"/>
      <c r="L560" s="200"/>
      <c r="M560" s="200"/>
      <c r="N560" s="200"/>
      <c r="O560" s="200"/>
    </row>
    <row r="561" spans="4:15" x14ac:dyDescent="0.5">
      <c r="D561" s="200"/>
      <c r="E561" s="200"/>
      <c r="F561" s="200"/>
      <c r="G561" s="200"/>
      <c r="H561" s="200"/>
      <c r="I561" s="200"/>
      <c r="J561" s="200"/>
      <c r="K561" s="200"/>
      <c r="L561" s="200"/>
      <c r="M561" s="200"/>
      <c r="N561" s="200"/>
      <c r="O561" s="200"/>
    </row>
    <row r="562" spans="4:15" x14ac:dyDescent="0.5">
      <c r="D562" s="200"/>
      <c r="E562" s="200"/>
      <c r="F562" s="200"/>
      <c r="G562" s="200"/>
      <c r="H562" s="200"/>
      <c r="I562" s="200"/>
      <c r="J562" s="200"/>
      <c r="K562" s="200"/>
      <c r="L562" s="200"/>
      <c r="M562" s="200"/>
      <c r="N562" s="200"/>
      <c r="O562" s="200"/>
    </row>
    <row r="563" spans="4:15" x14ac:dyDescent="0.5">
      <c r="D563" s="200"/>
      <c r="E563" s="200"/>
      <c r="F563" s="200"/>
      <c r="G563" s="200"/>
      <c r="H563" s="200"/>
      <c r="I563" s="200"/>
      <c r="J563" s="200"/>
      <c r="K563" s="200"/>
      <c r="L563" s="200"/>
      <c r="M563" s="200"/>
      <c r="N563" s="200"/>
      <c r="O563" s="200"/>
    </row>
    <row r="564" spans="4:15" x14ac:dyDescent="0.5">
      <c r="D564" s="200"/>
      <c r="E564" s="200"/>
      <c r="F564" s="200"/>
      <c r="G564" s="200"/>
      <c r="H564" s="200"/>
      <c r="I564" s="200"/>
      <c r="J564" s="200"/>
      <c r="K564" s="200"/>
      <c r="L564" s="200"/>
      <c r="M564" s="200"/>
      <c r="N564" s="200"/>
      <c r="O564" s="200"/>
    </row>
    <row r="565" spans="4:15" x14ac:dyDescent="0.5">
      <c r="D565" s="200"/>
      <c r="E565" s="200"/>
      <c r="F565" s="200"/>
      <c r="G565" s="200"/>
      <c r="H565" s="200"/>
      <c r="I565" s="200"/>
      <c r="J565" s="200"/>
      <c r="K565" s="200"/>
      <c r="L565" s="200"/>
      <c r="M565" s="200"/>
      <c r="N565" s="200"/>
      <c r="O565" s="200"/>
    </row>
    <row r="566" spans="4:15" x14ac:dyDescent="0.5">
      <c r="D566" s="200"/>
      <c r="E566" s="200"/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</row>
    <row r="567" spans="4:15" x14ac:dyDescent="0.5">
      <c r="D567" s="200"/>
      <c r="E567" s="200"/>
      <c r="F567" s="200"/>
      <c r="G567" s="200"/>
      <c r="H567" s="200"/>
      <c r="I567" s="200"/>
      <c r="J567" s="200"/>
      <c r="K567" s="200"/>
      <c r="L567" s="200"/>
      <c r="M567" s="200"/>
      <c r="N567" s="200"/>
      <c r="O567" s="200"/>
    </row>
    <row r="568" spans="4:15" x14ac:dyDescent="0.5">
      <c r="D568" s="200"/>
      <c r="E568" s="200"/>
      <c r="F568" s="200"/>
      <c r="G568" s="200"/>
      <c r="H568" s="200"/>
      <c r="I568" s="200"/>
      <c r="J568" s="200"/>
      <c r="K568" s="200"/>
      <c r="L568" s="200"/>
      <c r="M568" s="200"/>
      <c r="N568" s="200"/>
      <c r="O568" s="200"/>
    </row>
    <row r="569" spans="4:15" x14ac:dyDescent="0.5">
      <c r="D569" s="200"/>
      <c r="E569" s="200"/>
      <c r="F569" s="200"/>
      <c r="G569" s="200"/>
      <c r="H569" s="200"/>
      <c r="I569" s="200"/>
      <c r="J569" s="200"/>
      <c r="K569" s="200"/>
      <c r="L569" s="200"/>
      <c r="M569" s="200"/>
      <c r="N569" s="200"/>
      <c r="O569" s="200"/>
    </row>
    <row r="570" spans="4:15" x14ac:dyDescent="0.5">
      <c r="D570" s="200"/>
      <c r="E570" s="200"/>
      <c r="F570" s="200"/>
      <c r="G570" s="200"/>
      <c r="H570" s="200"/>
      <c r="I570" s="200"/>
      <c r="J570" s="200"/>
      <c r="K570" s="200"/>
      <c r="L570" s="200"/>
      <c r="M570" s="200"/>
      <c r="N570" s="200"/>
      <c r="O570" s="200"/>
    </row>
    <row r="571" spans="4:15" x14ac:dyDescent="0.5">
      <c r="D571" s="200"/>
      <c r="E571" s="200"/>
      <c r="F571" s="200"/>
      <c r="G571" s="200"/>
      <c r="H571" s="200"/>
      <c r="I571" s="200"/>
      <c r="J571" s="200"/>
      <c r="K571" s="200"/>
      <c r="L571" s="200"/>
      <c r="M571" s="200"/>
      <c r="N571" s="200"/>
      <c r="O571" s="200"/>
    </row>
    <row r="572" spans="4:15" x14ac:dyDescent="0.5">
      <c r="D572" s="200"/>
      <c r="E572" s="200"/>
      <c r="F572" s="200"/>
      <c r="G572" s="200"/>
      <c r="H572" s="200"/>
      <c r="I572" s="200"/>
      <c r="J572" s="200"/>
      <c r="K572" s="200"/>
      <c r="L572" s="200"/>
      <c r="M572" s="200"/>
      <c r="N572" s="200"/>
      <c r="O572" s="200"/>
    </row>
    <row r="573" spans="4:15" x14ac:dyDescent="0.5">
      <c r="D573" s="200"/>
      <c r="E573" s="200"/>
      <c r="F573" s="200"/>
      <c r="G573" s="200"/>
      <c r="H573" s="200"/>
      <c r="I573" s="200"/>
      <c r="J573" s="200"/>
      <c r="K573" s="200"/>
      <c r="L573" s="200"/>
      <c r="M573" s="200"/>
      <c r="N573" s="200"/>
      <c r="O573" s="200"/>
    </row>
    <row r="574" spans="4:15" x14ac:dyDescent="0.5">
      <c r="D574" s="200"/>
      <c r="E574" s="200"/>
      <c r="F574" s="200"/>
      <c r="G574" s="200"/>
      <c r="H574" s="200"/>
      <c r="I574" s="200"/>
      <c r="J574" s="200"/>
      <c r="K574" s="200"/>
      <c r="L574" s="200"/>
      <c r="M574" s="200"/>
      <c r="N574" s="200"/>
      <c r="O574" s="200"/>
    </row>
    <row r="575" spans="4:15" x14ac:dyDescent="0.5">
      <c r="D575" s="200"/>
      <c r="E575" s="200"/>
      <c r="F575" s="200"/>
      <c r="G575" s="200"/>
      <c r="H575" s="200"/>
      <c r="I575" s="200"/>
      <c r="J575" s="200"/>
      <c r="K575" s="200"/>
      <c r="L575" s="200"/>
      <c r="M575" s="200"/>
      <c r="N575" s="200"/>
      <c r="O575" s="200"/>
    </row>
    <row r="576" spans="4:15" x14ac:dyDescent="0.5">
      <c r="D576" s="200"/>
      <c r="E576" s="200"/>
      <c r="F576" s="200"/>
      <c r="G576" s="200"/>
      <c r="H576" s="200"/>
      <c r="I576" s="200"/>
      <c r="J576" s="200"/>
      <c r="K576" s="200"/>
      <c r="L576" s="200"/>
      <c r="M576" s="200"/>
      <c r="N576" s="200"/>
      <c r="O576" s="200"/>
    </row>
    <row r="577" spans="4:15" x14ac:dyDescent="0.5">
      <c r="D577" s="200"/>
      <c r="E577" s="200"/>
      <c r="F577" s="200"/>
      <c r="G577" s="200"/>
      <c r="H577" s="200"/>
      <c r="I577" s="200"/>
      <c r="J577" s="200"/>
      <c r="K577" s="200"/>
      <c r="L577" s="200"/>
      <c r="M577" s="200"/>
      <c r="N577" s="200"/>
      <c r="O577" s="200"/>
    </row>
    <row r="578" spans="4:15" x14ac:dyDescent="0.5">
      <c r="D578" s="200"/>
      <c r="E578" s="200"/>
      <c r="F578" s="200"/>
      <c r="G578" s="200"/>
      <c r="H578" s="200"/>
      <c r="I578" s="200"/>
      <c r="J578" s="200"/>
      <c r="K578" s="200"/>
      <c r="L578" s="200"/>
      <c r="M578" s="200"/>
      <c r="N578" s="200"/>
      <c r="O578" s="200"/>
    </row>
    <row r="579" spans="4:15" x14ac:dyDescent="0.5">
      <c r="D579" s="200"/>
      <c r="E579" s="200"/>
      <c r="F579" s="200"/>
      <c r="G579" s="200"/>
      <c r="H579" s="200"/>
      <c r="I579" s="200"/>
      <c r="J579" s="200"/>
      <c r="K579" s="200"/>
      <c r="L579" s="200"/>
      <c r="M579" s="200"/>
      <c r="N579" s="200"/>
      <c r="O579" s="200"/>
    </row>
    <row r="580" spans="4:15" x14ac:dyDescent="0.5">
      <c r="D580" s="200"/>
      <c r="E580" s="200"/>
      <c r="F580" s="200"/>
      <c r="G580" s="200"/>
      <c r="H580" s="200"/>
      <c r="I580" s="200"/>
      <c r="J580" s="200"/>
      <c r="K580" s="200"/>
      <c r="L580" s="200"/>
      <c r="M580" s="200"/>
      <c r="N580" s="200"/>
      <c r="O580" s="200"/>
    </row>
    <row r="581" spans="4:15" x14ac:dyDescent="0.5">
      <c r="D581" s="200"/>
      <c r="E581" s="200"/>
      <c r="F581" s="200"/>
      <c r="G581" s="200"/>
      <c r="H581" s="200"/>
      <c r="I581" s="200"/>
      <c r="J581" s="200"/>
      <c r="K581" s="200"/>
      <c r="L581" s="200"/>
      <c r="M581" s="200"/>
      <c r="N581" s="200"/>
      <c r="O581" s="200"/>
    </row>
    <row r="582" spans="4:15" x14ac:dyDescent="0.5">
      <c r="D582" s="200"/>
      <c r="E582" s="200"/>
      <c r="F582" s="200"/>
      <c r="G582" s="200"/>
      <c r="H582" s="200"/>
      <c r="I582" s="200"/>
      <c r="J582" s="200"/>
      <c r="K582" s="200"/>
      <c r="L582" s="200"/>
      <c r="M582" s="200"/>
      <c r="N582" s="200"/>
      <c r="O582" s="200"/>
    </row>
    <row r="583" spans="4:15" x14ac:dyDescent="0.5">
      <c r="D583" s="200"/>
      <c r="E583" s="200"/>
      <c r="F583" s="200"/>
      <c r="G583" s="200"/>
      <c r="H583" s="200"/>
      <c r="I583" s="200"/>
      <c r="J583" s="200"/>
      <c r="K583" s="200"/>
      <c r="L583" s="200"/>
      <c r="M583" s="200"/>
      <c r="N583" s="200"/>
      <c r="O583" s="200"/>
    </row>
    <row r="584" spans="4:15" x14ac:dyDescent="0.5">
      <c r="D584" s="200"/>
      <c r="E584" s="200"/>
      <c r="F584" s="200"/>
      <c r="G584" s="200"/>
      <c r="H584" s="200"/>
      <c r="I584" s="200"/>
      <c r="J584" s="200"/>
      <c r="K584" s="200"/>
      <c r="L584" s="200"/>
      <c r="M584" s="200"/>
      <c r="N584" s="200"/>
      <c r="O584" s="200"/>
    </row>
    <row r="585" spans="4:15" x14ac:dyDescent="0.5"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200"/>
      <c r="O585" s="200"/>
    </row>
    <row r="586" spans="4:15" x14ac:dyDescent="0.5">
      <c r="D586" s="200"/>
      <c r="E586" s="200"/>
      <c r="F586" s="200"/>
      <c r="G586" s="200"/>
      <c r="H586" s="200"/>
      <c r="I586" s="200"/>
      <c r="J586" s="200"/>
      <c r="K586" s="200"/>
      <c r="L586" s="200"/>
      <c r="M586" s="200"/>
      <c r="N586" s="200"/>
      <c r="O586" s="200"/>
    </row>
    <row r="587" spans="4:15" x14ac:dyDescent="0.5">
      <c r="D587" s="200"/>
      <c r="E587" s="200"/>
      <c r="F587" s="200"/>
      <c r="G587" s="200"/>
      <c r="H587" s="200"/>
      <c r="I587" s="200"/>
      <c r="J587" s="200"/>
      <c r="K587" s="200"/>
      <c r="L587" s="200"/>
      <c r="M587" s="200"/>
      <c r="N587" s="200"/>
      <c r="O587" s="200"/>
    </row>
    <row r="588" spans="4:15" x14ac:dyDescent="0.5"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200"/>
      <c r="O588" s="200"/>
    </row>
    <row r="589" spans="4:15" x14ac:dyDescent="0.5">
      <c r="D589" s="200"/>
      <c r="E589" s="200"/>
      <c r="F589" s="200"/>
      <c r="G589" s="200"/>
      <c r="H589" s="200"/>
      <c r="I589" s="200"/>
      <c r="J589" s="200"/>
      <c r="K589" s="200"/>
      <c r="L589" s="200"/>
      <c r="M589" s="200"/>
      <c r="N589" s="200"/>
      <c r="O589" s="200"/>
    </row>
    <row r="590" spans="4:15" x14ac:dyDescent="0.5">
      <c r="D590" s="200"/>
      <c r="E590" s="200"/>
      <c r="F590" s="200"/>
      <c r="G590" s="200"/>
      <c r="H590" s="200"/>
      <c r="I590" s="200"/>
      <c r="J590" s="200"/>
      <c r="K590" s="200"/>
      <c r="L590" s="200"/>
      <c r="M590" s="200"/>
      <c r="N590" s="200"/>
      <c r="O590" s="200"/>
    </row>
    <row r="591" spans="4:15" x14ac:dyDescent="0.5">
      <c r="D591" s="200"/>
      <c r="E591" s="200"/>
      <c r="F591" s="200"/>
      <c r="G591" s="200"/>
      <c r="H591" s="200"/>
      <c r="I591" s="200"/>
      <c r="J591" s="200"/>
      <c r="K591" s="200"/>
      <c r="L591" s="200"/>
      <c r="M591" s="200"/>
      <c r="N591" s="200"/>
      <c r="O591" s="200"/>
    </row>
    <row r="592" spans="4:15" x14ac:dyDescent="0.5">
      <c r="D592" s="200"/>
      <c r="E592" s="200"/>
      <c r="F592" s="200"/>
      <c r="G592" s="200"/>
      <c r="H592" s="200"/>
      <c r="I592" s="200"/>
      <c r="J592" s="200"/>
      <c r="K592" s="200"/>
      <c r="L592" s="200"/>
      <c r="M592" s="200"/>
      <c r="N592" s="200"/>
      <c r="O592" s="200"/>
    </row>
    <row r="593" spans="4:15" x14ac:dyDescent="0.5"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200"/>
      <c r="O593" s="200"/>
    </row>
    <row r="594" spans="4:15" x14ac:dyDescent="0.5">
      <c r="D594" s="200"/>
      <c r="E594" s="200"/>
      <c r="F594" s="200"/>
      <c r="G594" s="200"/>
      <c r="H594" s="200"/>
      <c r="I594" s="200"/>
      <c r="J594" s="200"/>
      <c r="K594" s="200"/>
      <c r="L594" s="200"/>
      <c r="M594" s="200"/>
      <c r="N594" s="200"/>
      <c r="O594" s="200"/>
    </row>
    <row r="595" spans="4:15" x14ac:dyDescent="0.5"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200"/>
      <c r="O595" s="200"/>
    </row>
    <row r="596" spans="4:15" x14ac:dyDescent="0.5">
      <c r="D596" s="200"/>
      <c r="E596" s="200"/>
      <c r="F596" s="200"/>
      <c r="G596" s="200"/>
      <c r="H596" s="200"/>
      <c r="I596" s="200"/>
      <c r="J596" s="200"/>
      <c r="K596" s="200"/>
      <c r="L596" s="200"/>
      <c r="M596" s="200"/>
      <c r="N596" s="200"/>
      <c r="O596" s="200"/>
    </row>
    <row r="597" spans="4:15" x14ac:dyDescent="0.5">
      <c r="D597" s="200"/>
      <c r="E597" s="200"/>
      <c r="F597" s="200"/>
      <c r="G597" s="200"/>
      <c r="H597" s="200"/>
      <c r="I597" s="200"/>
      <c r="J597" s="200"/>
      <c r="K597" s="200"/>
      <c r="L597" s="200"/>
      <c r="M597" s="200"/>
      <c r="N597" s="200"/>
      <c r="O597" s="200"/>
    </row>
    <row r="598" spans="4:15" x14ac:dyDescent="0.5"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200"/>
      <c r="O598" s="200"/>
    </row>
    <row r="599" spans="4:15" x14ac:dyDescent="0.5">
      <c r="D599" s="200"/>
      <c r="E599" s="200"/>
      <c r="F599" s="200"/>
      <c r="G599" s="200"/>
      <c r="H599" s="200"/>
      <c r="I599" s="200"/>
      <c r="J599" s="200"/>
      <c r="K599" s="200"/>
      <c r="L599" s="200"/>
      <c r="M599" s="200"/>
      <c r="N599" s="200"/>
      <c r="O599" s="200"/>
    </row>
    <row r="600" spans="4:15" x14ac:dyDescent="0.5">
      <c r="D600" s="200"/>
      <c r="E600" s="200"/>
      <c r="F600" s="200"/>
      <c r="G600" s="200"/>
      <c r="H600" s="200"/>
      <c r="I600" s="200"/>
      <c r="J600" s="200"/>
      <c r="K600" s="200"/>
      <c r="L600" s="200"/>
      <c r="M600" s="200"/>
      <c r="N600" s="200"/>
      <c r="O600" s="200"/>
    </row>
    <row r="601" spans="4:15" x14ac:dyDescent="0.5">
      <c r="D601" s="200"/>
      <c r="E601" s="200"/>
      <c r="F601" s="200"/>
      <c r="G601" s="200"/>
      <c r="H601" s="200"/>
      <c r="I601" s="200"/>
      <c r="J601" s="200"/>
      <c r="K601" s="200"/>
      <c r="L601" s="200"/>
      <c r="M601" s="200"/>
      <c r="N601" s="200"/>
      <c r="O601" s="200"/>
    </row>
    <row r="602" spans="4:15" x14ac:dyDescent="0.5">
      <c r="D602" s="200"/>
      <c r="E602" s="200"/>
      <c r="F602" s="200"/>
      <c r="G602" s="200"/>
      <c r="H602" s="200"/>
      <c r="I602" s="200"/>
      <c r="J602" s="200"/>
      <c r="K602" s="200"/>
      <c r="L602" s="200"/>
      <c r="M602" s="200"/>
      <c r="N602" s="200"/>
      <c r="O602" s="200"/>
    </row>
    <row r="603" spans="4:15" x14ac:dyDescent="0.5">
      <c r="D603" s="200"/>
      <c r="E603" s="200"/>
      <c r="F603" s="200"/>
      <c r="G603" s="200"/>
      <c r="H603" s="200"/>
      <c r="I603" s="200"/>
      <c r="J603" s="200"/>
      <c r="K603" s="200"/>
      <c r="L603" s="200"/>
      <c r="M603" s="200"/>
      <c r="N603" s="200"/>
      <c r="O603" s="200"/>
    </row>
    <row r="604" spans="4:15" x14ac:dyDescent="0.5">
      <c r="D604" s="200"/>
      <c r="E604" s="200"/>
      <c r="F604" s="200"/>
      <c r="G604" s="200"/>
      <c r="H604" s="200"/>
      <c r="I604" s="200"/>
      <c r="J604" s="200"/>
      <c r="K604" s="200"/>
      <c r="L604" s="200"/>
      <c r="M604" s="200"/>
      <c r="N604" s="200"/>
      <c r="O604" s="200"/>
    </row>
    <row r="605" spans="4:15" x14ac:dyDescent="0.5">
      <c r="D605" s="200"/>
      <c r="E605" s="200"/>
      <c r="F605" s="200"/>
      <c r="G605" s="200"/>
      <c r="H605" s="200"/>
      <c r="I605" s="200"/>
      <c r="J605" s="200"/>
      <c r="K605" s="200"/>
      <c r="L605" s="200"/>
      <c r="M605" s="200"/>
      <c r="N605" s="200"/>
      <c r="O605" s="200"/>
    </row>
    <row r="606" spans="4:15" x14ac:dyDescent="0.5">
      <c r="D606" s="200"/>
      <c r="E606" s="200"/>
      <c r="F606" s="200"/>
      <c r="G606" s="200"/>
      <c r="H606" s="200"/>
      <c r="I606" s="200"/>
      <c r="J606" s="200"/>
      <c r="K606" s="200"/>
      <c r="L606" s="200"/>
      <c r="M606" s="200"/>
      <c r="N606" s="200"/>
      <c r="O606" s="200"/>
    </row>
    <row r="607" spans="4:15" x14ac:dyDescent="0.5">
      <c r="D607" s="200"/>
      <c r="E607" s="200"/>
      <c r="F607" s="200"/>
      <c r="G607" s="200"/>
      <c r="H607" s="200"/>
      <c r="I607" s="200"/>
      <c r="J607" s="200"/>
      <c r="K607" s="200"/>
      <c r="L607" s="200"/>
      <c r="M607" s="200"/>
      <c r="N607" s="200"/>
      <c r="O607" s="200"/>
    </row>
    <row r="608" spans="4:15" x14ac:dyDescent="0.5">
      <c r="D608" s="200"/>
      <c r="E608" s="200"/>
      <c r="F608" s="200"/>
      <c r="G608" s="200"/>
      <c r="H608" s="200"/>
      <c r="I608" s="200"/>
      <c r="J608" s="200"/>
      <c r="K608" s="200"/>
      <c r="L608" s="200"/>
      <c r="M608" s="200"/>
      <c r="N608" s="200"/>
      <c r="O608" s="200"/>
    </row>
    <row r="609" spans="4:15" x14ac:dyDescent="0.5">
      <c r="D609" s="200"/>
      <c r="E609" s="200"/>
      <c r="F609" s="200"/>
      <c r="G609" s="200"/>
      <c r="H609" s="200"/>
      <c r="I609" s="200"/>
      <c r="J609" s="200"/>
      <c r="K609" s="200"/>
      <c r="L609" s="200"/>
      <c r="M609" s="200"/>
      <c r="N609" s="200"/>
      <c r="O609" s="200"/>
    </row>
    <row r="610" spans="4:15" x14ac:dyDescent="0.5">
      <c r="D610" s="200"/>
      <c r="E610" s="200"/>
      <c r="F610" s="200"/>
      <c r="G610" s="200"/>
      <c r="H610" s="200"/>
      <c r="I610" s="200"/>
      <c r="J610" s="200"/>
      <c r="K610" s="200"/>
      <c r="L610" s="200"/>
      <c r="M610" s="200"/>
      <c r="N610" s="200"/>
      <c r="O610" s="200"/>
    </row>
    <row r="611" spans="4:15" x14ac:dyDescent="0.5">
      <c r="D611" s="200"/>
      <c r="E611" s="200"/>
      <c r="F611" s="200"/>
      <c r="G611" s="200"/>
      <c r="H611" s="200"/>
      <c r="I611" s="200"/>
      <c r="J611" s="200"/>
      <c r="K611" s="200"/>
      <c r="L611" s="200"/>
      <c r="M611" s="200"/>
      <c r="N611" s="200"/>
      <c r="O611" s="200"/>
    </row>
    <row r="612" spans="4:15" x14ac:dyDescent="0.5">
      <c r="D612" s="200"/>
      <c r="E612" s="200"/>
      <c r="F612" s="200"/>
      <c r="G612" s="200"/>
      <c r="H612" s="200"/>
      <c r="I612" s="200"/>
      <c r="J612" s="200"/>
      <c r="K612" s="200"/>
      <c r="L612" s="200"/>
      <c r="M612" s="200"/>
      <c r="N612" s="200"/>
      <c r="O612" s="200"/>
    </row>
    <row r="613" spans="4:15" x14ac:dyDescent="0.5">
      <c r="D613" s="200"/>
      <c r="E613" s="200"/>
      <c r="F613" s="200"/>
      <c r="G613" s="200"/>
      <c r="H613" s="200"/>
      <c r="I613" s="200"/>
      <c r="J613" s="200"/>
      <c r="K613" s="200"/>
      <c r="L613" s="200"/>
      <c r="M613" s="200"/>
      <c r="N613" s="200"/>
      <c r="O613" s="200"/>
    </row>
    <row r="614" spans="4:15" x14ac:dyDescent="0.5">
      <c r="D614" s="200"/>
      <c r="E614" s="200"/>
      <c r="F614" s="200"/>
      <c r="G614" s="200"/>
      <c r="H614" s="200"/>
      <c r="I614" s="200"/>
      <c r="J614" s="200"/>
      <c r="K614" s="200"/>
      <c r="L614" s="200"/>
      <c r="M614" s="200"/>
      <c r="N614" s="200"/>
      <c r="O614" s="200"/>
    </row>
    <row r="615" spans="4:15" x14ac:dyDescent="0.5">
      <c r="D615" s="200"/>
      <c r="E615" s="200"/>
      <c r="F615" s="200"/>
      <c r="G615" s="200"/>
      <c r="H615" s="200"/>
      <c r="I615" s="200"/>
      <c r="J615" s="200"/>
      <c r="K615" s="200"/>
      <c r="L615" s="200"/>
      <c r="M615" s="200"/>
      <c r="N615" s="200"/>
      <c r="O615" s="200"/>
    </row>
    <row r="616" spans="4:15" x14ac:dyDescent="0.5"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200"/>
      <c r="O616" s="200"/>
    </row>
    <row r="617" spans="4:15" x14ac:dyDescent="0.5"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200"/>
      <c r="O617" s="200"/>
    </row>
    <row r="618" spans="4:15" x14ac:dyDescent="0.5"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200"/>
      <c r="O618" s="200"/>
    </row>
    <row r="619" spans="4:15" x14ac:dyDescent="0.5"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200"/>
      <c r="O619" s="200"/>
    </row>
    <row r="620" spans="4:15" x14ac:dyDescent="0.5"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200"/>
      <c r="O620" s="200"/>
    </row>
    <row r="621" spans="4:15" x14ac:dyDescent="0.5"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200"/>
      <c r="O621" s="200"/>
    </row>
    <row r="622" spans="4:15" x14ac:dyDescent="0.5"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200"/>
      <c r="O622" s="200"/>
    </row>
    <row r="623" spans="4:15" x14ac:dyDescent="0.5"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200"/>
      <c r="O623" s="200"/>
    </row>
    <row r="624" spans="4:15" x14ac:dyDescent="0.5"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200"/>
      <c r="O624" s="200"/>
    </row>
    <row r="625" spans="4:15" x14ac:dyDescent="0.5"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200"/>
      <c r="O625" s="200"/>
    </row>
    <row r="626" spans="4:15" x14ac:dyDescent="0.5"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200"/>
      <c r="O626" s="200"/>
    </row>
    <row r="627" spans="4:15" x14ac:dyDescent="0.5"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200"/>
      <c r="O627" s="200"/>
    </row>
    <row r="628" spans="4:15" x14ac:dyDescent="0.5"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200"/>
      <c r="O628" s="200"/>
    </row>
    <row r="629" spans="4:15" x14ac:dyDescent="0.5"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200"/>
      <c r="O629" s="200"/>
    </row>
    <row r="630" spans="4:15" x14ac:dyDescent="0.5"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200"/>
      <c r="O630" s="200"/>
    </row>
    <row r="631" spans="4:15" x14ac:dyDescent="0.5"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200"/>
      <c r="O631" s="200"/>
    </row>
    <row r="632" spans="4:15" x14ac:dyDescent="0.5">
      <c r="D632" s="200"/>
      <c r="E632" s="200"/>
      <c r="F632" s="200"/>
      <c r="G632" s="200"/>
      <c r="H632" s="200"/>
      <c r="I632" s="200"/>
      <c r="J632" s="200"/>
      <c r="K632" s="200"/>
      <c r="L632" s="200"/>
      <c r="M632" s="200"/>
      <c r="N632" s="200"/>
      <c r="O632" s="200"/>
    </row>
    <row r="633" spans="4:15" x14ac:dyDescent="0.5"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200"/>
      <c r="O633" s="200"/>
    </row>
    <row r="634" spans="4:15" x14ac:dyDescent="0.5"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200"/>
      <c r="O634" s="200"/>
    </row>
    <row r="635" spans="4:15" x14ac:dyDescent="0.5">
      <c r="D635" s="200"/>
      <c r="E635" s="200"/>
      <c r="F635" s="200"/>
      <c r="G635" s="200"/>
      <c r="H635" s="200"/>
      <c r="I635" s="200"/>
      <c r="J635" s="200"/>
      <c r="K635" s="200"/>
      <c r="L635" s="200"/>
      <c r="M635" s="200"/>
      <c r="N635" s="200"/>
      <c r="O635" s="200"/>
    </row>
    <row r="636" spans="4:15" x14ac:dyDescent="0.5"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</row>
    <row r="637" spans="4:15" x14ac:dyDescent="0.5"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200"/>
      <c r="O637" s="200"/>
    </row>
    <row r="638" spans="4:15" x14ac:dyDescent="0.5"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200"/>
      <c r="O638" s="200"/>
    </row>
    <row r="639" spans="4:15" x14ac:dyDescent="0.5"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</row>
    <row r="640" spans="4:15" x14ac:dyDescent="0.5">
      <c r="D640" s="200"/>
      <c r="E640" s="200"/>
      <c r="F640" s="200"/>
      <c r="G640" s="200"/>
      <c r="H640" s="200"/>
      <c r="I640" s="200"/>
      <c r="J640" s="200"/>
      <c r="K640" s="200"/>
      <c r="L640" s="200"/>
      <c r="M640" s="200"/>
      <c r="N640" s="200"/>
      <c r="O640" s="200"/>
    </row>
    <row r="641" spans="4:15" x14ac:dyDescent="0.5">
      <c r="D641" s="200"/>
      <c r="E641" s="200"/>
      <c r="F641" s="200"/>
      <c r="G641" s="200"/>
      <c r="H641" s="200"/>
      <c r="I641" s="200"/>
      <c r="J641" s="200"/>
      <c r="K641" s="200"/>
      <c r="L641" s="200"/>
      <c r="M641" s="200"/>
      <c r="N641" s="200"/>
      <c r="O641" s="200"/>
    </row>
    <row r="642" spans="4:15" x14ac:dyDescent="0.5"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200"/>
      <c r="O642" s="200"/>
    </row>
    <row r="643" spans="4:15" x14ac:dyDescent="0.5"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200"/>
      <c r="O643" s="200"/>
    </row>
    <row r="644" spans="4:15" x14ac:dyDescent="0.5"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200"/>
      <c r="O644" s="200"/>
    </row>
    <row r="645" spans="4:15" x14ac:dyDescent="0.5"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200"/>
      <c r="O645" s="200"/>
    </row>
    <row r="646" spans="4:15" x14ac:dyDescent="0.5"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200"/>
      <c r="O646" s="200"/>
    </row>
    <row r="647" spans="4:15" x14ac:dyDescent="0.5"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200"/>
      <c r="O647" s="200"/>
    </row>
    <row r="648" spans="4:15" x14ac:dyDescent="0.5"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200"/>
      <c r="O648" s="200"/>
    </row>
    <row r="649" spans="4:15" x14ac:dyDescent="0.5">
      <c r="D649" s="200"/>
      <c r="E649" s="200"/>
      <c r="F649" s="200"/>
      <c r="G649" s="200"/>
      <c r="H649" s="200"/>
      <c r="I649" s="200"/>
      <c r="J649" s="200"/>
      <c r="K649" s="200"/>
      <c r="L649" s="200"/>
      <c r="M649" s="200"/>
      <c r="N649" s="200"/>
      <c r="O649" s="200"/>
    </row>
    <row r="650" spans="4:15" x14ac:dyDescent="0.5">
      <c r="D650" s="200"/>
      <c r="E650" s="200"/>
      <c r="F650" s="200"/>
      <c r="G650" s="200"/>
      <c r="H650" s="200"/>
      <c r="I650" s="200"/>
      <c r="J650" s="200"/>
      <c r="K650" s="200"/>
      <c r="L650" s="200"/>
      <c r="M650" s="200"/>
      <c r="N650" s="200"/>
      <c r="O650" s="200"/>
    </row>
    <row r="651" spans="4:15" x14ac:dyDescent="0.5"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200"/>
      <c r="O651" s="200"/>
    </row>
    <row r="652" spans="4:15" x14ac:dyDescent="0.5"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200"/>
      <c r="O652" s="200"/>
    </row>
    <row r="653" spans="4:15" x14ac:dyDescent="0.5"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200"/>
      <c r="O653" s="200"/>
    </row>
    <row r="654" spans="4:15" x14ac:dyDescent="0.5"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200"/>
      <c r="O654" s="200"/>
    </row>
    <row r="655" spans="4:15" x14ac:dyDescent="0.5"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200"/>
      <c r="O655" s="200"/>
    </row>
    <row r="656" spans="4:15" x14ac:dyDescent="0.5"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200"/>
      <c r="O656" s="200"/>
    </row>
    <row r="657" spans="4:15" x14ac:dyDescent="0.5">
      <c r="D657" s="200"/>
      <c r="E657" s="200"/>
      <c r="F657" s="200"/>
      <c r="G657" s="200"/>
      <c r="H657" s="200"/>
      <c r="I657" s="200"/>
      <c r="J657" s="200"/>
      <c r="K657" s="200"/>
      <c r="L657" s="200"/>
      <c r="M657" s="200"/>
      <c r="N657" s="200"/>
      <c r="O657" s="200"/>
    </row>
    <row r="658" spans="4:15" x14ac:dyDescent="0.5"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200"/>
      <c r="O658" s="200"/>
    </row>
    <row r="659" spans="4:15" x14ac:dyDescent="0.5"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200"/>
      <c r="O659" s="200"/>
    </row>
    <row r="660" spans="4:15" x14ac:dyDescent="0.5"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200"/>
      <c r="O660" s="200"/>
    </row>
    <row r="661" spans="4:15" x14ac:dyDescent="0.5"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200"/>
      <c r="O661" s="200"/>
    </row>
    <row r="662" spans="4:15" x14ac:dyDescent="0.5"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200"/>
      <c r="O662" s="200"/>
    </row>
    <row r="663" spans="4:15" x14ac:dyDescent="0.5"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200"/>
      <c r="O663" s="200"/>
    </row>
    <row r="664" spans="4:15" x14ac:dyDescent="0.5"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200"/>
      <c r="O664" s="200"/>
    </row>
    <row r="665" spans="4:15" x14ac:dyDescent="0.5"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200"/>
      <c r="O665" s="200"/>
    </row>
    <row r="666" spans="4:15" x14ac:dyDescent="0.5"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200"/>
      <c r="O666" s="200"/>
    </row>
    <row r="667" spans="4:15" x14ac:dyDescent="0.5">
      <c r="D667" s="200"/>
      <c r="E667" s="200"/>
      <c r="F667" s="200"/>
      <c r="G667" s="200"/>
      <c r="H667" s="200"/>
      <c r="I667" s="200"/>
      <c r="J667" s="200"/>
      <c r="K667" s="200"/>
      <c r="L667" s="200"/>
      <c r="M667" s="200"/>
      <c r="N667" s="200"/>
      <c r="O667" s="200"/>
    </row>
    <row r="668" spans="4:15" x14ac:dyDescent="0.5"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200"/>
      <c r="O668" s="200"/>
    </row>
    <row r="669" spans="4:15" x14ac:dyDescent="0.5"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200"/>
      <c r="O669" s="200"/>
    </row>
    <row r="670" spans="4:15" x14ac:dyDescent="0.5"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200"/>
      <c r="O670" s="200"/>
    </row>
    <row r="671" spans="4:15" x14ac:dyDescent="0.5"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200"/>
      <c r="O671" s="200"/>
    </row>
    <row r="672" spans="4:15" x14ac:dyDescent="0.5"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200"/>
      <c r="O672" s="200"/>
    </row>
    <row r="673" spans="4:15" x14ac:dyDescent="0.5"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200"/>
      <c r="O673" s="200"/>
    </row>
    <row r="674" spans="4:15" x14ac:dyDescent="0.5"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200"/>
      <c r="O674" s="200"/>
    </row>
    <row r="675" spans="4:15" x14ac:dyDescent="0.5"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</row>
    <row r="676" spans="4:15" x14ac:dyDescent="0.5"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200"/>
      <c r="O676" s="200"/>
    </row>
    <row r="677" spans="4:15" x14ac:dyDescent="0.5">
      <c r="D677" s="200"/>
      <c r="E677" s="200"/>
      <c r="F677" s="200"/>
      <c r="G677" s="200"/>
      <c r="H677" s="200"/>
      <c r="I677" s="200"/>
      <c r="J677" s="200"/>
      <c r="K677" s="200"/>
      <c r="L677" s="200"/>
      <c r="M677" s="200"/>
      <c r="N677" s="200"/>
      <c r="O677" s="200"/>
    </row>
    <row r="678" spans="4:15" x14ac:dyDescent="0.5"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200"/>
      <c r="O678" s="200"/>
    </row>
    <row r="679" spans="4:15" x14ac:dyDescent="0.5">
      <c r="D679" s="200"/>
      <c r="E679" s="200"/>
      <c r="F679" s="200"/>
      <c r="G679" s="200"/>
      <c r="H679" s="200"/>
      <c r="I679" s="200"/>
      <c r="J679" s="200"/>
      <c r="K679" s="200"/>
      <c r="L679" s="200"/>
      <c r="M679" s="200"/>
      <c r="N679" s="200"/>
      <c r="O679" s="200"/>
    </row>
    <row r="680" spans="4:15" x14ac:dyDescent="0.5">
      <c r="D680" s="200"/>
      <c r="E680" s="200"/>
      <c r="F680" s="200"/>
      <c r="G680" s="200"/>
      <c r="H680" s="200"/>
      <c r="I680" s="200"/>
      <c r="J680" s="200"/>
      <c r="K680" s="200"/>
      <c r="L680" s="200"/>
      <c r="M680" s="200"/>
      <c r="N680" s="200"/>
      <c r="O680" s="200"/>
    </row>
    <row r="681" spans="4:15" x14ac:dyDescent="0.5"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200"/>
      <c r="O681" s="200"/>
    </row>
    <row r="682" spans="4:15" x14ac:dyDescent="0.5"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200"/>
      <c r="O682" s="200"/>
    </row>
    <row r="683" spans="4:15" x14ac:dyDescent="0.5"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200"/>
      <c r="O683" s="200"/>
    </row>
    <row r="684" spans="4:15" x14ac:dyDescent="0.5"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</row>
    <row r="685" spans="4:15" x14ac:dyDescent="0.5"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200"/>
      <c r="O685" s="200"/>
    </row>
    <row r="686" spans="4:15" x14ac:dyDescent="0.5"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200"/>
      <c r="O686" s="200"/>
    </row>
    <row r="687" spans="4:15" x14ac:dyDescent="0.5">
      <c r="D687" s="200"/>
      <c r="E687" s="200"/>
      <c r="F687" s="200"/>
      <c r="G687" s="200"/>
      <c r="H687" s="200"/>
      <c r="I687" s="200"/>
      <c r="J687" s="200"/>
      <c r="K687" s="200"/>
      <c r="L687" s="200"/>
      <c r="M687" s="200"/>
      <c r="N687" s="200"/>
      <c r="O687" s="200"/>
    </row>
    <row r="688" spans="4:15" x14ac:dyDescent="0.5"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200"/>
      <c r="O688" s="200"/>
    </row>
    <row r="689" spans="4:15" x14ac:dyDescent="0.5"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200"/>
      <c r="O689" s="200"/>
    </row>
    <row r="690" spans="4:15" x14ac:dyDescent="0.5"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200"/>
      <c r="O690" s="200"/>
    </row>
    <row r="691" spans="4:15" x14ac:dyDescent="0.5">
      <c r="D691" s="200"/>
      <c r="E691" s="200"/>
      <c r="F691" s="200"/>
      <c r="G691" s="200"/>
      <c r="H691" s="200"/>
      <c r="I691" s="200"/>
      <c r="J691" s="200"/>
      <c r="K691" s="200"/>
      <c r="L691" s="200"/>
      <c r="M691" s="200"/>
      <c r="N691" s="200"/>
      <c r="O691" s="200"/>
    </row>
    <row r="692" spans="4:15" x14ac:dyDescent="0.5"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200"/>
      <c r="O692" s="200"/>
    </row>
    <row r="693" spans="4:15" x14ac:dyDescent="0.5">
      <c r="D693" s="200"/>
      <c r="E693" s="200"/>
      <c r="F693" s="200"/>
      <c r="G693" s="200"/>
      <c r="H693" s="200"/>
      <c r="I693" s="200"/>
      <c r="J693" s="200"/>
      <c r="K693" s="200"/>
      <c r="L693" s="200"/>
      <c r="M693" s="200"/>
      <c r="N693" s="200"/>
      <c r="O693" s="200"/>
    </row>
    <row r="694" spans="4:15" x14ac:dyDescent="0.5">
      <c r="D694" s="200"/>
      <c r="E694" s="200"/>
      <c r="F694" s="200"/>
      <c r="G694" s="200"/>
      <c r="H694" s="200"/>
      <c r="I694" s="200"/>
      <c r="J694" s="200"/>
      <c r="K694" s="200"/>
      <c r="L694" s="200"/>
      <c r="M694" s="200"/>
      <c r="N694" s="200"/>
      <c r="O694" s="200"/>
    </row>
    <row r="695" spans="4:15" x14ac:dyDescent="0.5">
      <c r="D695" s="200"/>
      <c r="E695" s="200"/>
      <c r="F695" s="200"/>
      <c r="G695" s="200"/>
      <c r="H695" s="200"/>
      <c r="I695" s="200"/>
      <c r="J695" s="200"/>
      <c r="K695" s="200"/>
      <c r="L695" s="200"/>
      <c r="M695" s="200"/>
      <c r="N695" s="200"/>
      <c r="O695" s="200"/>
    </row>
    <row r="696" spans="4:15" x14ac:dyDescent="0.5">
      <c r="D696" s="200"/>
      <c r="E696" s="200"/>
      <c r="F696" s="200"/>
      <c r="G696" s="200"/>
      <c r="H696" s="200"/>
      <c r="I696" s="200"/>
      <c r="J696" s="200"/>
      <c r="K696" s="200"/>
      <c r="L696" s="200"/>
      <c r="M696" s="200"/>
      <c r="N696" s="200"/>
      <c r="O696" s="200"/>
    </row>
    <row r="697" spans="4:15" x14ac:dyDescent="0.5">
      <c r="D697" s="200"/>
      <c r="E697" s="200"/>
      <c r="F697" s="200"/>
      <c r="G697" s="200"/>
      <c r="H697" s="200"/>
      <c r="I697" s="200"/>
      <c r="J697" s="200"/>
      <c r="K697" s="200"/>
      <c r="L697" s="200"/>
      <c r="M697" s="200"/>
      <c r="N697" s="200"/>
      <c r="O697" s="200"/>
    </row>
    <row r="698" spans="4:15" x14ac:dyDescent="0.5">
      <c r="D698" s="200"/>
      <c r="E698" s="200"/>
      <c r="F698" s="200"/>
      <c r="G698" s="200"/>
      <c r="H698" s="200"/>
      <c r="I698" s="200"/>
      <c r="J698" s="200"/>
      <c r="K698" s="200"/>
      <c r="L698" s="200"/>
      <c r="M698" s="200"/>
      <c r="N698" s="200"/>
      <c r="O698" s="200"/>
    </row>
    <row r="699" spans="4:15" x14ac:dyDescent="0.5">
      <c r="D699" s="200"/>
      <c r="E699" s="200"/>
      <c r="F699" s="200"/>
      <c r="G699" s="200"/>
      <c r="H699" s="200"/>
      <c r="I699" s="200"/>
      <c r="J699" s="200"/>
      <c r="K699" s="200"/>
      <c r="L699" s="200"/>
      <c r="M699" s="200"/>
      <c r="N699" s="200"/>
      <c r="O699" s="200"/>
    </row>
    <row r="700" spans="4:15" x14ac:dyDescent="0.5">
      <c r="D700" s="200"/>
      <c r="E700" s="200"/>
      <c r="F700" s="200"/>
      <c r="G700" s="200"/>
      <c r="H700" s="200"/>
      <c r="I700" s="200"/>
      <c r="J700" s="200"/>
      <c r="K700" s="200"/>
      <c r="L700" s="200"/>
      <c r="M700" s="200"/>
      <c r="N700" s="200"/>
      <c r="O700" s="200"/>
    </row>
    <row r="701" spans="4:15" x14ac:dyDescent="0.5"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200"/>
      <c r="O701" s="200"/>
    </row>
    <row r="702" spans="4:15" x14ac:dyDescent="0.5">
      <c r="D702" s="200"/>
      <c r="E702" s="200"/>
      <c r="F702" s="200"/>
      <c r="G702" s="200"/>
      <c r="H702" s="200"/>
      <c r="I702" s="200"/>
      <c r="J702" s="200"/>
      <c r="K702" s="200"/>
      <c r="L702" s="200"/>
      <c r="M702" s="200"/>
      <c r="N702" s="200"/>
      <c r="O702" s="200"/>
    </row>
    <row r="703" spans="4:15" x14ac:dyDescent="0.5">
      <c r="D703" s="200"/>
      <c r="E703" s="200"/>
      <c r="F703" s="200"/>
      <c r="G703" s="200"/>
      <c r="H703" s="200"/>
      <c r="I703" s="200"/>
      <c r="J703" s="200"/>
      <c r="K703" s="200"/>
      <c r="L703" s="200"/>
      <c r="M703" s="200"/>
      <c r="N703" s="200"/>
      <c r="O703" s="200"/>
    </row>
    <row r="704" spans="4:15" x14ac:dyDescent="0.5">
      <c r="D704" s="200"/>
      <c r="E704" s="200"/>
      <c r="F704" s="200"/>
      <c r="G704" s="200"/>
      <c r="H704" s="200"/>
      <c r="I704" s="200"/>
      <c r="J704" s="200"/>
      <c r="K704" s="200"/>
      <c r="L704" s="200"/>
      <c r="M704" s="200"/>
      <c r="N704" s="200"/>
      <c r="O704" s="200"/>
    </row>
    <row r="705" spans="4:15" x14ac:dyDescent="0.5"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200"/>
      <c r="O705" s="200"/>
    </row>
    <row r="706" spans="4:15" x14ac:dyDescent="0.5"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</row>
    <row r="707" spans="4:15" x14ac:dyDescent="0.5">
      <c r="D707" s="200"/>
      <c r="E707" s="200"/>
      <c r="F707" s="200"/>
      <c r="G707" s="200"/>
      <c r="H707" s="200"/>
      <c r="I707" s="200"/>
      <c r="J707" s="200"/>
      <c r="K707" s="200"/>
      <c r="L707" s="200"/>
      <c r="M707" s="200"/>
      <c r="N707" s="200"/>
      <c r="O707" s="200"/>
    </row>
    <row r="708" spans="4:15" x14ac:dyDescent="0.5">
      <c r="D708" s="200"/>
      <c r="E708" s="200"/>
      <c r="F708" s="200"/>
      <c r="G708" s="200"/>
      <c r="H708" s="200"/>
      <c r="I708" s="200"/>
      <c r="J708" s="200"/>
      <c r="K708" s="200"/>
      <c r="L708" s="200"/>
      <c r="M708" s="200"/>
      <c r="N708" s="200"/>
      <c r="O708" s="200"/>
    </row>
    <row r="709" spans="4:15" x14ac:dyDescent="0.5">
      <c r="D709" s="200"/>
      <c r="E709" s="200"/>
      <c r="F709" s="200"/>
      <c r="G709" s="200"/>
      <c r="H709" s="200"/>
      <c r="I709" s="200"/>
      <c r="J709" s="200"/>
      <c r="K709" s="200"/>
      <c r="L709" s="200"/>
      <c r="M709" s="200"/>
      <c r="N709" s="200"/>
      <c r="O709" s="200"/>
    </row>
    <row r="710" spans="4:15" x14ac:dyDescent="0.5">
      <c r="D710" s="200"/>
      <c r="E710" s="200"/>
      <c r="F710" s="200"/>
      <c r="G710" s="200"/>
      <c r="H710" s="200"/>
      <c r="I710" s="200"/>
      <c r="J710" s="200"/>
      <c r="K710" s="200"/>
      <c r="L710" s="200"/>
      <c r="M710" s="200"/>
      <c r="N710" s="200"/>
      <c r="O710" s="200"/>
    </row>
    <row r="711" spans="4:15" x14ac:dyDescent="0.5">
      <c r="D711" s="200"/>
      <c r="E711" s="200"/>
      <c r="F711" s="200"/>
      <c r="G711" s="200"/>
      <c r="H711" s="200"/>
      <c r="I711" s="200"/>
      <c r="J711" s="200"/>
      <c r="K711" s="200"/>
      <c r="L711" s="200"/>
      <c r="M711" s="200"/>
      <c r="N711" s="200"/>
      <c r="O711" s="200"/>
    </row>
    <row r="712" spans="4:15" x14ac:dyDescent="0.5"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200"/>
      <c r="O712" s="200"/>
    </row>
    <row r="713" spans="4:15" x14ac:dyDescent="0.5">
      <c r="D713" s="200"/>
      <c r="E713" s="200"/>
      <c r="F713" s="200"/>
      <c r="G713" s="200"/>
      <c r="H713" s="200"/>
      <c r="I713" s="200"/>
      <c r="J713" s="200"/>
      <c r="K713" s="200"/>
      <c r="L713" s="200"/>
      <c r="M713" s="200"/>
      <c r="N713" s="200"/>
      <c r="O713" s="200"/>
    </row>
    <row r="714" spans="4:15" x14ac:dyDescent="0.5">
      <c r="D714" s="200"/>
      <c r="E714" s="200"/>
      <c r="F714" s="200"/>
      <c r="G714" s="200"/>
      <c r="H714" s="200"/>
      <c r="I714" s="200"/>
      <c r="J714" s="200"/>
      <c r="K714" s="200"/>
      <c r="L714" s="200"/>
      <c r="M714" s="200"/>
      <c r="N714" s="200"/>
      <c r="O714" s="200"/>
    </row>
    <row r="715" spans="4:15" x14ac:dyDescent="0.5">
      <c r="D715" s="200"/>
      <c r="E715" s="200"/>
      <c r="F715" s="200"/>
      <c r="G715" s="200"/>
      <c r="H715" s="200"/>
      <c r="I715" s="200"/>
      <c r="J715" s="200"/>
      <c r="K715" s="200"/>
      <c r="L715" s="200"/>
      <c r="M715" s="200"/>
      <c r="N715" s="200"/>
      <c r="O715" s="200"/>
    </row>
    <row r="716" spans="4:15" x14ac:dyDescent="0.5">
      <c r="D716" s="200"/>
      <c r="E716" s="200"/>
      <c r="F716" s="200"/>
      <c r="G716" s="200"/>
      <c r="H716" s="200"/>
      <c r="I716" s="200"/>
      <c r="J716" s="200"/>
      <c r="K716" s="200"/>
      <c r="L716" s="200"/>
      <c r="M716" s="200"/>
      <c r="N716" s="200"/>
      <c r="O716" s="200"/>
    </row>
    <row r="717" spans="4:15" x14ac:dyDescent="0.5">
      <c r="D717" s="200"/>
      <c r="E717" s="200"/>
      <c r="F717" s="200"/>
      <c r="G717" s="200"/>
      <c r="H717" s="200"/>
      <c r="I717" s="200"/>
      <c r="J717" s="200"/>
      <c r="K717" s="200"/>
      <c r="L717" s="200"/>
      <c r="M717" s="200"/>
      <c r="N717" s="200"/>
      <c r="O717" s="200"/>
    </row>
    <row r="718" spans="4:15" x14ac:dyDescent="0.5">
      <c r="D718" s="200"/>
      <c r="E718" s="200"/>
      <c r="F718" s="200"/>
      <c r="G718" s="200"/>
      <c r="H718" s="200"/>
      <c r="I718" s="200"/>
      <c r="J718" s="200"/>
      <c r="K718" s="200"/>
      <c r="L718" s="200"/>
      <c r="M718" s="200"/>
      <c r="N718" s="200"/>
      <c r="O718" s="200"/>
    </row>
    <row r="719" spans="4:15" x14ac:dyDescent="0.5">
      <c r="D719" s="200"/>
      <c r="E719" s="200"/>
      <c r="F719" s="200"/>
      <c r="G719" s="200"/>
      <c r="H719" s="200"/>
      <c r="I719" s="200"/>
      <c r="J719" s="200"/>
      <c r="K719" s="200"/>
      <c r="L719" s="200"/>
      <c r="M719" s="200"/>
      <c r="N719" s="200"/>
      <c r="O719" s="200"/>
    </row>
    <row r="720" spans="4:15" x14ac:dyDescent="0.5"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200"/>
      <c r="O720" s="200"/>
    </row>
    <row r="721" spans="4:15" x14ac:dyDescent="0.5"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200"/>
      <c r="O721" s="200"/>
    </row>
    <row r="722" spans="4:15" x14ac:dyDescent="0.5"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200"/>
      <c r="O722" s="200"/>
    </row>
    <row r="723" spans="4:15" x14ac:dyDescent="0.5">
      <c r="D723" s="200"/>
      <c r="E723" s="200"/>
      <c r="F723" s="200"/>
      <c r="G723" s="200"/>
      <c r="H723" s="200"/>
      <c r="I723" s="200"/>
      <c r="J723" s="200"/>
      <c r="K723" s="200"/>
      <c r="L723" s="200"/>
      <c r="M723" s="200"/>
      <c r="N723" s="200"/>
      <c r="O723" s="200"/>
    </row>
    <row r="724" spans="4:15" x14ac:dyDescent="0.5">
      <c r="D724" s="200"/>
      <c r="E724" s="200"/>
      <c r="F724" s="200"/>
      <c r="G724" s="200"/>
      <c r="H724" s="200"/>
      <c r="I724" s="200"/>
      <c r="J724" s="200"/>
      <c r="K724" s="200"/>
      <c r="L724" s="200"/>
      <c r="M724" s="200"/>
      <c r="N724" s="200"/>
      <c r="O724" s="200"/>
    </row>
    <row r="725" spans="4:15" x14ac:dyDescent="0.5"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200"/>
      <c r="O725" s="200"/>
    </row>
    <row r="726" spans="4:15" x14ac:dyDescent="0.5">
      <c r="D726" s="200"/>
      <c r="E726" s="200"/>
      <c r="F726" s="200"/>
      <c r="G726" s="200"/>
      <c r="H726" s="200"/>
      <c r="I726" s="200"/>
      <c r="J726" s="200"/>
      <c r="K726" s="200"/>
      <c r="L726" s="200"/>
      <c r="M726" s="200"/>
      <c r="N726" s="200"/>
      <c r="O726" s="200"/>
    </row>
    <row r="727" spans="4:15" x14ac:dyDescent="0.5"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200"/>
      <c r="O727" s="200"/>
    </row>
    <row r="728" spans="4:15" x14ac:dyDescent="0.5">
      <c r="D728" s="200"/>
      <c r="E728" s="200"/>
      <c r="F728" s="200"/>
      <c r="G728" s="200"/>
      <c r="H728" s="200"/>
      <c r="I728" s="200"/>
      <c r="J728" s="200"/>
      <c r="K728" s="200"/>
      <c r="L728" s="200"/>
      <c r="M728" s="200"/>
      <c r="N728" s="200"/>
      <c r="O728" s="200"/>
    </row>
    <row r="729" spans="4:15" x14ac:dyDescent="0.5">
      <c r="D729" s="200"/>
      <c r="E729" s="200"/>
      <c r="F729" s="200"/>
      <c r="G729" s="200"/>
      <c r="H729" s="200"/>
      <c r="I729" s="200"/>
      <c r="J729" s="200"/>
      <c r="K729" s="200"/>
      <c r="L729" s="200"/>
      <c r="M729" s="200"/>
      <c r="N729" s="200"/>
      <c r="O729" s="200"/>
    </row>
    <row r="730" spans="4:15" x14ac:dyDescent="0.5">
      <c r="D730" s="200"/>
      <c r="E730" s="200"/>
      <c r="F730" s="200"/>
      <c r="G730" s="200"/>
      <c r="H730" s="200"/>
      <c r="I730" s="200"/>
      <c r="J730" s="200"/>
      <c r="K730" s="200"/>
      <c r="L730" s="200"/>
      <c r="M730" s="200"/>
      <c r="N730" s="200"/>
      <c r="O730" s="200"/>
    </row>
    <row r="731" spans="4:15" x14ac:dyDescent="0.5">
      <c r="D731" s="200"/>
      <c r="E731" s="200"/>
      <c r="F731" s="200"/>
      <c r="G731" s="200"/>
      <c r="H731" s="200"/>
      <c r="I731" s="200"/>
      <c r="J731" s="200"/>
      <c r="K731" s="200"/>
      <c r="L731" s="200"/>
      <c r="M731" s="200"/>
      <c r="N731" s="200"/>
      <c r="O731" s="200"/>
    </row>
    <row r="732" spans="4:15" x14ac:dyDescent="0.5">
      <c r="D732" s="200"/>
      <c r="E732" s="200"/>
      <c r="F732" s="200"/>
      <c r="G732" s="200"/>
      <c r="H732" s="200"/>
      <c r="I732" s="200"/>
      <c r="J732" s="200"/>
      <c r="K732" s="200"/>
      <c r="L732" s="200"/>
      <c r="M732" s="200"/>
      <c r="N732" s="200"/>
      <c r="O732" s="200"/>
    </row>
    <row r="733" spans="4:15" x14ac:dyDescent="0.5">
      <c r="D733" s="200"/>
      <c r="E733" s="200"/>
      <c r="F733" s="200"/>
      <c r="G733" s="200"/>
      <c r="H733" s="200"/>
      <c r="I733" s="200"/>
      <c r="J733" s="200"/>
      <c r="K733" s="200"/>
      <c r="L733" s="200"/>
      <c r="M733" s="200"/>
      <c r="N733" s="200"/>
      <c r="O733" s="200"/>
    </row>
    <row r="734" spans="4:15" x14ac:dyDescent="0.5">
      <c r="D734" s="200"/>
      <c r="E734" s="200"/>
      <c r="F734" s="200"/>
      <c r="G734" s="200"/>
      <c r="H734" s="200"/>
      <c r="I734" s="200"/>
      <c r="J734" s="200"/>
      <c r="K734" s="200"/>
      <c r="L734" s="200"/>
      <c r="M734" s="200"/>
      <c r="N734" s="200"/>
      <c r="O734" s="200"/>
    </row>
    <row r="735" spans="4:15" x14ac:dyDescent="0.5">
      <c r="D735" s="200"/>
      <c r="E735" s="200"/>
      <c r="F735" s="200"/>
      <c r="G735" s="200"/>
      <c r="H735" s="200"/>
      <c r="I735" s="200"/>
      <c r="J735" s="200"/>
      <c r="K735" s="200"/>
      <c r="L735" s="200"/>
      <c r="M735" s="200"/>
      <c r="N735" s="200"/>
      <c r="O735" s="200"/>
    </row>
    <row r="736" spans="4:15" x14ac:dyDescent="0.5">
      <c r="D736" s="200"/>
      <c r="E736" s="200"/>
      <c r="F736" s="200"/>
      <c r="G736" s="200"/>
      <c r="H736" s="200"/>
      <c r="I736" s="200"/>
      <c r="J736" s="200"/>
      <c r="K736" s="200"/>
      <c r="L736" s="200"/>
      <c r="M736" s="200"/>
      <c r="N736" s="200"/>
      <c r="O736" s="200"/>
    </row>
    <row r="737" spans="4:15" x14ac:dyDescent="0.5">
      <c r="D737" s="200"/>
      <c r="E737" s="200"/>
      <c r="F737" s="200"/>
      <c r="G737" s="200"/>
      <c r="H737" s="200"/>
      <c r="I737" s="200"/>
      <c r="J737" s="200"/>
      <c r="K737" s="200"/>
      <c r="L737" s="200"/>
      <c r="M737" s="200"/>
      <c r="N737" s="200"/>
      <c r="O737" s="200"/>
    </row>
    <row r="738" spans="4:15" x14ac:dyDescent="0.5">
      <c r="D738" s="200"/>
      <c r="E738" s="200"/>
      <c r="F738" s="200"/>
      <c r="G738" s="200"/>
      <c r="H738" s="200"/>
      <c r="I738" s="200"/>
      <c r="J738" s="200"/>
      <c r="K738" s="200"/>
      <c r="L738" s="200"/>
      <c r="M738" s="200"/>
      <c r="N738" s="200"/>
      <c r="O738" s="200"/>
    </row>
    <row r="739" spans="4:15" x14ac:dyDescent="0.5">
      <c r="D739" s="200"/>
      <c r="E739" s="200"/>
      <c r="F739" s="200"/>
      <c r="G739" s="200"/>
      <c r="H739" s="200"/>
      <c r="I739" s="200"/>
      <c r="J739" s="200"/>
      <c r="K739" s="200"/>
      <c r="L739" s="200"/>
      <c r="M739" s="200"/>
      <c r="N739" s="200"/>
      <c r="O739" s="200"/>
    </row>
    <row r="740" spans="4:15" x14ac:dyDescent="0.5">
      <c r="D740" s="200"/>
      <c r="E740" s="200"/>
      <c r="F740" s="200"/>
      <c r="G740" s="200"/>
      <c r="H740" s="200"/>
      <c r="I740" s="200"/>
      <c r="J740" s="200"/>
      <c r="K740" s="200"/>
      <c r="L740" s="200"/>
      <c r="M740" s="200"/>
      <c r="N740" s="200"/>
      <c r="O740" s="200"/>
    </row>
    <row r="741" spans="4:15" x14ac:dyDescent="0.5">
      <c r="D741" s="200"/>
      <c r="E741" s="200"/>
      <c r="F741" s="200"/>
      <c r="G741" s="200"/>
      <c r="H741" s="200"/>
      <c r="I741" s="200"/>
      <c r="J741" s="200"/>
      <c r="K741" s="200"/>
      <c r="L741" s="200"/>
      <c r="M741" s="200"/>
      <c r="N741" s="200"/>
      <c r="O741" s="200"/>
    </row>
    <row r="742" spans="4:15" x14ac:dyDescent="0.5">
      <c r="D742" s="200"/>
      <c r="E742" s="200"/>
      <c r="F742" s="200"/>
      <c r="G742" s="200"/>
      <c r="H742" s="200"/>
      <c r="I742" s="200"/>
      <c r="J742" s="200"/>
      <c r="K742" s="200"/>
      <c r="L742" s="200"/>
      <c r="M742" s="200"/>
      <c r="N742" s="200"/>
      <c r="O742" s="200"/>
    </row>
    <row r="743" spans="4:15" x14ac:dyDescent="0.5">
      <c r="D743" s="200"/>
      <c r="E743" s="200"/>
      <c r="F743" s="200"/>
      <c r="G743" s="200"/>
      <c r="H743" s="200"/>
      <c r="I743" s="200"/>
      <c r="J743" s="200"/>
      <c r="K743" s="200"/>
      <c r="L743" s="200"/>
      <c r="M743" s="200"/>
      <c r="N743" s="200"/>
      <c r="O743" s="200"/>
    </row>
    <row r="744" spans="4:15" x14ac:dyDescent="0.5">
      <c r="D744" s="200"/>
      <c r="E744" s="200"/>
      <c r="F744" s="200"/>
      <c r="G744" s="200"/>
      <c r="H744" s="200"/>
      <c r="I744" s="200"/>
      <c r="J744" s="200"/>
      <c r="K744" s="200"/>
      <c r="L744" s="200"/>
      <c r="M744" s="200"/>
      <c r="N744" s="200"/>
      <c r="O744" s="200"/>
    </row>
    <row r="745" spans="4:15" x14ac:dyDescent="0.5"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200"/>
      <c r="O745" s="200"/>
    </row>
    <row r="746" spans="4:15" x14ac:dyDescent="0.5">
      <c r="D746" s="200"/>
      <c r="E746" s="200"/>
      <c r="F746" s="200"/>
      <c r="G746" s="200"/>
      <c r="H746" s="200"/>
      <c r="I746" s="200"/>
      <c r="J746" s="200"/>
      <c r="K746" s="200"/>
      <c r="L746" s="200"/>
      <c r="M746" s="200"/>
      <c r="N746" s="200"/>
      <c r="O746" s="200"/>
    </row>
    <row r="747" spans="4:15" x14ac:dyDescent="0.5">
      <c r="D747" s="200"/>
      <c r="E747" s="200"/>
      <c r="F747" s="200"/>
      <c r="G747" s="200"/>
      <c r="H747" s="200"/>
      <c r="I747" s="200"/>
      <c r="J747" s="200"/>
      <c r="K747" s="200"/>
      <c r="L747" s="200"/>
      <c r="M747" s="200"/>
      <c r="N747" s="200"/>
      <c r="O747" s="200"/>
    </row>
    <row r="748" spans="4:15" x14ac:dyDescent="0.5">
      <c r="D748" s="200"/>
      <c r="E748" s="200"/>
      <c r="F748" s="200"/>
      <c r="G748" s="200"/>
      <c r="H748" s="200"/>
      <c r="I748" s="200"/>
      <c r="J748" s="200"/>
      <c r="K748" s="200"/>
      <c r="L748" s="200"/>
      <c r="M748" s="200"/>
      <c r="N748" s="200"/>
      <c r="O748" s="200"/>
    </row>
    <row r="749" spans="4:15" x14ac:dyDescent="0.5">
      <c r="D749" s="200"/>
      <c r="E749" s="200"/>
      <c r="F749" s="200"/>
      <c r="G749" s="200"/>
      <c r="H749" s="200"/>
      <c r="I749" s="200"/>
      <c r="J749" s="200"/>
      <c r="K749" s="200"/>
      <c r="L749" s="200"/>
      <c r="M749" s="200"/>
      <c r="N749" s="200"/>
      <c r="O749" s="200"/>
    </row>
    <row r="750" spans="4:15" x14ac:dyDescent="0.5">
      <c r="D750" s="200"/>
      <c r="E750" s="200"/>
      <c r="F750" s="200"/>
      <c r="G750" s="200"/>
      <c r="H750" s="200"/>
      <c r="I750" s="200"/>
      <c r="J750" s="200"/>
      <c r="K750" s="200"/>
      <c r="L750" s="200"/>
      <c r="M750" s="200"/>
      <c r="N750" s="200"/>
      <c r="O750" s="200"/>
    </row>
    <row r="751" spans="4:15" x14ac:dyDescent="0.5">
      <c r="D751" s="200"/>
      <c r="E751" s="200"/>
      <c r="F751" s="200"/>
      <c r="G751" s="200"/>
      <c r="H751" s="200"/>
      <c r="I751" s="200"/>
      <c r="J751" s="200"/>
      <c r="K751" s="200"/>
      <c r="L751" s="200"/>
      <c r="M751" s="200"/>
      <c r="N751" s="200"/>
      <c r="O751" s="200"/>
    </row>
    <row r="752" spans="4:15" x14ac:dyDescent="0.5">
      <c r="D752" s="200"/>
      <c r="E752" s="200"/>
      <c r="F752" s="200"/>
      <c r="G752" s="200"/>
      <c r="H752" s="200"/>
      <c r="I752" s="200"/>
      <c r="J752" s="200"/>
      <c r="K752" s="200"/>
      <c r="L752" s="200"/>
      <c r="M752" s="200"/>
      <c r="N752" s="200"/>
      <c r="O752" s="200"/>
    </row>
    <row r="753" spans="4:15" x14ac:dyDescent="0.5">
      <c r="D753" s="200"/>
      <c r="E753" s="200"/>
      <c r="F753" s="200"/>
      <c r="G753" s="200"/>
      <c r="H753" s="200"/>
      <c r="I753" s="200"/>
      <c r="J753" s="200"/>
      <c r="K753" s="200"/>
      <c r="L753" s="200"/>
      <c r="M753" s="200"/>
      <c r="N753" s="200"/>
      <c r="O753" s="200"/>
    </row>
    <row r="754" spans="4:15" x14ac:dyDescent="0.5">
      <c r="D754" s="200"/>
      <c r="E754" s="200"/>
      <c r="F754" s="200"/>
      <c r="G754" s="200"/>
      <c r="H754" s="200"/>
      <c r="I754" s="200"/>
      <c r="J754" s="200"/>
      <c r="K754" s="200"/>
      <c r="L754" s="200"/>
      <c r="M754" s="200"/>
      <c r="N754" s="200"/>
      <c r="O754" s="200"/>
    </row>
    <row r="755" spans="4:15" x14ac:dyDescent="0.5">
      <c r="D755" s="200"/>
      <c r="E755" s="200"/>
      <c r="F755" s="200"/>
      <c r="G755" s="200"/>
      <c r="H755" s="200"/>
      <c r="I755" s="200"/>
      <c r="J755" s="200"/>
      <c r="K755" s="200"/>
      <c r="L755" s="200"/>
      <c r="M755" s="200"/>
      <c r="N755" s="200"/>
      <c r="O755" s="200"/>
    </row>
    <row r="756" spans="4:15" x14ac:dyDescent="0.5">
      <c r="D756" s="200"/>
      <c r="E756" s="200"/>
      <c r="F756" s="200"/>
      <c r="G756" s="200"/>
      <c r="H756" s="200"/>
      <c r="I756" s="200"/>
      <c r="J756" s="200"/>
      <c r="K756" s="200"/>
      <c r="L756" s="200"/>
      <c r="M756" s="200"/>
      <c r="N756" s="200"/>
      <c r="O756" s="200"/>
    </row>
    <row r="757" spans="4:15" x14ac:dyDescent="0.5">
      <c r="D757" s="200"/>
      <c r="E757" s="200"/>
      <c r="F757" s="200"/>
      <c r="G757" s="200"/>
      <c r="H757" s="200"/>
      <c r="I757" s="200"/>
      <c r="J757" s="200"/>
      <c r="K757" s="200"/>
      <c r="L757" s="200"/>
      <c r="M757" s="200"/>
      <c r="N757" s="200"/>
      <c r="O757" s="200"/>
    </row>
    <row r="758" spans="4:15" x14ac:dyDescent="0.5">
      <c r="D758" s="200"/>
      <c r="E758" s="200"/>
      <c r="F758" s="200"/>
      <c r="G758" s="200"/>
      <c r="H758" s="200"/>
      <c r="I758" s="200"/>
      <c r="J758" s="200"/>
      <c r="K758" s="200"/>
      <c r="L758" s="200"/>
      <c r="M758" s="200"/>
      <c r="N758" s="200"/>
      <c r="O758" s="200"/>
    </row>
    <row r="759" spans="4:15" x14ac:dyDescent="0.5">
      <c r="D759" s="200"/>
      <c r="E759" s="200"/>
      <c r="F759" s="200"/>
      <c r="G759" s="200"/>
      <c r="H759" s="200"/>
      <c r="I759" s="200"/>
      <c r="J759" s="200"/>
      <c r="K759" s="200"/>
      <c r="L759" s="200"/>
      <c r="M759" s="200"/>
      <c r="N759" s="200"/>
      <c r="O759" s="200"/>
    </row>
    <row r="760" spans="4:15" x14ac:dyDescent="0.5">
      <c r="D760" s="200"/>
      <c r="E760" s="200"/>
      <c r="F760" s="200"/>
      <c r="G760" s="200"/>
      <c r="H760" s="200"/>
      <c r="I760" s="200"/>
      <c r="J760" s="200"/>
      <c r="K760" s="200"/>
      <c r="L760" s="200"/>
      <c r="M760" s="200"/>
      <c r="N760" s="200"/>
      <c r="O760" s="200"/>
    </row>
    <row r="761" spans="4:15" x14ac:dyDescent="0.5">
      <c r="D761" s="200"/>
      <c r="E761" s="200"/>
      <c r="F761" s="200"/>
      <c r="G761" s="200"/>
      <c r="H761" s="200"/>
      <c r="I761" s="200"/>
      <c r="J761" s="200"/>
      <c r="K761" s="200"/>
      <c r="L761" s="200"/>
      <c r="M761" s="200"/>
      <c r="N761" s="200"/>
      <c r="O761" s="200"/>
    </row>
    <row r="762" spans="4:15" x14ac:dyDescent="0.5">
      <c r="D762" s="200"/>
      <c r="E762" s="200"/>
      <c r="F762" s="200"/>
      <c r="G762" s="200"/>
      <c r="H762" s="200"/>
      <c r="I762" s="200"/>
      <c r="J762" s="200"/>
      <c r="K762" s="200"/>
      <c r="L762" s="200"/>
      <c r="M762" s="200"/>
      <c r="N762" s="200"/>
      <c r="O762" s="200"/>
    </row>
    <row r="763" spans="4:15" x14ac:dyDescent="0.5">
      <c r="D763" s="200"/>
      <c r="E763" s="200"/>
      <c r="F763" s="200"/>
      <c r="G763" s="200"/>
      <c r="H763" s="200"/>
      <c r="I763" s="200"/>
      <c r="J763" s="200"/>
      <c r="K763" s="200"/>
      <c r="L763" s="200"/>
      <c r="M763" s="200"/>
      <c r="N763" s="200"/>
      <c r="O763" s="200"/>
    </row>
    <row r="764" spans="4:15" x14ac:dyDescent="0.5">
      <c r="D764" s="200"/>
      <c r="E764" s="200"/>
      <c r="F764" s="200"/>
      <c r="G764" s="200"/>
      <c r="H764" s="200"/>
      <c r="I764" s="200"/>
      <c r="J764" s="200"/>
      <c r="K764" s="200"/>
      <c r="L764" s="200"/>
      <c r="M764" s="200"/>
      <c r="N764" s="200"/>
      <c r="O764" s="200"/>
    </row>
    <row r="765" spans="4:15" x14ac:dyDescent="0.5">
      <c r="D765" s="200"/>
      <c r="E765" s="200"/>
      <c r="F765" s="200"/>
      <c r="G765" s="200"/>
      <c r="H765" s="200"/>
      <c r="I765" s="200"/>
      <c r="J765" s="200"/>
      <c r="K765" s="200"/>
      <c r="L765" s="200"/>
      <c r="M765" s="200"/>
      <c r="N765" s="200"/>
      <c r="O765" s="200"/>
    </row>
    <row r="766" spans="4:15" x14ac:dyDescent="0.5">
      <c r="D766" s="200"/>
      <c r="E766" s="200"/>
      <c r="F766" s="200"/>
      <c r="G766" s="200"/>
      <c r="H766" s="200"/>
      <c r="I766" s="200"/>
      <c r="J766" s="200"/>
      <c r="K766" s="200"/>
      <c r="L766" s="200"/>
      <c r="M766" s="200"/>
      <c r="N766" s="200"/>
      <c r="O766" s="200"/>
    </row>
    <row r="767" spans="4:15" x14ac:dyDescent="0.5">
      <c r="D767" s="200"/>
      <c r="E767" s="200"/>
      <c r="F767" s="200"/>
      <c r="G767" s="200"/>
      <c r="H767" s="200"/>
      <c r="I767" s="200"/>
      <c r="J767" s="200"/>
      <c r="K767" s="200"/>
      <c r="L767" s="200"/>
      <c r="M767" s="200"/>
      <c r="N767" s="200"/>
      <c r="O767" s="200"/>
    </row>
    <row r="768" spans="4:15" x14ac:dyDescent="0.5">
      <c r="D768" s="200"/>
      <c r="E768" s="200"/>
      <c r="F768" s="200"/>
      <c r="G768" s="200"/>
      <c r="H768" s="200"/>
      <c r="I768" s="200"/>
      <c r="J768" s="200"/>
      <c r="K768" s="200"/>
      <c r="L768" s="200"/>
      <c r="M768" s="200"/>
      <c r="N768" s="200"/>
      <c r="O768" s="200"/>
    </row>
    <row r="769" spans="4:15" x14ac:dyDescent="0.5">
      <c r="D769" s="200"/>
      <c r="E769" s="200"/>
      <c r="F769" s="200"/>
      <c r="G769" s="200"/>
      <c r="H769" s="200"/>
      <c r="I769" s="200"/>
      <c r="J769" s="200"/>
      <c r="K769" s="200"/>
      <c r="L769" s="200"/>
      <c r="M769" s="200"/>
      <c r="N769" s="200"/>
      <c r="O769" s="200"/>
    </row>
    <row r="770" spans="4:15" x14ac:dyDescent="0.5">
      <c r="D770" s="200"/>
      <c r="E770" s="200"/>
      <c r="F770" s="200"/>
      <c r="G770" s="200"/>
      <c r="H770" s="200"/>
      <c r="I770" s="200"/>
      <c r="J770" s="200"/>
      <c r="K770" s="200"/>
      <c r="L770" s="200"/>
      <c r="M770" s="200"/>
      <c r="N770" s="200"/>
      <c r="O770" s="200"/>
    </row>
    <row r="771" spans="4:15" x14ac:dyDescent="0.5">
      <c r="D771" s="200"/>
      <c r="E771" s="200"/>
      <c r="F771" s="200"/>
      <c r="G771" s="200"/>
      <c r="H771" s="200"/>
      <c r="I771" s="200"/>
      <c r="J771" s="200"/>
      <c r="K771" s="200"/>
      <c r="L771" s="200"/>
      <c r="M771" s="200"/>
      <c r="N771" s="200"/>
      <c r="O771" s="200"/>
    </row>
    <row r="772" spans="4:15" x14ac:dyDescent="0.5">
      <c r="D772" s="200"/>
      <c r="E772" s="200"/>
      <c r="F772" s="200"/>
      <c r="G772" s="200"/>
      <c r="H772" s="200"/>
      <c r="I772" s="200"/>
      <c r="J772" s="200"/>
      <c r="K772" s="200"/>
      <c r="L772" s="200"/>
      <c r="M772" s="200"/>
      <c r="N772" s="200"/>
      <c r="O772" s="200"/>
    </row>
    <row r="773" spans="4:15" x14ac:dyDescent="0.5">
      <c r="D773" s="200"/>
      <c r="E773" s="200"/>
      <c r="F773" s="200"/>
      <c r="G773" s="200"/>
      <c r="H773" s="200"/>
      <c r="I773" s="200"/>
      <c r="J773" s="200"/>
      <c r="K773" s="200"/>
      <c r="L773" s="200"/>
      <c r="M773" s="200"/>
      <c r="N773" s="200"/>
      <c r="O773" s="200"/>
    </row>
    <row r="774" spans="4:15" x14ac:dyDescent="0.5">
      <c r="D774" s="200"/>
      <c r="E774" s="200"/>
      <c r="F774" s="200"/>
      <c r="G774" s="200"/>
      <c r="H774" s="200"/>
      <c r="I774" s="200"/>
      <c r="J774" s="200"/>
      <c r="K774" s="200"/>
      <c r="L774" s="200"/>
      <c r="M774" s="200"/>
      <c r="N774" s="200"/>
      <c r="O774" s="200"/>
    </row>
    <row r="775" spans="4:15" x14ac:dyDescent="0.5">
      <c r="D775" s="200"/>
      <c r="E775" s="200"/>
      <c r="F775" s="200"/>
      <c r="G775" s="200"/>
      <c r="H775" s="200"/>
      <c r="I775" s="200"/>
      <c r="J775" s="200"/>
      <c r="K775" s="200"/>
      <c r="L775" s="200"/>
      <c r="M775" s="200"/>
      <c r="N775" s="200"/>
      <c r="O775" s="200"/>
    </row>
    <row r="776" spans="4:15" x14ac:dyDescent="0.5">
      <c r="D776" s="200"/>
      <c r="E776" s="200"/>
      <c r="F776" s="200"/>
      <c r="G776" s="200"/>
      <c r="H776" s="200"/>
      <c r="I776" s="200"/>
      <c r="J776" s="200"/>
      <c r="K776" s="200"/>
      <c r="L776" s="200"/>
      <c r="M776" s="200"/>
      <c r="N776" s="200"/>
      <c r="O776" s="200"/>
    </row>
    <row r="777" spans="4:15" x14ac:dyDescent="0.5">
      <c r="D777" s="200"/>
      <c r="E777" s="200"/>
      <c r="F777" s="200"/>
      <c r="G777" s="200"/>
      <c r="H777" s="200"/>
      <c r="I777" s="200"/>
      <c r="J777" s="200"/>
      <c r="K777" s="200"/>
      <c r="L777" s="200"/>
      <c r="M777" s="200"/>
      <c r="N777" s="200"/>
      <c r="O777" s="200"/>
    </row>
    <row r="778" spans="4:15" x14ac:dyDescent="0.5">
      <c r="D778" s="200"/>
      <c r="E778" s="200"/>
      <c r="F778" s="200"/>
      <c r="G778" s="200"/>
      <c r="H778" s="200"/>
      <c r="I778" s="200"/>
      <c r="J778" s="200"/>
      <c r="K778" s="200"/>
      <c r="L778" s="200"/>
      <c r="M778" s="200"/>
      <c r="N778" s="200"/>
      <c r="O778" s="200"/>
    </row>
    <row r="779" spans="4:15" x14ac:dyDescent="0.5">
      <c r="D779" s="200"/>
      <c r="E779" s="200"/>
      <c r="F779" s="200"/>
      <c r="G779" s="200"/>
      <c r="H779" s="200"/>
      <c r="I779" s="200"/>
      <c r="J779" s="200"/>
      <c r="K779" s="200"/>
      <c r="L779" s="200"/>
      <c r="M779" s="200"/>
      <c r="N779" s="200"/>
      <c r="O779" s="200"/>
    </row>
    <row r="780" spans="4:15" x14ac:dyDescent="0.5">
      <c r="D780" s="200"/>
      <c r="E780" s="200"/>
      <c r="F780" s="200"/>
      <c r="G780" s="200"/>
      <c r="H780" s="200"/>
      <c r="I780" s="200"/>
      <c r="J780" s="200"/>
      <c r="K780" s="200"/>
      <c r="L780" s="200"/>
      <c r="M780" s="200"/>
      <c r="N780" s="200"/>
      <c r="O780" s="200"/>
    </row>
    <row r="781" spans="4:15" x14ac:dyDescent="0.5">
      <c r="D781" s="200"/>
      <c r="E781" s="200"/>
      <c r="F781" s="200"/>
      <c r="G781" s="200"/>
      <c r="H781" s="200"/>
      <c r="I781" s="200"/>
      <c r="J781" s="200"/>
      <c r="K781" s="200"/>
      <c r="L781" s="200"/>
      <c r="M781" s="200"/>
      <c r="N781" s="200"/>
      <c r="O781" s="200"/>
    </row>
    <row r="782" spans="4:15" x14ac:dyDescent="0.5">
      <c r="D782" s="200"/>
      <c r="E782" s="200"/>
      <c r="F782" s="200"/>
      <c r="G782" s="200"/>
      <c r="H782" s="200"/>
      <c r="I782" s="200"/>
      <c r="J782" s="200"/>
      <c r="K782" s="200"/>
      <c r="L782" s="200"/>
      <c r="M782" s="200"/>
      <c r="N782" s="200"/>
      <c r="O782" s="200"/>
    </row>
    <row r="783" spans="4:15" x14ac:dyDescent="0.5">
      <c r="D783" s="200"/>
      <c r="E783" s="200"/>
      <c r="F783" s="200"/>
      <c r="G783" s="200"/>
      <c r="H783" s="200"/>
      <c r="I783" s="200"/>
      <c r="J783" s="200"/>
      <c r="K783" s="200"/>
      <c r="L783" s="200"/>
      <c r="M783" s="200"/>
      <c r="N783" s="200"/>
      <c r="O783" s="200"/>
    </row>
    <row r="784" spans="4:15" x14ac:dyDescent="0.5">
      <c r="D784" s="200"/>
      <c r="E784" s="200"/>
      <c r="F784" s="200"/>
      <c r="G784" s="200"/>
      <c r="H784" s="200"/>
      <c r="I784" s="200"/>
      <c r="J784" s="200"/>
      <c r="K784" s="200"/>
      <c r="L784" s="200"/>
      <c r="M784" s="200"/>
      <c r="N784" s="200"/>
      <c r="O784" s="200"/>
    </row>
    <row r="785" spans="4:15" x14ac:dyDescent="0.5">
      <c r="D785" s="200"/>
      <c r="E785" s="200"/>
      <c r="F785" s="200"/>
      <c r="G785" s="200"/>
      <c r="H785" s="200"/>
      <c r="I785" s="200"/>
      <c r="J785" s="200"/>
      <c r="K785" s="200"/>
      <c r="L785" s="200"/>
      <c r="M785" s="200"/>
      <c r="N785" s="200"/>
      <c r="O785" s="200"/>
    </row>
    <row r="786" spans="4:15" x14ac:dyDescent="0.5">
      <c r="D786" s="200"/>
      <c r="E786" s="200"/>
      <c r="F786" s="200"/>
      <c r="G786" s="200"/>
      <c r="H786" s="200"/>
      <c r="I786" s="200"/>
      <c r="J786" s="200"/>
      <c r="K786" s="200"/>
      <c r="L786" s="200"/>
      <c r="M786" s="200"/>
      <c r="N786" s="200"/>
      <c r="O786" s="200"/>
    </row>
    <row r="787" spans="4:15" x14ac:dyDescent="0.5">
      <c r="D787" s="200"/>
      <c r="E787" s="200"/>
      <c r="F787" s="200"/>
      <c r="G787" s="200"/>
      <c r="H787" s="200"/>
      <c r="I787" s="200"/>
      <c r="J787" s="200"/>
      <c r="K787" s="200"/>
      <c r="L787" s="200"/>
      <c r="M787" s="200"/>
      <c r="N787" s="200"/>
      <c r="O787" s="200"/>
    </row>
    <row r="788" spans="4:15" x14ac:dyDescent="0.5">
      <c r="D788" s="200"/>
      <c r="E788" s="200"/>
      <c r="F788" s="200"/>
      <c r="G788" s="200"/>
      <c r="H788" s="200"/>
      <c r="I788" s="200"/>
      <c r="J788" s="200"/>
      <c r="K788" s="200"/>
      <c r="L788" s="200"/>
      <c r="M788" s="200"/>
      <c r="N788" s="200"/>
      <c r="O788" s="200"/>
    </row>
    <row r="789" spans="4:15" x14ac:dyDescent="0.5">
      <c r="D789" s="200"/>
      <c r="E789" s="200"/>
      <c r="F789" s="200"/>
      <c r="G789" s="200"/>
      <c r="H789" s="200"/>
      <c r="I789" s="200"/>
      <c r="J789" s="200"/>
      <c r="K789" s="200"/>
      <c r="L789" s="200"/>
      <c r="M789" s="200"/>
      <c r="N789" s="200"/>
      <c r="O789" s="200"/>
    </row>
    <row r="790" spans="4:15" x14ac:dyDescent="0.5">
      <c r="D790" s="200"/>
      <c r="E790" s="200"/>
      <c r="F790" s="200"/>
      <c r="G790" s="200"/>
      <c r="H790" s="200"/>
      <c r="I790" s="200"/>
      <c r="J790" s="200"/>
      <c r="K790" s="200"/>
      <c r="L790" s="200"/>
      <c r="M790" s="200"/>
      <c r="N790" s="200"/>
      <c r="O790" s="200"/>
    </row>
    <row r="791" spans="4:15" x14ac:dyDescent="0.5">
      <c r="D791" s="200"/>
      <c r="E791" s="200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</row>
    <row r="792" spans="4:15" x14ac:dyDescent="0.5">
      <c r="D792" s="200"/>
      <c r="E792" s="200"/>
      <c r="F792" s="200"/>
      <c r="G792" s="200"/>
      <c r="H792" s="200"/>
      <c r="I792" s="200"/>
      <c r="J792" s="200"/>
      <c r="K792" s="200"/>
      <c r="L792" s="200"/>
      <c r="M792" s="200"/>
      <c r="N792" s="200"/>
      <c r="O792" s="200"/>
    </row>
    <row r="793" spans="4:15" x14ac:dyDescent="0.5">
      <c r="D793" s="200"/>
      <c r="E793" s="200"/>
      <c r="F793" s="200"/>
      <c r="G793" s="200"/>
      <c r="H793" s="200"/>
      <c r="I793" s="200"/>
      <c r="J793" s="200"/>
      <c r="K793" s="200"/>
      <c r="L793" s="200"/>
      <c r="M793" s="200"/>
      <c r="N793" s="200"/>
      <c r="O793" s="200"/>
    </row>
    <row r="794" spans="4:15" x14ac:dyDescent="0.5">
      <c r="D794" s="200"/>
      <c r="E794" s="200"/>
      <c r="F794" s="200"/>
      <c r="G794" s="200"/>
      <c r="H794" s="200"/>
      <c r="I794" s="200"/>
      <c r="J794" s="200"/>
      <c r="K794" s="200"/>
      <c r="L794" s="200"/>
      <c r="M794" s="200"/>
      <c r="N794" s="200"/>
      <c r="O794" s="200"/>
    </row>
    <row r="795" spans="4:15" x14ac:dyDescent="0.5">
      <c r="D795" s="200"/>
      <c r="E795" s="200"/>
      <c r="F795" s="200"/>
      <c r="G795" s="200"/>
      <c r="H795" s="200"/>
      <c r="I795" s="200"/>
      <c r="J795" s="200"/>
      <c r="K795" s="200"/>
      <c r="L795" s="200"/>
      <c r="M795" s="200"/>
      <c r="N795" s="200"/>
      <c r="O795" s="200"/>
    </row>
    <row r="796" spans="4:15" x14ac:dyDescent="0.5">
      <c r="D796" s="200"/>
      <c r="E796" s="200"/>
      <c r="F796" s="200"/>
      <c r="G796" s="200"/>
      <c r="H796" s="200"/>
      <c r="I796" s="200"/>
      <c r="J796" s="200"/>
      <c r="K796" s="200"/>
      <c r="L796" s="200"/>
      <c r="M796" s="200"/>
      <c r="N796" s="200"/>
      <c r="O796" s="200"/>
    </row>
    <row r="797" spans="4:15" x14ac:dyDescent="0.5">
      <c r="D797" s="200"/>
      <c r="E797" s="200"/>
      <c r="F797" s="200"/>
      <c r="G797" s="200"/>
      <c r="H797" s="200"/>
      <c r="I797" s="200"/>
      <c r="J797" s="200"/>
      <c r="K797" s="200"/>
      <c r="L797" s="200"/>
      <c r="M797" s="200"/>
      <c r="N797" s="200"/>
      <c r="O797" s="200"/>
    </row>
    <row r="798" spans="4:15" x14ac:dyDescent="0.5">
      <c r="D798" s="200"/>
      <c r="E798" s="200"/>
      <c r="F798" s="200"/>
      <c r="G798" s="200"/>
      <c r="H798" s="200"/>
      <c r="I798" s="200"/>
      <c r="J798" s="200"/>
      <c r="K798" s="200"/>
      <c r="L798" s="200"/>
      <c r="M798" s="200"/>
      <c r="N798" s="200"/>
      <c r="O798" s="200"/>
    </row>
    <row r="799" spans="4:15" x14ac:dyDescent="0.5">
      <c r="D799" s="200"/>
      <c r="E799" s="200"/>
      <c r="F799" s="200"/>
      <c r="G799" s="200"/>
      <c r="H799" s="200"/>
      <c r="I799" s="200"/>
      <c r="J799" s="200"/>
      <c r="K799" s="200"/>
      <c r="L799" s="200"/>
      <c r="M799" s="200"/>
      <c r="N799" s="200"/>
      <c r="O799" s="200"/>
    </row>
    <row r="800" spans="4:15" x14ac:dyDescent="0.5">
      <c r="D800" s="200"/>
      <c r="E800" s="200"/>
      <c r="F800" s="200"/>
      <c r="G800" s="200"/>
      <c r="H800" s="200"/>
      <c r="I800" s="200"/>
      <c r="J800" s="200"/>
      <c r="K800" s="200"/>
      <c r="L800" s="200"/>
      <c r="M800" s="200"/>
      <c r="N800" s="200"/>
      <c r="O800" s="200"/>
    </row>
    <row r="801" spans="4:15" x14ac:dyDescent="0.5">
      <c r="D801" s="200"/>
      <c r="E801" s="200"/>
      <c r="F801" s="200"/>
      <c r="G801" s="200"/>
      <c r="H801" s="200"/>
      <c r="I801" s="200"/>
      <c r="J801" s="200"/>
      <c r="K801" s="200"/>
      <c r="L801" s="200"/>
      <c r="M801" s="200"/>
      <c r="N801" s="200"/>
      <c r="O801" s="200"/>
    </row>
    <row r="802" spans="4:15" x14ac:dyDescent="0.5">
      <c r="D802" s="200"/>
      <c r="E802" s="200"/>
      <c r="F802" s="200"/>
      <c r="G802" s="200"/>
      <c r="H802" s="200"/>
      <c r="I802" s="200"/>
      <c r="J802" s="200"/>
      <c r="K802" s="200"/>
      <c r="L802" s="200"/>
      <c r="M802" s="200"/>
      <c r="N802" s="200"/>
      <c r="O802" s="200"/>
    </row>
    <row r="803" spans="4:15" x14ac:dyDescent="0.5">
      <c r="D803" s="200"/>
      <c r="E803" s="200"/>
      <c r="F803" s="200"/>
      <c r="G803" s="200"/>
      <c r="H803" s="200"/>
      <c r="I803" s="200"/>
      <c r="J803" s="200"/>
      <c r="K803" s="200"/>
      <c r="L803" s="200"/>
      <c r="M803" s="200"/>
      <c r="N803" s="200"/>
      <c r="O803" s="200"/>
    </row>
    <row r="804" spans="4:15" x14ac:dyDescent="0.5">
      <c r="D804" s="200"/>
      <c r="E804" s="200"/>
      <c r="F804" s="200"/>
      <c r="G804" s="200"/>
      <c r="H804" s="200"/>
      <c r="I804" s="200"/>
      <c r="J804" s="200"/>
      <c r="K804" s="200"/>
      <c r="L804" s="200"/>
      <c r="M804" s="200"/>
      <c r="N804" s="200"/>
      <c r="O804" s="200"/>
    </row>
    <row r="805" spans="4:15" x14ac:dyDescent="0.5">
      <c r="D805" s="200"/>
      <c r="E805" s="200"/>
      <c r="F805" s="200"/>
      <c r="G805" s="200"/>
      <c r="H805" s="200"/>
      <c r="I805" s="200"/>
      <c r="J805" s="200"/>
      <c r="K805" s="200"/>
      <c r="L805" s="200"/>
      <c r="M805" s="200"/>
      <c r="N805" s="200"/>
      <c r="O805" s="200"/>
    </row>
    <row r="806" spans="4:15" x14ac:dyDescent="0.5">
      <c r="D806" s="200"/>
      <c r="E806" s="200"/>
      <c r="F806" s="200"/>
      <c r="G806" s="200"/>
      <c r="H806" s="200"/>
      <c r="I806" s="200"/>
      <c r="J806" s="200"/>
      <c r="K806" s="200"/>
      <c r="L806" s="200"/>
      <c r="M806" s="200"/>
      <c r="N806" s="200"/>
      <c r="O806" s="200"/>
    </row>
    <row r="807" spans="4:15" x14ac:dyDescent="0.5">
      <c r="D807" s="200"/>
      <c r="E807" s="200"/>
      <c r="F807" s="200"/>
      <c r="G807" s="200"/>
      <c r="H807" s="200"/>
      <c r="I807" s="200"/>
      <c r="J807" s="200"/>
      <c r="K807" s="200"/>
      <c r="L807" s="200"/>
      <c r="M807" s="200"/>
      <c r="N807" s="200"/>
      <c r="O807" s="200"/>
    </row>
    <row r="808" spans="4:15" x14ac:dyDescent="0.5">
      <c r="D808" s="200"/>
      <c r="E808" s="200"/>
      <c r="F808" s="200"/>
      <c r="G808" s="200"/>
      <c r="H808" s="200"/>
      <c r="I808" s="200"/>
      <c r="J808" s="200"/>
      <c r="K808" s="200"/>
      <c r="L808" s="200"/>
      <c r="M808" s="200"/>
      <c r="N808" s="200"/>
      <c r="O808" s="200"/>
    </row>
    <row r="809" spans="4:15" x14ac:dyDescent="0.5">
      <c r="D809" s="200"/>
      <c r="E809" s="200"/>
      <c r="F809" s="200"/>
      <c r="G809" s="200"/>
      <c r="H809" s="200"/>
      <c r="I809" s="200"/>
      <c r="J809" s="200"/>
      <c r="K809" s="200"/>
      <c r="L809" s="200"/>
      <c r="M809" s="200"/>
      <c r="N809" s="200"/>
      <c r="O809" s="200"/>
    </row>
    <row r="810" spans="4:15" x14ac:dyDescent="0.5">
      <c r="D810" s="200"/>
      <c r="E810" s="200"/>
      <c r="F810" s="200"/>
      <c r="G810" s="200"/>
      <c r="H810" s="200"/>
      <c r="I810" s="200"/>
      <c r="J810" s="200"/>
      <c r="K810" s="200"/>
      <c r="L810" s="200"/>
      <c r="M810" s="200"/>
      <c r="N810" s="200"/>
      <c r="O810" s="200"/>
    </row>
    <row r="811" spans="4:15" x14ac:dyDescent="0.5">
      <c r="D811" s="200"/>
      <c r="E811" s="200"/>
      <c r="F811" s="200"/>
      <c r="G811" s="200"/>
      <c r="H811" s="200"/>
      <c r="I811" s="200"/>
      <c r="J811" s="200"/>
      <c r="K811" s="200"/>
      <c r="L811" s="200"/>
      <c r="M811" s="200"/>
      <c r="N811" s="200"/>
      <c r="O811" s="200"/>
    </row>
    <row r="812" spans="4:15" x14ac:dyDescent="0.5">
      <c r="D812" s="200"/>
      <c r="E812" s="200"/>
      <c r="F812" s="200"/>
      <c r="G812" s="200"/>
      <c r="H812" s="200"/>
      <c r="I812" s="200"/>
      <c r="J812" s="200"/>
      <c r="K812" s="200"/>
      <c r="L812" s="200"/>
      <c r="M812" s="200"/>
      <c r="N812" s="200"/>
      <c r="O812" s="200"/>
    </row>
    <row r="813" spans="4:15" x14ac:dyDescent="0.5">
      <c r="D813" s="200"/>
      <c r="E813" s="200"/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</row>
    <row r="814" spans="4:15" x14ac:dyDescent="0.5">
      <c r="D814" s="200"/>
      <c r="E814" s="200"/>
      <c r="F814" s="200"/>
      <c r="G814" s="200"/>
      <c r="H814" s="200"/>
      <c r="I814" s="200"/>
      <c r="J814" s="200"/>
      <c r="K814" s="200"/>
      <c r="L814" s="200"/>
      <c r="M814" s="200"/>
      <c r="N814" s="200"/>
      <c r="O814" s="200"/>
    </row>
    <row r="815" spans="4:15" x14ac:dyDescent="0.5">
      <c r="D815" s="200"/>
      <c r="E815" s="200"/>
      <c r="F815" s="200"/>
      <c r="G815" s="200"/>
      <c r="H815" s="200"/>
      <c r="I815" s="200"/>
      <c r="J815" s="200"/>
      <c r="K815" s="200"/>
      <c r="L815" s="200"/>
      <c r="M815" s="200"/>
      <c r="N815" s="200"/>
      <c r="O815" s="200"/>
    </row>
    <row r="816" spans="4:15" x14ac:dyDescent="0.5">
      <c r="D816" s="200"/>
      <c r="E816" s="200"/>
      <c r="F816" s="200"/>
      <c r="G816" s="200"/>
      <c r="H816" s="200"/>
      <c r="I816" s="200"/>
      <c r="J816" s="200"/>
      <c r="K816" s="200"/>
      <c r="L816" s="200"/>
      <c r="M816" s="200"/>
      <c r="N816" s="200"/>
      <c r="O816" s="200"/>
    </row>
    <row r="817" spans="4:15" x14ac:dyDescent="0.5">
      <c r="D817" s="200"/>
      <c r="E817" s="200"/>
      <c r="F817" s="200"/>
      <c r="G817" s="200"/>
      <c r="H817" s="200"/>
      <c r="I817" s="200"/>
      <c r="J817" s="200"/>
      <c r="K817" s="200"/>
      <c r="L817" s="200"/>
      <c r="M817" s="200"/>
      <c r="N817" s="200"/>
      <c r="O817" s="200"/>
    </row>
    <row r="818" spans="4:15" x14ac:dyDescent="0.5">
      <c r="D818" s="200"/>
      <c r="E818" s="200"/>
      <c r="F818" s="200"/>
      <c r="G818" s="200"/>
      <c r="H818" s="200"/>
      <c r="I818" s="200"/>
      <c r="J818" s="200"/>
      <c r="K818" s="200"/>
      <c r="L818" s="200"/>
      <c r="M818" s="200"/>
      <c r="N818" s="200"/>
      <c r="O818" s="200"/>
    </row>
    <row r="819" spans="4:15" x14ac:dyDescent="0.5">
      <c r="D819" s="200"/>
      <c r="E819" s="200"/>
      <c r="F819" s="200"/>
      <c r="G819" s="200"/>
      <c r="H819" s="200"/>
      <c r="I819" s="200"/>
      <c r="J819" s="200"/>
      <c r="K819" s="200"/>
      <c r="L819" s="200"/>
      <c r="M819" s="200"/>
      <c r="N819" s="200"/>
      <c r="O819" s="200"/>
    </row>
    <row r="820" spans="4:15" x14ac:dyDescent="0.5">
      <c r="D820" s="200"/>
      <c r="E820" s="200"/>
      <c r="F820" s="200"/>
      <c r="G820" s="200"/>
      <c r="H820" s="200"/>
      <c r="I820" s="200"/>
      <c r="J820" s="200"/>
      <c r="K820" s="200"/>
      <c r="L820" s="200"/>
      <c r="M820" s="200"/>
      <c r="N820" s="200"/>
      <c r="O820" s="200"/>
    </row>
    <row r="821" spans="4:15" x14ac:dyDescent="0.5">
      <c r="D821" s="200"/>
      <c r="E821" s="200"/>
      <c r="F821" s="200"/>
      <c r="G821" s="200"/>
      <c r="H821" s="200"/>
      <c r="I821" s="200"/>
      <c r="J821" s="200"/>
      <c r="K821" s="200"/>
      <c r="L821" s="200"/>
      <c r="M821" s="200"/>
      <c r="N821" s="200"/>
      <c r="O821" s="200"/>
    </row>
    <row r="822" spans="4:15" x14ac:dyDescent="0.5">
      <c r="D822" s="200"/>
      <c r="E822" s="200"/>
      <c r="F822" s="200"/>
      <c r="G822" s="200"/>
      <c r="H822" s="200"/>
      <c r="I822" s="200"/>
      <c r="J822" s="200"/>
      <c r="K822" s="200"/>
      <c r="L822" s="200"/>
      <c r="M822" s="200"/>
      <c r="N822" s="200"/>
      <c r="O822" s="200"/>
    </row>
    <row r="823" spans="4:15" x14ac:dyDescent="0.5">
      <c r="D823" s="200"/>
      <c r="E823" s="200"/>
      <c r="F823" s="200"/>
      <c r="G823" s="200"/>
      <c r="H823" s="200"/>
      <c r="I823" s="200"/>
      <c r="J823" s="200"/>
      <c r="K823" s="200"/>
      <c r="L823" s="200"/>
      <c r="M823" s="200"/>
      <c r="N823" s="200"/>
      <c r="O823" s="200"/>
    </row>
    <row r="824" spans="4:15" x14ac:dyDescent="0.5">
      <c r="D824" s="200"/>
      <c r="E824" s="200"/>
      <c r="F824" s="200"/>
      <c r="G824" s="200"/>
      <c r="H824" s="200"/>
      <c r="I824" s="200"/>
      <c r="J824" s="200"/>
      <c r="K824" s="200"/>
      <c r="L824" s="200"/>
      <c r="M824" s="200"/>
      <c r="N824" s="200"/>
      <c r="O824" s="200"/>
    </row>
    <row r="825" spans="4:15" x14ac:dyDescent="0.5">
      <c r="D825" s="200"/>
      <c r="E825" s="200"/>
      <c r="F825" s="200"/>
      <c r="G825" s="200"/>
      <c r="H825" s="200"/>
      <c r="I825" s="200"/>
      <c r="J825" s="200"/>
      <c r="K825" s="200"/>
      <c r="L825" s="200"/>
      <c r="M825" s="200"/>
      <c r="N825" s="200"/>
      <c r="O825" s="200"/>
    </row>
    <row r="826" spans="4:15" x14ac:dyDescent="0.5">
      <c r="D826" s="200"/>
      <c r="E826" s="200"/>
      <c r="F826" s="200"/>
      <c r="G826" s="200"/>
      <c r="H826" s="200"/>
      <c r="I826" s="200"/>
      <c r="J826" s="200"/>
      <c r="K826" s="200"/>
      <c r="L826" s="200"/>
      <c r="M826" s="200"/>
      <c r="N826" s="200"/>
      <c r="O826" s="200"/>
    </row>
    <row r="827" spans="4:15" x14ac:dyDescent="0.5">
      <c r="D827" s="200"/>
      <c r="E827" s="200"/>
      <c r="F827" s="200"/>
      <c r="G827" s="200"/>
      <c r="H827" s="200"/>
      <c r="I827" s="200"/>
      <c r="J827" s="200"/>
      <c r="K827" s="200"/>
      <c r="L827" s="200"/>
      <c r="M827" s="200"/>
      <c r="N827" s="200"/>
      <c r="O827" s="200"/>
    </row>
    <row r="828" spans="4:15" x14ac:dyDescent="0.5">
      <c r="D828" s="200"/>
      <c r="E828" s="200"/>
      <c r="F828" s="200"/>
      <c r="G828" s="200"/>
      <c r="H828" s="200"/>
      <c r="I828" s="200"/>
      <c r="J828" s="200"/>
      <c r="K828" s="200"/>
      <c r="L828" s="200"/>
      <c r="M828" s="200"/>
      <c r="N828" s="200"/>
      <c r="O828" s="200"/>
    </row>
    <row r="829" spans="4:15" x14ac:dyDescent="0.5">
      <c r="D829" s="200"/>
      <c r="E829" s="200"/>
      <c r="F829" s="200"/>
      <c r="G829" s="200"/>
      <c r="H829" s="200"/>
      <c r="I829" s="200"/>
      <c r="J829" s="200"/>
      <c r="K829" s="200"/>
      <c r="L829" s="200"/>
      <c r="M829" s="200"/>
      <c r="N829" s="200"/>
      <c r="O829" s="200"/>
    </row>
    <row r="830" spans="4:15" x14ac:dyDescent="0.5">
      <c r="D830" s="200"/>
      <c r="E830" s="200"/>
      <c r="F830" s="200"/>
      <c r="G830" s="200"/>
      <c r="H830" s="200"/>
      <c r="I830" s="200"/>
      <c r="J830" s="200"/>
      <c r="K830" s="200"/>
      <c r="L830" s="200"/>
      <c r="M830" s="200"/>
      <c r="N830" s="200"/>
      <c r="O830" s="200"/>
    </row>
    <row r="831" spans="4:15" x14ac:dyDescent="0.5">
      <c r="D831" s="200"/>
      <c r="E831" s="200"/>
      <c r="F831" s="200"/>
      <c r="G831" s="200"/>
      <c r="H831" s="200"/>
      <c r="I831" s="200"/>
      <c r="J831" s="200"/>
      <c r="K831" s="200"/>
      <c r="L831" s="200"/>
      <c r="M831" s="200"/>
      <c r="N831" s="200"/>
      <c r="O831" s="200"/>
    </row>
    <row r="832" spans="4:15" x14ac:dyDescent="0.5">
      <c r="D832" s="200"/>
      <c r="E832" s="200"/>
      <c r="F832" s="200"/>
      <c r="G832" s="200"/>
      <c r="H832" s="200"/>
      <c r="I832" s="200"/>
      <c r="J832" s="200"/>
      <c r="K832" s="200"/>
      <c r="L832" s="200"/>
      <c r="M832" s="200"/>
      <c r="N832" s="200"/>
      <c r="O832" s="200"/>
    </row>
    <row r="833" spans="4:15" x14ac:dyDescent="0.5">
      <c r="D833" s="200"/>
      <c r="E833" s="200"/>
      <c r="F833" s="200"/>
      <c r="G833" s="200"/>
      <c r="H833" s="200"/>
      <c r="I833" s="200"/>
      <c r="J833" s="200"/>
      <c r="K833" s="200"/>
      <c r="L833" s="200"/>
      <c r="M833" s="200"/>
      <c r="N833" s="200"/>
      <c r="O833" s="200"/>
    </row>
    <row r="834" spans="4:15" x14ac:dyDescent="0.5">
      <c r="D834" s="200"/>
      <c r="E834" s="200"/>
      <c r="F834" s="200"/>
      <c r="G834" s="200"/>
      <c r="H834" s="200"/>
      <c r="I834" s="200"/>
      <c r="J834" s="200"/>
      <c r="K834" s="200"/>
      <c r="L834" s="200"/>
      <c r="M834" s="200"/>
      <c r="N834" s="200"/>
      <c r="O834" s="200"/>
    </row>
    <row r="835" spans="4:15" x14ac:dyDescent="0.5">
      <c r="D835" s="200"/>
      <c r="E835" s="200"/>
      <c r="F835" s="200"/>
      <c r="G835" s="200"/>
      <c r="H835" s="200"/>
      <c r="I835" s="200"/>
      <c r="J835" s="200"/>
      <c r="K835" s="200"/>
      <c r="L835" s="200"/>
      <c r="M835" s="200"/>
      <c r="N835" s="200"/>
      <c r="O835" s="200"/>
    </row>
    <row r="836" spans="4:15" x14ac:dyDescent="0.5">
      <c r="D836" s="200"/>
      <c r="E836" s="200"/>
      <c r="F836" s="200"/>
      <c r="G836" s="200"/>
      <c r="H836" s="200"/>
      <c r="I836" s="200"/>
      <c r="J836" s="200"/>
      <c r="K836" s="200"/>
      <c r="L836" s="200"/>
      <c r="M836" s="200"/>
      <c r="N836" s="200"/>
      <c r="O836" s="200"/>
    </row>
    <row r="837" spans="4:15" x14ac:dyDescent="0.5">
      <c r="D837" s="200"/>
      <c r="E837" s="200"/>
      <c r="F837" s="200"/>
      <c r="G837" s="200"/>
      <c r="H837" s="200"/>
      <c r="I837" s="200"/>
      <c r="J837" s="200"/>
      <c r="K837" s="200"/>
      <c r="L837" s="200"/>
      <c r="M837" s="200"/>
      <c r="N837" s="200"/>
      <c r="O837" s="200"/>
    </row>
    <row r="838" spans="4:15" x14ac:dyDescent="0.5">
      <c r="D838" s="200"/>
      <c r="E838" s="200"/>
      <c r="F838" s="200"/>
      <c r="G838" s="200"/>
      <c r="H838" s="200"/>
      <c r="I838" s="200"/>
      <c r="J838" s="200"/>
      <c r="K838" s="200"/>
      <c r="L838" s="200"/>
      <c r="M838" s="200"/>
      <c r="N838" s="200"/>
      <c r="O838" s="200"/>
    </row>
    <row r="839" spans="4:15" x14ac:dyDescent="0.5">
      <c r="D839" s="200"/>
      <c r="E839" s="200"/>
      <c r="F839" s="200"/>
      <c r="G839" s="200"/>
      <c r="H839" s="200"/>
      <c r="I839" s="200"/>
      <c r="J839" s="200"/>
      <c r="K839" s="200"/>
      <c r="L839" s="200"/>
      <c r="M839" s="200"/>
      <c r="N839" s="200"/>
      <c r="O839" s="200"/>
    </row>
    <row r="840" spans="4:15" x14ac:dyDescent="0.5">
      <c r="D840" s="200"/>
      <c r="E840" s="200"/>
      <c r="F840" s="200"/>
      <c r="G840" s="200"/>
      <c r="H840" s="200"/>
      <c r="I840" s="200"/>
      <c r="J840" s="200"/>
      <c r="K840" s="200"/>
      <c r="L840" s="200"/>
      <c r="M840" s="200"/>
      <c r="N840" s="200"/>
      <c r="O840" s="200"/>
    </row>
    <row r="841" spans="4:15" x14ac:dyDescent="0.5">
      <c r="D841" s="200"/>
      <c r="E841" s="200"/>
      <c r="F841" s="200"/>
      <c r="G841" s="200"/>
      <c r="H841" s="200"/>
      <c r="I841" s="200"/>
      <c r="J841" s="200"/>
      <c r="K841" s="200"/>
      <c r="L841" s="200"/>
      <c r="M841" s="200"/>
      <c r="N841" s="200"/>
      <c r="O841" s="200"/>
    </row>
    <row r="842" spans="4:15" x14ac:dyDescent="0.5">
      <c r="D842" s="200"/>
      <c r="E842" s="200"/>
      <c r="F842" s="200"/>
      <c r="G842" s="200"/>
      <c r="H842" s="200"/>
      <c r="I842" s="200"/>
      <c r="J842" s="200"/>
      <c r="K842" s="200"/>
      <c r="L842" s="200"/>
      <c r="M842" s="200"/>
      <c r="N842" s="200"/>
      <c r="O842" s="200"/>
    </row>
    <row r="843" spans="4:15" x14ac:dyDescent="0.5">
      <c r="D843" s="200"/>
      <c r="E843" s="200"/>
      <c r="F843" s="200"/>
      <c r="G843" s="200"/>
      <c r="H843" s="200"/>
      <c r="I843" s="200"/>
      <c r="J843" s="200"/>
      <c r="K843" s="200"/>
      <c r="L843" s="200"/>
      <c r="M843" s="200"/>
      <c r="N843" s="200"/>
      <c r="O843" s="200"/>
    </row>
    <row r="844" spans="4:15" x14ac:dyDescent="0.5">
      <c r="D844" s="200"/>
      <c r="E844" s="200"/>
      <c r="F844" s="200"/>
      <c r="G844" s="200"/>
      <c r="H844" s="200"/>
      <c r="I844" s="200"/>
      <c r="J844" s="200"/>
      <c r="K844" s="200"/>
      <c r="L844" s="200"/>
      <c r="M844" s="200"/>
      <c r="N844" s="200"/>
      <c r="O844" s="200"/>
    </row>
    <row r="845" spans="4:15" x14ac:dyDescent="0.5">
      <c r="D845" s="200"/>
      <c r="E845" s="200"/>
      <c r="F845" s="200"/>
      <c r="G845" s="200"/>
      <c r="H845" s="200"/>
      <c r="I845" s="200"/>
      <c r="J845" s="200"/>
      <c r="K845" s="200"/>
      <c r="L845" s="200"/>
      <c r="M845" s="200"/>
      <c r="N845" s="200"/>
      <c r="O845" s="200"/>
    </row>
    <row r="846" spans="4:15" x14ac:dyDescent="0.5">
      <c r="D846" s="200"/>
      <c r="E846" s="200"/>
      <c r="F846" s="200"/>
      <c r="G846" s="200"/>
      <c r="H846" s="200"/>
      <c r="I846" s="200"/>
      <c r="J846" s="200"/>
      <c r="K846" s="200"/>
      <c r="L846" s="200"/>
      <c r="M846" s="200"/>
      <c r="N846" s="200"/>
      <c r="O846" s="200"/>
    </row>
    <row r="847" spans="4:15" x14ac:dyDescent="0.5">
      <c r="D847" s="200"/>
      <c r="E847" s="200"/>
      <c r="F847" s="200"/>
      <c r="G847" s="200"/>
      <c r="H847" s="200"/>
      <c r="I847" s="200"/>
      <c r="J847" s="200"/>
      <c r="K847" s="200"/>
      <c r="L847" s="200"/>
      <c r="M847" s="200"/>
      <c r="N847" s="200"/>
      <c r="O847" s="200"/>
    </row>
    <row r="848" spans="4:15" x14ac:dyDescent="0.5">
      <c r="D848" s="200"/>
      <c r="E848" s="200"/>
      <c r="F848" s="200"/>
      <c r="G848" s="200"/>
      <c r="H848" s="200"/>
      <c r="I848" s="200"/>
      <c r="J848" s="200"/>
      <c r="K848" s="200"/>
      <c r="L848" s="200"/>
      <c r="M848" s="200"/>
      <c r="N848" s="200"/>
      <c r="O848" s="200"/>
    </row>
    <row r="849" spans="4:15" x14ac:dyDescent="0.5">
      <c r="D849" s="200"/>
      <c r="E849" s="200"/>
      <c r="F849" s="200"/>
      <c r="G849" s="200"/>
      <c r="H849" s="200"/>
      <c r="I849" s="200"/>
      <c r="J849" s="200"/>
      <c r="K849" s="200"/>
      <c r="L849" s="200"/>
      <c r="M849" s="200"/>
      <c r="N849" s="200"/>
      <c r="O849" s="200"/>
    </row>
    <row r="850" spans="4:15" x14ac:dyDescent="0.5">
      <c r="D850" s="200"/>
      <c r="E850" s="200"/>
      <c r="F850" s="200"/>
      <c r="G850" s="200"/>
      <c r="H850" s="200"/>
      <c r="I850" s="200"/>
      <c r="J850" s="200"/>
      <c r="K850" s="200"/>
      <c r="L850" s="200"/>
      <c r="M850" s="200"/>
      <c r="N850" s="200"/>
      <c r="O850" s="200"/>
    </row>
    <row r="851" spans="4:15" x14ac:dyDescent="0.5">
      <c r="D851" s="200"/>
      <c r="E851" s="200"/>
      <c r="F851" s="200"/>
      <c r="G851" s="200"/>
      <c r="H851" s="200"/>
      <c r="I851" s="200"/>
      <c r="J851" s="200"/>
      <c r="K851" s="200"/>
      <c r="L851" s="200"/>
      <c r="M851" s="200"/>
      <c r="N851" s="200"/>
      <c r="O851" s="200"/>
    </row>
    <row r="852" spans="4:15" x14ac:dyDescent="0.5">
      <c r="D852" s="200"/>
      <c r="E852" s="200"/>
      <c r="F852" s="200"/>
      <c r="G852" s="200"/>
      <c r="H852" s="200"/>
      <c r="I852" s="200"/>
      <c r="J852" s="200"/>
      <c r="K852" s="200"/>
      <c r="L852" s="200"/>
      <c r="M852" s="200"/>
      <c r="N852" s="200"/>
      <c r="O852" s="200"/>
    </row>
    <row r="853" spans="4:15" x14ac:dyDescent="0.5">
      <c r="D853" s="200"/>
      <c r="E853" s="200"/>
      <c r="F853" s="200"/>
      <c r="G853" s="200"/>
      <c r="H853" s="200"/>
      <c r="I853" s="200"/>
      <c r="J853" s="200"/>
      <c r="K853" s="200"/>
      <c r="L853" s="200"/>
      <c r="M853" s="200"/>
      <c r="N853" s="200"/>
      <c r="O853" s="200"/>
    </row>
    <row r="854" spans="4:15" x14ac:dyDescent="0.5">
      <c r="D854" s="200"/>
      <c r="E854" s="200"/>
      <c r="F854" s="200"/>
      <c r="G854" s="200"/>
      <c r="H854" s="200"/>
      <c r="I854" s="200"/>
      <c r="J854" s="200"/>
      <c r="K854" s="200"/>
      <c r="L854" s="200"/>
      <c r="M854" s="200"/>
      <c r="N854" s="200"/>
      <c r="O854" s="200"/>
    </row>
    <row r="855" spans="4:15" x14ac:dyDescent="0.5">
      <c r="D855" s="200"/>
      <c r="E855" s="200"/>
      <c r="F855" s="200"/>
      <c r="G855" s="200"/>
      <c r="H855" s="200"/>
      <c r="I855" s="200"/>
      <c r="J855" s="200"/>
      <c r="K855" s="200"/>
      <c r="L855" s="200"/>
      <c r="M855" s="200"/>
      <c r="N855" s="200"/>
      <c r="O855" s="200"/>
    </row>
    <row r="856" spans="4:15" x14ac:dyDescent="0.5">
      <c r="D856" s="200"/>
      <c r="E856" s="200"/>
      <c r="F856" s="200"/>
      <c r="G856" s="200"/>
      <c r="H856" s="200"/>
      <c r="I856" s="200"/>
      <c r="J856" s="200"/>
      <c r="K856" s="200"/>
      <c r="L856" s="200"/>
      <c r="M856" s="200"/>
      <c r="N856" s="200"/>
      <c r="O856" s="200"/>
    </row>
    <row r="857" spans="4:15" x14ac:dyDescent="0.5">
      <c r="D857" s="200"/>
      <c r="E857" s="200"/>
      <c r="F857" s="200"/>
      <c r="G857" s="200"/>
      <c r="H857" s="200"/>
      <c r="I857" s="200"/>
      <c r="J857" s="200"/>
      <c r="K857" s="200"/>
      <c r="L857" s="200"/>
      <c r="M857" s="200"/>
      <c r="N857" s="200"/>
      <c r="O857" s="200"/>
    </row>
    <row r="858" spans="4:15" x14ac:dyDescent="0.5">
      <c r="D858" s="200"/>
      <c r="E858" s="200"/>
      <c r="F858" s="200"/>
      <c r="G858" s="200"/>
      <c r="H858" s="200"/>
      <c r="I858" s="200"/>
      <c r="J858" s="200"/>
      <c r="K858" s="200"/>
      <c r="L858" s="200"/>
      <c r="M858" s="200"/>
      <c r="N858" s="200"/>
      <c r="O858" s="200"/>
    </row>
    <row r="859" spans="4:15" x14ac:dyDescent="0.5">
      <c r="D859" s="200"/>
      <c r="E859" s="200"/>
      <c r="F859" s="200"/>
      <c r="G859" s="200"/>
      <c r="H859" s="200"/>
      <c r="I859" s="200"/>
      <c r="J859" s="200"/>
      <c r="K859" s="200"/>
      <c r="L859" s="200"/>
      <c r="M859" s="200"/>
      <c r="N859" s="200"/>
      <c r="O859" s="200"/>
    </row>
    <row r="860" spans="4:15" x14ac:dyDescent="0.5">
      <c r="D860" s="200"/>
      <c r="E860" s="200"/>
      <c r="F860" s="200"/>
      <c r="G860" s="200"/>
      <c r="H860" s="200"/>
      <c r="I860" s="200"/>
      <c r="J860" s="200"/>
      <c r="K860" s="200"/>
      <c r="L860" s="200"/>
      <c r="M860" s="200"/>
      <c r="N860" s="200"/>
      <c r="O860" s="200"/>
    </row>
    <row r="861" spans="4:15" x14ac:dyDescent="0.5">
      <c r="D861" s="200"/>
      <c r="E861" s="200"/>
      <c r="F861" s="200"/>
      <c r="G861" s="200"/>
      <c r="H861" s="200"/>
      <c r="I861" s="200"/>
      <c r="J861" s="200"/>
      <c r="K861" s="200"/>
      <c r="L861" s="200"/>
      <c r="M861" s="200"/>
      <c r="N861" s="200"/>
      <c r="O861" s="200"/>
    </row>
    <row r="862" spans="4:15" x14ac:dyDescent="0.5">
      <c r="D862" s="200"/>
      <c r="E862" s="200"/>
      <c r="F862" s="200"/>
      <c r="G862" s="200"/>
      <c r="H862" s="200"/>
      <c r="I862" s="200"/>
      <c r="J862" s="200"/>
      <c r="K862" s="200"/>
      <c r="L862" s="200"/>
      <c r="M862" s="200"/>
      <c r="N862" s="200"/>
      <c r="O862" s="200"/>
    </row>
    <row r="863" spans="4:15" x14ac:dyDescent="0.5">
      <c r="D863" s="200"/>
      <c r="E863" s="200"/>
      <c r="F863" s="200"/>
      <c r="G863" s="200"/>
      <c r="H863" s="200"/>
      <c r="I863" s="200"/>
      <c r="J863" s="200"/>
      <c r="K863" s="200"/>
      <c r="L863" s="200"/>
      <c r="M863" s="200"/>
      <c r="N863" s="200"/>
      <c r="O863" s="200"/>
    </row>
    <row r="864" spans="4:15" x14ac:dyDescent="0.5">
      <c r="D864" s="200"/>
      <c r="E864" s="200"/>
      <c r="F864" s="200"/>
      <c r="G864" s="200"/>
      <c r="H864" s="200"/>
      <c r="I864" s="200"/>
      <c r="J864" s="200"/>
      <c r="K864" s="200"/>
      <c r="L864" s="200"/>
      <c r="M864" s="200"/>
      <c r="N864" s="200"/>
      <c r="O864" s="200"/>
    </row>
    <row r="865" spans="4:15" x14ac:dyDescent="0.5">
      <c r="D865" s="200"/>
      <c r="E865" s="200"/>
      <c r="F865" s="200"/>
      <c r="G865" s="200"/>
      <c r="H865" s="200"/>
      <c r="I865" s="200"/>
      <c r="J865" s="200"/>
      <c r="K865" s="200"/>
      <c r="L865" s="200"/>
      <c r="M865" s="200"/>
      <c r="N865" s="200"/>
      <c r="O865" s="200"/>
    </row>
    <row r="866" spans="4:15" x14ac:dyDescent="0.5">
      <c r="D866" s="200"/>
      <c r="E866" s="200"/>
      <c r="F866" s="200"/>
      <c r="G866" s="200"/>
      <c r="H866" s="200"/>
      <c r="I866" s="200"/>
      <c r="J866" s="200"/>
      <c r="K866" s="200"/>
      <c r="L866" s="200"/>
      <c r="M866" s="200"/>
      <c r="N866" s="200"/>
      <c r="O866" s="200"/>
    </row>
    <row r="867" spans="4:15" x14ac:dyDescent="0.5">
      <c r="D867" s="200"/>
      <c r="E867" s="200"/>
      <c r="F867" s="200"/>
      <c r="G867" s="200"/>
      <c r="H867" s="200"/>
      <c r="I867" s="200"/>
      <c r="J867" s="200"/>
      <c r="K867" s="200"/>
      <c r="L867" s="200"/>
      <c r="M867" s="200"/>
      <c r="N867" s="200"/>
      <c r="O867" s="200"/>
    </row>
    <row r="868" spans="4:15" x14ac:dyDescent="0.5">
      <c r="D868" s="200"/>
      <c r="E868" s="200"/>
      <c r="F868" s="200"/>
      <c r="G868" s="200"/>
      <c r="H868" s="200"/>
      <c r="I868" s="200"/>
      <c r="J868" s="200"/>
      <c r="K868" s="200"/>
      <c r="L868" s="200"/>
      <c r="M868" s="200"/>
      <c r="N868" s="200"/>
      <c r="O868" s="200"/>
    </row>
    <row r="869" spans="4:15" x14ac:dyDescent="0.5">
      <c r="D869" s="200"/>
      <c r="E869" s="200"/>
      <c r="F869" s="200"/>
      <c r="G869" s="200"/>
      <c r="H869" s="200"/>
      <c r="I869" s="200"/>
      <c r="J869" s="200"/>
      <c r="K869" s="200"/>
      <c r="L869" s="200"/>
      <c r="M869" s="200"/>
      <c r="N869" s="200"/>
      <c r="O869" s="200"/>
    </row>
    <row r="870" spans="4:15" x14ac:dyDescent="0.5">
      <c r="D870" s="200"/>
      <c r="E870" s="200"/>
      <c r="F870" s="200"/>
      <c r="G870" s="200"/>
      <c r="H870" s="200"/>
      <c r="I870" s="200"/>
      <c r="J870" s="200"/>
      <c r="K870" s="200"/>
      <c r="L870" s="200"/>
      <c r="M870" s="200"/>
      <c r="N870" s="200"/>
      <c r="O870" s="200"/>
    </row>
    <row r="871" spans="4:15" x14ac:dyDescent="0.5">
      <c r="D871" s="200"/>
      <c r="E871" s="200"/>
      <c r="F871" s="200"/>
      <c r="G871" s="200"/>
      <c r="H871" s="200"/>
      <c r="I871" s="200"/>
      <c r="J871" s="200"/>
      <c r="K871" s="200"/>
      <c r="L871" s="200"/>
      <c r="M871" s="200"/>
      <c r="N871" s="200"/>
      <c r="O871" s="200"/>
    </row>
    <row r="872" spans="4:15" x14ac:dyDescent="0.5">
      <c r="D872" s="200"/>
      <c r="E872" s="200"/>
      <c r="F872" s="200"/>
      <c r="G872" s="200"/>
      <c r="H872" s="200"/>
      <c r="I872" s="200"/>
      <c r="J872" s="200"/>
      <c r="K872" s="200"/>
      <c r="L872" s="200"/>
      <c r="M872" s="200"/>
      <c r="N872" s="200"/>
      <c r="O872" s="200"/>
    </row>
    <row r="873" spans="4:15" x14ac:dyDescent="0.5">
      <c r="D873" s="200"/>
      <c r="E873" s="200"/>
      <c r="F873" s="200"/>
      <c r="G873" s="200"/>
      <c r="H873" s="200"/>
      <c r="I873" s="200"/>
      <c r="J873" s="200"/>
      <c r="K873" s="200"/>
      <c r="L873" s="200"/>
      <c r="M873" s="200"/>
      <c r="N873" s="200"/>
      <c r="O873" s="200"/>
    </row>
    <row r="874" spans="4:15" x14ac:dyDescent="0.5">
      <c r="D874" s="200"/>
      <c r="E874" s="200"/>
      <c r="F874" s="200"/>
      <c r="G874" s="200"/>
      <c r="H874" s="200"/>
      <c r="I874" s="200"/>
      <c r="J874" s="200"/>
      <c r="K874" s="200"/>
      <c r="L874" s="200"/>
      <c r="M874" s="200"/>
      <c r="N874" s="200"/>
      <c r="O874" s="200"/>
    </row>
    <row r="875" spans="4:15" x14ac:dyDescent="0.5">
      <c r="D875" s="200"/>
      <c r="E875" s="200"/>
      <c r="F875" s="200"/>
      <c r="G875" s="200"/>
      <c r="H875" s="200"/>
      <c r="I875" s="200"/>
      <c r="J875" s="200"/>
      <c r="K875" s="200"/>
      <c r="L875" s="200"/>
      <c r="M875" s="200"/>
      <c r="N875" s="200"/>
      <c r="O875" s="200"/>
    </row>
    <row r="876" spans="4:15" x14ac:dyDescent="0.5">
      <c r="D876" s="200"/>
      <c r="E876" s="200"/>
      <c r="F876" s="200"/>
      <c r="G876" s="200"/>
      <c r="H876" s="200"/>
      <c r="I876" s="200"/>
      <c r="J876" s="200"/>
      <c r="K876" s="200"/>
      <c r="L876" s="200"/>
      <c r="M876" s="200"/>
      <c r="N876" s="200"/>
      <c r="O876" s="200"/>
    </row>
    <row r="877" spans="4:15" x14ac:dyDescent="0.5">
      <c r="D877" s="200"/>
      <c r="E877" s="200"/>
      <c r="F877" s="200"/>
      <c r="G877" s="200"/>
      <c r="H877" s="200"/>
      <c r="I877" s="200"/>
      <c r="J877" s="200"/>
      <c r="K877" s="200"/>
      <c r="L877" s="200"/>
      <c r="M877" s="200"/>
      <c r="N877" s="200"/>
      <c r="O877" s="200"/>
    </row>
    <row r="878" spans="4:15" x14ac:dyDescent="0.5">
      <c r="D878" s="200"/>
      <c r="E878" s="200"/>
      <c r="F878" s="200"/>
      <c r="G878" s="200"/>
      <c r="H878" s="200"/>
      <c r="I878" s="200"/>
      <c r="J878" s="200"/>
      <c r="K878" s="200"/>
      <c r="L878" s="200"/>
      <c r="M878" s="200"/>
      <c r="N878" s="200"/>
      <c r="O878" s="200"/>
    </row>
    <row r="879" spans="4:15" x14ac:dyDescent="0.5">
      <c r="D879" s="200"/>
      <c r="E879" s="200"/>
      <c r="F879" s="200"/>
      <c r="G879" s="200"/>
      <c r="H879" s="200"/>
      <c r="I879" s="200"/>
      <c r="J879" s="200"/>
      <c r="K879" s="200"/>
      <c r="L879" s="200"/>
      <c r="M879" s="200"/>
      <c r="N879" s="200"/>
      <c r="O879" s="200"/>
    </row>
    <row r="880" spans="4:15" x14ac:dyDescent="0.5">
      <c r="D880" s="200"/>
      <c r="E880" s="200"/>
      <c r="F880" s="200"/>
      <c r="G880" s="200"/>
      <c r="H880" s="200"/>
      <c r="I880" s="200"/>
      <c r="J880" s="200"/>
      <c r="K880" s="200"/>
      <c r="L880" s="200"/>
      <c r="M880" s="200"/>
      <c r="N880" s="200"/>
      <c r="O880" s="200"/>
    </row>
    <row r="881" spans="4:15" x14ac:dyDescent="0.5">
      <c r="D881" s="200"/>
      <c r="E881" s="200"/>
      <c r="F881" s="200"/>
      <c r="G881" s="200"/>
      <c r="H881" s="200"/>
      <c r="I881" s="200"/>
      <c r="J881" s="200"/>
      <c r="K881" s="200"/>
      <c r="L881" s="200"/>
      <c r="M881" s="200"/>
      <c r="N881" s="200"/>
      <c r="O881" s="200"/>
    </row>
    <row r="882" spans="4:15" x14ac:dyDescent="0.5">
      <c r="D882" s="200"/>
      <c r="E882" s="200"/>
      <c r="F882" s="200"/>
      <c r="G882" s="200"/>
      <c r="H882" s="200"/>
      <c r="I882" s="200"/>
      <c r="J882" s="200"/>
      <c r="K882" s="200"/>
      <c r="L882" s="200"/>
      <c r="M882" s="200"/>
      <c r="N882" s="200"/>
      <c r="O882" s="200"/>
    </row>
    <row r="883" spans="4:15" x14ac:dyDescent="0.5">
      <c r="D883" s="200"/>
      <c r="E883" s="200"/>
      <c r="F883" s="200"/>
      <c r="G883" s="200"/>
      <c r="H883" s="200"/>
      <c r="I883" s="200"/>
      <c r="J883" s="200"/>
      <c r="K883" s="200"/>
      <c r="L883" s="200"/>
      <c r="M883" s="200"/>
      <c r="N883" s="200"/>
      <c r="O883" s="200"/>
    </row>
    <row r="884" spans="4:15" x14ac:dyDescent="0.5">
      <c r="D884" s="200"/>
      <c r="E884" s="200"/>
      <c r="F884" s="200"/>
      <c r="G884" s="200"/>
      <c r="H884" s="200"/>
      <c r="I884" s="200"/>
      <c r="J884" s="200"/>
      <c r="K884" s="200"/>
      <c r="L884" s="200"/>
      <c r="M884" s="200"/>
      <c r="N884" s="200"/>
      <c r="O884" s="200"/>
    </row>
    <row r="885" spans="4:15" x14ac:dyDescent="0.5">
      <c r="D885" s="200"/>
      <c r="E885" s="200"/>
      <c r="F885" s="200"/>
      <c r="G885" s="200"/>
      <c r="H885" s="200"/>
      <c r="I885" s="200"/>
      <c r="J885" s="200"/>
      <c r="K885" s="200"/>
      <c r="L885" s="200"/>
      <c r="M885" s="200"/>
      <c r="N885" s="200"/>
      <c r="O885" s="200"/>
    </row>
    <row r="886" spans="4:15" x14ac:dyDescent="0.5">
      <c r="D886" s="200"/>
      <c r="E886" s="200"/>
      <c r="F886" s="200"/>
      <c r="G886" s="200"/>
      <c r="H886" s="200"/>
      <c r="I886" s="200"/>
      <c r="J886" s="200"/>
      <c r="K886" s="200"/>
      <c r="L886" s="200"/>
      <c r="M886" s="200"/>
      <c r="N886" s="200"/>
      <c r="O886" s="200"/>
    </row>
    <row r="887" spans="4:15" x14ac:dyDescent="0.5">
      <c r="D887" s="200"/>
      <c r="E887" s="200"/>
      <c r="F887" s="200"/>
      <c r="G887" s="200"/>
      <c r="H887" s="200"/>
      <c r="I887" s="200"/>
      <c r="J887" s="200"/>
      <c r="K887" s="200"/>
      <c r="L887" s="200"/>
      <c r="M887" s="200"/>
      <c r="N887" s="200"/>
      <c r="O887" s="200"/>
    </row>
    <row r="888" spans="4:15" x14ac:dyDescent="0.5">
      <c r="D888" s="200"/>
      <c r="E888" s="200"/>
      <c r="F888" s="200"/>
      <c r="G888" s="200"/>
      <c r="H888" s="200"/>
      <c r="I888" s="200"/>
      <c r="J888" s="200"/>
      <c r="K888" s="200"/>
      <c r="L888" s="200"/>
      <c r="M888" s="200"/>
      <c r="N888" s="200"/>
      <c r="O888" s="200"/>
    </row>
    <row r="889" spans="4:15" x14ac:dyDescent="0.5">
      <c r="D889" s="200"/>
      <c r="E889" s="200"/>
      <c r="F889" s="200"/>
      <c r="G889" s="200"/>
      <c r="H889" s="200"/>
      <c r="I889" s="200"/>
      <c r="J889" s="200"/>
      <c r="K889" s="200"/>
      <c r="L889" s="200"/>
      <c r="M889" s="200"/>
      <c r="N889" s="200"/>
      <c r="O889" s="200"/>
    </row>
    <row r="890" spans="4:15" x14ac:dyDescent="0.5">
      <c r="D890" s="200"/>
      <c r="E890" s="200"/>
      <c r="F890" s="200"/>
      <c r="G890" s="200"/>
      <c r="H890" s="200"/>
      <c r="I890" s="200"/>
      <c r="J890" s="200"/>
      <c r="K890" s="200"/>
      <c r="L890" s="200"/>
      <c r="M890" s="200"/>
      <c r="N890" s="200"/>
      <c r="O890" s="200"/>
    </row>
    <row r="891" spans="4:15" x14ac:dyDescent="0.5">
      <c r="D891" s="200"/>
      <c r="E891" s="200"/>
      <c r="F891" s="200"/>
      <c r="G891" s="200"/>
      <c r="H891" s="200"/>
      <c r="I891" s="200"/>
      <c r="J891" s="200"/>
      <c r="K891" s="200"/>
      <c r="L891" s="200"/>
      <c r="M891" s="200"/>
      <c r="N891" s="200"/>
      <c r="O891" s="200"/>
    </row>
    <row r="892" spans="4:15" x14ac:dyDescent="0.5">
      <c r="D892" s="200"/>
      <c r="E892" s="200"/>
      <c r="F892" s="200"/>
      <c r="G892" s="200"/>
      <c r="H892" s="200"/>
      <c r="I892" s="200"/>
      <c r="J892" s="200"/>
      <c r="K892" s="200"/>
      <c r="L892" s="200"/>
      <c r="M892" s="200"/>
      <c r="N892" s="200"/>
      <c r="O892" s="200"/>
    </row>
    <row r="893" spans="4:15" x14ac:dyDescent="0.5">
      <c r="D893" s="200"/>
      <c r="E893" s="200"/>
      <c r="F893" s="200"/>
      <c r="G893" s="200"/>
      <c r="H893" s="200"/>
      <c r="I893" s="200"/>
      <c r="J893" s="200"/>
      <c r="K893" s="200"/>
      <c r="L893" s="200"/>
      <c r="M893" s="200"/>
      <c r="N893" s="200"/>
      <c r="O893" s="200"/>
    </row>
    <row r="894" spans="4:15" x14ac:dyDescent="0.5">
      <c r="D894" s="200"/>
      <c r="E894" s="200"/>
      <c r="F894" s="200"/>
      <c r="G894" s="200"/>
      <c r="H894" s="200"/>
      <c r="I894" s="200"/>
      <c r="J894" s="200"/>
      <c r="K894" s="200"/>
      <c r="L894" s="200"/>
      <c r="M894" s="200"/>
      <c r="N894" s="200"/>
      <c r="O894" s="200"/>
    </row>
    <row r="895" spans="4:15" x14ac:dyDescent="0.5">
      <c r="D895" s="200"/>
      <c r="E895" s="200"/>
      <c r="F895" s="200"/>
      <c r="G895" s="200"/>
      <c r="H895" s="200"/>
      <c r="I895" s="200"/>
      <c r="J895" s="200"/>
      <c r="K895" s="200"/>
      <c r="L895" s="200"/>
      <c r="M895" s="200"/>
      <c r="N895" s="200"/>
      <c r="O895" s="200"/>
    </row>
    <row r="896" spans="4:15" x14ac:dyDescent="0.5">
      <c r="D896" s="200"/>
      <c r="E896" s="200"/>
      <c r="F896" s="200"/>
      <c r="G896" s="200"/>
      <c r="H896" s="200"/>
      <c r="I896" s="200"/>
      <c r="J896" s="200"/>
      <c r="K896" s="200"/>
      <c r="L896" s="200"/>
      <c r="M896" s="200"/>
      <c r="N896" s="200"/>
      <c r="O896" s="200"/>
    </row>
    <row r="897" spans="4:15" x14ac:dyDescent="0.5">
      <c r="D897" s="200"/>
      <c r="E897" s="200"/>
      <c r="F897" s="200"/>
      <c r="G897" s="200"/>
      <c r="H897" s="200"/>
      <c r="I897" s="200"/>
      <c r="J897" s="200"/>
      <c r="K897" s="200"/>
      <c r="L897" s="200"/>
      <c r="M897" s="200"/>
      <c r="N897" s="200"/>
      <c r="O897" s="200"/>
    </row>
    <row r="898" spans="4:15" x14ac:dyDescent="0.5">
      <c r="D898" s="200"/>
      <c r="E898" s="200"/>
      <c r="F898" s="200"/>
      <c r="G898" s="200"/>
      <c r="H898" s="200"/>
      <c r="I898" s="200"/>
      <c r="J898" s="200"/>
      <c r="K898" s="200"/>
      <c r="L898" s="200"/>
      <c r="M898" s="200"/>
      <c r="N898" s="200"/>
      <c r="O898" s="200"/>
    </row>
    <row r="899" spans="4:15" x14ac:dyDescent="0.5">
      <c r="D899" s="200"/>
      <c r="E899" s="200"/>
      <c r="F899" s="200"/>
      <c r="G899" s="200"/>
      <c r="H899" s="200"/>
      <c r="I899" s="200"/>
      <c r="J899" s="200"/>
      <c r="K899" s="200"/>
      <c r="L899" s="200"/>
      <c r="M899" s="200"/>
      <c r="N899" s="200"/>
      <c r="O899" s="200"/>
    </row>
    <row r="900" spans="4:15" x14ac:dyDescent="0.5">
      <c r="D900" s="200"/>
      <c r="E900" s="200"/>
      <c r="F900" s="200"/>
      <c r="G900" s="200"/>
      <c r="H900" s="200"/>
      <c r="I900" s="200"/>
      <c r="J900" s="200"/>
      <c r="K900" s="200"/>
      <c r="L900" s="200"/>
      <c r="M900" s="200"/>
      <c r="N900" s="200"/>
      <c r="O900" s="200"/>
    </row>
    <row r="901" spans="4:15" x14ac:dyDescent="0.5">
      <c r="D901" s="200"/>
      <c r="E901" s="200"/>
      <c r="F901" s="200"/>
      <c r="G901" s="200"/>
      <c r="H901" s="200"/>
      <c r="I901" s="200"/>
      <c r="J901" s="200"/>
      <c r="K901" s="200"/>
      <c r="L901" s="200"/>
      <c r="M901" s="200"/>
      <c r="N901" s="200"/>
      <c r="O901" s="200"/>
    </row>
    <row r="902" spans="4:15" x14ac:dyDescent="0.5">
      <c r="D902" s="200"/>
      <c r="E902" s="200"/>
      <c r="F902" s="200"/>
      <c r="G902" s="200"/>
      <c r="H902" s="200"/>
      <c r="I902" s="200"/>
      <c r="J902" s="200"/>
      <c r="K902" s="200"/>
      <c r="L902" s="200"/>
      <c r="M902" s="200"/>
      <c r="N902" s="200"/>
      <c r="O902" s="200"/>
    </row>
    <row r="903" spans="4:15" x14ac:dyDescent="0.5">
      <c r="D903" s="200"/>
      <c r="E903" s="200"/>
      <c r="F903" s="200"/>
      <c r="G903" s="200"/>
      <c r="H903" s="200"/>
      <c r="I903" s="200"/>
      <c r="J903" s="200"/>
      <c r="K903" s="200"/>
      <c r="L903" s="200"/>
      <c r="M903" s="200"/>
      <c r="N903" s="200"/>
      <c r="O903" s="200"/>
    </row>
    <row r="904" spans="4:15" x14ac:dyDescent="0.5">
      <c r="D904" s="200"/>
      <c r="E904" s="200"/>
      <c r="F904" s="200"/>
      <c r="G904" s="200"/>
      <c r="H904" s="200"/>
      <c r="I904" s="200"/>
      <c r="J904" s="200"/>
      <c r="K904" s="200"/>
      <c r="L904" s="200"/>
      <c r="M904" s="200"/>
      <c r="N904" s="200"/>
      <c r="O904" s="200"/>
    </row>
    <row r="905" spans="4:15" x14ac:dyDescent="0.5">
      <c r="D905" s="200"/>
      <c r="E905" s="200"/>
      <c r="F905" s="200"/>
      <c r="G905" s="200"/>
      <c r="H905" s="200"/>
      <c r="I905" s="200"/>
      <c r="J905" s="200"/>
      <c r="K905" s="200"/>
      <c r="L905" s="200"/>
      <c r="M905" s="200"/>
      <c r="N905" s="200"/>
      <c r="O905" s="200"/>
    </row>
    <row r="906" spans="4:15" x14ac:dyDescent="0.5">
      <c r="D906" s="200"/>
      <c r="E906" s="200"/>
      <c r="F906" s="200"/>
      <c r="G906" s="200"/>
      <c r="H906" s="200"/>
      <c r="I906" s="200"/>
      <c r="J906" s="200"/>
      <c r="K906" s="200"/>
      <c r="L906" s="200"/>
      <c r="M906" s="200"/>
      <c r="N906" s="200"/>
      <c r="O906" s="200"/>
    </row>
    <row r="907" spans="4:15" x14ac:dyDescent="0.5">
      <c r="D907" s="200"/>
      <c r="E907" s="200"/>
      <c r="F907" s="200"/>
      <c r="G907" s="200"/>
      <c r="H907" s="200"/>
      <c r="I907" s="200"/>
      <c r="J907" s="200"/>
      <c r="K907" s="200"/>
      <c r="L907" s="200"/>
      <c r="M907" s="200"/>
      <c r="N907" s="200"/>
      <c r="O907" s="200"/>
    </row>
    <row r="908" spans="4:15" x14ac:dyDescent="0.5">
      <c r="D908" s="200"/>
      <c r="E908" s="200"/>
      <c r="F908" s="200"/>
      <c r="G908" s="200"/>
      <c r="H908" s="200"/>
      <c r="I908" s="200"/>
      <c r="J908" s="200"/>
      <c r="K908" s="200"/>
      <c r="L908" s="200"/>
      <c r="M908" s="200"/>
      <c r="N908" s="200"/>
      <c r="O908" s="200"/>
    </row>
    <row r="909" spans="4:15" x14ac:dyDescent="0.5">
      <c r="D909" s="200"/>
      <c r="E909" s="200"/>
      <c r="F909" s="200"/>
      <c r="G909" s="200"/>
      <c r="H909" s="200"/>
      <c r="I909" s="200"/>
      <c r="J909" s="200"/>
      <c r="K909" s="200"/>
      <c r="L909" s="200"/>
      <c r="M909" s="200"/>
      <c r="N909" s="200"/>
      <c r="O909" s="200"/>
    </row>
    <row r="910" spans="4:15" x14ac:dyDescent="0.5">
      <c r="D910" s="200"/>
      <c r="E910" s="200"/>
      <c r="F910" s="200"/>
      <c r="G910" s="200"/>
      <c r="H910" s="200"/>
      <c r="I910" s="200"/>
      <c r="J910" s="200"/>
      <c r="K910" s="200"/>
      <c r="L910" s="200"/>
      <c r="M910" s="200"/>
      <c r="N910" s="200"/>
      <c r="O910" s="200"/>
    </row>
    <row r="911" spans="4:15" x14ac:dyDescent="0.5">
      <c r="D911" s="200"/>
      <c r="E911" s="200"/>
      <c r="F911" s="200"/>
      <c r="G911" s="200"/>
      <c r="H911" s="200"/>
      <c r="I911" s="200"/>
      <c r="J911" s="200"/>
      <c r="K911" s="200"/>
      <c r="L911" s="200"/>
      <c r="M911" s="200"/>
      <c r="N911" s="200"/>
      <c r="O911" s="200"/>
    </row>
    <row r="912" spans="4:15" x14ac:dyDescent="0.5">
      <c r="D912" s="200"/>
      <c r="E912" s="200"/>
      <c r="F912" s="200"/>
      <c r="G912" s="200"/>
      <c r="H912" s="200"/>
      <c r="I912" s="200"/>
      <c r="J912" s="200"/>
      <c r="K912" s="200"/>
      <c r="L912" s="200"/>
      <c r="M912" s="200"/>
      <c r="N912" s="200"/>
      <c r="O912" s="200"/>
    </row>
    <row r="913" spans="4:15" x14ac:dyDescent="0.5">
      <c r="D913" s="200"/>
      <c r="E913" s="200"/>
      <c r="F913" s="200"/>
      <c r="G913" s="200"/>
      <c r="H913" s="200"/>
      <c r="I913" s="200"/>
      <c r="J913" s="200"/>
      <c r="K913" s="200"/>
      <c r="L913" s="200"/>
      <c r="M913" s="200"/>
      <c r="N913" s="200"/>
      <c r="O913" s="200"/>
    </row>
    <row r="914" spans="4:15" x14ac:dyDescent="0.5">
      <c r="D914" s="200"/>
      <c r="E914" s="200"/>
      <c r="F914" s="200"/>
      <c r="G914" s="200"/>
      <c r="H914" s="200"/>
      <c r="I914" s="200"/>
      <c r="J914" s="200"/>
      <c r="K914" s="200"/>
      <c r="L914" s="200"/>
      <c r="M914" s="200"/>
      <c r="N914" s="200"/>
      <c r="O914" s="200"/>
    </row>
    <row r="915" spans="4:15" x14ac:dyDescent="0.5">
      <c r="D915" s="200"/>
      <c r="E915" s="200"/>
      <c r="F915" s="200"/>
      <c r="G915" s="200"/>
      <c r="H915" s="200"/>
      <c r="I915" s="200"/>
      <c r="J915" s="200"/>
      <c r="K915" s="200"/>
      <c r="L915" s="200"/>
      <c r="M915" s="200"/>
      <c r="N915" s="200"/>
      <c r="O915" s="200"/>
    </row>
    <row r="916" spans="4:15" x14ac:dyDescent="0.5">
      <c r="D916" s="200"/>
      <c r="E916" s="200"/>
      <c r="F916" s="200"/>
      <c r="G916" s="200"/>
      <c r="H916" s="200"/>
      <c r="I916" s="200"/>
      <c r="J916" s="200"/>
      <c r="K916" s="200"/>
      <c r="L916" s="200"/>
      <c r="M916" s="200"/>
      <c r="N916" s="200"/>
      <c r="O916" s="200"/>
    </row>
    <row r="917" spans="4:15" x14ac:dyDescent="0.5">
      <c r="D917" s="200"/>
      <c r="E917" s="200"/>
      <c r="F917" s="200"/>
      <c r="G917" s="200"/>
      <c r="H917" s="200"/>
      <c r="I917" s="200"/>
      <c r="J917" s="200"/>
      <c r="K917" s="200"/>
      <c r="L917" s="200"/>
      <c r="M917" s="200"/>
      <c r="N917" s="200"/>
      <c r="O917" s="200"/>
    </row>
    <row r="918" spans="4:15" x14ac:dyDescent="0.5">
      <c r="D918" s="200"/>
      <c r="E918" s="200"/>
      <c r="F918" s="200"/>
      <c r="G918" s="200"/>
      <c r="H918" s="200"/>
      <c r="I918" s="200"/>
      <c r="J918" s="200"/>
      <c r="K918" s="200"/>
      <c r="L918" s="200"/>
      <c r="M918" s="200"/>
      <c r="N918" s="200"/>
      <c r="O918" s="200"/>
    </row>
    <row r="919" spans="4:15" x14ac:dyDescent="0.5">
      <c r="D919" s="200"/>
      <c r="E919" s="200"/>
      <c r="F919" s="200"/>
      <c r="G919" s="200"/>
      <c r="H919" s="200"/>
      <c r="I919" s="200"/>
      <c r="J919" s="200"/>
      <c r="K919" s="200"/>
      <c r="L919" s="200"/>
      <c r="M919" s="200"/>
      <c r="N919" s="200"/>
      <c r="O919" s="200"/>
    </row>
    <row r="920" spans="4:15" x14ac:dyDescent="0.5">
      <c r="D920" s="200"/>
      <c r="E920" s="200"/>
      <c r="F920" s="200"/>
      <c r="G920" s="200"/>
      <c r="H920" s="200"/>
      <c r="I920" s="200"/>
      <c r="J920" s="200"/>
      <c r="K920" s="200"/>
      <c r="L920" s="200"/>
      <c r="M920" s="200"/>
      <c r="N920" s="200"/>
      <c r="O920" s="200"/>
    </row>
    <row r="921" spans="4:15" x14ac:dyDescent="0.5">
      <c r="D921" s="200"/>
      <c r="E921" s="200"/>
      <c r="F921" s="200"/>
      <c r="G921" s="200"/>
      <c r="H921" s="200"/>
      <c r="I921" s="200"/>
      <c r="J921" s="200"/>
      <c r="K921" s="200"/>
      <c r="L921" s="200"/>
      <c r="M921" s="200"/>
      <c r="N921" s="200"/>
      <c r="O921" s="200"/>
    </row>
    <row r="922" spans="4:15" x14ac:dyDescent="0.5">
      <c r="D922" s="200"/>
      <c r="E922" s="200"/>
      <c r="F922" s="200"/>
      <c r="G922" s="200"/>
      <c r="H922" s="200"/>
      <c r="I922" s="200"/>
      <c r="J922" s="200"/>
      <c r="K922" s="200"/>
      <c r="L922" s="200"/>
      <c r="M922" s="200"/>
      <c r="N922" s="200"/>
      <c r="O922" s="200"/>
    </row>
    <row r="923" spans="4:15" x14ac:dyDescent="0.5">
      <c r="D923" s="200"/>
      <c r="E923" s="200"/>
      <c r="F923" s="200"/>
      <c r="G923" s="200"/>
      <c r="H923" s="200"/>
      <c r="I923" s="200"/>
      <c r="J923" s="200"/>
      <c r="K923" s="200"/>
      <c r="L923" s="200"/>
      <c r="M923" s="200"/>
      <c r="N923" s="200"/>
      <c r="O923" s="200"/>
    </row>
    <row r="924" spans="4:15" x14ac:dyDescent="0.5">
      <c r="D924" s="200"/>
      <c r="E924" s="200"/>
      <c r="F924" s="200"/>
      <c r="G924" s="200"/>
      <c r="H924" s="200"/>
      <c r="I924" s="200"/>
      <c r="J924" s="200"/>
      <c r="K924" s="200"/>
      <c r="L924" s="200"/>
      <c r="M924" s="200"/>
      <c r="N924" s="200"/>
      <c r="O924" s="200"/>
    </row>
    <row r="925" spans="4:15" x14ac:dyDescent="0.5">
      <c r="D925" s="200"/>
      <c r="E925" s="200"/>
      <c r="F925" s="200"/>
      <c r="G925" s="200"/>
      <c r="H925" s="200"/>
      <c r="I925" s="200"/>
      <c r="J925" s="200"/>
      <c r="K925" s="200"/>
      <c r="L925" s="200"/>
      <c r="M925" s="200"/>
      <c r="N925" s="200"/>
      <c r="O925" s="200"/>
    </row>
    <row r="926" spans="4:15" x14ac:dyDescent="0.5">
      <c r="D926" s="200"/>
      <c r="E926" s="200"/>
      <c r="F926" s="200"/>
      <c r="G926" s="200"/>
      <c r="H926" s="200"/>
      <c r="I926" s="200"/>
      <c r="J926" s="200"/>
      <c r="K926" s="200"/>
      <c r="L926" s="200"/>
      <c r="M926" s="200"/>
      <c r="N926" s="200"/>
      <c r="O926" s="200"/>
    </row>
    <row r="927" spans="4:15" x14ac:dyDescent="0.5">
      <c r="D927" s="200"/>
      <c r="E927" s="200"/>
      <c r="F927" s="200"/>
      <c r="G927" s="200"/>
      <c r="H927" s="200"/>
      <c r="I927" s="200"/>
      <c r="J927" s="200"/>
      <c r="K927" s="200"/>
      <c r="L927" s="200"/>
      <c r="M927" s="200"/>
      <c r="N927" s="200"/>
      <c r="O927" s="200"/>
    </row>
    <row r="928" spans="4:15" x14ac:dyDescent="0.5">
      <c r="D928" s="200"/>
      <c r="E928" s="200"/>
      <c r="F928" s="200"/>
      <c r="G928" s="200"/>
      <c r="H928" s="200"/>
      <c r="I928" s="200"/>
      <c r="J928" s="200"/>
      <c r="K928" s="200"/>
      <c r="L928" s="200"/>
      <c r="M928" s="200"/>
      <c r="N928" s="200"/>
      <c r="O928" s="200"/>
    </row>
    <row r="929" spans="4:15" x14ac:dyDescent="0.5">
      <c r="D929" s="200"/>
      <c r="E929" s="200"/>
      <c r="F929" s="200"/>
      <c r="G929" s="200"/>
      <c r="H929" s="200"/>
      <c r="I929" s="200"/>
      <c r="J929" s="200"/>
      <c r="K929" s="200"/>
      <c r="L929" s="200"/>
      <c r="M929" s="200"/>
      <c r="N929" s="200"/>
      <c r="O929" s="200"/>
    </row>
    <row r="930" spans="4:15" x14ac:dyDescent="0.5">
      <c r="D930" s="200"/>
      <c r="E930" s="200"/>
      <c r="F930" s="200"/>
      <c r="G930" s="200"/>
      <c r="H930" s="200"/>
      <c r="I930" s="200"/>
      <c r="J930" s="200"/>
      <c r="K930" s="200"/>
      <c r="L930" s="200"/>
      <c r="M930" s="200"/>
      <c r="N930" s="200"/>
      <c r="O930" s="200"/>
    </row>
    <row r="931" spans="4:15" x14ac:dyDescent="0.5">
      <c r="D931" s="200"/>
      <c r="E931" s="200"/>
      <c r="F931" s="200"/>
      <c r="G931" s="200"/>
      <c r="H931" s="200"/>
      <c r="I931" s="200"/>
      <c r="J931" s="200"/>
      <c r="K931" s="200"/>
      <c r="L931" s="200"/>
      <c r="M931" s="200"/>
      <c r="N931" s="200"/>
      <c r="O931" s="200"/>
    </row>
    <row r="932" spans="4:15" x14ac:dyDescent="0.5">
      <c r="D932" s="200"/>
      <c r="E932" s="200"/>
      <c r="F932" s="200"/>
      <c r="G932" s="200"/>
      <c r="H932" s="200"/>
      <c r="I932" s="200"/>
      <c r="J932" s="200"/>
      <c r="K932" s="200"/>
      <c r="L932" s="200"/>
      <c r="M932" s="200"/>
      <c r="N932" s="200"/>
      <c r="O932" s="200"/>
    </row>
    <row r="933" spans="4:15" x14ac:dyDescent="0.5">
      <c r="D933" s="200"/>
      <c r="E933" s="200"/>
      <c r="F933" s="200"/>
      <c r="G933" s="200"/>
      <c r="H933" s="200"/>
      <c r="I933" s="200"/>
      <c r="J933" s="200"/>
      <c r="K933" s="200"/>
      <c r="L933" s="200"/>
      <c r="M933" s="200"/>
      <c r="N933" s="200"/>
      <c r="O933" s="200"/>
    </row>
    <row r="934" spans="4:15" x14ac:dyDescent="0.5">
      <c r="D934" s="200"/>
      <c r="E934" s="200"/>
      <c r="F934" s="200"/>
      <c r="G934" s="200"/>
      <c r="H934" s="200"/>
      <c r="I934" s="200"/>
      <c r="J934" s="200"/>
      <c r="K934" s="200"/>
      <c r="L934" s="200"/>
      <c r="M934" s="200"/>
      <c r="N934" s="200"/>
      <c r="O934" s="200"/>
    </row>
    <row r="935" spans="4:15" x14ac:dyDescent="0.5">
      <c r="D935" s="200"/>
      <c r="E935" s="200"/>
      <c r="F935" s="200"/>
      <c r="G935" s="200"/>
      <c r="H935" s="200"/>
      <c r="I935" s="200"/>
      <c r="J935" s="200"/>
      <c r="K935" s="200"/>
      <c r="L935" s="200"/>
      <c r="M935" s="200"/>
      <c r="N935" s="200"/>
      <c r="O935" s="200"/>
    </row>
    <row r="936" spans="4:15" x14ac:dyDescent="0.5">
      <c r="D936" s="200"/>
      <c r="E936" s="200"/>
      <c r="F936" s="200"/>
      <c r="G936" s="200"/>
      <c r="H936" s="200"/>
      <c r="I936" s="200"/>
      <c r="J936" s="200"/>
      <c r="K936" s="200"/>
      <c r="L936" s="200"/>
      <c r="M936" s="200"/>
      <c r="N936" s="200"/>
      <c r="O936" s="200"/>
    </row>
    <row r="937" spans="4:15" x14ac:dyDescent="0.5">
      <c r="D937" s="200"/>
      <c r="E937" s="200"/>
      <c r="F937" s="200"/>
      <c r="G937" s="200"/>
      <c r="H937" s="200"/>
      <c r="I937" s="200"/>
      <c r="J937" s="200"/>
      <c r="K937" s="200"/>
      <c r="L937" s="200"/>
      <c r="M937" s="200"/>
      <c r="N937" s="200"/>
      <c r="O937" s="200"/>
    </row>
    <row r="938" spans="4:15" x14ac:dyDescent="0.5">
      <c r="D938" s="200"/>
      <c r="E938" s="200"/>
      <c r="F938" s="200"/>
      <c r="G938" s="200"/>
      <c r="H938" s="200"/>
      <c r="I938" s="200"/>
      <c r="J938" s="200"/>
      <c r="K938" s="200"/>
      <c r="L938" s="200"/>
      <c r="M938" s="200"/>
      <c r="N938" s="200"/>
      <c r="O938" s="200"/>
    </row>
    <row r="939" spans="4:15" x14ac:dyDescent="0.5">
      <c r="D939" s="200"/>
      <c r="E939" s="200"/>
      <c r="F939" s="200"/>
      <c r="G939" s="200"/>
      <c r="H939" s="200"/>
      <c r="I939" s="200"/>
      <c r="J939" s="200"/>
      <c r="K939" s="200"/>
      <c r="L939" s="200"/>
      <c r="M939" s="200"/>
      <c r="N939" s="200"/>
      <c r="O939" s="200"/>
    </row>
    <row r="940" spans="4:15" x14ac:dyDescent="0.5">
      <c r="D940" s="200"/>
      <c r="E940" s="200"/>
      <c r="F940" s="200"/>
      <c r="G940" s="200"/>
      <c r="H940" s="200"/>
      <c r="I940" s="200"/>
      <c r="J940" s="200"/>
      <c r="K940" s="200"/>
      <c r="L940" s="200"/>
      <c r="M940" s="200"/>
      <c r="N940" s="200"/>
      <c r="O940" s="200"/>
    </row>
    <row r="941" spans="4:15" x14ac:dyDescent="0.5">
      <c r="D941" s="200"/>
      <c r="E941" s="200"/>
      <c r="F941" s="200"/>
      <c r="G941" s="200"/>
      <c r="H941" s="200"/>
      <c r="I941" s="200"/>
      <c r="J941" s="200"/>
      <c r="K941" s="200"/>
      <c r="L941" s="200"/>
      <c r="M941" s="200"/>
      <c r="N941" s="200"/>
      <c r="O941" s="200"/>
    </row>
    <row r="942" spans="4:15" x14ac:dyDescent="0.5">
      <c r="D942" s="200"/>
      <c r="E942" s="200"/>
      <c r="F942" s="200"/>
      <c r="G942" s="200"/>
      <c r="H942" s="200"/>
      <c r="I942" s="200"/>
      <c r="J942" s="200"/>
      <c r="K942" s="200"/>
      <c r="L942" s="200"/>
      <c r="M942" s="200"/>
      <c r="N942" s="200"/>
      <c r="O942" s="200"/>
    </row>
    <row r="943" spans="4:15" x14ac:dyDescent="0.5">
      <c r="D943" s="200"/>
      <c r="E943" s="200"/>
      <c r="F943" s="200"/>
      <c r="G943" s="200"/>
      <c r="H943" s="200"/>
      <c r="I943" s="200"/>
      <c r="J943" s="200"/>
      <c r="K943" s="200"/>
      <c r="L943" s="200"/>
      <c r="M943" s="200"/>
      <c r="N943" s="200"/>
      <c r="O943" s="200"/>
    </row>
    <row r="944" spans="4:15" x14ac:dyDescent="0.5">
      <c r="D944" s="200"/>
      <c r="E944" s="200"/>
      <c r="F944" s="200"/>
      <c r="G944" s="200"/>
      <c r="H944" s="200"/>
      <c r="I944" s="200"/>
      <c r="J944" s="200"/>
      <c r="K944" s="200"/>
      <c r="L944" s="200"/>
      <c r="M944" s="200"/>
      <c r="N944" s="200"/>
      <c r="O944" s="200"/>
    </row>
    <row r="945" spans="4:15" x14ac:dyDescent="0.5">
      <c r="D945" s="200"/>
      <c r="E945" s="200"/>
      <c r="F945" s="200"/>
      <c r="G945" s="200"/>
      <c r="H945" s="200"/>
      <c r="I945" s="200"/>
      <c r="J945" s="200"/>
      <c r="K945" s="200"/>
      <c r="L945" s="200"/>
      <c r="M945" s="200"/>
      <c r="N945" s="200"/>
      <c r="O945" s="200"/>
    </row>
    <row r="946" spans="4:15" x14ac:dyDescent="0.5">
      <c r="D946" s="200"/>
      <c r="E946" s="200"/>
      <c r="F946" s="200"/>
      <c r="G946" s="200"/>
      <c r="H946" s="200"/>
      <c r="I946" s="200"/>
      <c r="J946" s="200"/>
      <c r="K946" s="200"/>
      <c r="L946" s="200"/>
      <c r="M946" s="200"/>
      <c r="N946" s="200"/>
      <c r="O946" s="200"/>
    </row>
    <row r="947" spans="4:15" x14ac:dyDescent="0.5">
      <c r="D947" s="200"/>
      <c r="E947" s="200"/>
      <c r="F947" s="200"/>
      <c r="G947" s="200"/>
      <c r="H947" s="200"/>
      <c r="I947" s="200"/>
      <c r="J947" s="200"/>
      <c r="K947" s="200"/>
      <c r="L947" s="200"/>
      <c r="M947" s="200"/>
      <c r="N947" s="200"/>
      <c r="O947" s="200"/>
    </row>
    <row r="948" spans="4:15" x14ac:dyDescent="0.5">
      <c r="D948" s="200"/>
      <c r="E948" s="200"/>
      <c r="F948" s="200"/>
      <c r="G948" s="200"/>
      <c r="H948" s="200"/>
      <c r="I948" s="200"/>
      <c r="J948" s="200"/>
      <c r="K948" s="200"/>
      <c r="L948" s="200"/>
      <c r="M948" s="200"/>
      <c r="N948" s="200"/>
      <c r="O948" s="200"/>
    </row>
    <row r="949" spans="4:15" x14ac:dyDescent="0.5">
      <c r="D949" s="200"/>
      <c r="E949" s="200"/>
      <c r="F949" s="200"/>
      <c r="G949" s="200"/>
      <c r="H949" s="200"/>
      <c r="I949" s="200"/>
      <c r="J949" s="200"/>
      <c r="K949" s="200"/>
      <c r="L949" s="200"/>
      <c r="M949" s="200"/>
      <c r="N949" s="200"/>
      <c r="O949" s="200"/>
    </row>
    <row r="950" spans="4:15" x14ac:dyDescent="0.5">
      <c r="D950" s="200"/>
      <c r="E950" s="200"/>
      <c r="F950" s="200"/>
      <c r="G950" s="200"/>
      <c r="H950" s="200"/>
      <c r="I950" s="200"/>
      <c r="J950" s="200"/>
      <c r="K950" s="200"/>
      <c r="L950" s="200"/>
      <c r="M950" s="200"/>
      <c r="N950" s="200"/>
      <c r="O950" s="200"/>
    </row>
    <row r="951" spans="4:15" x14ac:dyDescent="0.5">
      <c r="D951" s="200"/>
      <c r="E951" s="200"/>
      <c r="F951" s="200"/>
      <c r="G951" s="200"/>
      <c r="H951" s="200"/>
      <c r="I951" s="200"/>
      <c r="J951" s="200"/>
      <c r="K951" s="200"/>
      <c r="L951" s="200"/>
      <c r="M951" s="200"/>
      <c r="N951" s="200"/>
      <c r="O951" s="200"/>
    </row>
    <row r="952" spans="4:15" x14ac:dyDescent="0.5">
      <c r="D952" s="200"/>
      <c r="E952" s="200"/>
      <c r="F952" s="200"/>
      <c r="G952" s="200"/>
      <c r="H952" s="200"/>
      <c r="I952" s="200"/>
      <c r="J952" s="200"/>
      <c r="K952" s="200"/>
      <c r="L952" s="200"/>
      <c r="M952" s="200"/>
      <c r="N952" s="200"/>
      <c r="O952" s="200"/>
    </row>
    <row r="953" spans="4:15" x14ac:dyDescent="0.5">
      <c r="D953" s="200"/>
      <c r="E953" s="200"/>
      <c r="F953" s="200"/>
      <c r="G953" s="200"/>
      <c r="H953" s="200"/>
      <c r="I953" s="200"/>
      <c r="J953" s="200"/>
      <c r="K953" s="200"/>
      <c r="L953" s="200"/>
      <c r="M953" s="200"/>
      <c r="N953" s="200"/>
      <c r="O953" s="200"/>
    </row>
    <row r="954" spans="4:15" x14ac:dyDescent="0.5">
      <c r="D954" s="200"/>
      <c r="E954" s="200"/>
      <c r="F954" s="200"/>
      <c r="G954" s="200"/>
      <c r="H954" s="200"/>
      <c r="I954" s="200"/>
      <c r="J954" s="200"/>
      <c r="K954" s="200"/>
      <c r="L954" s="200"/>
      <c r="M954" s="200"/>
      <c r="N954" s="200"/>
      <c r="O954" s="200"/>
    </row>
    <row r="955" spans="4:15" x14ac:dyDescent="0.5">
      <c r="D955" s="200"/>
      <c r="E955" s="200"/>
      <c r="F955" s="200"/>
      <c r="G955" s="200"/>
      <c r="H955" s="200"/>
      <c r="I955" s="200"/>
      <c r="J955" s="200"/>
      <c r="K955" s="200"/>
      <c r="L955" s="200"/>
      <c r="M955" s="200"/>
      <c r="N955" s="200"/>
      <c r="O955" s="200"/>
    </row>
    <row r="956" spans="4:15" x14ac:dyDescent="0.5">
      <c r="D956" s="200"/>
      <c r="E956" s="200"/>
      <c r="F956" s="200"/>
      <c r="G956" s="200"/>
      <c r="H956" s="200"/>
      <c r="I956" s="200"/>
      <c r="J956" s="200"/>
      <c r="K956" s="200"/>
      <c r="L956" s="200"/>
      <c r="M956" s="200"/>
      <c r="N956" s="200"/>
      <c r="O956" s="200"/>
    </row>
    <row r="957" spans="4:15" x14ac:dyDescent="0.5">
      <c r="D957" s="200"/>
      <c r="E957" s="200"/>
      <c r="F957" s="200"/>
      <c r="G957" s="200"/>
      <c r="H957" s="200"/>
      <c r="I957" s="200"/>
      <c r="J957" s="200"/>
      <c r="K957" s="200"/>
      <c r="L957" s="200"/>
      <c r="M957" s="200"/>
      <c r="N957" s="200"/>
      <c r="O957" s="200"/>
    </row>
    <row r="958" spans="4:15" x14ac:dyDescent="0.5">
      <c r="D958" s="200"/>
      <c r="E958" s="200"/>
      <c r="F958" s="200"/>
      <c r="G958" s="200"/>
      <c r="H958" s="200"/>
      <c r="I958" s="200"/>
      <c r="J958" s="200"/>
      <c r="K958" s="200"/>
      <c r="L958" s="200"/>
      <c r="M958" s="200"/>
      <c r="N958" s="200"/>
      <c r="O958" s="200"/>
    </row>
    <row r="959" spans="4:15" x14ac:dyDescent="0.5">
      <c r="D959" s="200"/>
      <c r="E959" s="200"/>
      <c r="F959" s="200"/>
      <c r="G959" s="200"/>
      <c r="H959" s="200"/>
      <c r="I959" s="200"/>
      <c r="J959" s="200"/>
      <c r="K959" s="200"/>
      <c r="L959" s="200"/>
      <c r="M959" s="200"/>
      <c r="N959" s="200"/>
      <c r="O959" s="200"/>
    </row>
    <row r="960" spans="4:15" x14ac:dyDescent="0.5">
      <c r="D960" s="200"/>
      <c r="E960" s="200"/>
      <c r="F960" s="200"/>
      <c r="G960" s="200"/>
      <c r="H960" s="200"/>
      <c r="I960" s="200"/>
      <c r="J960" s="200"/>
      <c r="K960" s="200"/>
      <c r="L960" s="200"/>
      <c r="M960" s="200"/>
      <c r="N960" s="200"/>
      <c r="O960" s="200"/>
    </row>
    <row r="961" spans="4:15" x14ac:dyDescent="0.5">
      <c r="D961" s="200"/>
      <c r="E961" s="200"/>
      <c r="F961" s="200"/>
      <c r="G961" s="200"/>
      <c r="H961" s="200"/>
      <c r="I961" s="200"/>
      <c r="J961" s="200"/>
      <c r="K961" s="200"/>
      <c r="L961" s="200"/>
      <c r="M961" s="200"/>
      <c r="N961" s="200"/>
      <c r="O961" s="200"/>
    </row>
    <row r="962" spans="4:15" x14ac:dyDescent="0.5">
      <c r="D962" s="200"/>
      <c r="E962" s="200"/>
      <c r="F962" s="200"/>
      <c r="G962" s="200"/>
      <c r="H962" s="200"/>
      <c r="I962" s="200"/>
      <c r="J962" s="200"/>
      <c r="K962" s="200"/>
      <c r="L962" s="200"/>
      <c r="M962" s="200"/>
      <c r="N962" s="200"/>
      <c r="O962" s="200"/>
    </row>
    <row r="963" spans="4:15" x14ac:dyDescent="0.5">
      <c r="D963" s="200"/>
      <c r="E963" s="200"/>
      <c r="F963" s="200"/>
      <c r="G963" s="200"/>
      <c r="H963" s="200"/>
      <c r="I963" s="200"/>
      <c r="J963" s="200"/>
      <c r="K963" s="200"/>
      <c r="L963" s="200"/>
      <c r="M963" s="200"/>
      <c r="N963" s="200"/>
      <c r="O963" s="200"/>
    </row>
    <row r="964" spans="4:15" x14ac:dyDescent="0.5">
      <c r="D964" s="200"/>
      <c r="E964" s="200"/>
      <c r="F964" s="200"/>
      <c r="G964" s="200"/>
      <c r="H964" s="200"/>
      <c r="I964" s="200"/>
      <c r="J964" s="200"/>
      <c r="K964" s="200"/>
      <c r="L964" s="200"/>
      <c r="M964" s="200"/>
      <c r="N964" s="200"/>
      <c r="O964" s="200"/>
    </row>
    <row r="965" spans="4:15" x14ac:dyDescent="0.5">
      <c r="D965" s="200"/>
      <c r="E965" s="200"/>
      <c r="F965" s="200"/>
      <c r="G965" s="200"/>
      <c r="H965" s="200"/>
      <c r="I965" s="200"/>
      <c r="J965" s="200"/>
      <c r="K965" s="200"/>
      <c r="L965" s="200"/>
      <c r="M965" s="200"/>
      <c r="N965" s="200"/>
      <c r="O965" s="200"/>
    </row>
    <row r="966" spans="4:15" x14ac:dyDescent="0.5">
      <c r="D966" s="200"/>
      <c r="E966" s="200"/>
      <c r="F966" s="200"/>
      <c r="G966" s="200"/>
      <c r="H966" s="200"/>
      <c r="I966" s="200"/>
      <c r="J966" s="200"/>
      <c r="K966" s="200"/>
      <c r="L966" s="200"/>
      <c r="M966" s="200"/>
      <c r="N966" s="200"/>
      <c r="O966" s="200"/>
    </row>
    <row r="967" spans="4:15" x14ac:dyDescent="0.5">
      <c r="D967" s="200"/>
      <c r="E967" s="200"/>
      <c r="F967" s="200"/>
      <c r="G967" s="200"/>
      <c r="H967" s="200"/>
      <c r="I967" s="200"/>
      <c r="J967" s="200"/>
      <c r="K967" s="200"/>
      <c r="L967" s="200"/>
      <c r="M967" s="200"/>
      <c r="N967" s="200"/>
      <c r="O967" s="200"/>
    </row>
    <row r="968" spans="4:15" x14ac:dyDescent="0.5">
      <c r="D968" s="200"/>
      <c r="E968" s="200"/>
      <c r="F968" s="200"/>
      <c r="G968" s="200"/>
      <c r="H968" s="200"/>
      <c r="I968" s="200"/>
      <c r="J968" s="200"/>
      <c r="K968" s="200"/>
      <c r="L968" s="200"/>
      <c r="M968" s="200"/>
      <c r="N968" s="200"/>
      <c r="O968" s="200"/>
    </row>
    <row r="969" spans="4:15" x14ac:dyDescent="0.5">
      <c r="D969" s="200"/>
      <c r="E969" s="200"/>
      <c r="F969" s="200"/>
      <c r="G969" s="200"/>
      <c r="H969" s="200"/>
      <c r="I969" s="200"/>
      <c r="J969" s="200"/>
      <c r="K969" s="200"/>
      <c r="L969" s="200"/>
      <c r="M969" s="200"/>
      <c r="N969" s="200"/>
      <c r="O969" s="200"/>
    </row>
    <row r="970" spans="4:15" x14ac:dyDescent="0.5">
      <c r="D970" s="200"/>
      <c r="E970" s="200"/>
      <c r="F970" s="200"/>
      <c r="G970" s="200"/>
      <c r="H970" s="200"/>
      <c r="I970" s="200"/>
      <c r="J970" s="200"/>
      <c r="K970" s="200"/>
      <c r="L970" s="200"/>
      <c r="M970" s="200"/>
      <c r="N970" s="200"/>
      <c r="O970" s="200"/>
    </row>
    <row r="971" spans="4:15" x14ac:dyDescent="0.5">
      <c r="D971" s="200"/>
      <c r="E971" s="200"/>
      <c r="F971" s="200"/>
      <c r="G971" s="200"/>
      <c r="H971" s="200"/>
      <c r="I971" s="200"/>
      <c r="J971" s="200"/>
      <c r="K971" s="200"/>
      <c r="L971" s="200"/>
      <c r="M971" s="200"/>
      <c r="N971" s="200"/>
      <c r="O971" s="200"/>
    </row>
    <row r="972" spans="4:15" x14ac:dyDescent="0.5">
      <c r="D972" s="200"/>
      <c r="E972" s="200"/>
      <c r="F972" s="200"/>
      <c r="G972" s="200"/>
      <c r="H972" s="200"/>
      <c r="I972" s="200"/>
      <c r="J972" s="200"/>
      <c r="K972" s="200"/>
      <c r="L972" s="200"/>
      <c r="M972" s="200"/>
      <c r="N972" s="200"/>
      <c r="O972" s="200"/>
    </row>
    <row r="973" spans="4:15" x14ac:dyDescent="0.5">
      <c r="D973" s="200"/>
      <c r="E973" s="200"/>
      <c r="F973" s="200"/>
      <c r="G973" s="200"/>
      <c r="H973" s="200"/>
      <c r="I973" s="200"/>
      <c r="J973" s="200"/>
      <c r="K973" s="200"/>
      <c r="L973" s="200"/>
      <c r="M973" s="200"/>
      <c r="N973" s="200"/>
      <c r="O973" s="200"/>
    </row>
    <row r="974" spans="4:15" x14ac:dyDescent="0.5">
      <c r="D974" s="200"/>
      <c r="E974" s="200"/>
      <c r="F974" s="200"/>
      <c r="G974" s="200"/>
      <c r="H974" s="200"/>
      <c r="I974" s="200"/>
      <c r="J974" s="200"/>
      <c r="K974" s="200"/>
      <c r="L974" s="200"/>
      <c r="M974" s="200"/>
      <c r="N974" s="200"/>
      <c r="O974" s="200"/>
    </row>
    <row r="975" spans="4:15" x14ac:dyDescent="0.5">
      <c r="D975" s="200"/>
      <c r="E975" s="200"/>
      <c r="F975" s="200"/>
      <c r="G975" s="200"/>
      <c r="H975" s="200"/>
      <c r="I975" s="200"/>
      <c r="J975" s="200"/>
      <c r="K975" s="200"/>
      <c r="L975" s="200"/>
      <c r="M975" s="200"/>
      <c r="N975" s="200"/>
      <c r="O975" s="200"/>
    </row>
    <row r="976" spans="4:15" x14ac:dyDescent="0.5">
      <c r="D976" s="200"/>
      <c r="E976" s="200"/>
      <c r="F976" s="200"/>
      <c r="G976" s="200"/>
      <c r="H976" s="200"/>
      <c r="I976" s="200"/>
      <c r="J976" s="200"/>
      <c r="K976" s="200"/>
      <c r="L976" s="200"/>
      <c r="M976" s="200"/>
      <c r="N976" s="200"/>
      <c r="O976" s="200"/>
    </row>
    <row r="977" spans="4:15" x14ac:dyDescent="0.5">
      <c r="D977" s="200"/>
      <c r="E977" s="200"/>
      <c r="F977" s="200"/>
      <c r="G977" s="200"/>
      <c r="H977" s="200"/>
      <c r="I977" s="200"/>
      <c r="J977" s="200"/>
      <c r="K977" s="200"/>
      <c r="L977" s="200"/>
      <c r="M977" s="200"/>
      <c r="N977" s="200"/>
      <c r="O977" s="200"/>
    </row>
    <row r="978" spans="4:15" x14ac:dyDescent="0.5">
      <c r="D978" s="200"/>
      <c r="E978" s="200"/>
      <c r="F978" s="200"/>
      <c r="G978" s="200"/>
      <c r="H978" s="200"/>
      <c r="I978" s="200"/>
      <c r="J978" s="200"/>
      <c r="K978" s="200"/>
      <c r="L978" s="200"/>
      <c r="M978" s="200"/>
      <c r="N978" s="200"/>
      <c r="O978" s="200"/>
    </row>
    <row r="979" spans="4:15" x14ac:dyDescent="0.5">
      <c r="D979" s="200"/>
      <c r="E979" s="200"/>
      <c r="F979" s="200"/>
      <c r="G979" s="200"/>
      <c r="H979" s="200"/>
      <c r="I979" s="200"/>
      <c r="J979" s="200"/>
      <c r="K979" s="200"/>
      <c r="L979" s="200"/>
      <c r="M979" s="200"/>
      <c r="N979" s="200"/>
      <c r="O979" s="200"/>
    </row>
    <row r="980" spans="4:15" x14ac:dyDescent="0.5">
      <c r="D980" s="200"/>
      <c r="E980" s="200"/>
      <c r="F980" s="200"/>
      <c r="G980" s="200"/>
      <c r="H980" s="200"/>
      <c r="I980" s="200"/>
      <c r="J980" s="200"/>
      <c r="K980" s="200"/>
      <c r="L980" s="200"/>
      <c r="M980" s="200"/>
      <c r="N980" s="200"/>
      <c r="O980" s="200"/>
    </row>
    <row r="981" spans="4:15" x14ac:dyDescent="0.5">
      <c r="D981" s="200"/>
      <c r="E981" s="200"/>
      <c r="F981" s="200"/>
      <c r="G981" s="200"/>
      <c r="H981" s="200"/>
      <c r="I981" s="200"/>
      <c r="J981" s="200"/>
      <c r="K981" s="200"/>
      <c r="L981" s="200"/>
      <c r="M981" s="200"/>
      <c r="N981" s="200"/>
      <c r="O981" s="200"/>
    </row>
    <row r="982" spans="4:15" x14ac:dyDescent="0.5">
      <c r="D982" s="200"/>
      <c r="E982" s="200"/>
      <c r="F982" s="200"/>
      <c r="G982" s="200"/>
      <c r="H982" s="200"/>
      <c r="I982" s="200"/>
      <c r="J982" s="200"/>
      <c r="K982" s="200"/>
      <c r="L982" s="200"/>
      <c r="M982" s="200"/>
      <c r="N982" s="200"/>
      <c r="O982" s="200"/>
    </row>
    <row r="983" spans="4:15" x14ac:dyDescent="0.5">
      <c r="D983" s="200"/>
      <c r="E983" s="200"/>
      <c r="F983" s="200"/>
      <c r="G983" s="200"/>
      <c r="H983" s="200"/>
      <c r="I983" s="200"/>
      <c r="J983" s="200"/>
      <c r="K983" s="200"/>
      <c r="L983" s="200"/>
      <c r="M983" s="200"/>
      <c r="N983" s="200"/>
      <c r="O983" s="200"/>
    </row>
    <row r="984" spans="4:15" x14ac:dyDescent="0.5">
      <c r="D984" s="200"/>
      <c r="E984" s="200"/>
      <c r="F984" s="200"/>
      <c r="G984" s="200"/>
      <c r="H984" s="200"/>
      <c r="I984" s="200"/>
      <c r="J984" s="200"/>
      <c r="K984" s="200"/>
      <c r="L984" s="200"/>
      <c r="M984" s="200"/>
      <c r="N984" s="200"/>
      <c r="O984" s="200"/>
    </row>
    <row r="985" spans="4:15" x14ac:dyDescent="0.5">
      <c r="D985" s="200"/>
      <c r="E985" s="200"/>
      <c r="F985" s="200"/>
      <c r="G985" s="200"/>
      <c r="H985" s="200"/>
      <c r="I985" s="200"/>
      <c r="J985" s="200"/>
      <c r="K985" s="200"/>
      <c r="L985" s="200"/>
      <c r="M985" s="200"/>
      <c r="N985" s="200"/>
      <c r="O985" s="200"/>
    </row>
    <row r="986" spans="4:15" x14ac:dyDescent="0.5">
      <c r="D986" s="200"/>
      <c r="E986" s="200"/>
      <c r="F986" s="200"/>
      <c r="G986" s="200"/>
      <c r="H986" s="200"/>
      <c r="I986" s="200"/>
      <c r="J986" s="200"/>
      <c r="K986" s="200"/>
      <c r="L986" s="200"/>
      <c r="M986" s="200"/>
      <c r="N986" s="200"/>
      <c r="O986" s="200"/>
    </row>
    <row r="987" spans="4:15" x14ac:dyDescent="0.5">
      <c r="D987" s="200"/>
      <c r="E987" s="200"/>
      <c r="F987" s="200"/>
      <c r="G987" s="200"/>
      <c r="H987" s="200"/>
      <c r="I987" s="200"/>
      <c r="J987" s="200"/>
      <c r="K987" s="200"/>
      <c r="L987" s="200"/>
      <c r="M987" s="200"/>
      <c r="N987" s="200"/>
      <c r="O987" s="200"/>
    </row>
    <row r="988" spans="4:15" x14ac:dyDescent="0.5">
      <c r="D988" s="200"/>
      <c r="E988" s="200"/>
      <c r="F988" s="200"/>
      <c r="G988" s="200"/>
      <c r="H988" s="200"/>
      <c r="I988" s="200"/>
      <c r="J988" s="200"/>
      <c r="K988" s="200"/>
      <c r="L988" s="200"/>
      <c r="M988" s="200"/>
      <c r="N988" s="200"/>
      <c r="O988" s="200"/>
    </row>
    <row r="989" spans="4:15" x14ac:dyDescent="0.5">
      <c r="D989" s="200"/>
      <c r="E989" s="200"/>
      <c r="F989" s="200"/>
      <c r="G989" s="200"/>
      <c r="H989" s="200"/>
      <c r="I989" s="200"/>
      <c r="J989" s="200"/>
      <c r="K989" s="200"/>
      <c r="L989" s="200"/>
      <c r="M989" s="200"/>
      <c r="N989" s="200"/>
      <c r="O989" s="200"/>
    </row>
    <row r="990" spans="4:15" x14ac:dyDescent="0.5">
      <c r="D990" s="200"/>
      <c r="E990" s="200"/>
      <c r="F990" s="200"/>
      <c r="G990" s="200"/>
      <c r="H990" s="200"/>
      <c r="I990" s="200"/>
      <c r="J990" s="200"/>
      <c r="K990" s="200"/>
      <c r="L990" s="200"/>
      <c r="M990" s="200"/>
      <c r="N990" s="200"/>
      <c r="O990" s="200"/>
    </row>
    <row r="991" spans="4:15" x14ac:dyDescent="0.5">
      <c r="D991" s="200"/>
      <c r="E991" s="200"/>
      <c r="F991" s="200"/>
      <c r="G991" s="200"/>
      <c r="H991" s="200"/>
      <c r="I991" s="200"/>
      <c r="J991" s="200"/>
      <c r="K991" s="200"/>
      <c r="L991" s="200"/>
      <c r="M991" s="200"/>
      <c r="N991" s="200"/>
      <c r="O991" s="200"/>
    </row>
    <row r="992" spans="4:15" x14ac:dyDescent="0.5">
      <c r="D992" s="200"/>
      <c r="E992" s="200"/>
      <c r="F992" s="200"/>
      <c r="G992" s="200"/>
      <c r="H992" s="200"/>
      <c r="I992" s="200"/>
      <c r="J992" s="200"/>
      <c r="K992" s="200"/>
      <c r="L992" s="200"/>
      <c r="M992" s="200"/>
      <c r="N992" s="200"/>
      <c r="O992" s="200"/>
    </row>
    <row r="993" spans="4:15" x14ac:dyDescent="0.5">
      <c r="D993" s="200"/>
      <c r="E993" s="200"/>
      <c r="F993" s="200"/>
      <c r="G993" s="200"/>
      <c r="H993" s="200"/>
      <c r="I993" s="200"/>
      <c r="J993" s="200"/>
      <c r="K993" s="200"/>
      <c r="L993" s="200"/>
      <c r="M993" s="200"/>
      <c r="N993" s="200"/>
      <c r="O993" s="200"/>
    </row>
    <row r="994" spans="4:15" x14ac:dyDescent="0.5">
      <c r="D994" s="200"/>
      <c r="E994" s="200"/>
      <c r="F994" s="200"/>
      <c r="G994" s="200"/>
      <c r="H994" s="200"/>
      <c r="I994" s="200"/>
      <c r="J994" s="200"/>
      <c r="K994" s="200"/>
      <c r="L994" s="200"/>
      <c r="M994" s="200"/>
      <c r="N994" s="200"/>
      <c r="O994" s="200"/>
    </row>
    <row r="995" spans="4:15" x14ac:dyDescent="0.5">
      <c r="D995" s="200"/>
      <c r="E995" s="200"/>
      <c r="F995" s="200"/>
      <c r="G995" s="200"/>
      <c r="H995" s="200"/>
      <c r="I995" s="200"/>
      <c r="J995" s="200"/>
      <c r="K995" s="200"/>
      <c r="L995" s="200"/>
      <c r="M995" s="200"/>
      <c r="N995" s="200"/>
      <c r="O995" s="200"/>
    </row>
    <row r="996" spans="4:15" x14ac:dyDescent="0.5">
      <c r="D996" s="200"/>
      <c r="E996" s="200"/>
      <c r="F996" s="200"/>
      <c r="G996" s="200"/>
      <c r="H996" s="200"/>
      <c r="I996" s="200"/>
      <c r="J996" s="200"/>
      <c r="K996" s="200"/>
      <c r="L996" s="200"/>
      <c r="M996" s="200"/>
      <c r="N996" s="200"/>
      <c r="O996" s="200"/>
    </row>
    <row r="997" spans="4:15" x14ac:dyDescent="0.5">
      <c r="D997" s="200"/>
      <c r="E997" s="200"/>
      <c r="F997" s="200"/>
      <c r="G997" s="200"/>
      <c r="H997" s="200"/>
      <c r="I997" s="200"/>
      <c r="J997" s="200"/>
      <c r="K997" s="200"/>
      <c r="L997" s="200"/>
      <c r="M997" s="200"/>
      <c r="N997" s="200"/>
      <c r="O997" s="200"/>
    </row>
    <row r="998" spans="4:15" x14ac:dyDescent="0.5">
      <c r="D998" s="200"/>
      <c r="E998" s="200"/>
      <c r="F998" s="200"/>
      <c r="G998" s="200"/>
      <c r="H998" s="200"/>
      <c r="I998" s="200"/>
      <c r="J998" s="200"/>
      <c r="K998" s="200"/>
      <c r="L998" s="200"/>
      <c r="M998" s="200"/>
      <c r="N998" s="200"/>
      <c r="O998" s="200"/>
    </row>
    <row r="999" spans="4:15" x14ac:dyDescent="0.5">
      <c r="D999" s="200"/>
      <c r="E999" s="200"/>
      <c r="F999" s="200"/>
      <c r="G999" s="200"/>
      <c r="H999" s="200"/>
      <c r="I999" s="200"/>
      <c r="J999" s="200"/>
      <c r="K999" s="200"/>
      <c r="L999" s="200"/>
      <c r="M999" s="200"/>
      <c r="N999" s="200"/>
      <c r="O999" s="200"/>
    </row>
    <row r="1000" spans="4:15" x14ac:dyDescent="0.5">
      <c r="D1000" s="200"/>
      <c r="E1000" s="200"/>
      <c r="F1000" s="200"/>
      <c r="G1000" s="200"/>
      <c r="H1000" s="200"/>
      <c r="I1000" s="200"/>
      <c r="J1000" s="200"/>
      <c r="K1000" s="200"/>
      <c r="L1000" s="200"/>
      <c r="M1000" s="200"/>
      <c r="N1000" s="200"/>
      <c r="O1000" s="200"/>
    </row>
    <row r="1001" spans="4:15" x14ac:dyDescent="0.5">
      <c r="D1001" s="200"/>
      <c r="E1001" s="200"/>
      <c r="F1001" s="200"/>
      <c r="G1001" s="200"/>
      <c r="H1001" s="200"/>
      <c r="I1001" s="200"/>
      <c r="J1001" s="200"/>
      <c r="K1001" s="200"/>
      <c r="L1001" s="200"/>
      <c r="M1001" s="200"/>
      <c r="N1001" s="200"/>
      <c r="O1001" s="200"/>
    </row>
    <row r="1002" spans="4:15" x14ac:dyDescent="0.5">
      <c r="D1002" s="200"/>
      <c r="E1002" s="200"/>
      <c r="F1002" s="200"/>
      <c r="G1002" s="200"/>
      <c r="H1002" s="200"/>
      <c r="I1002" s="200"/>
      <c r="J1002" s="200"/>
      <c r="K1002" s="200"/>
      <c r="L1002" s="200"/>
      <c r="M1002" s="200"/>
      <c r="N1002" s="200"/>
      <c r="O1002" s="200"/>
    </row>
    <row r="1003" spans="4:15" x14ac:dyDescent="0.5">
      <c r="D1003" s="200"/>
      <c r="E1003" s="200"/>
      <c r="F1003" s="200"/>
      <c r="G1003" s="200"/>
      <c r="H1003" s="200"/>
      <c r="I1003" s="200"/>
      <c r="J1003" s="200"/>
      <c r="K1003" s="200"/>
      <c r="L1003" s="200"/>
      <c r="M1003" s="200"/>
      <c r="N1003" s="200"/>
      <c r="O1003" s="200"/>
    </row>
    <row r="1004" spans="4:15" x14ac:dyDescent="0.5">
      <c r="D1004" s="200"/>
      <c r="E1004" s="200"/>
      <c r="F1004" s="200"/>
      <c r="G1004" s="200"/>
      <c r="H1004" s="200"/>
      <c r="I1004" s="200"/>
      <c r="J1004" s="200"/>
      <c r="K1004" s="200"/>
      <c r="L1004" s="200"/>
      <c r="M1004" s="200"/>
      <c r="N1004" s="200"/>
      <c r="O1004" s="200"/>
    </row>
    <row r="1005" spans="4:15" x14ac:dyDescent="0.5">
      <c r="D1005" s="200"/>
      <c r="E1005" s="200"/>
      <c r="F1005" s="200"/>
      <c r="G1005" s="200"/>
      <c r="H1005" s="200"/>
      <c r="I1005" s="200"/>
      <c r="J1005" s="200"/>
      <c r="K1005" s="200"/>
      <c r="L1005" s="200"/>
      <c r="M1005" s="200"/>
      <c r="N1005" s="200"/>
      <c r="O1005" s="200"/>
    </row>
    <row r="1006" spans="4:15" x14ac:dyDescent="0.5">
      <c r="D1006" s="200"/>
      <c r="E1006" s="200"/>
      <c r="F1006" s="200"/>
      <c r="G1006" s="200"/>
      <c r="H1006" s="200"/>
      <c r="I1006" s="200"/>
      <c r="J1006" s="200"/>
      <c r="K1006" s="200"/>
      <c r="L1006" s="200"/>
      <c r="M1006" s="200"/>
      <c r="N1006" s="200"/>
      <c r="O1006" s="200"/>
    </row>
    <row r="1007" spans="4:15" x14ac:dyDescent="0.5">
      <c r="D1007" s="200"/>
      <c r="E1007" s="200"/>
      <c r="F1007" s="200"/>
      <c r="G1007" s="200"/>
      <c r="H1007" s="200"/>
      <c r="I1007" s="200"/>
      <c r="J1007" s="200"/>
      <c r="K1007" s="200"/>
      <c r="L1007" s="200"/>
      <c r="M1007" s="200"/>
      <c r="N1007" s="200"/>
      <c r="O1007" s="200"/>
    </row>
    <row r="1008" spans="4:15" x14ac:dyDescent="0.5">
      <c r="D1008" s="200"/>
      <c r="E1008" s="200"/>
      <c r="F1008" s="200"/>
      <c r="G1008" s="200"/>
      <c r="H1008" s="200"/>
      <c r="I1008" s="200"/>
      <c r="J1008" s="200"/>
      <c r="K1008" s="200"/>
      <c r="L1008" s="200"/>
      <c r="M1008" s="200"/>
      <c r="N1008" s="200"/>
      <c r="O1008" s="200"/>
    </row>
    <row r="1009" spans="4:15" x14ac:dyDescent="0.5">
      <c r="D1009" s="200"/>
      <c r="E1009" s="200"/>
      <c r="F1009" s="200"/>
      <c r="G1009" s="200"/>
      <c r="H1009" s="200"/>
      <c r="I1009" s="200"/>
      <c r="J1009" s="200"/>
      <c r="K1009" s="200"/>
      <c r="L1009" s="200"/>
      <c r="M1009" s="200"/>
      <c r="N1009" s="200"/>
      <c r="O1009" s="200"/>
    </row>
    <row r="1010" spans="4:15" x14ac:dyDescent="0.5">
      <c r="D1010" s="200"/>
      <c r="E1010" s="200"/>
      <c r="F1010" s="200"/>
      <c r="G1010" s="200"/>
      <c r="H1010" s="200"/>
      <c r="I1010" s="200"/>
      <c r="J1010" s="200"/>
      <c r="K1010" s="200"/>
      <c r="L1010" s="200"/>
      <c r="M1010" s="200"/>
      <c r="N1010" s="200"/>
      <c r="O1010" s="200"/>
    </row>
    <row r="1011" spans="4:15" x14ac:dyDescent="0.5">
      <c r="D1011" s="200"/>
      <c r="E1011" s="200"/>
      <c r="F1011" s="200"/>
      <c r="G1011" s="200"/>
      <c r="H1011" s="200"/>
      <c r="I1011" s="200"/>
      <c r="J1011" s="200"/>
      <c r="K1011" s="200"/>
      <c r="L1011" s="200"/>
      <c r="M1011" s="200"/>
      <c r="N1011" s="200"/>
      <c r="O1011" s="200"/>
    </row>
    <row r="1012" spans="4:15" x14ac:dyDescent="0.5">
      <c r="D1012" s="200"/>
      <c r="E1012" s="200"/>
      <c r="F1012" s="200"/>
      <c r="G1012" s="200"/>
      <c r="H1012" s="200"/>
      <c r="I1012" s="200"/>
      <c r="J1012" s="200"/>
      <c r="K1012" s="200"/>
      <c r="L1012" s="200"/>
      <c r="M1012" s="200"/>
      <c r="N1012" s="200"/>
      <c r="O1012" s="200"/>
    </row>
    <row r="1013" spans="4:15" x14ac:dyDescent="0.5">
      <c r="D1013" s="200"/>
      <c r="E1013" s="200"/>
      <c r="F1013" s="200"/>
      <c r="G1013" s="200"/>
      <c r="H1013" s="200"/>
      <c r="I1013" s="200"/>
      <c r="J1013" s="200"/>
      <c r="K1013" s="200"/>
      <c r="L1013" s="200"/>
      <c r="M1013" s="200"/>
      <c r="N1013" s="200"/>
      <c r="O1013" s="200"/>
    </row>
    <row r="1014" spans="4:15" x14ac:dyDescent="0.5">
      <c r="D1014" s="200"/>
      <c r="E1014" s="200"/>
      <c r="F1014" s="200"/>
      <c r="G1014" s="200"/>
      <c r="H1014" s="200"/>
      <c r="I1014" s="200"/>
      <c r="J1014" s="200"/>
      <c r="K1014" s="200"/>
      <c r="L1014" s="200"/>
      <c r="M1014" s="200"/>
      <c r="N1014" s="200"/>
      <c r="O1014" s="200"/>
    </row>
    <row r="1015" spans="4:15" x14ac:dyDescent="0.5">
      <c r="D1015" s="200"/>
      <c r="E1015" s="200"/>
      <c r="F1015" s="200"/>
      <c r="G1015" s="200"/>
      <c r="H1015" s="200"/>
      <c r="I1015" s="200"/>
      <c r="J1015" s="200"/>
      <c r="K1015" s="200"/>
      <c r="L1015" s="200"/>
      <c r="M1015" s="200"/>
      <c r="N1015" s="200"/>
      <c r="O1015" s="200"/>
    </row>
    <row r="1016" spans="4:15" x14ac:dyDescent="0.5">
      <c r="D1016" s="200"/>
      <c r="E1016" s="200"/>
      <c r="F1016" s="200"/>
      <c r="G1016" s="200"/>
      <c r="H1016" s="200"/>
      <c r="I1016" s="200"/>
      <c r="J1016" s="200"/>
      <c r="K1016" s="200"/>
      <c r="L1016" s="200"/>
      <c r="M1016" s="200"/>
      <c r="N1016" s="200"/>
      <c r="O1016" s="200"/>
    </row>
    <row r="1017" spans="4:15" x14ac:dyDescent="0.5">
      <c r="D1017" s="200"/>
      <c r="E1017" s="200"/>
      <c r="F1017" s="200"/>
      <c r="G1017" s="200"/>
      <c r="H1017" s="200"/>
      <c r="I1017" s="200"/>
      <c r="J1017" s="200"/>
      <c r="K1017" s="200"/>
      <c r="L1017" s="200"/>
      <c r="M1017" s="200"/>
      <c r="N1017" s="200"/>
      <c r="O1017" s="200"/>
    </row>
    <row r="1018" spans="4:15" x14ac:dyDescent="0.5">
      <c r="D1018" s="200"/>
      <c r="E1018" s="200"/>
      <c r="F1018" s="200"/>
      <c r="G1018" s="200"/>
      <c r="H1018" s="200"/>
      <c r="I1018" s="200"/>
      <c r="J1018" s="200"/>
      <c r="K1018" s="200"/>
      <c r="L1018" s="200"/>
      <c r="M1018" s="200"/>
      <c r="N1018" s="200"/>
      <c r="O1018" s="200"/>
    </row>
    <row r="1019" spans="4:15" x14ac:dyDescent="0.5">
      <c r="D1019" s="200"/>
      <c r="E1019" s="200"/>
      <c r="F1019" s="200"/>
      <c r="G1019" s="200"/>
      <c r="H1019" s="200"/>
      <c r="I1019" s="200"/>
      <c r="J1019" s="200"/>
      <c r="K1019" s="200"/>
      <c r="L1019" s="200"/>
      <c r="M1019" s="200"/>
      <c r="N1019" s="200"/>
      <c r="O1019" s="200"/>
    </row>
    <row r="1020" spans="4:15" x14ac:dyDescent="0.5">
      <c r="D1020" s="200"/>
      <c r="E1020" s="200"/>
      <c r="F1020" s="200"/>
      <c r="G1020" s="200"/>
      <c r="H1020" s="200"/>
      <c r="I1020" s="200"/>
      <c r="J1020" s="200"/>
      <c r="K1020" s="200"/>
      <c r="L1020" s="200"/>
      <c r="M1020" s="200"/>
      <c r="N1020" s="200"/>
      <c r="O1020" s="200"/>
    </row>
    <row r="1021" spans="4:15" x14ac:dyDescent="0.5">
      <c r="D1021" s="200"/>
      <c r="E1021" s="200"/>
      <c r="F1021" s="200"/>
      <c r="G1021" s="200"/>
      <c r="H1021" s="200"/>
      <c r="I1021" s="200"/>
      <c r="J1021" s="200"/>
      <c r="K1021" s="200"/>
      <c r="L1021" s="200"/>
      <c r="M1021" s="200"/>
      <c r="N1021" s="200"/>
      <c r="O1021" s="200"/>
    </row>
    <row r="1022" spans="4:15" x14ac:dyDescent="0.5">
      <c r="D1022" s="200"/>
      <c r="E1022" s="200"/>
      <c r="F1022" s="200"/>
      <c r="G1022" s="200"/>
      <c r="H1022" s="200"/>
      <c r="I1022" s="200"/>
      <c r="J1022" s="200"/>
      <c r="K1022" s="200"/>
      <c r="L1022" s="200"/>
      <c r="M1022" s="200"/>
      <c r="N1022" s="200"/>
      <c r="O1022" s="200"/>
    </row>
    <row r="1023" spans="4:15" x14ac:dyDescent="0.5">
      <c r="D1023" s="200"/>
      <c r="E1023" s="200"/>
      <c r="F1023" s="200"/>
      <c r="G1023" s="200"/>
      <c r="H1023" s="200"/>
      <c r="I1023" s="200"/>
      <c r="J1023" s="200"/>
      <c r="K1023" s="200"/>
      <c r="L1023" s="200"/>
      <c r="M1023" s="200"/>
      <c r="N1023" s="200"/>
      <c r="O1023" s="200"/>
    </row>
    <row r="1024" spans="4:15" x14ac:dyDescent="0.5">
      <c r="D1024" s="200"/>
      <c r="E1024" s="200"/>
      <c r="F1024" s="200"/>
      <c r="G1024" s="200"/>
      <c r="H1024" s="200"/>
      <c r="I1024" s="200"/>
      <c r="J1024" s="200"/>
      <c r="K1024" s="200"/>
      <c r="L1024" s="200"/>
      <c r="M1024" s="200"/>
      <c r="N1024" s="200"/>
      <c r="O1024" s="200"/>
    </row>
    <row r="1025" spans="4:15" x14ac:dyDescent="0.5">
      <c r="D1025" s="200"/>
      <c r="E1025" s="200"/>
      <c r="F1025" s="200"/>
      <c r="G1025" s="200"/>
      <c r="H1025" s="200"/>
      <c r="I1025" s="200"/>
      <c r="J1025" s="200"/>
      <c r="K1025" s="200"/>
      <c r="L1025" s="200"/>
      <c r="M1025" s="200"/>
      <c r="N1025" s="200"/>
      <c r="O1025" s="200"/>
    </row>
    <row r="1026" spans="4:15" x14ac:dyDescent="0.5">
      <c r="D1026" s="200"/>
      <c r="E1026" s="200"/>
      <c r="F1026" s="200"/>
      <c r="G1026" s="200"/>
      <c r="H1026" s="200"/>
      <c r="I1026" s="200"/>
      <c r="J1026" s="200"/>
      <c r="K1026" s="200"/>
      <c r="L1026" s="200"/>
      <c r="M1026" s="200"/>
      <c r="N1026" s="200"/>
      <c r="O1026" s="200"/>
    </row>
    <row r="1027" spans="4:15" x14ac:dyDescent="0.5">
      <c r="D1027" s="200"/>
      <c r="E1027" s="200"/>
      <c r="F1027" s="200"/>
      <c r="G1027" s="200"/>
      <c r="H1027" s="200"/>
      <c r="I1027" s="200"/>
      <c r="J1027" s="200"/>
      <c r="K1027" s="200"/>
      <c r="L1027" s="200"/>
      <c r="M1027" s="200"/>
      <c r="N1027" s="200"/>
      <c r="O1027" s="200"/>
    </row>
    <row r="1028" spans="4:15" x14ac:dyDescent="0.5">
      <c r="D1028" s="200"/>
      <c r="E1028" s="200"/>
      <c r="F1028" s="200"/>
      <c r="G1028" s="200"/>
      <c r="H1028" s="200"/>
      <c r="I1028" s="200"/>
      <c r="J1028" s="200"/>
      <c r="K1028" s="200"/>
      <c r="L1028" s="200"/>
      <c r="M1028" s="200"/>
      <c r="N1028" s="200"/>
      <c r="O1028" s="200"/>
    </row>
    <row r="1029" spans="4:15" x14ac:dyDescent="0.5">
      <c r="D1029" s="200"/>
      <c r="E1029" s="200"/>
      <c r="F1029" s="200"/>
      <c r="G1029" s="200"/>
      <c r="H1029" s="200"/>
      <c r="I1029" s="200"/>
      <c r="J1029" s="200"/>
      <c r="K1029" s="200"/>
      <c r="L1029" s="200"/>
      <c r="M1029" s="200"/>
      <c r="N1029" s="200"/>
      <c r="O1029" s="200"/>
    </row>
    <row r="1030" spans="4:15" x14ac:dyDescent="0.5">
      <c r="D1030" s="200"/>
      <c r="E1030" s="200"/>
      <c r="F1030" s="200"/>
      <c r="G1030" s="200"/>
      <c r="H1030" s="200"/>
      <c r="I1030" s="200"/>
      <c r="J1030" s="200"/>
      <c r="K1030" s="200"/>
      <c r="L1030" s="200"/>
      <c r="M1030" s="200"/>
      <c r="N1030" s="200"/>
      <c r="O1030" s="200"/>
    </row>
    <row r="1031" spans="4:15" x14ac:dyDescent="0.5">
      <c r="D1031" s="200"/>
      <c r="E1031" s="200"/>
      <c r="F1031" s="200"/>
      <c r="G1031" s="200"/>
      <c r="H1031" s="200"/>
      <c r="I1031" s="200"/>
      <c r="J1031" s="200"/>
      <c r="K1031" s="200"/>
      <c r="L1031" s="200"/>
      <c r="M1031" s="200"/>
      <c r="N1031" s="200"/>
      <c r="O1031" s="200"/>
    </row>
    <row r="1032" spans="4:15" x14ac:dyDescent="0.5">
      <c r="D1032" s="200"/>
      <c r="E1032" s="200"/>
      <c r="F1032" s="200"/>
      <c r="G1032" s="200"/>
      <c r="H1032" s="200"/>
      <c r="I1032" s="200"/>
      <c r="J1032" s="200"/>
      <c r="K1032" s="200"/>
      <c r="L1032" s="200"/>
      <c r="M1032" s="200"/>
      <c r="N1032" s="200"/>
      <c r="O1032" s="200"/>
    </row>
    <row r="1033" spans="4:15" x14ac:dyDescent="0.5">
      <c r="D1033" s="200"/>
      <c r="E1033" s="200"/>
      <c r="F1033" s="200"/>
      <c r="G1033" s="200"/>
      <c r="H1033" s="200"/>
      <c r="I1033" s="200"/>
      <c r="J1033" s="200"/>
      <c r="K1033" s="200"/>
      <c r="L1033" s="200"/>
      <c r="M1033" s="200"/>
      <c r="N1033" s="200"/>
      <c r="O1033" s="200"/>
    </row>
    <row r="1034" spans="4:15" x14ac:dyDescent="0.5">
      <c r="D1034" s="200"/>
      <c r="E1034" s="200"/>
      <c r="F1034" s="200"/>
      <c r="G1034" s="200"/>
      <c r="H1034" s="200"/>
      <c r="I1034" s="200"/>
      <c r="J1034" s="200"/>
      <c r="K1034" s="200"/>
      <c r="L1034" s="200"/>
      <c r="M1034" s="200"/>
      <c r="N1034" s="200"/>
      <c r="O1034" s="200"/>
    </row>
    <row r="1035" spans="4:15" x14ac:dyDescent="0.5">
      <c r="D1035" s="200"/>
      <c r="E1035" s="200"/>
      <c r="F1035" s="200"/>
      <c r="G1035" s="200"/>
      <c r="H1035" s="200"/>
      <c r="I1035" s="200"/>
      <c r="J1035" s="200"/>
      <c r="K1035" s="200"/>
      <c r="L1035" s="200"/>
      <c r="M1035" s="200"/>
      <c r="N1035" s="200"/>
      <c r="O1035" s="200"/>
    </row>
    <row r="1036" spans="4:15" x14ac:dyDescent="0.5">
      <c r="D1036" s="200"/>
      <c r="E1036" s="200"/>
      <c r="F1036" s="200"/>
      <c r="G1036" s="200"/>
      <c r="H1036" s="200"/>
      <c r="I1036" s="200"/>
      <c r="J1036" s="200"/>
      <c r="K1036" s="200"/>
      <c r="L1036" s="200"/>
      <c r="M1036" s="200"/>
      <c r="N1036" s="200"/>
      <c r="O1036" s="200"/>
    </row>
    <row r="1037" spans="4:15" x14ac:dyDescent="0.5">
      <c r="D1037" s="200"/>
      <c r="E1037" s="200"/>
      <c r="F1037" s="200"/>
      <c r="G1037" s="200"/>
      <c r="H1037" s="200"/>
      <c r="I1037" s="200"/>
      <c r="J1037" s="200"/>
      <c r="K1037" s="200"/>
      <c r="L1037" s="200"/>
      <c r="M1037" s="200"/>
      <c r="N1037" s="200"/>
      <c r="O1037" s="200"/>
    </row>
    <row r="1038" spans="4:15" x14ac:dyDescent="0.5">
      <c r="D1038" s="200"/>
      <c r="E1038" s="200"/>
      <c r="F1038" s="200"/>
      <c r="G1038" s="200"/>
      <c r="H1038" s="200"/>
      <c r="I1038" s="200"/>
      <c r="J1038" s="200"/>
      <c r="K1038" s="200"/>
      <c r="L1038" s="200"/>
      <c r="M1038" s="200"/>
      <c r="N1038" s="200"/>
      <c r="O1038" s="200"/>
    </row>
    <row r="1039" spans="4:15" x14ac:dyDescent="0.5">
      <c r="D1039" s="200"/>
      <c r="E1039" s="200"/>
      <c r="F1039" s="200"/>
      <c r="G1039" s="200"/>
      <c r="H1039" s="200"/>
      <c r="I1039" s="200"/>
      <c r="J1039" s="200"/>
      <c r="K1039" s="200"/>
      <c r="L1039" s="200"/>
      <c r="M1039" s="200"/>
      <c r="N1039" s="200"/>
      <c r="O1039" s="200"/>
    </row>
    <row r="1040" spans="4:15" x14ac:dyDescent="0.5">
      <c r="D1040" s="200"/>
      <c r="E1040" s="200"/>
      <c r="F1040" s="200"/>
      <c r="G1040" s="200"/>
      <c r="H1040" s="200"/>
      <c r="I1040" s="200"/>
      <c r="J1040" s="200"/>
      <c r="K1040" s="200"/>
      <c r="L1040" s="200"/>
      <c r="M1040" s="200"/>
      <c r="N1040" s="200"/>
      <c r="O1040" s="200"/>
    </row>
    <row r="1041" spans="4:15" x14ac:dyDescent="0.5">
      <c r="D1041" s="200"/>
      <c r="E1041" s="200"/>
      <c r="F1041" s="200"/>
      <c r="G1041" s="200"/>
      <c r="H1041" s="200"/>
      <c r="I1041" s="200"/>
      <c r="J1041" s="200"/>
      <c r="K1041" s="200"/>
      <c r="L1041" s="200"/>
      <c r="M1041" s="200"/>
      <c r="N1041" s="200"/>
      <c r="O1041" s="200"/>
    </row>
    <row r="1042" spans="4:15" x14ac:dyDescent="0.5">
      <c r="D1042" s="200"/>
      <c r="E1042" s="200"/>
      <c r="F1042" s="200"/>
      <c r="G1042" s="200"/>
      <c r="H1042" s="200"/>
      <c r="I1042" s="200"/>
      <c r="J1042" s="200"/>
      <c r="K1042" s="200"/>
      <c r="L1042" s="200"/>
      <c r="M1042" s="200"/>
      <c r="N1042" s="200"/>
      <c r="O1042" s="200"/>
    </row>
    <row r="1043" spans="4:15" x14ac:dyDescent="0.5">
      <c r="D1043" s="200"/>
      <c r="E1043" s="200"/>
      <c r="F1043" s="200"/>
      <c r="G1043" s="200"/>
      <c r="H1043" s="200"/>
      <c r="I1043" s="200"/>
      <c r="J1043" s="200"/>
      <c r="K1043" s="200"/>
      <c r="L1043" s="200"/>
      <c r="M1043" s="200"/>
      <c r="N1043" s="200"/>
      <c r="O1043" s="200"/>
    </row>
    <row r="1044" spans="4:15" x14ac:dyDescent="0.5">
      <c r="D1044" s="200"/>
      <c r="E1044" s="200"/>
      <c r="F1044" s="200"/>
      <c r="G1044" s="200"/>
      <c r="H1044" s="200"/>
      <c r="I1044" s="200"/>
      <c r="J1044" s="200"/>
      <c r="K1044" s="200"/>
      <c r="L1044" s="200"/>
      <c r="M1044" s="200"/>
      <c r="N1044" s="200"/>
      <c r="O1044" s="200"/>
    </row>
    <row r="1045" spans="4:15" x14ac:dyDescent="0.5">
      <c r="D1045" s="200"/>
      <c r="E1045" s="200"/>
      <c r="F1045" s="200"/>
      <c r="G1045" s="200"/>
      <c r="H1045" s="200"/>
      <c r="I1045" s="200"/>
      <c r="J1045" s="200"/>
      <c r="K1045" s="200"/>
      <c r="L1045" s="200"/>
      <c r="M1045" s="200"/>
      <c r="N1045" s="200"/>
      <c r="O1045" s="200"/>
    </row>
    <row r="1046" spans="4:15" x14ac:dyDescent="0.5">
      <c r="D1046" s="200"/>
      <c r="E1046" s="200"/>
      <c r="F1046" s="200"/>
      <c r="G1046" s="200"/>
      <c r="H1046" s="200"/>
      <c r="I1046" s="200"/>
      <c r="J1046" s="200"/>
      <c r="K1046" s="200"/>
      <c r="L1046" s="200"/>
      <c r="M1046" s="200"/>
      <c r="N1046" s="200"/>
      <c r="O1046" s="200"/>
    </row>
    <row r="1047" spans="4:15" x14ac:dyDescent="0.5">
      <c r="D1047" s="200"/>
      <c r="E1047" s="200"/>
      <c r="F1047" s="200"/>
      <c r="G1047" s="200"/>
      <c r="H1047" s="200"/>
      <c r="I1047" s="200"/>
      <c r="J1047" s="200"/>
      <c r="K1047" s="200"/>
      <c r="L1047" s="200"/>
      <c r="M1047" s="200"/>
      <c r="N1047" s="200"/>
      <c r="O1047" s="200"/>
    </row>
    <row r="1048" spans="4:15" x14ac:dyDescent="0.5">
      <c r="D1048" s="200"/>
      <c r="E1048" s="200"/>
      <c r="F1048" s="200"/>
      <c r="G1048" s="200"/>
      <c r="H1048" s="200"/>
      <c r="I1048" s="200"/>
      <c r="J1048" s="200"/>
      <c r="K1048" s="200"/>
      <c r="L1048" s="200"/>
      <c r="M1048" s="200"/>
      <c r="N1048" s="200"/>
      <c r="O1048" s="200"/>
    </row>
    <row r="1049" spans="4:15" x14ac:dyDescent="0.5">
      <c r="D1049" s="200"/>
      <c r="E1049" s="200"/>
      <c r="F1049" s="200"/>
      <c r="G1049" s="200"/>
      <c r="H1049" s="200"/>
      <c r="I1049" s="200"/>
      <c r="J1049" s="200"/>
      <c r="K1049" s="200"/>
      <c r="L1049" s="200"/>
      <c r="M1049" s="200"/>
      <c r="N1049" s="200"/>
      <c r="O1049" s="200"/>
    </row>
    <row r="1050" spans="4:15" x14ac:dyDescent="0.5">
      <c r="D1050" s="200"/>
      <c r="E1050" s="200"/>
      <c r="F1050" s="200"/>
      <c r="G1050" s="200"/>
      <c r="H1050" s="200"/>
      <c r="I1050" s="200"/>
      <c r="J1050" s="200"/>
      <c r="K1050" s="200"/>
      <c r="L1050" s="200"/>
      <c r="M1050" s="200"/>
      <c r="N1050" s="200"/>
      <c r="O1050" s="200"/>
    </row>
    <row r="1051" spans="4:15" x14ac:dyDescent="0.5">
      <c r="D1051" s="200"/>
      <c r="E1051" s="200"/>
      <c r="F1051" s="200"/>
      <c r="G1051" s="200"/>
      <c r="H1051" s="200"/>
      <c r="I1051" s="200"/>
      <c r="J1051" s="200"/>
      <c r="K1051" s="200"/>
      <c r="L1051" s="200"/>
      <c r="M1051" s="200"/>
      <c r="N1051" s="200"/>
      <c r="O1051" s="200"/>
    </row>
    <row r="1052" spans="4:15" x14ac:dyDescent="0.5">
      <c r="D1052" s="200"/>
      <c r="E1052" s="200"/>
      <c r="F1052" s="200"/>
      <c r="G1052" s="200"/>
      <c r="H1052" s="200"/>
      <c r="I1052" s="200"/>
      <c r="J1052" s="200"/>
      <c r="K1052" s="200"/>
      <c r="L1052" s="200"/>
      <c r="M1052" s="200"/>
      <c r="N1052" s="200"/>
      <c r="O1052" s="200"/>
    </row>
    <row r="1053" spans="4:15" x14ac:dyDescent="0.5">
      <c r="D1053" s="200"/>
      <c r="E1053" s="200"/>
      <c r="F1053" s="200"/>
      <c r="G1053" s="200"/>
      <c r="H1053" s="200"/>
      <c r="I1053" s="200"/>
      <c r="J1053" s="200"/>
      <c r="K1053" s="200"/>
      <c r="L1053" s="200"/>
      <c r="M1053" s="200"/>
      <c r="N1053" s="200"/>
      <c r="O1053" s="200"/>
    </row>
    <row r="1054" spans="4:15" x14ac:dyDescent="0.5">
      <c r="D1054" s="200"/>
      <c r="E1054" s="200"/>
      <c r="F1054" s="200"/>
      <c r="G1054" s="200"/>
      <c r="H1054" s="200"/>
      <c r="I1054" s="200"/>
      <c r="J1054" s="200"/>
      <c r="K1054" s="200"/>
      <c r="L1054" s="200"/>
      <c r="M1054" s="200"/>
      <c r="N1054" s="200"/>
      <c r="O1054" s="200"/>
    </row>
    <row r="1055" spans="4:15" x14ac:dyDescent="0.5">
      <c r="D1055" s="200"/>
      <c r="E1055" s="200"/>
      <c r="F1055" s="200"/>
      <c r="G1055" s="200"/>
      <c r="H1055" s="200"/>
      <c r="I1055" s="200"/>
      <c r="J1055" s="200"/>
      <c r="K1055" s="200"/>
      <c r="L1055" s="200"/>
      <c r="M1055" s="200"/>
      <c r="N1055" s="200"/>
      <c r="O1055" s="200"/>
    </row>
    <row r="1056" spans="4:15" x14ac:dyDescent="0.5">
      <c r="D1056" s="200"/>
      <c r="E1056" s="200"/>
      <c r="F1056" s="200"/>
      <c r="G1056" s="200"/>
      <c r="H1056" s="200"/>
      <c r="I1056" s="200"/>
      <c r="J1056" s="200"/>
      <c r="K1056" s="200"/>
      <c r="L1056" s="200"/>
      <c r="M1056" s="200"/>
      <c r="N1056" s="200"/>
      <c r="O1056" s="200"/>
    </row>
    <row r="1057" spans="4:15" x14ac:dyDescent="0.5">
      <c r="D1057" s="200"/>
      <c r="E1057" s="200"/>
      <c r="F1057" s="200"/>
      <c r="G1057" s="200"/>
      <c r="H1057" s="200"/>
      <c r="I1057" s="200"/>
      <c r="J1057" s="200"/>
      <c r="K1057" s="200"/>
      <c r="L1057" s="200"/>
      <c r="M1057" s="200"/>
      <c r="N1057" s="200"/>
      <c r="O1057" s="200"/>
    </row>
    <row r="1058" spans="4:15" x14ac:dyDescent="0.5">
      <c r="D1058" s="200"/>
      <c r="E1058" s="200"/>
      <c r="F1058" s="200"/>
      <c r="G1058" s="200"/>
      <c r="H1058" s="200"/>
      <c r="I1058" s="200"/>
      <c r="J1058" s="200"/>
      <c r="K1058" s="200"/>
      <c r="L1058" s="200"/>
      <c r="M1058" s="200"/>
      <c r="N1058" s="200"/>
      <c r="O1058" s="200"/>
    </row>
    <row r="1059" spans="4:15" x14ac:dyDescent="0.5">
      <c r="D1059" s="200"/>
      <c r="E1059" s="200"/>
      <c r="F1059" s="200"/>
      <c r="G1059" s="200"/>
      <c r="H1059" s="200"/>
      <c r="I1059" s="200"/>
      <c r="J1059" s="200"/>
      <c r="K1059" s="200"/>
      <c r="L1059" s="200"/>
      <c r="M1059" s="200"/>
      <c r="N1059" s="200"/>
      <c r="O1059" s="200"/>
    </row>
    <row r="1060" spans="4:15" x14ac:dyDescent="0.5">
      <c r="D1060" s="200"/>
      <c r="E1060" s="200"/>
      <c r="F1060" s="200"/>
      <c r="G1060" s="200"/>
      <c r="H1060" s="200"/>
      <c r="I1060" s="200"/>
      <c r="J1060" s="200"/>
      <c r="K1060" s="200"/>
      <c r="L1060" s="200"/>
      <c r="M1060" s="200"/>
      <c r="N1060" s="200"/>
      <c r="O1060" s="200"/>
    </row>
    <row r="1061" spans="4:15" x14ac:dyDescent="0.5">
      <c r="D1061" s="200"/>
      <c r="E1061" s="200"/>
      <c r="F1061" s="200"/>
      <c r="G1061" s="200"/>
      <c r="H1061" s="200"/>
      <c r="I1061" s="200"/>
      <c r="J1061" s="200"/>
      <c r="K1061" s="200"/>
      <c r="L1061" s="200"/>
      <c r="M1061" s="200"/>
      <c r="N1061" s="200"/>
      <c r="O1061" s="200"/>
    </row>
    <row r="1062" spans="4:15" x14ac:dyDescent="0.5">
      <c r="D1062" s="200"/>
      <c r="E1062" s="200"/>
      <c r="F1062" s="200"/>
      <c r="G1062" s="200"/>
      <c r="H1062" s="200"/>
      <c r="I1062" s="200"/>
      <c r="J1062" s="200"/>
      <c r="K1062" s="200"/>
      <c r="L1062" s="200"/>
      <c r="M1062" s="200"/>
      <c r="N1062" s="200"/>
      <c r="O1062" s="200"/>
    </row>
    <row r="1063" spans="4:15" x14ac:dyDescent="0.5">
      <c r="D1063" s="200"/>
      <c r="E1063" s="200"/>
      <c r="F1063" s="200"/>
      <c r="G1063" s="200"/>
      <c r="H1063" s="200"/>
      <c r="I1063" s="200"/>
      <c r="J1063" s="200"/>
      <c r="K1063" s="200"/>
      <c r="L1063" s="200"/>
      <c r="M1063" s="200"/>
      <c r="N1063" s="200"/>
      <c r="O1063" s="200"/>
    </row>
    <row r="1064" spans="4:15" x14ac:dyDescent="0.5">
      <c r="D1064" s="200"/>
      <c r="E1064" s="200"/>
      <c r="F1064" s="200"/>
      <c r="G1064" s="200"/>
      <c r="H1064" s="200"/>
      <c r="I1064" s="200"/>
      <c r="J1064" s="200"/>
      <c r="K1064" s="200"/>
      <c r="L1064" s="200"/>
      <c r="M1064" s="200"/>
      <c r="N1064" s="200"/>
      <c r="O1064" s="200"/>
    </row>
    <row r="1065" spans="4:15" x14ac:dyDescent="0.5">
      <c r="D1065" s="200"/>
      <c r="E1065" s="200"/>
      <c r="F1065" s="200"/>
      <c r="G1065" s="200"/>
      <c r="H1065" s="200"/>
      <c r="I1065" s="200"/>
      <c r="J1065" s="200"/>
      <c r="K1065" s="200"/>
      <c r="L1065" s="200"/>
      <c r="M1065" s="200"/>
      <c r="N1065" s="200"/>
      <c r="O1065" s="200"/>
    </row>
    <row r="1066" spans="4:15" x14ac:dyDescent="0.5">
      <c r="D1066" s="200"/>
      <c r="E1066" s="200"/>
      <c r="F1066" s="200"/>
      <c r="G1066" s="200"/>
      <c r="H1066" s="200"/>
      <c r="I1066" s="200"/>
      <c r="J1066" s="200"/>
      <c r="K1066" s="200"/>
      <c r="L1066" s="200"/>
      <c r="M1066" s="200"/>
      <c r="N1066" s="200"/>
      <c r="O1066" s="200"/>
    </row>
    <row r="1067" spans="4:15" x14ac:dyDescent="0.5">
      <c r="D1067" s="200"/>
      <c r="E1067" s="200"/>
      <c r="F1067" s="200"/>
      <c r="G1067" s="200"/>
      <c r="H1067" s="200"/>
      <c r="I1067" s="200"/>
      <c r="J1067" s="200"/>
      <c r="K1067" s="200"/>
      <c r="L1067" s="200"/>
      <c r="M1067" s="200"/>
      <c r="N1067" s="200"/>
      <c r="O1067" s="200"/>
    </row>
    <row r="1068" spans="4:15" x14ac:dyDescent="0.5">
      <c r="D1068" s="200"/>
      <c r="E1068" s="200"/>
      <c r="F1068" s="200"/>
      <c r="G1068" s="200"/>
      <c r="H1068" s="200"/>
      <c r="I1068" s="200"/>
      <c r="J1068" s="200"/>
      <c r="K1068" s="200"/>
      <c r="L1068" s="200"/>
      <c r="M1068" s="200"/>
      <c r="N1068" s="200"/>
      <c r="O1068" s="200"/>
    </row>
    <row r="1069" spans="4:15" x14ac:dyDescent="0.5">
      <c r="D1069" s="200"/>
      <c r="E1069" s="200"/>
      <c r="F1069" s="200"/>
      <c r="G1069" s="200"/>
      <c r="H1069" s="200"/>
      <c r="I1069" s="200"/>
      <c r="J1069" s="200"/>
      <c r="K1069" s="200"/>
      <c r="L1069" s="200"/>
      <c r="M1069" s="200"/>
      <c r="N1069" s="200"/>
      <c r="O1069" s="200"/>
    </row>
    <row r="1070" spans="4:15" x14ac:dyDescent="0.5">
      <c r="D1070" s="200"/>
      <c r="E1070" s="200"/>
      <c r="F1070" s="200"/>
      <c r="G1070" s="200"/>
      <c r="H1070" s="200"/>
      <c r="I1070" s="200"/>
      <c r="J1070" s="200"/>
      <c r="K1070" s="200"/>
      <c r="L1070" s="200"/>
      <c r="M1070" s="200"/>
      <c r="N1070" s="200"/>
      <c r="O1070" s="200"/>
    </row>
    <row r="1071" spans="4:15" x14ac:dyDescent="0.5">
      <c r="D1071" s="200"/>
      <c r="E1071" s="200"/>
      <c r="F1071" s="200"/>
      <c r="G1071" s="200"/>
      <c r="H1071" s="200"/>
      <c r="I1071" s="200"/>
      <c r="J1071" s="200"/>
      <c r="K1071" s="200"/>
      <c r="L1071" s="200"/>
      <c r="M1071" s="200"/>
      <c r="N1071" s="200"/>
      <c r="O1071" s="200"/>
    </row>
    <row r="1072" spans="4:15" x14ac:dyDescent="0.5">
      <c r="D1072" s="200"/>
      <c r="E1072" s="200"/>
      <c r="F1072" s="200"/>
      <c r="G1072" s="200"/>
      <c r="H1072" s="200"/>
      <c r="I1072" s="200"/>
      <c r="J1072" s="200"/>
      <c r="K1072" s="200"/>
      <c r="L1072" s="200"/>
      <c r="M1072" s="200"/>
      <c r="N1072" s="200"/>
      <c r="O1072" s="200"/>
    </row>
    <row r="1073" spans="4:15" x14ac:dyDescent="0.5">
      <c r="D1073" s="200"/>
      <c r="E1073" s="200"/>
      <c r="F1073" s="200"/>
      <c r="G1073" s="200"/>
      <c r="H1073" s="200"/>
      <c r="I1073" s="200"/>
      <c r="J1073" s="200"/>
      <c r="K1073" s="200"/>
      <c r="L1073" s="200"/>
      <c r="M1073" s="200"/>
      <c r="N1073" s="200"/>
      <c r="O1073" s="200"/>
    </row>
    <row r="1074" spans="4:15" x14ac:dyDescent="0.5">
      <c r="D1074" s="200"/>
      <c r="E1074" s="200"/>
      <c r="F1074" s="200"/>
      <c r="G1074" s="200"/>
      <c r="H1074" s="200"/>
      <c r="I1074" s="200"/>
      <c r="J1074" s="200"/>
      <c r="K1074" s="200"/>
      <c r="L1074" s="200"/>
      <c r="M1074" s="200"/>
      <c r="N1074" s="200"/>
      <c r="O1074" s="200"/>
    </row>
    <row r="1075" spans="4:15" x14ac:dyDescent="0.5">
      <c r="D1075" s="200"/>
      <c r="E1075" s="200"/>
      <c r="F1075" s="200"/>
      <c r="G1075" s="200"/>
      <c r="H1075" s="200"/>
      <c r="I1075" s="200"/>
      <c r="J1075" s="200"/>
      <c r="K1075" s="200"/>
      <c r="L1075" s="200"/>
      <c r="M1075" s="200"/>
      <c r="N1075" s="200"/>
      <c r="O1075" s="200"/>
    </row>
    <row r="1076" spans="4:15" x14ac:dyDescent="0.5">
      <c r="D1076" s="200"/>
      <c r="E1076" s="200"/>
      <c r="F1076" s="200"/>
      <c r="G1076" s="200"/>
      <c r="H1076" s="200"/>
      <c r="I1076" s="200"/>
      <c r="J1076" s="200"/>
      <c r="K1076" s="200"/>
      <c r="L1076" s="200"/>
      <c r="M1076" s="200"/>
      <c r="N1076" s="200"/>
      <c r="O1076" s="200"/>
    </row>
    <row r="1077" spans="4:15" x14ac:dyDescent="0.5">
      <c r="D1077" s="200"/>
      <c r="E1077" s="200"/>
      <c r="F1077" s="200"/>
      <c r="G1077" s="200"/>
      <c r="H1077" s="200"/>
      <c r="I1077" s="200"/>
      <c r="J1077" s="200"/>
      <c r="K1077" s="200"/>
      <c r="L1077" s="200"/>
      <c r="M1077" s="200"/>
      <c r="N1077" s="200"/>
      <c r="O1077" s="200"/>
    </row>
    <row r="1078" spans="4:15" x14ac:dyDescent="0.5">
      <c r="D1078" s="200"/>
      <c r="E1078" s="200"/>
      <c r="F1078" s="200"/>
      <c r="G1078" s="200"/>
      <c r="H1078" s="200"/>
      <c r="I1078" s="200"/>
      <c r="J1078" s="200"/>
      <c r="K1078" s="200"/>
      <c r="L1078" s="200"/>
      <c r="M1078" s="200"/>
      <c r="N1078" s="200"/>
      <c r="O1078" s="200"/>
    </row>
    <row r="1079" spans="4:15" x14ac:dyDescent="0.5">
      <c r="D1079" s="200"/>
      <c r="E1079" s="200"/>
      <c r="F1079" s="200"/>
      <c r="G1079" s="200"/>
      <c r="H1079" s="200"/>
      <c r="I1079" s="200"/>
      <c r="J1079" s="200"/>
      <c r="K1079" s="200"/>
      <c r="L1079" s="200"/>
      <c r="M1079" s="200"/>
      <c r="N1079" s="200"/>
      <c r="O1079" s="200"/>
    </row>
    <row r="1080" spans="4:15" x14ac:dyDescent="0.5">
      <c r="D1080" s="200"/>
      <c r="E1080" s="200"/>
      <c r="F1080" s="200"/>
      <c r="G1080" s="200"/>
      <c r="H1080" s="200"/>
      <c r="I1080" s="200"/>
      <c r="J1080" s="200"/>
      <c r="K1080" s="200"/>
      <c r="L1080" s="200"/>
      <c r="M1080" s="200"/>
      <c r="N1080" s="200"/>
      <c r="O1080" s="200"/>
    </row>
    <row r="1081" spans="4:15" x14ac:dyDescent="0.5">
      <c r="D1081" s="200"/>
      <c r="E1081" s="200"/>
      <c r="F1081" s="200"/>
      <c r="G1081" s="200"/>
      <c r="H1081" s="200"/>
      <c r="I1081" s="200"/>
      <c r="J1081" s="200"/>
      <c r="K1081" s="200"/>
      <c r="L1081" s="200"/>
      <c r="M1081" s="200"/>
      <c r="N1081" s="200"/>
      <c r="O1081" s="200"/>
    </row>
    <row r="1082" spans="4:15" x14ac:dyDescent="0.5">
      <c r="D1082" s="200"/>
      <c r="E1082" s="200"/>
      <c r="F1082" s="200"/>
      <c r="G1082" s="200"/>
      <c r="H1082" s="200"/>
      <c r="I1082" s="200"/>
      <c r="J1082" s="200"/>
      <c r="K1082" s="200"/>
      <c r="L1082" s="200"/>
      <c r="M1082" s="200"/>
      <c r="N1082" s="200"/>
      <c r="O1082" s="200"/>
    </row>
    <row r="1083" spans="4:15" x14ac:dyDescent="0.5">
      <c r="D1083" s="200"/>
      <c r="E1083" s="200"/>
      <c r="F1083" s="200"/>
      <c r="G1083" s="200"/>
      <c r="H1083" s="200"/>
      <c r="I1083" s="200"/>
      <c r="J1083" s="200"/>
      <c r="K1083" s="200"/>
      <c r="L1083" s="200"/>
      <c r="M1083" s="200"/>
      <c r="N1083" s="200"/>
      <c r="O1083" s="200"/>
    </row>
    <row r="1084" spans="4:15" x14ac:dyDescent="0.5">
      <c r="D1084" s="200"/>
      <c r="E1084" s="200"/>
      <c r="F1084" s="200"/>
      <c r="G1084" s="200"/>
      <c r="H1084" s="200"/>
      <c r="I1084" s="200"/>
      <c r="J1084" s="200"/>
      <c r="K1084" s="200"/>
      <c r="L1084" s="200"/>
      <c r="M1084" s="200"/>
      <c r="N1084" s="200"/>
      <c r="O1084" s="200"/>
    </row>
    <row r="1085" spans="4:15" x14ac:dyDescent="0.5">
      <c r="D1085" s="200"/>
      <c r="E1085" s="200"/>
      <c r="F1085" s="200"/>
      <c r="G1085" s="200"/>
      <c r="H1085" s="200"/>
      <c r="I1085" s="200"/>
      <c r="J1085" s="200"/>
      <c r="K1085" s="200"/>
      <c r="L1085" s="200"/>
      <c r="M1085" s="200"/>
      <c r="N1085" s="200"/>
      <c r="O1085" s="200"/>
    </row>
    <row r="1086" spans="4:15" x14ac:dyDescent="0.5">
      <c r="D1086" s="200"/>
      <c r="E1086" s="200"/>
      <c r="F1086" s="200"/>
      <c r="G1086" s="200"/>
      <c r="H1086" s="200"/>
      <c r="I1086" s="200"/>
      <c r="J1086" s="200"/>
      <c r="K1086" s="200"/>
      <c r="L1086" s="200"/>
      <c r="M1086" s="200"/>
      <c r="N1086" s="200"/>
      <c r="O1086" s="200"/>
    </row>
    <row r="1087" spans="4:15" x14ac:dyDescent="0.5">
      <c r="D1087" s="200"/>
      <c r="E1087" s="200"/>
      <c r="F1087" s="200"/>
      <c r="G1087" s="200"/>
      <c r="H1087" s="200"/>
      <c r="I1087" s="200"/>
      <c r="J1087" s="200"/>
      <c r="K1087" s="200"/>
      <c r="L1087" s="200"/>
      <c r="M1087" s="200"/>
      <c r="N1087" s="200"/>
      <c r="O1087" s="200"/>
    </row>
    <row r="1088" spans="4:15" x14ac:dyDescent="0.5">
      <c r="D1088" s="200"/>
      <c r="E1088" s="200"/>
      <c r="F1088" s="200"/>
      <c r="G1088" s="200"/>
      <c r="H1088" s="200"/>
      <c r="I1088" s="200"/>
      <c r="J1088" s="200"/>
      <c r="K1088" s="200"/>
      <c r="L1088" s="200"/>
      <c r="M1088" s="200"/>
      <c r="N1088" s="200"/>
      <c r="O1088" s="200"/>
    </row>
    <row r="1089" spans="4:15" x14ac:dyDescent="0.5">
      <c r="D1089" s="200"/>
      <c r="E1089" s="200"/>
      <c r="F1089" s="200"/>
      <c r="G1089" s="200"/>
      <c r="H1089" s="200"/>
      <c r="I1089" s="200"/>
      <c r="J1089" s="200"/>
      <c r="K1089" s="200"/>
      <c r="L1089" s="200"/>
      <c r="M1089" s="200"/>
      <c r="N1089" s="200"/>
      <c r="O1089" s="200"/>
    </row>
    <row r="1090" spans="4:15" x14ac:dyDescent="0.5">
      <c r="D1090" s="200"/>
      <c r="E1090" s="200"/>
      <c r="F1090" s="200"/>
      <c r="G1090" s="200"/>
      <c r="H1090" s="200"/>
      <c r="I1090" s="200"/>
      <c r="J1090" s="200"/>
      <c r="K1090" s="200"/>
      <c r="L1090" s="200"/>
      <c r="M1090" s="200"/>
      <c r="N1090" s="200"/>
      <c r="O1090" s="200"/>
    </row>
    <row r="1091" spans="4:15" x14ac:dyDescent="0.5">
      <c r="D1091" s="200"/>
      <c r="E1091" s="200"/>
      <c r="F1091" s="200"/>
      <c r="G1091" s="200"/>
      <c r="H1091" s="200"/>
      <c r="I1091" s="200"/>
      <c r="J1091" s="200"/>
      <c r="K1091" s="200"/>
      <c r="L1091" s="200"/>
      <c r="M1091" s="200"/>
      <c r="N1091" s="200"/>
      <c r="O1091" s="200"/>
    </row>
    <row r="1092" spans="4:15" x14ac:dyDescent="0.5">
      <c r="D1092" s="200"/>
      <c r="E1092" s="200"/>
      <c r="F1092" s="200"/>
      <c r="G1092" s="200"/>
      <c r="H1092" s="200"/>
      <c r="I1092" s="200"/>
      <c r="J1092" s="200"/>
      <c r="K1092" s="200"/>
      <c r="L1092" s="200"/>
      <c r="M1092" s="200"/>
      <c r="N1092" s="200"/>
      <c r="O1092" s="200"/>
    </row>
    <row r="1093" spans="4:15" x14ac:dyDescent="0.5">
      <c r="D1093" s="200"/>
      <c r="E1093" s="200"/>
      <c r="F1093" s="200"/>
      <c r="G1093" s="200"/>
      <c r="H1093" s="200"/>
      <c r="I1093" s="200"/>
      <c r="J1093" s="200"/>
      <c r="K1093" s="200"/>
      <c r="L1093" s="200"/>
      <c r="M1093" s="200"/>
      <c r="N1093" s="200"/>
      <c r="O1093" s="200"/>
    </row>
    <row r="1094" spans="4:15" x14ac:dyDescent="0.5">
      <c r="D1094" s="200"/>
      <c r="E1094" s="200"/>
      <c r="F1094" s="200"/>
      <c r="G1094" s="200"/>
      <c r="H1094" s="200"/>
      <c r="I1094" s="200"/>
      <c r="J1094" s="200"/>
      <c r="K1094" s="200"/>
      <c r="L1094" s="200"/>
      <c r="M1094" s="200"/>
      <c r="N1094" s="200"/>
      <c r="O1094" s="200"/>
    </row>
    <row r="1095" spans="4:15" x14ac:dyDescent="0.5">
      <c r="D1095" s="200"/>
      <c r="E1095" s="200"/>
      <c r="F1095" s="200"/>
      <c r="G1095" s="200"/>
      <c r="H1095" s="200"/>
      <c r="I1095" s="200"/>
      <c r="J1095" s="200"/>
      <c r="K1095" s="200"/>
      <c r="L1095" s="200"/>
      <c r="M1095" s="200"/>
      <c r="N1095" s="200"/>
      <c r="O1095" s="200"/>
    </row>
    <row r="1096" spans="4:15" x14ac:dyDescent="0.5">
      <c r="D1096" s="200"/>
      <c r="E1096" s="200"/>
      <c r="F1096" s="200"/>
      <c r="G1096" s="200"/>
      <c r="H1096" s="200"/>
      <c r="I1096" s="200"/>
      <c r="J1096" s="200"/>
      <c r="K1096" s="200"/>
      <c r="L1096" s="200"/>
      <c r="M1096" s="200"/>
      <c r="N1096" s="200"/>
      <c r="O1096" s="200"/>
    </row>
    <row r="1097" spans="4:15" x14ac:dyDescent="0.5">
      <c r="D1097" s="200"/>
      <c r="E1097" s="200"/>
      <c r="F1097" s="200"/>
      <c r="G1097" s="200"/>
      <c r="H1097" s="200"/>
      <c r="I1097" s="200"/>
      <c r="J1097" s="200"/>
      <c r="K1097" s="200"/>
      <c r="L1097" s="200"/>
      <c r="M1097" s="200"/>
      <c r="N1097" s="200"/>
      <c r="O1097" s="200"/>
    </row>
    <row r="1098" spans="4:15" x14ac:dyDescent="0.5">
      <c r="D1098" s="200"/>
      <c r="E1098" s="200"/>
      <c r="F1098" s="200"/>
      <c r="G1098" s="200"/>
      <c r="H1098" s="200"/>
      <c r="I1098" s="200"/>
      <c r="J1098" s="200"/>
      <c r="K1098" s="200"/>
      <c r="L1098" s="200"/>
      <c r="M1098" s="200"/>
      <c r="N1098" s="200"/>
      <c r="O1098" s="200"/>
    </row>
    <row r="1099" spans="4:15" x14ac:dyDescent="0.5">
      <c r="D1099" s="200"/>
      <c r="E1099" s="200"/>
      <c r="F1099" s="200"/>
      <c r="G1099" s="200"/>
      <c r="H1099" s="200"/>
      <c r="I1099" s="200"/>
      <c r="J1099" s="200"/>
      <c r="K1099" s="200"/>
      <c r="L1099" s="200"/>
      <c r="M1099" s="200"/>
      <c r="N1099" s="200"/>
      <c r="O1099" s="200"/>
    </row>
    <row r="1100" spans="4:15" x14ac:dyDescent="0.5">
      <c r="D1100" s="200"/>
      <c r="E1100" s="200"/>
      <c r="F1100" s="200"/>
      <c r="G1100" s="200"/>
      <c r="H1100" s="200"/>
      <c r="I1100" s="200"/>
      <c r="J1100" s="200"/>
      <c r="K1100" s="200"/>
      <c r="L1100" s="200"/>
      <c r="M1100" s="200"/>
      <c r="N1100" s="200"/>
      <c r="O1100" s="200"/>
    </row>
    <row r="1101" spans="4:15" x14ac:dyDescent="0.5">
      <c r="D1101" s="200"/>
      <c r="E1101" s="200"/>
      <c r="F1101" s="200"/>
      <c r="G1101" s="200"/>
      <c r="H1101" s="200"/>
      <c r="I1101" s="200"/>
      <c r="J1101" s="200"/>
      <c r="K1101" s="200"/>
      <c r="L1101" s="200"/>
      <c r="M1101" s="200"/>
      <c r="N1101" s="200"/>
      <c r="O1101" s="200"/>
    </row>
    <row r="1102" spans="4:15" x14ac:dyDescent="0.5">
      <c r="D1102" s="200"/>
      <c r="E1102" s="200"/>
      <c r="F1102" s="200"/>
      <c r="G1102" s="200"/>
      <c r="H1102" s="200"/>
      <c r="I1102" s="200"/>
      <c r="J1102" s="200"/>
      <c r="K1102" s="200"/>
      <c r="L1102" s="200"/>
      <c r="M1102" s="200"/>
      <c r="N1102" s="200"/>
      <c r="O1102" s="200"/>
    </row>
    <row r="1103" spans="4:15" x14ac:dyDescent="0.5">
      <c r="D1103" s="200"/>
      <c r="E1103" s="200"/>
      <c r="F1103" s="200"/>
      <c r="G1103" s="200"/>
      <c r="H1103" s="200"/>
      <c r="I1103" s="200"/>
      <c r="J1103" s="200"/>
      <c r="K1103" s="200"/>
      <c r="L1103" s="200"/>
      <c r="M1103" s="200"/>
      <c r="N1103" s="200"/>
      <c r="O1103" s="200"/>
    </row>
    <row r="1104" spans="4:15" x14ac:dyDescent="0.5">
      <c r="D1104" s="200"/>
      <c r="E1104" s="200"/>
      <c r="F1104" s="200"/>
      <c r="G1104" s="200"/>
      <c r="H1104" s="200"/>
      <c r="I1104" s="200"/>
      <c r="J1104" s="200"/>
      <c r="K1104" s="200"/>
      <c r="L1104" s="200"/>
      <c r="M1104" s="200"/>
      <c r="N1104" s="200"/>
      <c r="O1104" s="200"/>
    </row>
    <row r="1105" spans="4:15" x14ac:dyDescent="0.5">
      <c r="D1105" s="200"/>
      <c r="E1105" s="200"/>
      <c r="F1105" s="200"/>
      <c r="G1105" s="200"/>
      <c r="H1105" s="200"/>
      <c r="I1105" s="200"/>
      <c r="J1105" s="200"/>
      <c r="K1105" s="200"/>
      <c r="L1105" s="200"/>
      <c r="M1105" s="200"/>
      <c r="N1105" s="200"/>
      <c r="O1105" s="200"/>
    </row>
    <row r="1106" spans="4:15" x14ac:dyDescent="0.5">
      <c r="D1106" s="200"/>
      <c r="E1106" s="200"/>
      <c r="F1106" s="200"/>
      <c r="G1106" s="200"/>
      <c r="H1106" s="200"/>
      <c r="I1106" s="200"/>
      <c r="J1106" s="200"/>
      <c r="K1106" s="200"/>
      <c r="L1106" s="200"/>
      <c r="M1106" s="200"/>
      <c r="N1106" s="200"/>
      <c r="O1106" s="200"/>
    </row>
    <row r="1107" spans="4:15" x14ac:dyDescent="0.5">
      <c r="D1107" s="200"/>
      <c r="E1107" s="200"/>
      <c r="F1107" s="200"/>
      <c r="G1107" s="200"/>
      <c r="H1107" s="200"/>
      <c r="I1107" s="200"/>
      <c r="J1107" s="200"/>
      <c r="K1107" s="200"/>
      <c r="L1107" s="200"/>
      <c r="M1107" s="200"/>
      <c r="N1107" s="200"/>
      <c r="O1107" s="200"/>
    </row>
    <row r="1108" spans="4:15" x14ac:dyDescent="0.5">
      <c r="D1108" s="200"/>
      <c r="E1108" s="200"/>
      <c r="F1108" s="200"/>
      <c r="G1108" s="200"/>
      <c r="H1108" s="200"/>
      <c r="I1108" s="200"/>
      <c r="J1108" s="200"/>
      <c r="K1108" s="200"/>
      <c r="L1108" s="200"/>
      <c r="M1108" s="200"/>
      <c r="N1108" s="200"/>
      <c r="O1108" s="200"/>
    </row>
    <row r="1109" spans="4:15" x14ac:dyDescent="0.5">
      <c r="D1109" s="200"/>
      <c r="E1109" s="200"/>
      <c r="F1109" s="200"/>
      <c r="G1109" s="200"/>
      <c r="H1109" s="200"/>
      <c r="I1109" s="200"/>
      <c r="J1109" s="200"/>
      <c r="K1109" s="200"/>
      <c r="L1109" s="200"/>
      <c r="M1109" s="200"/>
      <c r="N1109" s="200"/>
      <c r="O1109" s="200"/>
    </row>
    <row r="1110" spans="4:15" x14ac:dyDescent="0.5">
      <c r="D1110" s="200"/>
      <c r="E1110" s="200"/>
      <c r="F1110" s="200"/>
      <c r="G1110" s="200"/>
      <c r="H1110" s="200"/>
      <c r="I1110" s="200"/>
      <c r="J1110" s="200"/>
      <c r="K1110" s="200"/>
      <c r="L1110" s="200"/>
      <c r="M1110" s="200"/>
      <c r="N1110" s="200"/>
      <c r="O1110" s="200"/>
    </row>
    <row r="1111" spans="4:15" x14ac:dyDescent="0.5">
      <c r="D1111" s="200"/>
      <c r="E1111" s="200"/>
      <c r="F1111" s="200"/>
      <c r="G1111" s="200"/>
      <c r="H1111" s="200"/>
      <c r="I1111" s="200"/>
      <c r="J1111" s="200"/>
      <c r="K1111" s="200"/>
      <c r="L1111" s="200"/>
      <c r="M1111" s="200"/>
      <c r="N1111" s="200"/>
      <c r="O1111" s="200"/>
    </row>
    <row r="1112" spans="4:15" x14ac:dyDescent="0.5">
      <c r="D1112" s="200"/>
      <c r="E1112" s="200"/>
      <c r="F1112" s="200"/>
      <c r="G1112" s="200"/>
      <c r="H1112" s="200"/>
      <c r="I1112" s="200"/>
      <c r="J1112" s="200"/>
      <c r="K1112" s="200"/>
      <c r="L1112" s="200"/>
      <c r="M1112" s="200"/>
      <c r="N1112" s="200"/>
      <c r="O1112" s="200"/>
    </row>
    <row r="1113" spans="4:15" x14ac:dyDescent="0.5">
      <c r="D1113" s="200"/>
      <c r="E1113" s="200"/>
      <c r="F1113" s="200"/>
      <c r="G1113" s="200"/>
      <c r="H1113" s="200"/>
      <c r="I1113" s="200"/>
      <c r="J1113" s="200"/>
      <c r="K1113" s="200"/>
      <c r="L1113" s="200"/>
      <c r="M1113" s="200"/>
      <c r="N1113" s="200"/>
      <c r="O1113" s="200"/>
    </row>
    <row r="1114" spans="4:15" x14ac:dyDescent="0.5">
      <c r="D1114" s="200"/>
      <c r="E1114" s="200"/>
      <c r="F1114" s="200"/>
      <c r="G1114" s="200"/>
      <c r="H1114" s="200"/>
      <c r="I1114" s="200"/>
      <c r="J1114" s="200"/>
      <c r="K1114" s="200"/>
      <c r="L1114" s="200"/>
      <c r="M1114" s="200"/>
      <c r="N1114" s="200"/>
      <c r="O1114" s="200"/>
    </row>
    <row r="1115" spans="4:15" x14ac:dyDescent="0.5">
      <c r="D1115" s="200"/>
      <c r="E1115" s="200"/>
      <c r="F1115" s="200"/>
      <c r="G1115" s="200"/>
      <c r="H1115" s="200"/>
      <c r="I1115" s="200"/>
      <c r="J1115" s="200"/>
      <c r="K1115" s="200"/>
      <c r="L1115" s="200"/>
      <c r="M1115" s="200"/>
      <c r="N1115" s="200"/>
      <c r="O1115" s="200"/>
    </row>
    <row r="1116" spans="4:15" x14ac:dyDescent="0.5">
      <c r="D1116" s="200"/>
      <c r="E1116" s="200"/>
      <c r="F1116" s="200"/>
      <c r="G1116" s="200"/>
      <c r="H1116" s="200"/>
      <c r="I1116" s="200"/>
      <c r="J1116" s="200"/>
      <c r="K1116" s="200"/>
      <c r="L1116" s="200"/>
      <c r="M1116" s="200"/>
      <c r="N1116" s="200"/>
      <c r="O1116" s="200"/>
    </row>
    <row r="1117" spans="4:15" x14ac:dyDescent="0.5">
      <c r="D1117" s="200"/>
      <c r="E1117" s="200"/>
      <c r="F1117" s="200"/>
      <c r="G1117" s="200"/>
      <c r="H1117" s="200"/>
      <c r="I1117" s="200"/>
      <c r="J1117" s="200"/>
      <c r="K1117" s="200"/>
      <c r="L1117" s="200"/>
      <c r="M1117" s="200"/>
      <c r="N1117" s="200"/>
      <c r="O1117" s="200"/>
    </row>
    <row r="1118" spans="4:15" x14ac:dyDescent="0.5">
      <c r="D1118" s="200"/>
      <c r="E1118" s="200"/>
      <c r="F1118" s="200"/>
      <c r="G1118" s="200"/>
      <c r="H1118" s="200"/>
      <c r="I1118" s="200"/>
      <c r="J1118" s="200"/>
      <c r="K1118" s="200"/>
      <c r="L1118" s="200"/>
      <c r="M1118" s="200"/>
      <c r="N1118" s="200"/>
      <c r="O1118" s="200"/>
    </row>
    <row r="1119" spans="4:15" x14ac:dyDescent="0.5">
      <c r="D1119" s="200"/>
      <c r="E1119" s="200"/>
      <c r="F1119" s="200"/>
      <c r="G1119" s="200"/>
      <c r="H1119" s="200"/>
      <c r="I1119" s="200"/>
      <c r="J1119" s="200"/>
      <c r="K1119" s="200"/>
      <c r="L1119" s="200"/>
      <c r="M1119" s="200"/>
      <c r="N1119" s="200"/>
      <c r="O1119" s="200"/>
    </row>
    <row r="1120" spans="4:15" x14ac:dyDescent="0.5">
      <c r="D1120" s="200"/>
      <c r="E1120" s="200"/>
      <c r="F1120" s="200"/>
      <c r="G1120" s="200"/>
      <c r="H1120" s="200"/>
      <c r="I1120" s="200"/>
      <c r="J1120" s="200"/>
      <c r="K1120" s="200"/>
      <c r="L1120" s="200"/>
      <c r="M1120" s="200"/>
      <c r="N1120" s="200"/>
      <c r="O1120" s="200"/>
    </row>
    <row r="1121" spans="4:15" x14ac:dyDescent="0.5">
      <c r="D1121" s="200"/>
      <c r="E1121" s="200"/>
      <c r="F1121" s="200"/>
      <c r="G1121" s="200"/>
      <c r="H1121" s="200"/>
      <c r="I1121" s="200"/>
      <c r="J1121" s="200"/>
      <c r="K1121" s="200"/>
      <c r="L1121" s="200"/>
      <c r="M1121" s="200"/>
      <c r="N1121" s="200"/>
      <c r="O1121" s="200"/>
    </row>
    <row r="1122" spans="4:15" x14ac:dyDescent="0.5">
      <c r="D1122" s="200"/>
      <c r="E1122" s="200"/>
      <c r="F1122" s="200"/>
      <c r="G1122" s="200"/>
      <c r="H1122" s="200"/>
      <c r="I1122" s="200"/>
      <c r="J1122" s="200"/>
      <c r="K1122" s="200"/>
      <c r="L1122" s="200"/>
      <c r="M1122" s="200"/>
      <c r="N1122" s="200"/>
      <c r="O1122" s="200"/>
    </row>
    <row r="1123" spans="4:15" x14ac:dyDescent="0.5">
      <c r="D1123" s="200"/>
      <c r="E1123" s="200"/>
      <c r="F1123" s="200"/>
      <c r="G1123" s="200"/>
      <c r="H1123" s="200"/>
      <c r="I1123" s="200"/>
      <c r="J1123" s="200"/>
      <c r="K1123" s="200"/>
      <c r="L1123" s="200"/>
      <c r="M1123" s="200"/>
      <c r="N1123" s="200"/>
      <c r="O1123" s="200"/>
    </row>
    <row r="1124" spans="4:15" x14ac:dyDescent="0.5">
      <c r="D1124" s="200"/>
      <c r="E1124" s="200"/>
      <c r="F1124" s="200"/>
      <c r="G1124" s="200"/>
      <c r="H1124" s="200"/>
      <c r="I1124" s="200"/>
      <c r="J1124" s="200"/>
      <c r="K1124" s="200"/>
      <c r="L1124" s="200"/>
      <c r="M1124" s="200"/>
      <c r="N1124" s="200"/>
      <c r="O1124" s="200"/>
    </row>
    <row r="1125" spans="4:15" x14ac:dyDescent="0.5">
      <c r="D1125" s="200"/>
      <c r="E1125" s="200"/>
      <c r="F1125" s="200"/>
      <c r="G1125" s="200"/>
      <c r="H1125" s="200"/>
      <c r="I1125" s="200"/>
      <c r="J1125" s="200"/>
      <c r="K1125" s="200"/>
      <c r="L1125" s="200"/>
      <c r="M1125" s="200"/>
      <c r="N1125" s="200"/>
      <c r="O1125" s="200"/>
    </row>
    <row r="1126" spans="4:15" x14ac:dyDescent="0.5">
      <c r="D1126" s="200"/>
      <c r="E1126" s="200"/>
      <c r="F1126" s="200"/>
      <c r="G1126" s="200"/>
      <c r="H1126" s="200"/>
      <c r="I1126" s="200"/>
      <c r="J1126" s="200"/>
      <c r="K1126" s="200"/>
      <c r="L1126" s="200"/>
      <c r="M1126" s="200"/>
      <c r="N1126" s="200"/>
      <c r="O1126" s="200"/>
    </row>
    <row r="1127" spans="4:15" x14ac:dyDescent="0.5">
      <c r="D1127" s="200"/>
      <c r="E1127" s="200"/>
      <c r="F1127" s="200"/>
      <c r="G1127" s="200"/>
      <c r="H1127" s="200"/>
      <c r="I1127" s="200"/>
      <c r="J1127" s="200"/>
      <c r="K1127" s="200"/>
      <c r="L1127" s="200"/>
      <c r="M1127" s="200"/>
      <c r="N1127" s="200"/>
      <c r="O1127" s="200"/>
    </row>
    <row r="1128" spans="4:15" x14ac:dyDescent="0.5">
      <c r="D1128" s="200"/>
      <c r="E1128" s="200"/>
      <c r="F1128" s="200"/>
      <c r="G1128" s="200"/>
      <c r="H1128" s="200"/>
      <c r="I1128" s="200"/>
      <c r="J1128" s="200"/>
      <c r="K1128" s="200"/>
      <c r="L1128" s="200"/>
      <c r="M1128" s="200"/>
      <c r="N1128" s="200"/>
      <c r="O1128" s="200"/>
    </row>
    <row r="1129" spans="4:15" x14ac:dyDescent="0.5">
      <c r="D1129" s="200"/>
      <c r="E1129" s="200"/>
      <c r="F1129" s="200"/>
      <c r="G1129" s="200"/>
      <c r="H1129" s="200"/>
      <c r="I1129" s="200"/>
      <c r="J1129" s="200"/>
      <c r="K1129" s="200"/>
      <c r="L1129" s="200"/>
      <c r="M1129" s="200"/>
      <c r="N1129" s="200"/>
      <c r="O1129" s="200"/>
    </row>
    <row r="1130" spans="4:15" x14ac:dyDescent="0.5">
      <c r="D1130" s="200"/>
      <c r="E1130" s="200"/>
      <c r="F1130" s="200"/>
      <c r="G1130" s="200"/>
      <c r="H1130" s="200"/>
      <c r="I1130" s="200"/>
      <c r="J1130" s="200"/>
      <c r="K1130" s="200"/>
      <c r="L1130" s="200"/>
      <c r="M1130" s="200"/>
      <c r="N1130" s="200"/>
      <c r="O1130" s="200"/>
    </row>
    <row r="1131" spans="4:15" x14ac:dyDescent="0.5">
      <c r="D1131" s="200"/>
      <c r="E1131" s="200"/>
      <c r="F1131" s="200"/>
      <c r="G1131" s="200"/>
      <c r="H1131" s="200"/>
      <c r="I1131" s="200"/>
      <c r="J1131" s="200"/>
      <c r="K1131" s="200"/>
      <c r="L1131" s="200"/>
      <c r="M1131" s="200"/>
      <c r="N1131" s="200"/>
      <c r="O1131" s="200"/>
    </row>
    <row r="1132" spans="4:15" x14ac:dyDescent="0.5">
      <c r="D1132" s="200"/>
      <c r="E1132" s="200"/>
      <c r="F1132" s="200"/>
      <c r="G1132" s="200"/>
      <c r="H1132" s="200"/>
      <c r="I1132" s="200"/>
      <c r="J1132" s="200"/>
      <c r="K1132" s="200"/>
      <c r="L1132" s="200"/>
      <c r="M1132" s="200"/>
      <c r="N1132" s="200"/>
      <c r="O1132" s="200"/>
    </row>
    <row r="1133" spans="4:15" x14ac:dyDescent="0.5">
      <c r="D1133" s="200"/>
      <c r="E1133" s="200"/>
      <c r="F1133" s="200"/>
      <c r="G1133" s="200"/>
      <c r="H1133" s="200"/>
      <c r="I1133" s="200"/>
      <c r="J1133" s="200"/>
      <c r="K1133" s="200"/>
      <c r="L1133" s="200"/>
      <c r="M1133" s="200"/>
      <c r="N1133" s="200"/>
      <c r="O1133" s="200"/>
    </row>
    <row r="1134" spans="4:15" x14ac:dyDescent="0.5">
      <c r="D1134" s="200"/>
      <c r="E1134" s="200"/>
      <c r="F1134" s="200"/>
      <c r="G1134" s="200"/>
      <c r="H1134" s="200"/>
      <c r="I1134" s="200"/>
      <c r="J1134" s="200"/>
      <c r="K1134" s="200"/>
      <c r="L1134" s="200"/>
      <c r="M1134" s="200"/>
      <c r="N1134" s="200"/>
      <c r="O1134" s="200"/>
    </row>
    <row r="1135" spans="4:15" x14ac:dyDescent="0.5">
      <c r="D1135" s="200"/>
      <c r="E1135" s="200"/>
      <c r="F1135" s="200"/>
      <c r="G1135" s="200"/>
      <c r="H1135" s="200"/>
      <c r="I1135" s="200"/>
      <c r="J1135" s="200"/>
      <c r="K1135" s="200"/>
      <c r="L1135" s="200"/>
      <c r="M1135" s="200"/>
      <c r="N1135" s="200"/>
      <c r="O1135" s="200"/>
    </row>
    <row r="1136" spans="4:15" x14ac:dyDescent="0.5">
      <c r="D1136" s="200"/>
      <c r="E1136" s="200"/>
      <c r="F1136" s="200"/>
      <c r="G1136" s="200"/>
      <c r="H1136" s="200"/>
      <c r="I1136" s="200"/>
      <c r="J1136" s="200"/>
      <c r="K1136" s="200"/>
      <c r="L1136" s="200"/>
      <c r="M1136" s="200"/>
      <c r="N1136" s="200"/>
      <c r="O1136" s="200"/>
    </row>
    <row r="1137" spans="4:15" x14ac:dyDescent="0.5">
      <c r="D1137" s="200"/>
      <c r="E1137" s="200"/>
      <c r="F1137" s="200"/>
      <c r="G1137" s="200"/>
      <c r="H1137" s="200"/>
      <c r="I1137" s="200"/>
      <c r="J1137" s="200"/>
      <c r="K1137" s="200"/>
      <c r="L1137" s="200"/>
      <c r="M1137" s="200"/>
      <c r="N1137" s="200"/>
      <c r="O1137" s="200"/>
    </row>
    <row r="1138" spans="4:15" x14ac:dyDescent="0.5">
      <c r="D1138" s="200"/>
      <c r="E1138" s="200"/>
      <c r="F1138" s="200"/>
      <c r="G1138" s="200"/>
      <c r="H1138" s="200"/>
      <c r="I1138" s="200"/>
      <c r="J1138" s="200"/>
      <c r="K1138" s="200"/>
      <c r="L1138" s="200"/>
      <c r="M1138" s="200"/>
      <c r="N1138" s="200"/>
      <c r="O1138" s="200"/>
    </row>
    <row r="1139" spans="4:15" x14ac:dyDescent="0.5">
      <c r="D1139" s="200"/>
      <c r="E1139" s="200"/>
      <c r="F1139" s="200"/>
      <c r="G1139" s="200"/>
      <c r="H1139" s="200"/>
      <c r="I1139" s="200"/>
      <c r="J1139" s="200"/>
      <c r="K1139" s="200"/>
      <c r="L1139" s="200"/>
      <c r="M1139" s="200"/>
      <c r="N1139" s="200"/>
      <c r="O1139" s="200"/>
    </row>
    <row r="1140" spans="4:15" x14ac:dyDescent="0.5">
      <c r="D1140" s="200"/>
      <c r="E1140" s="200"/>
      <c r="F1140" s="200"/>
      <c r="G1140" s="200"/>
      <c r="H1140" s="200"/>
      <c r="I1140" s="200"/>
      <c r="J1140" s="200"/>
      <c r="K1140" s="200"/>
      <c r="L1140" s="200"/>
      <c r="M1140" s="200"/>
      <c r="N1140" s="200"/>
      <c r="O1140" s="200"/>
    </row>
    <row r="1141" spans="4:15" x14ac:dyDescent="0.5">
      <c r="D1141" s="200"/>
      <c r="E1141" s="200"/>
      <c r="F1141" s="200"/>
      <c r="G1141" s="200"/>
      <c r="H1141" s="200"/>
      <c r="I1141" s="200"/>
      <c r="J1141" s="200"/>
      <c r="K1141" s="200"/>
      <c r="L1141" s="200"/>
      <c r="M1141" s="200"/>
      <c r="N1141" s="200"/>
      <c r="O1141" s="200"/>
    </row>
    <row r="1142" spans="4:15" x14ac:dyDescent="0.5">
      <c r="D1142" s="200"/>
      <c r="E1142" s="200"/>
      <c r="F1142" s="200"/>
      <c r="G1142" s="200"/>
      <c r="H1142" s="200"/>
      <c r="I1142" s="200"/>
      <c r="J1142" s="200"/>
      <c r="K1142" s="200"/>
      <c r="L1142" s="200"/>
      <c r="M1142" s="200"/>
      <c r="N1142" s="200"/>
      <c r="O1142" s="200"/>
    </row>
    <row r="1143" spans="4:15" x14ac:dyDescent="0.5">
      <c r="D1143" s="200"/>
      <c r="E1143" s="200"/>
      <c r="F1143" s="200"/>
      <c r="G1143" s="200"/>
      <c r="H1143" s="200"/>
      <c r="I1143" s="200"/>
      <c r="J1143" s="200"/>
      <c r="K1143" s="200"/>
      <c r="L1143" s="200"/>
      <c r="M1143" s="200"/>
      <c r="N1143" s="200"/>
      <c r="O1143" s="200"/>
    </row>
    <row r="1144" spans="4:15" x14ac:dyDescent="0.5">
      <c r="D1144" s="200"/>
      <c r="E1144" s="200"/>
      <c r="F1144" s="200"/>
      <c r="G1144" s="200"/>
      <c r="H1144" s="200"/>
      <c r="I1144" s="200"/>
      <c r="J1144" s="200"/>
      <c r="K1144" s="200"/>
      <c r="L1144" s="200"/>
      <c r="M1144" s="200"/>
      <c r="N1144" s="200"/>
      <c r="O1144" s="200"/>
    </row>
    <row r="1145" spans="4:15" x14ac:dyDescent="0.5">
      <c r="D1145" s="200"/>
      <c r="E1145" s="200"/>
      <c r="F1145" s="200"/>
      <c r="G1145" s="200"/>
      <c r="H1145" s="200"/>
      <c r="I1145" s="200"/>
      <c r="J1145" s="200"/>
      <c r="K1145" s="200"/>
      <c r="L1145" s="200"/>
      <c r="M1145" s="200"/>
      <c r="N1145" s="200"/>
      <c r="O1145" s="200"/>
    </row>
    <row r="1146" spans="4:15" x14ac:dyDescent="0.5">
      <c r="D1146" s="200"/>
      <c r="E1146" s="200"/>
      <c r="F1146" s="200"/>
      <c r="G1146" s="200"/>
      <c r="H1146" s="200"/>
      <c r="I1146" s="200"/>
      <c r="J1146" s="200"/>
      <c r="K1146" s="200"/>
      <c r="L1146" s="200"/>
      <c r="M1146" s="200"/>
      <c r="N1146" s="200"/>
      <c r="O1146" s="200"/>
    </row>
    <row r="1147" spans="4:15" x14ac:dyDescent="0.5">
      <c r="D1147" s="200"/>
      <c r="E1147" s="200"/>
      <c r="F1147" s="200"/>
      <c r="G1147" s="200"/>
      <c r="H1147" s="200"/>
      <c r="I1147" s="200"/>
      <c r="J1147" s="200"/>
      <c r="K1147" s="200"/>
      <c r="L1147" s="200"/>
      <c r="M1147" s="200"/>
      <c r="N1147" s="200"/>
      <c r="O1147" s="200"/>
    </row>
    <row r="1148" spans="4:15" x14ac:dyDescent="0.5">
      <c r="D1148" s="200"/>
      <c r="E1148" s="200"/>
      <c r="F1148" s="200"/>
      <c r="G1148" s="200"/>
      <c r="H1148" s="200"/>
      <c r="I1148" s="200"/>
      <c r="J1148" s="200"/>
      <c r="K1148" s="200"/>
      <c r="L1148" s="200"/>
      <c r="M1148" s="200"/>
      <c r="N1148" s="200"/>
      <c r="O1148" s="200"/>
    </row>
    <row r="1149" spans="4:15" x14ac:dyDescent="0.5">
      <c r="D1149" s="200"/>
      <c r="E1149" s="200"/>
      <c r="F1149" s="200"/>
      <c r="G1149" s="200"/>
      <c r="H1149" s="200"/>
      <c r="I1149" s="200"/>
      <c r="J1149" s="200"/>
      <c r="K1149" s="200"/>
      <c r="L1149" s="200"/>
      <c r="M1149" s="200"/>
      <c r="N1149" s="200"/>
      <c r="O1149" s="200"/>
    </row>
    <row r="1150" spans="4:15" x14ac:dyDescent="0.5">
      <c r="D1150" s="200"/>
      <c r="E1150" s="200"/>
      <c r="F1150" s="200"/>
      <c r="G1150" s="200"/>
      <c r="H1150" s="200"/>
      <c r="I1150" s="200"/>
      <c r="J1150" s="200"/>
      <c r="K1150" s="200"/>
      <c r="L1150" s="200"/>
      <c r="M1150" s="200"/>
      <c r="N1150" s="200"/>
      <c r="O1150" s="200"/>
    </row>
    <row r="1151" spans="4:15" x14ac:dyDescent="0.5">
      <c r="D1151" s="200"/>
      <c r="E1151" s="200"/>
      <c r="F1151" s="200"/>
      <c r="G1151" s="200"/>
      <c r="H1151" s="200"/>
      <c r="I1151" s="200"/>
      <c r="J1151" s="200"/>
      <c r="K1151" s="200"/>
      <c r="L1151" s="200"/>
      <c r="M1151" s="200"/>
      <c r="N1151" s="200"/>
      <c r="O1151" s="200"/>
    </row>
    <row r="1152" spans="4:15" x14ac:dyDescent="0.5">
      <c r="D1152" s="200"/>
      <c r="E1152" s="200"/>
      <c r="F1152" s="200"/>
      <c r="G1152" s="200"/>
      <c r="H1152" s="200"/>
      <c r="I1152" s="200"/>
      <c r="J1152" s="200"/>
      <c r="K1152" s="200"/>
      <c r="L1152" s="200"/>
      <c r="M1152" s="200"/>
      <c r="N1152" s="200"/>
      <c r="O1152" s="200"/>
    </row>
    <row r="1153" spans="4:15" x14ac:dyDescent="0.5">
      <c r="D1153" s="200"/>
      <c r="E1153" s="200"/>
      <c r="F1153" s="200"/>
      <c r="G1153" s="200"/>
      <c r="H1153" s="200"/>
      <c r="I1153" s="200"/>
      <c r="J1153" s="200"/>
      <c r="K1153" s="200"/>
      <c r="L1153" s="200"/>
      <c r="M1153" s="200"/>
      <c r="N1153" s="200"/>
      <c r="O1153" s="200"/>
    </row>
    <row r="1154" spans="4:15" x14ac:dyDescent="0.5">
      <c r="D1154" s="200"/>
      <c r="E1154" s="200"/>
      <c r="F1154" s="200"/>
      <c r="G1154" s="200"/>
      <c r="H1154" s="200"/>
      <c r="I1154" s="200"/>
      <c r="J1154" s="200"/>
      <c r="K1154" s="200"/>
      <c r="L1154" s="200"/>
      <c r="M1154" s="200"/>
      <c r="N1154" s="200"/>
      <c r="O1154" s="200"/>
    </row>
    <row r="1155" spans="4:15" x14ac:dyDescent="0.5">
      <c r="D1155" s="200"/>
      <c r="E1155" s="200"/>
      <c r="F1155" s="200"/>
      <c r="G1155" s="200"/>
      <c r="H1155" s="200"/>
      <c r="I1155" s="200"/>
      <c r="J1155" s="200"/>
      <c r="K1155" s="200"/>
      <c r="L1155" s="200"/>
      <c r="M1155" s="200"/>
      <c r="N1155" s="200"/>
      <c r="O1155" s="200"/>
    </row>
    <row r="1156" spans="4:15" x14ac:dyDescent="0.5">
      <c r="D1156" s="200"/>
      <c r="E1156" s="200"/>
      <c r="F1156" s="200"/>
      <c r="G1156" s="200"/>
      <c r="H1156" s="200"/>
      <c r="I1156" s="200"/>
      <c r="J1156" s="200"/>
      <c r="K1156" s="200"/>
      <c r="L1156" s="200"/>
      <c r="M1156" s="200"/>
      <c r="N1156" s="200"/>
      <c r="O1156" s="200"/>
    </row>
    <row r="1157" spans="4:15" x14ac:dyDescent="0.5">
      <c r="D1157" s="200"/>
      <c r="E1157" s="200"/>
      <c r="F1157" s="200"/>
      <c r="G1157" s="200"/>
      <c r="H1157" s="200"/>
      <c r="I1157" s="200"/>
      <c r="J1157" s="200"/>
      <c r="K1157" s="200"/>
      <c r="L1157" s="200"/>
      <c r="M1157" s="200"/>
      <c r="N1157" s="200"/>
      <c r="O1157" s="200"/>
    </row>
    <row r="1158" spans="4:15" x14ac:dyDescent="0.5">
      <c r="D1158" s="200"/>
      <c r="E1158" s="200"/>
      <c r="F1158" s="200"/>
      <c r="G1158" s="200"/>
      <c r="H1158" s="200"/>
      <c r="I1158" s="200"/>
      <c r="J1158" s="200"/>
      <c r="K1158" s="200"/>
      <c r="L1158" s="200"/>
      <c r="M1158" s="200"/>
      <c r="N1158" s="200"/>
      <c r="O1158" s="200"/>
    </row>
    <row r="1159" spans="4:15" x14ac:dyDescent="0.5">
      <c r="D1159" s="200"/>
      <c r="E1159" s="200"/>
      <c r="F1159" s="200"/>
      <c r="G1159" s="200"/>
      <c r="H1159" s="200"/>
      <c r="I1159" s="200"/>
      <c r="J1159" s="200"/>
      <c r="K1159" s="200"/>
      <c r="L1159" s="200"/>
      <c r="M1159" s="200"/>
      <c r="N1159" s="200"/>
      <c r="O1159" s="200"/>
    </row>
    <row r="1160" spans="4:15" x14ac:dyDescent="0.5">
      <c r="D1160" s="200"/>
      <c r="E1160" s="200"/>
      <c r="F1160" s="200"/>
      <c r="G1160" s="200"/>
      <c r="H1160" s="200"/>
      <c r="I1160" s="200"/>
      <c r="J1160" s="200"/>
      <c r="K1160" s="200"/>
      <c r="L1160" s="200"/>
      <c r="M1160" s="200"/>
      <c r="N1160" s="200"/>
      <c r="O1160" s="200"/>
    </row>
    <row r="1161" spans="4:15" x14ac:dyDescent="0.5">
      <c r="D1161" s="200"/>
      <c r="E1161" s="200"/>
      <c r="F1161" s="200"/>
      <c r="G1161" s="200"/>
      <c r="H1161" s="200"/>
      <c r="I1161" s="200"/>
      <c r="J1161" s="200"/>
      <c r="K1161" s="200"/>
      <c r="L1161" s="200"/>
      <c r="M1161" s="200"/>
      <c r="N1161" s="200"/>
      <c r="O1161" s="200"/>
    </row>
    <row r="1162" spans="4:15" x14ac:dyDescent="0.5">
      <c r="D1162" s="200"/>
      <c r="E1162" s="200"/>
      <c r="F1162" s="200"/>
      <c r="G1162" s="200"/>
      <c r="H1162" s="200"/>
      <c r="I1162" s="200"/>
      <c r="J1162" s="200"/>
      <c r="K1162" s="200"/>
      <c r="L1162" s="200"/>
      <c r="M1162" s="200"/>
      <c r="N1162" s="200"/>
      <c r="O1162" s="200"/>
    </row>
    <row r="1163" spans="4:15" x14ac:dyDescent="0.5">
      <c r="D1163" s="200"/>
      <c r="E1163" s="200"/>
      <c r="F1163" s="200"/>
      <c r="G1163" s="200"/>
      <c r="H1163" s="200"/>
      <c r="I1163" s="200"/>
      <c r="J1163" s="200"/>
      <c r="K1163" s="200"/>
      <c r="L1163" s="200"/>
      <c r="M1163" s="200"/>
      <c r="N1163" s="200"/>
      <c r="O1163" s="200"/>
    </row>
    <row r="1164" spans="4:15" x14ac:dyDescent="0.5">
      <c r="D1164" s="200"/>
      <c r="E1164" s="200"/>
      <c r="F1164" s="200"/>
      <c r="G1164" s="200"/>
      <c r="H1164" s="200"/>
      <c r="I1164" s="200"/>
      <c r="J1164" s="200"/>
      <c r="K1164" s="200"/>
      <c r="L1164" s="200"/>
      <c r="M1164" s="200"/>
      <c r="N1164" s="200"/>
      <c r="O1164" s="200"/>
    </row>
    <row r="1165" spans="4:15" x14ac:dyDescent="0.5">
      <c r="D1165" s="200"/>
      <c r="E1165" s="200"/>
      <c r="F1165" s="200"/>
      <c r="G1165" s="200"/>
      <c r="H1165" s="200"/>
      <c r="I1165" s="200"/>
      <c r="J1165" s="200"/>
      <c r="K1165" s="200"/>
      <c r="L1165" s="200"/>
      <c r="M1165" s="200"/>
      <c r="N1165" s="200"/>
      <c r="O1165" s="200"/>
    </row>
    <row r="1166" spans="4:15" x14ac:dyDescent="0.5">
      <c r="D1166" s="200"/>
      <c r="E1166" s="200"/>
      <c r="F1166" s="200"/>
      <c r="G1166" s="200"/>
      <c r="H1166" s="200"/>
      <c r="I1166" s="200"/>
      <c r="J1166" s="200"/>
      <c r="K1166" s="200"/>
      <c r="L1166" s="200"/>
      <c r="M1166" s="200"/>
      <c r="N1166" s="200"/>
      <c r="O1166" s="200"/>
    </row>
    <row r="1167" spans="4:15" x14ac:dyDescent="0.5">
      <c r="D1167" s="200"/>
      <c r="E1167" s="200"/>
      <c r="F1167" s="200"/>
      <c r="G1167" s="200"/>
      <c r="H1167" s="200"/>
      <c r="I1167" s="200"/>
      <c r="J1167" s="200"/>
      <c r="K1167" s="200"/>
      <c r="L1167" s="200"/>
      <c r="M1167" s="200"/>
      <c r="N1167" s="200"/>
      <c r="O1167" s="200"/>
    </row>
    <row r="1168" spans="4:15" x14ac:dyDescent="0.5">
      <c r="D1168" s="200"/>
      <c r="E1168" s="200"/>
      <c r="F1168" s="200"/>
      <c r="G1168" s="200"/>
      <c r="H1168" s="200"/>
      <c r="I1168" s="200"/>
      <c r="J1168" s="200"/>
      <c r="K1168" s="200"/>
      <c r="L1168" s="200"/>
      <c r="M1168" s="200"/>
      <c r="N1168" s="200"/>
      <c r="O1168" s="200"/>
    </row>
    <row r="1169" spans="4:15" x14ac:dyDescent="0.5">
      <c r="D1169" s="200"/>
      <c r="E1169" s="200"/>
      <c r="F1169" s="200"/>
      <c r="G1169" s="200"/>
      <c r="H1169" s="200"/>
      <c r="I1169" s="200"/>
      <c r="J1169" s="200"/>
      <c r="K1169" s="200"/>
      <c r="L1169" s="200"/>
      <c r="M1169" s="200"/>
      <c r="N1169" s="200"/>
      <c r="O1169" s="200"/>
    </row>
    <row r="1170" spans="4:15" x14ac:dyDescent="0.5">
      <c r="D1170" s="200"/>
      <c r="E1170" s="200"/>
      <c r="F1170" s="200"/>
      <c r="G1170" s="200"/>
      <c r="H1170" s="200"/>
      <c r="I1170" s="200"/>
      <c r="J1170" s="200"/>
      <c r="K1170" s="200"/>
      <c r="L1170" s="200"/>
      <c r="M1170" s="200"/>
      <c r="N1170" s="200"/>
      <c r="O1170" s="200"/>
    </row>
    <row r="1171" spans="4:15" x14ac:dyDescent="0.5">
      <c r="D1171" s="200"/>
      <c r="E1171" s="200"/>
      <c r="F1171" s="200"/>
      <c r="G1171" s="200"/>
      <c r="H1171" s="200"/>
      <c r="I1171" s="200"/>
      <c r="J1171" s="200"/>
      <c r="K1171" s="200"/>
      <c r="L1171" s="200"/>
      <c r="M1171" s="200"/>
      <c r="N1171" s="200"/>
      <c r="O1171" s="200"/>
    </row>
    <row r="1172" spans="4:15" x14ac:dyDescent="0.5">
      <c r="D1172" s="200"/>
      <c r="E1172" s="200"/>
      <c r="F1172" s="200"/>
      <c r="G1172" s="200"/>
      <c r="H1172" s="200"/>
      <c r="I1172" s="200"/>
      <c r="J1172" s="200"/>
      <c r="K1172" s="200"/>
      <c r="L1172" s="200"/>
      <c r="M1172" s="200"/>
      <c r="N1172" s="200"/>
      <c r="O1172" s="200"/>
    </row>
    <row r="1173" spans="4:15" x14ac:dyDescent="0.5">
      <c r="D1173" s="200"/>
      <c r="E1173" s="200"/>
      <c r="F1173" s="200"/>
      <c r="G1173" s="200"/>
      <c r="H1173" s="200"/>
      <c r="I1173" s="200"/>
      <c r="J1173" s="200"/>
      <c r="K1173" s="200"/>
      <c r="L1173" s="200"/>
      <c r="M1173" s="200"/>
      <c r="N1173" s="200"/>
      <c r="O1173" s="200"/>
    </row>
    <row r="1174" spans="4:15" x14ac:dyDescent="0.5">
      <c r="D1174" s="200"/>
      <c r="E1174" s="200"/>
      <c r="F1174" s="200"/>
      <c r="G1174" s="200"/>
      <c r="H1174" s="200"/>
      <c r="I1174" s="200"/>
      <c r="J1174" s="200"/>
      <c r="K1174" s="200"/>
      <c r="L1174" s="200"/>
      <c r="M1174" s="200"/>
      <c r="N1174" s="200"/>
      <c r="O1174" s="200"/>
    </row>
    <row r="1175" spans="4:15" x14ac:dyDescent="0.5">
      <c r="D1175" s="200"/>
      <c r="E1175" s="200"/>
      <c r="F1175" s="200"/>
      <c r="G1175" s="200"/>
      <c r="H1175" s="200"/>
      <c r="I1175" s="200"/>
      <c r="J1175" s="200"/>
      <c r="K1175" s="200"/>
      <c r="L1175" s="200"/>
      <c r="M1175" s="200"/>
      <c r="N1175" s="200"/>
      <c r="O1175" s="200"/>
    </row>
    <row r="1176" spans="4:15" x14ac:dyDescent="0.5">
      <c r="D1176" s="200"/>
      <c r="E1176" s="200"/>
      <c r="F1176" s="200"/>
      <c r="G1176" s="200"/>
      <c r="H1176" s="200"/>
      <c r="I1176" s="200"/>
      <c r="J1176" s="200"/>
      <c r="K1176" s="200"/>
      <c r="L1176" s="200"/>
      <c r="M1176" s="200"/>
      <c r="N1176" s="200"/>
      <c r="O1176" s="200"/>
    </row>
    <row r="1177" spans="4:15" x14ac:dyDescent="0.5">
      <c r="D1177" s="200"/>
      <c r="E1177" s="200"/>
      <c r="F1177" s="200"/>
      <c r="G1177" s="200"/>
      <c r="H1177" s="200"/>
      <c r="I1177" s="200"/>
      <c r="J1177" s="200"/>
      <c r="K1177" s="200"/>
      <c r="L1177" s="200"/>
      <c r="M1177" s="200"/>
      <c r="N1177" s="200"/>
      <c r="O1177" s="200"/>
    </row>
    <row r="1178" spans="4:15" x14ac:dyDescent="0.5">
      <c r="D1178" s="200"/>
      <c r="E1178" s="200"/>
      <c r="F1178" s="200"/>
      <c r="G1178" s="200"/>
      <c r="H1178" s="200"/>
      <c r="I1178" s="200"/>
      <c r="J1178" s="200"/>
      <c r="K1178" s="200"/>
      <c r="L1178" s="200"/>
      <c r="M1178" s="200"/>
      <c r="N1178" s="200"/>
      <c r="O1178" s="200"/>
    </row>
    <row r="1179" spans="4:15" x14ac:dyDescent="0.5">
      <c r="D1179" s="200"/>
      <c r="E1179" s="200"/>
      <c r="F1179" s="200"/>
      <c r="G1179" s="200"/>
      <c r="H1179" s="200"/>
      <c r="I1179" s="200"/>
      <c r="J1179" s="200"/>
      <c r="K1179" s="200"/>
      <c r="L1179" s="200"/>
      <c r="M1179" s="200"/>
      <c r="N1179" s="200"/>
      <c r="O1179" s="200"/>
    </row>
    <row r="1180" spans="4:15" x14ac:dyDescent="0.5">
      <c r="D1180" s="200"/>
      <c r="E1180" s="200"/>
      <c r="F1180" s="200"/>
      <c r="G1180" s="200"/>
      <c r="H1180" s="200"/>
      <c r="I1180" s="200"/>
      <c r="J1180" s="200"/>
      <c r="K1180" s="200"/>
      <c r="L1180" s="200"/>
      <c r="M1180" s="200"/>
      <c r="N1180" s="200"/>
      <c r="O1180" s="200"/>
    </row>
    <row r="1181" spans="4:15" x14ac:dyDescent="0.5">
      <c r="D1181" s="200"/>
      <c r="E1181" s="200"/>
      <c r="F1181" s="200"/>
      <c r="G1181" s="200"/>
      <c r="H1181" s="200"/>
      <c r="I1181" s="200"/>
      <c r="J1181" s="200"/>
      <c r="K1181" s="200"/>
      <c r="L1181" s="200"/>
      <c r="M1181" s="200"/>
      <c r="N1181" s="200"/>
      <c r="O1181" s="200"/>
    </row>
    <row r="1182" spans="4:15" x14ac:dyDescent="0.5">
      <c r="D1182" s="200"/>
      <c r="E1182" s="200"/>
      <c r="F1182" s="200"/>
      <c r="G1182" s="200"/>
      <c r="H1182" s="200"/>
      <c r="I1182" s="200"/>
      <c r="J1182" s="200"/>
      <c r="K1182" s="200"/>
      <c r="L1182" s="200"/>
      <c r="M1182" s="200"/>
      <c r="N1182" s="200"/>
      <c r="O1182" s="200"/>
    </row>
    <row r="1183" spans="4:15" x14ac:dyDescent="0.5">
      <c r="D1183" s="200"/>
      <c r="E1183" s="200"/>
      <c r="F1183" s="200"/>
      <c r="G1183" s="200"/>
      <c r="H1183" s="200"/>
      <c r="I1183" s="200"/>
      <c r="J1183" s="200"/>
      <c r="K1183" s="200"/>
      <c r="L1183" s="200"/>
      <c r="M1183" s="200"/>
      <c r="N1183" s="200"/>
      <c r="O1183" s="200"/>
    </row>
    <row r="1184" spans="4:15" x14ac:dyDescent="0.5">
      <c r="D1184" s="200"/>
      <c r="E1184" s="200"/>
      <c r="F1184" s="200"/>
      <c r="G1184" s="200"/>
      <c r="H1184" s="200"/>
      <c r="I1184" s="200"/>
      <c r="J1184" s="200"/>
      <c r="K1184" s="200"/>
      <c r="L1184" s="200"/>
      <c r="M1184" s="200"/>
      <c r="N1184" s="200"/>
      <c r="O1184" s="200"/>
    </row>
    <row r="1185" spans="4:15" x14ac:dyDescent="0.5">
      <c r="D1185" s="200"/>
      <c r="E1185" s="200"/>
      <c r="F1185" s="200"/>
      <c r="G1185" s="200"/>
      <c r="H1185" s="200"/>
      <c r="I1185" s="200"/>
      <c r="J1185" s="200"/>
      <c r="K1185" s="200"/>
      <c r="L1185" s="200"/>
      <c r="M1185" s="200"/>
      <c r="N1185" s="200"/>
      <c r="O1185" s="200"/>
    </row>
    <row r="1186" spans="4:15" x14ac:dyDescent="0.5">
      <c r="D1186" s="200"/>
      <c r="E1186" s="200"/>
      <c r="F1186" s="200"/>
      <c r="G1186" s="200"/>
      <c r="H1186" s="200"/>
      <c r="I1186" s="200"/>
      <c r="J1186" s="200"/>
      <c r="K1186" s="200"/>
      <c r="L1186" s="200"/>
      <c r="M1186" s="200"/>
      <c r="N1186" s="200"/>
      <c r="O1186" s="200"/>
    </row>
    <row r="1187" spans="4:15" x14ac:dyDescent="0.5">
      <c r="D1187" s="200"/>
      <c r="E1187" s="200"/>
      <c r="F1187" s="200"/>
      <c r="G1187" s="200"/>
      <c r="H1187" s="200"/>
      <c r="I1187" s="200"/>
      <c r="J1187" s="200"/>
      <c r="K1187" s="200"/>
      <c r="L1187" s="200"/>
      <c r="M1187" s="200"/>
      <c r="N1187" s="200"/>
      <c r="O1187" s="200"/>
    </row>
    <row r="1188" spans="4:15" x14ac:dyDescent="0.5">
      <c r="D1188" s="200"/>
      <c r="E1188" s="200"/>
      <c r="F1188" s="200"/>
      <c r="G1188" s="200"/>
      <c r="H1188" s="200"/>
      <c r="I1188" s="200"/>
      <c r="J1188" s="200"/>
      <c r="K1188" s="200"/>
      <c r="L1188" s="200"/>
      <c r="M1188" s="200"/>
      <c r="N1188" s="200"/>
      <c r="O1188" s="200"/>
    </row>
    <row r="1189" spans="4:15" x14ac:dyDescent="0.5">
      <c r="D1189" s="200"/>
      <c r="E1189" s="200"/>
      <c r="F1189" s="200"/>
      <c r="G1189" s="200"/>
      <c r="H1189" s="200"/>
      <c r="I1189" s="200"/>
      <c r="J1189" s="200"/>
      <c r="K1189" s="200"/>
      <c r="L1189" s="200"/>
      <c r="M1189" s="200"/>
      <c r="N1189" s="200"/>
      <c r="O1189" s="200"/>
    </row>
    <row r="1190" spans="4:15" x14ac:dyDescent="0.5">
      <c r="D1190" s="200"/>
      <c r="E1190" s="200"/>
      <c r="F1190" s="200"/>
      <c r="G1190" s="200"/>
      <c r="H1190" s="200"/>
      <c r="I1190" s="200"/>
      <c r="J1190" s="200"/>
      <c r="K1190" s="200"/>
      <c r="L1190" s="200"/>
      <c r="M1190" s="200"/>
      <c r="N1190" s="200"/>
      <c r="O1190" s="200"/>
    </row>
    <row r="1191" spans="4:15" x14ac:dyDescent="0.5">
      <c r="D1191" s="200"/>
      <c r="E1191" s="200"/>
      <c r="F1191" s="200"/>
      <c r="G1191" s="200"/>
      <c r="H1191" s="200"/>
      <c r="I1191" s="200"/>
      <c r="J1191" s="200"/>
      <c r="K1191" s="200"/>
      <c r="L1191" s="200"/>
      <c r="M1191" s="200"/>
      <c r="N1191" s="200"/>
      <c r="O1191" s="200"/>
    </row>
    <row r="1192" spans="4:15" x14ac:dyDescent="0.5">
      <c r="D1192" s="200"/>
      <c r="E1192" s="200"/>
      <c r="F1192" s="200"/>
      <c r="G1192" s="200"/>
      <c r="H1192" s="200"/>
      <c r="I1192" s="200"/>
      <c r="J1192" s="200"/>
      <c r="K1192" s="200"/>
      <c r="L1192" s="200"/>
      <c r="M1192" s="200"/>
      <c r="N1192" s="200"/>
      <c r="O1192" s="200"/>
    </row>
    <row r="1193" spans="4:15" x14ac:dyDescent="0.5">
      <c r="D1193" s="200"/>
      <c r="E1193" s="200"/>
      <c r="F1193" s="200"/>
      <c r="G1193" s="200"/>
      <c r="H1193" s="200"/>
      <c r="I1193" s="200"/>
      <c r="J1193" s="200"/>
      <c r="K1193" s="200"/>
      <c r="L1193" s="200"/>
      <c r="M1193" s="200"/>
      <c r="N1193" s="200"/>
      <c r="O1193" s="200"/>
    </row>
    <row r="1194" spans="4:15" x14ac:dyDescent="0.5">
      <c r="D1194" s="200"/>
      <c r="E1194" s="200"/>
      <c r="F1194" s="200"/>
      <c r="G1194" s="200"/>
      <c r="H1194" s="200"/>
      <c r="I1194" s="200"/>
      <c r="J1194" s="200"/>
      <c r="K1194" s="200"/>
      <c r="L1194" s="200"/>
      <c r="M1194" s="200"/>
      <c r="N1194" s="200"/>
      <c r="O1194" s="200"/>
    </row>
    <row r="1195" spans="4:15" x14ac:dyDescent="0.5">
      <c r="D1195" s="200"/>
      <c r="E1195" s="200"/>
      <c r="F1195" s="200"/>
      <c r="G1195" s="200"/>
      <c r="H1195" s="200"/>
      <c r="I1195" s="200"/>
      <c r="J1195" s="200"/>
      <c r="K1195" s="200"/>
      <c r="L1195" s="200"/>
      <c r="M1195" s="200"/>
      <c r="N1195" s="200"/>
      <c r="O1195" s="200"/>
    </row>
    <row r="1196" spans="4:15" x14ac:dyDescent="0.5">
      <c r="D1196" s="200"/>
      <c r="E1196" s="200"/>
      <c r="F1196" s="200"/>
      <c r="G1196" s="200"/>
      <c r="H1196" s="200"/>
      <c r="I1196" s="200"/>
      <c r="J1196" s="200"/>
      <c r="K1196" s="200"/>
      <c r="L1196" s="200"/>
      <c r="M1196" s="200"/>
      <c r="N1196" s="200"/>
      <c r="O1196" s="200"/>
    </row>
    <row r="1197" spans="4:15" x14ac:dyDescent="0.5">
      <c r="D1197" s="200"/>
      <c r="E1197" s="200"/>
      <c r="F1197" s="200"/>
      <c r="G1197" s="200"/>
      <c r="H1197" s="200"/>
      <c r="I1197" s="200"/>
      <c r="J1197" s="200"/>
      <c r="K1197" s="200"/>
      <c r="L1197" s="200"/>
      <c r="M1197" s="200"/>
      <c r="N1197" s="200"/>
      <c r="O1197" s="200"/>
    </row>
    <row r="1198" spans="4:15" x14ac:dyDescent="0.5">
      <c r="D1198" s="200"/>
      <c r="E1198" s="200"/>
      <c r="F1198" s="200"/>
      <c r="G1198" s="200"/>
      <c r="H1198" s="200"/>
      <c r="I1198" s="200"/>
      <c r="J1198" s="200"/>
      <c r="K1198" s="200"/>
      <c r="L1198" s="200"/>
      <c r="M1198" s="200"/>
      <c r="N1198" s="200"/>
      <c r="O1198" s="200"/>
    </row>
    <row r="1199" spans="4:15" x14ac:dyDescent="0.5">
      <c r="D1199" s="200"/>
      <c r="E1199" s="200"/>
      <c r="F1199" s="200"/>
      <c r="G1199" s="200"/>
      <c r="H1199" s="200"/>
      <c r="I1199" s="200"/>
      <c r="J1199" s="200"/>
      <c r="K1199" s="200"/>
      <c r="L1199" s="200"/>
      <c r="M1199" s="200"/>
      <c r="N1199" s="200"/>
      <c r="O1199" s="200"/>
    </row>
    <row r="1200" spans="4:15" x14ac:dyDescent="0.5">
      <c r="D1200" s="200"/>
      <c r="E1200" s="200"/>
      <c r="F1200" s="200"/>
      <c r="G1200" s="200"/>
      <c r="H1200" s="200"/>
      <c r="I1200" s="200"/>
      <c r="J1200" s="200"/>
      <c r="K1200" s="200"/>
      <c r="L1200" s="200"/>
      <c r="M1200" s="200"/>
      <c r="N1200" s="200"/>
      <c r="O1200" s="200"/>
    </row>
    <row r="1201" spans="4:15" x14ac:dyDescent="0.5">
      <c r="D1201" s="200"/>
      <c r="E1201" s="200"/>
      <c r="F1201" s="200"/>
      <c r="G1201" s="200"/>
      <c r="H1201" s="200"/>
      <c r="I1201" s="200"/>
      <c r="J1201" s="200"/>
      <c r="K1201" s="200"/>
      <c r="L1201" s="200"/>
      <c r="M1201" s="200"/>
      <c r="N1201" s="200"/>
      <c r="O1201" s="200"/>
    </row>
    <row r="1202" spans="4:15" x14ac:dyDescent="0.5">
      <c r="D1202" s="200"/>
      <c r="E1202" s="200"/>
      <c r="F1202" s="200"/>
      <c r="G1202" s="200"/>
      <c r="H1202" s="200"/>
      <c r="I1202" s="200"/>
      <c r="J1202" s="200"/>
      <c r="K1202" s="200"/>
      <c r="L1202" s="200"/>
      <c r="M1202" s="200"/>
      <c r="N1202" s="200"/>
      <c r="O1202" s="200"/>
    </row>
    <row r="1203" spans="4:15" x14ac:dyDescent="0.5">
      <c r="D1203" s="200"/>
      <c r="E1203" s="200"/>
      <c r="F1203" s="200"/>
      <c r="G1203" s="200"/>
      <c r="H1203" s="200"/>
      <c r="I1203" s="200"/>
      <c r="J1203" s="200"/>
      <c r="K1203" s="200"/>
      <c r="L1203" s="200"/>
      <c r="M1203" s="200"/>
      <c r="N1203" s="200"/>
      <c r="O1203" s="200"/>
    </row>
    <row r="1204" spans="4:15" x14ac:dyDescent="0.5">
      <c r="D1204" s="200"/>
      <c r="E1204" s="200"/>
      <c r="F1204" s="200"/>
      <c r="G1204" s="200"/>
      <c r="H1204" s="200"/>
      <c r="I1204" s="200"/>
      <c r="J1204" s="200"/>
      <c r="K1204" s="200"/>
      <c r="L1204" s="200"/>
      <c r="M1204" s="200"/>
      <c r="N1204" s="200"/>
      <c r="O1204" s="200"/>
    </row>
    <row r="1205" spans="4:15" x14ac:dyDescent="0.5">
      <c r="D1205" s="200"/>
      <c r="E1205" s="200"/>
      <c r="F1205" s="200"/>
      <c r="G1205" s="200"/>
      <c r="H1205" s="200"/>
      <c r="I1205" s="200"/>
      <c r="J1205" s="200"/>
      <c r="K1205" s="200"/>
      <c r="L1205" s="200"/>
      <c r="M1205" s="200"/>
      <c r="N1205" s="200"/>
      <c r="O1205" s="200"/>
    </row>
    <row r="1206" spans="4:15" x14ac:dyDescent="0.5">
      <c r="D1206" s="200"/>
      <c r="E1206" s="200"/>
      <c r="F1206" s="200"/>
      <c r="G1206" s="200"/>
      <c r="H1206" s="200"/>
      <c r="I1206" s="200"/>
      <c r="J1206" s="200"/>
      <c r="K1206" s="200"/>
      <c r="L1206" s="200"/>
      <c r="M1206" s="200"/>
      <c r="N1206" s="200"/>
      <c r="O1206" s="200"/>
    </row>
    <row r="1207" spans="4:15" x14ac:dyDescent="0.5">
      <c r="D1207" s="200"/>
      <c r="E1207" s="200"/>
      <c r="F1207" s="200"/>
      <c r="G1207" s="200"/>
      <c r="H1207" s="200"/>
      <c r="I1207" s="200"/>
      <c r="J1207" s="200"/>
      <c r="K1207" s="200"/>
      <c r="L1207" s="200"/>
      <c r="M1207" s="200"/>
      <c r="N1207" s="200"/>
      <c r="O1207" s="200"/>
    </row>
    <row r="1208" spans="4:15" x14ac:dyDescent="0.5">
      <c r="D1208" s="200"/>
      <c r="E1208" s="200"/>
      <c r="F1208" s="200"/>
      <c r="G1208" s="200"/>
      <c r="H1208" s="200"/>
      <c r="I1208" s="200"/>
      <c r="J1208" s="200"/>
      <c r="K1208" s="200"/>
      <c r="L1208" s="200"/>
      <c r="M1208" s="200"/>
      <c r="N1208" s="200"/>
      <c r="O1208" s="200"/>
    </row>
    <row r="1209" spans="4:15" x14ac:dyDescent="0.5">
      <c r="D1209" s="200"/>
      <c r="E1209" s="200"/>
      <c r="F1209" s="200"/>
      <c r="G1209" s="200"/>
      <c r="H1209" s="200"/>
      <c r="I1209" s="200"/>
      <c r="J1209" s="200"/>
      <c r="K1209" s="200"/>
      <c r="L1209" s="200"/>
      <c r="M1209" s="200"/>
      <c r="N1209" s="200"/>
      <c r="O1209" s="200"/>
    </row>
    <row r="1210" spans="4:15" x14ac:dyDescent="0.5">
      <c r="D1210" s="200"/>
      <c r="E1210" s="200"/>
      <c r="F1210" s="200"/>
      <c r="G1210" s="200"/>
      <c r="H1210" s="200"/>
      <c r="I1210" s="200"/>
      <c r="J1210" s="200"/>
      <c r="K1210" s="200"/>
      <c r="L1210" s="200"/>
      <c r="M1210" s="200"/>
      <c r="N1210" s="200"/>
      <c r="O1210" s="200"/>
    </row>
    <row r="1211" spans="4:15" x14ac:dyDescent="0.5">
      <c r="D1211" s="200"/>
      <c r="E1211" s="200"/>
      <c r="F1211" s="200"/>
      <c r="G1211" s="200"/>
      <c r="H1211" s="200"/>
      <c r="I1211" s="200"/>
      <c r="J1211" s="200"/>
      <c r="K1211" s="200"/>
      <c r="L1211" s="200"/>
      <c r="M1211" s="200"/>
      <c r="N1211" s="200"/>
      <c r="O1211" s="200"/>
    </row>
    <row r="1212" spans="4:15" x14ac:dyDescent="0.5">
      <c r="D1212" s="200"/>
      <c r="E1212" s="200"/>
      <c r="F1212" s="200"/>
      <c r="G1212" s="200"/>
      <c r="H1212" s="200"/>
      <c r="I1212" s="200"/>
      <c r="J1212" s="200"/>
      <c r="K1212" s="200"/>
      <c r="L1212" s="200"/>
      <c r="M1212" s="200"/>
      <c r="N1212" s="200"/>
      <c r="O1212" s="200"/>
    </row>
    <row r="1213" spans="4:15" x14ac:dyDescent="0.5">
      <c r="D1213" s="200"/>
      <c r="E1213" s="200"/>
      <c r="F1213" s="200"/>
      <c r="G1213" s="200"/>
      <c r="H1213" s="200"/>
      <c r="I1213" s="200"/>
      <c r="J1213" s="200"/>
      <c r="K1213" s="200"/>
      <c r="L1213" s="200"/>
      <c r="M1213" s="200"/>
      <c r="N1213" s="200"/>
      <c r="O1213" s="200"/>
    </row>
    <row r="1214" spans="4:15" x14ac:dyDescent="0.5">
      <c r="D1214" s="200"/>
      <c r="E1214" s="200"/>
      <c r="F1214" s="200"/>
      <c r="G1214" s="200"/>
      <c r="H1214" s="200"/>
      <c r="I1214" s="200"/>
      <c r="J1214" s="200"/>
      <c r="K1214" s="200"/>
      <c r="L1214" s="200"/>
      <c r="M1214" s="200"/>
      <c r="N1214" s="200"/>
      <c r="O1214" s="200"/>
    </row>
    <row r="1215" spans="4:15" x14ac:dyDescent="0.5">
      <c r="D1215" s="200"/>
      <c r="E1215" s="200"/>
      <c r="F1215" s="200"/>
      <c r="G1215" s="200"/>
      <c r="H1215" s="200"/>
      <c r="I1215" s="200"/>
      <c r="J1215" s="200"/>
      <c r="K1215" s="200"/>
      <c r="L1215" s="200"/>
      <c r="M1215" s="200"/>
      <c r="N1215" s="200"/>
      <c r="O1215" s="200"/>
    </row>
    <row r="1216" spans="4:15" x14ac:dyDescent="0.5">
      <c r="D1216" s="200"/>
      <c r="E1216" s="200"/>
      <c r="F1216" s="200"/>
      <c r="G1216" s="200"/>
      <c r="H1216" s="200"/>
      <c r="I1216" s="200"/>
      <c r="J1216" s="200"/>
      <c r="K1216" s="200"/>
      <c r="L1216" s="200"/>
      <c r="M1216" s="200"/>
      <c r="N1216" s="200"/>
      <c r="O1216" s="200"/>
    </row>
    <row r="1217" spans="4:15" x14ac:dyDescent="0.5">
      <c r="D1217" s="200"/>
      <c r="E1217" s="200"/>
      <c r="F1217" s="200"/>
      <c r="G1217" s="200"/>
      <c r="H1217" s="200"/>
      <c r="I1217" s="200"/>
      <c r="J1217" s="200"/>
      <c r="K1217" s="200"/>
      <c r="L1217" s="200"/>
      <c r="M1217" s="200"/>
      <c r="N1217" s="200"/>
      <c r="O1217" s="200"/>
    </row>
    <row r="1218" spans="4:15" x14ac:dyDescent="0.5">
      <c r="D1218" s="200"/>
      <c r="E1218" s="200"/>
      <c r="F1218" s="200"/>
      <c r="G1218" s="200"/>
      <c r="H1218" s="200"/>
      <c r="I1218" s="200"/>
      <c r="J1218" s="200"/>
      <c r="K1218" s="200"/>
      <c r="L1218" s="200"/>
      <c r="M1218" s="200"/>
      <c r="N1218" s="200"/>
      <c r="O1218" s="200"/>
    </row>
    <row r="1219" spans="4:15" x14ac:dyDescent="0.5">
      <c r="D1219" s="200"/>
      <c r="E1219" s="200"/>
      <c r="F1219" s="200"/>
      <c r="G1219" s="200"/>
      <c r="H1219" s="200"/>
      <c r="I1219" s="200"/>
      <c r="J1219" s="200"/>
      <c r="K1219" s="200"/>
      <c r="L1219" s="200"/>
      <c r="M1219" s="200"/>
      <c r="N1219" s="200"/>
      <c r="O1219" s="200"/>
    </row>
    <row r="1220" spans="4:15" x14ac:dyDescent="0.5">
      <c r="D1220" s="200"/>
      <c r="E1220" s="200"/>
      <c r="F1220" s="200"/>
      <c r="G1220" s="200"/>
      <c r="H1220" s="200"/>
      <c r="I1220" s="200"/>
      <c r="J1220" s="200"/>
      <c r="K1220" s="200"/>
      <c r="L1220" s="200"/>
      <c r="M1220" s="200"/>
      <c r="N1220" s="200"/>
      <c r="O1220" s="200"/>
    </row>
    <row r="1221" spans="4:15" x14ac:dyDescent="0.5">
      <c r="D1221" s="200"/>
      <c r="E1221" s="200"/>
      <c r="F1221" s="200"/>
      <c r="G1221" s="200"/>
      <c r="H1221" s="200"/>
      <c r="I1221" s="200"/>
      <c r="J1221" s="200"/>
      <c r="K1221" s="200"/>
      <c r="L1221" s="200"/>
      <c r="M1221" s="200"/>
      <c r="N1221" s="200"/>
      <c r="O1221" s="200"/>
    </row>
    <row r="1222" spans="4:15" x14ac:dyDescent="0.5">
      <c r="D1222" s="200"/>
      <c r="E1222" s="200"/>
      <c r="F1222" s="200"/>
      <c r="G1222" s="200"/>
      <c r="H1222" s="200"/>
      <c r="I1222" s="200"/>
      <c r="J1222" s="200"/>
      <c r="K1222" s="200"/>
      <c r="L1222" s="200"/>
      <c r="M1222" s="200"/>
      <c r="N1222" s="200"/>
      <c r="O1222" s="200"/>
    </row>
    <row r="1223" spans="4:15" x14ac:dyDescent="0.5">
      <c r="D1223" s="200"/>
      <c r="E1223" s="200"/>
      <c r="F1223" s="200"/>
      <c r="G1223" s="200"/>
      <c r="H1223" s="200"/>
      <c r="I1223" s="200"/>
      <c r="J1223" s="200"/>
      <c r="K1223" s="200"/>
      <c r="L1223" s="200"/>
      <c r="M1223" s="200"/>
      <c r="N1223" s="200"/>
      <c r="O1223" s="200"/>
    </row>
    <row r="1224" spans="4:15" x14ac:dyDescent="0.5">
      <c r="D1224" s="200"/>
      <c r="E1224" s="200"/>
      <c r="F1224" s="200"/>
      <c r="G1224" s="200"/>
      <c r="H1224" s="200"/>
      <c r="I1224" s="200"/>
      <c r="J1224" s="200"/>
      <c r="K1224" s="200"/>
      <c r="L1224" s="200"/>
      <c r="M1224" s="200"/>
      <c r="N1224" s="200"/>
      <c r="O1224" s="200"/>
    </row>
    <row r="1225" spans="4:15" x14ac:dyDescent="0.5">
      <c r="D1225" s="200"/>
      <c r="E1225" s="200"/>
      <c r="F1225" s="200"/>
      <c r="G1225" s="200"/>
      <c r="H1225" s="200"/>
      <c r="I1225" s="200"/>
      <c r="J1225" s="200"/>
      <c r="K1225" s="200"/>
      <c r="L1225" s="200"/>
      <c r="M1225" s="200"/>
      <c r="N1225" s="200"/>
      <c r="O1225" s="200"/>
    </row>
    <row r="1226" spans="4:15" x14ac:dyDescent="0.5">
      <c r="D1226" s="200"/>
      <c r="E1226" s="200"/>
      <c r="F1226" s="200"/>
      <c r="G1226" s="200"/>
      <c r="H1226" s="200"/>
      <c r="I1226" s="200"/>
      <c r="J1226" s="200"/>
      <c r="K1226" s="200"/>
      <c r="L1226" s="200"/>
      <c r="M1226" s="200"/>
      <c r="N1226" s="200"/>
      <c r="O1226" s="200"/>
    </row>
    <row r="1227" spans="4:15" x14ac:dyDescent="0.5">
      <c r="D1227" s="200"/>
      <c r="E1227" s="200"/>
      <c r="F1227" s="200"/>
      <c r="G1227" s="200"/>
      <c r="H1227" s="200"/>
      <c r="I1227" s="200"/>
      <c r="J1227" s="200"/>
      <c r="K1227" s="200"/>
      <c r="L1227" s="200"/>
      <c r="M1227" s="200"/>
      <c r="N1227" s="200"/>
      <c r="O1227" s="200"/>
    </row>
    <row r="1228" spans="4:15" x14ac:dyDescent="0.5">
      <c r="D1228" s="200"/>
      <c r="E1228" s="200"/>
      <c r="F1228" s="200"/>
      <c r="G1228" s="200"/>
      <c r="H1228" s="200"/>
      <c r="I1228" s="200"/>
      <c r="J1228" s="200"/>
      <c r="K1228" s="200"/>
      <c r="L1228" s="200"/>
      <c r="M1228" s="200"/>
      <c r="N1228" s="200"/>
      <c r="O1228" s="200"/>
    </row>
    <row r="1229" spans="4:15" x14ac:dyDescent="0.5">
      <c r="D1229" s="200"/>
      <c r="E1229" s="200"/>
      <c r="F1229" s="200"/>
      <c r="G1229" s="200"/>
      <c r="H1229" s="200"/>
      <c r="I1229" s="200"/>
      <c r="J1229" s="200"/>
      <c r="K1229" s="200"/>
      <c r="L1229" s="200"/>
      <c r="M1229" s="200"/>
      <c r="N1229" s="200"/>
      <c r="O1229" s="200"/>
    </row>
    <row r="1230" spans="4:15" x14ac:dyDescent="0.5">
      <c r="D1230" s="200"/>
      <c r="E1230" s="200"/>
      <c r="F1230" s="200"/>
      <c r="G1230" s="200"/>
      <c r="H1230" s="200"/>
      <c r="I1230" s="200"/>
      <c r="J1230" s="200"/>
      <c r="K1230" s="200"/>
      <c r="L1230" s="200"/>
      <c r="M1230" s="200"/>
      <c r="N1230" s="200"/>
      <c r="O1230" s="200"/>
    </row>
    <row r="1231" spans="4:15" x14ac:dyDescent="0.5">
      <c r="D1231" s="200"/>
      <c r="E1231" s="200"/>
      <c r="F1231" s="200"/>
      <c r="G1231" s="200"/>
      <c r="H1231" s="200"/>
      <c r="I1231" s="200"/>
      <c r="J1231" s="200"/>
      <c r="K1231" s="200"/>
      <c r="L1231" s="200"/>
      <c r="M1231" s="200"/>
      <c r="N1231" s="200"/>
      <c r="O1231" s="200"/>
    </row>
    <row r="1232" spans="4:15" x14ac:dyDescent="0.5">
      <c r="D1232" s="200"/>
      <c r="E1232" s="200"/>
      <c r="F1232" s="200"/>
      <c r="G1232" s="200"/>
      <c r="H1232" s="200"/>
      <c r="I1232" s="200"/>
      <c r="J1232" s="200"/>
      <c r="K1232" s="200"/>
      <c r="L1232" s="200"/>
      <c r="M1232" s="200"/>
      <c r="N1232" s="200"/>
      <c r="O1232" s="200"/>
    </row>
    <row r="1233" spans="4:15" x14ac:dyDescent="0.5">
      <c r="D1233" s="200"/>
      <c r="E1233" s="200"/>
      <c r="F1233" s="200"/>
      <c r="G1233" s="200"/>
      <c r="H1233" s="200"/>
      <c r="I1233" s="200"/>
      <c r="J1233" s="200"/>
      <c r="K1233" s="200"/>
      <c r="L1233" s="200"/>
      <c r="M1233" s="200"/>
      <c r="N1233" s="200"/>
      <c r="O1233" s="200"/>
    </row>
    <row r="1234" spans="4:15" x14ac:dyDescent="0.5">
      <c r="D1234" s="200"/>
      <c r="E1234" s="200"/>
      <c r="F1234" s="200"/>
      <c r="G1234" s="200"/>
      <c r="H1234" s="200"/>
      <c r="I1234" s="200"/>
      <c r="J1234" s="200"/>
      <c r="K1234" s="200"/>
      <c r="L1234" s="200"/>
      <c r="M1234" s="200"/>
      <c r="N1234" s="200"/>
      <c r="O1234" s="200"/>
    </row>
    <row r="1235" spans="4:15" x14ac:dyDescent="0.5">
      <c r="D1235" s="200"/>
      <c r="E1235" s="200"/>
      <c r="F1235" s="200"/>
      <c r="G1235" s="200"/>
      <c r="H1235" s="200"/>
      <c r="I1235" s="200"/>
      <c r="J1235" s="200"/>
      <c r="K1235" s="200"/>
      <c r="L1235" s="200"/>
      <c r="M1235" s="200"/>
      <c r="N1235" s="200"/>
      <c r="O1235" s="200"/>
    </row>
    <row r="1236" spans="4:15" x14ac:dyDescent="0.5">
      <c r="D1236" s="200"/>
      <c r="E1236" s="200"/>
      <c r="F1236" s="200"/>
      <c r="G1236" s="200"/>
      <c r="H1236" s="200"/>
      <c r="I1236" s="200"/>
      <c r="J1236" s="200"/>
      <c r="K1236" s="200"/>
      <c r="L1236" s="200"/>
      <c r="M1236" s="200"/>
      <c r="N1236" s="200"/>
      <c r="O1236" s="200"/>
    </row>
    <row r="1237" spans="4:15" x14ac:dyDescent="0.5">
      <c r="D1237" s="200"/>
      <c r="E1237" s="200"/>
      <c r="F1237" s="200"/>
      <c r="G1237" s="200"/>
      <c r="H1237" s="200"/>
      <c r="I1237" s="200"/>
      <c r="J1237" s="200"/>
      <c r="K1237" s="200"/>
      <c r="L1237" s="200"/>
      <c r="M1237" s="200"/>
      <c r="N1237" s="200"/>
      <c r="O1237" s="200"/>
    </row>
    <row r="1238" spans="4:15" x14ac:dyDescent="0.5">
      <c r="D1238" s="200"/>
      <c r="E1238" s="200"/>
      <c r="F1238" s="200"/>
      <c r="G1238" s="200"/>
      <c r="H1238" s="200"/>
      <c r="I1238" s="200"/>
      <c r="J1238" s="200"/>
      <c r="K1238" s="200"/>
      <c r="L1238" s="200"/>
      <c r="M1238" s="200"/>
      <c r="N1238" s="200"/>
      <c r="O1238" s="200"/>
    </row>
    <row r="1239" spans="4:15" x14ac:dyDescent="0.5">
      <c r="D1239" s="200"/>
      <c r="E1239" s="200"/>
      <c r="F1239" s="200"/>
      <c r="G1239" s="200"/>
      <c r="H1239" s="200"/>
      <c r="I1239" s="200"/>
      <c r="J1239" s="200"/>
      <c r="K1239" s="200"/>
      <c r="L1239" s="200"/>
      <c r="M1239" s="200"/>
      <c r="N1239" s="200"/>
      <c r="O1239" s="200"/>
    </row>
    <row r="1240" spans="4:15" x14ac:dyDescent="0.5">
      <c r="D1240" s="200"/>
      <c r="E1240" s="200"/>
      <c r="F1240" s="200"/>
      <c r="G1240" s="200"/>
      <c r="H1240" s="200"/>
      <c r="I1240" s="200"/>
      <c r="J1240" s="200"/>
      <c r="K1240" s="200"/>
      <c r="L1240" s="200"/>
      <c r="M1240" s="200"/>
      <c r="N1240" s="200"/>
      <c r="O1240" s="200"/>
    </row>
    <row r="1241" spans="4:15" x14ac:dyDescent="0.5">
      <c r="D1241" s="200"/>
      <c r="E1241" s="200"/>
      <c r="F1241" s="200"/>
      <c r="G1241" s="200"/>
      <c r="H1241" s="200"/>
      <c r="I1241" s="200"/>
      <c r="J1241" s="200"/>
      <c r="K1241" s="200"/>
      <c r="L1241" s="200"/>
      <c r="M1241" s="200"/>
      <c r="N1241" s="200"/>
      <c r="O1241" s="200"/>
    </row>
    <row r="1242" spans="4:15" x14ac:dyDescent="0.5">
      <c r="D1242" s="200"/>
      <c r="E1242" s="200"/>
      <c r="F1242" s="200"/>
      <c r="G1242" s="200"/>
      <c r="H1242" s="200"/>
      <c r="I1242" s="200"/>
      <c r="J1242" s="200"/>
      <c r="K1242" s="200"/>
      <c r="L1242" s="200"/>
      <c r="M1242" s="200"/>
      <c r="N1242" s="200"/>
      <c r="O1242" s="200"/>
    </row>
    <row r="1243" spans="4:15" x14ac:dyDescent="0.5">
      <c r="D1243" s="200"/>
      <c r="E1243" s="200"/>
      <c r="F1243" s="200"/>
      <c r="G1243" s="200"/>
      <c r="H1243" s="200"/>
      <c r="I1243" s="200"/>
      <c r="J1243" s="200"/>
      <c r="K1243" s="200"/>
      <c r="L1243" s="200"/>
      <c r="M1243" s="200"/>
      <c r="N1243" s="200"/>
      <c r="O1243" s="200"/>
    </row>
    <row r="1244" spans="4:15" x14ac:dyDescent="0.5">
      <c r="D1244" s="200"/>
      <c r="E1244" s="200"/>
      <c r="F1244" s="200"/>
      <c r="G1244" s="200"/>
      <c r="H1244" s="200"/>
      <c r="I1244" s="200"/>
      <c r="J1244" s="200"/>
      <c r="K1244" s="200"/>
      <c r="L1244" s="200"/>
      <c r="M1244" s="200"/>
      <c r="N1244" s="200"/>
      <c r="O1244" s="200"/>
    </row>
    <row r="1245" spans="4:15" x14ac:dyDescent="0.5">
      <c r="D1245" s="200"/>
      <c r="E1245" s="200"/>
      <c r="F1245" s="200"/>
      <c r="G1245" s="200"/>
      <c r="H1245" s="200"/>
      <c r="I1245" s="200"/>
      <c r="J1245" s="200"/>
      <c r="K1245" s="200"/>
      <c r="L1245" s="200"/>
      <c r="M1245" s="200"/>
      <c r="N1245" s="200"/>
      <c r="O1245" s="200"/>
    </row>
    <row r="1246" spans="4:15" x14ac:dyDescent="0.5">
      <c r="D1246" s="200"/>
      <c r="E1246" s="200"/>
      <c r="F1246" s="200"/>
      <c r="G1246" s="200"/>
      <c r="H1246" s="200"/>
      <c r="I1246" s="200"/>
      <c r="J1246" s="200"/>
      <c r="K1246" s="200"/>
      <c r="L1246" s="200"/>
      <c r="M1246" s="200"/>
      <c r="N1246" s="200"/>
      <c r="O1246" s="200"/>
    </row>
    <row r="1247" spans="4:15" x14ac:dyDescent="0.5">
      <c r="D1247" s="200"/>
      <c r="E1247" s="200"/>
      <c r="F1247" s="200"/>
      <c r="G1247" s="200"/>
      <c r="H1247" s="200"/>
      <c r="I1247" s="200"/>
      <c r="J1247" s="200"/>
      <c r="K1247" s="200"/>
      <c r="L1247" s="200"/>
      <c r="M1247" s="200"/>
      <c r="N1247" s="200"/>
      <c r="O1247" s="200"/>
    </row>
    <row r="1248" spans="4:15" x14ac:dyDescent="0.5">
      <c r="D1248" s="200"/>
      <c r="E1248" s="200"/>
      <c r="F1248" s="200"/>
      <c r="G1248" s="200"/>
      <c r="H1248" s="200"/>
      <c r="I1248" s="200"/>
      <c r="J1248" s="200"/>
      <c r="K1248" s="200"/>
      <c r="L1248" s="200"/>
      <c r="M1248" s="200"/>
      <c r="N1248" s="200"/>
      <c r="O1248" s="200"/>
    </row>
    <row r="1249" spans="4:15" x14ac:dyDescent="0.5">
      <c r="D1249" s="200"/>
      <c r="E1249" s="200"/>
      <c r="F1249" s="200"/>
      <c r="G1249" s="200"/>
      <c r="H1249" s="200"/>
      <c r="I1249" s="200"/>
      <c r="J1249" s="200"/>
      <c r="K1249" s="200"/>
      <c r="L1249" s="200"/>
      <c r="M1249" s="200"/>
      <c r="N1249" s="200"/>
      <c r="O1249" s="200"/>
    </row>
    <row r="1250" spans="4:15" x14ac:dyDescent="0.5">
      <c r="D1250" s="200"/>
      <c r="E1250" s="200"/>
      <c r="F1250" s="200"/>
      <c r="G1250" s="200"/>
      <c r="H1250" s="200"/>
      <c r="I1250" s="200"/>
      <c r="J1250" s="200"/>
      <c r="K1250" s="200"/>
      <c r="L1250" s="200"/>
      <c r="M1250" s="200"/>
      <c r="N1250" s="200"/>
      <c r="O1250" s="200"/>
    </row>
    <row r="1251" spans="4:15" x14ac:dyDescent="0.5">
      <c r="D1251" s="200"/>
      <c r="E1251" s="200"/>
      <c r="F1251" s="200"/>
      <c r="G1251" s="200"/>
      <c r="H1251" s="200"/>
      <c r="I1251" s="200"/>
      <c r="J1251" s="200"/>
      <c r="K1251" s="200"/>
      <c r="L1251" s="200"/>
      <c r="M1251" s="200"/>
      <c r="N1251" s="200"/>
      <c r="O1251" s="200"/>
    </row>
    <row r="1252" spans="4:15" x14ac:dyDescent="0.5">
      <c r="D1252" s="200"/>
      <c r="E1252" s="200"/>
      <c r="F1252" s="200"/>
      <c r="G1252" s="200"/>
      <c r="H1252" s="200"/>
      <c r="I1252" s="200"/>
      <c r="J1252" s="200"/>
      <c r="K1252" s="200"/>
      <c r="L1252" s="200"/>
      <c r="M1252" s="200"/>
      <c r="N1252" s="200"/>
      <c r="O1252" s="200"/>
    </row>
    <row r="1253" spans="4:15" x14ac:dyDescent="0.5">
      <c r="D1253" s="200"/>
      <c r="E1253" s="200"/>
      <c r="F1253" s="200"/>
      <c r="G1253" s="200"/>
      <c r="H1253" s="200"/>
      <c r="I1253" s="200"/>
      <c r="J1253" s="200"/>
      <c r="K1253" s="200"/>
      <c r="L1253" s="200"/>
      <c r="M1253" s="200"/>
      <c r="N1253" s="200"/>
      <c r="O1253" s="200"/>
    </row>
    <row r="1254" spans="4:15" x14ac:dyDescent="0.5">
      <c r="D1254" s="200"/>
      <c r="E1254" s="200"/>
      <c r="F1254" s="200"/>
      <c r="G1254" s="200"/>
      <c r="H1254" s="200"/>
      <c r="I1254" s="200"/>
      <c r="J1254" s="200"/>
      <c r="K1254" s="200"/>
      <c r="L1254" s="200"/>
      <c r="M1254" s="200"/>
      <c r="N1254" s="200"/>
      <c r="O1254" s="200"/>
    </row>
    <row r="1255" spans="4:15" x14ac:dyDescent="0.5">
      <c r="D1255" s="200"/>
      <c r="E1255" s="200"/>
      <c r="F1255" s="200"/>
      <c r="G1255" s="200"/>
      <c r="H1255" s="200"/>
      <c r="I1255" s="200"/>
      <c r="J1255" s="200"/>
      <c r="K1255" s="200"/>
      <c r="L1255" s="200"/>
      <c r="M1255" s="200"/>
      <c r="N1255" s="200"/>
      <c r="O1255" s="200"/>
    </row>
    <row r="1256" spans="4:15" x14ac:dyDescent="0.5">
      <c r="D1256" s="200"/>
      <c r="E1256" s="200"/>
      <c r="F1256" s="200"/>
      <c r="G1256" s="200"/>
      <c r="H1256" s="200"/>
      <c r="I1256" s="200"/>
      <c r="J1256" s="200"/>
      <c r="K1256" s="200"/>
      <c r="L1256" s="200"/>
      <c r="M1256" s="200"/>
      <c r="N1256" s="200"/>
      <c r="O1256" s="200"/>
    </row>
    <row r="1257" spans="4:15" x14ac:dyDescent="0.5">
      <c r="D1257" s="200"/>
      <c r="E1257" s="200"/>
      <c r="F1257" s="200"/>
      <c r="G1257" s="200"/>
      <c r="H1257" s="200"/>
      <c r="I1257" s="200"/>
      <c r="J1257" s="200"/>
      <c r="K1257" s="200"/>
      <c r="L1257" s="200"/>
      <c r="M1257" s="200"/>
      <c r="N1257" s="200"/>
      <c r="O1257" s="200"/>
    </row>
    <row r="1258" spans="4:15" x14ac:dyDescent="0.5">
      <c r="D1258" s="200"/>
      <c r="E1258" s="200"/>
      <c r="F1258" s="200"/>
      <c r="G1258" s="200"/>
      <c r="H1258" s="200"/>
      <c r="I1258" s="200"/>
      <c r="J1258" s="200"/>
      <c r="K1258" s="200"/>
      <c r="L1258" s="200"/>
      <c r="M1258" s="200"/>
      <c r="N1258" s="200"/>
      <c r="O1258" s="200"/>
    </row>
    <row r="1259" spans="4:15" x14ac:dyDescent="0.5">
      <c r="D1259" s="200"/>
      <c r="E1259" s="200"/>
      <c r="F1259" s="200"/>
      <c r="G1259" s="200"/>
      <c r="H1259" s="200"/>
      <c r="I1259" s="200"/>
      <c r="J1259" s="200"/>
      <c r="K1259" s="200"/>
      <c r="L1259" s="200"/>
      <c r="M1259" s="200"/>
      <c r="N1259" s="200"/>
      <c r="O1259" s="200"/>
    </row>
    <row r="1260" spans="4:15" x14ac:dyDescent="0.5">
      <c r="D1260" s="200"/>
      <c r="E1260" s="200"/>
      <c r="F1260" s="200"/>
      <c r="G1260" s="200"/>
      <c r="H1260" s="200"/>
      <c r="I1260" s="200"/>
      <c r="J1260" s="200"/>
      <c r="K1260" s="200"/>
      <c r="L1260" s="200"/>
      <c r="M1260" s="200"/>
      <c r="N1260" s="200"/>
      <c r="O1260" s="200"/>
    </row>
    <row r="1261" spans="4:15" x14ac:dyDescent="0.5">
      <c r="D1261" s="200"/>
      <c r="E1261" s="200"/>
      <c r="F1261" s="200"/>
      <c r="G1261" s="200"/>
      <c r="H1261" s="200"/>
      <c r="I1261" s="200"/>
      <c r="J1261" s="200"/>
      <c r="K1261" s="200"/>
      <c r="L1261" s="200"/>
      <c r="M1261" s="200"/>
      <c r="N1261" s="200"/>
      <c r="O1261" s="200"/>
    </row>
    <row r="1262" spans="4:15" x14ac:dyDescent="0.5">
      <c r="D1262" s="200"/>
      <c r="E1262" s="200"/>
      <c r="F1262" s="200"/>
      <c r="G1262" s="200"/>
      <c r="H1262" s="200"/>
      <c r="I1262" s="200"/>
      <c r="J1262" s="200"/>
      <c r="K1262" s="200"/>
      <c r="L1262" s="200"/>
      <c r="M1262" s="200"/>
      <c r="N1262" s="200"/>
      <c r="O1262" s="200"/>
    </row>
    <row r="1263" spans="4:15" x14ac:dyDescent="0.5">
      <c r="D1263" s="200"/>
      <c r="E1263" s="200"/>
      <c r="F1263" s="200"/>
      <c r="G1263" s="200"/>
      <c r="H1263" s="200"/>
      <c r="I1263" s="200"/>
      <c r="J1263" s="200"/>
      <c r="K1263" s="200"/>
      <c r="L1263" s="200"/>
      <c r="M1263" s="200"/>
      <c r="N1263" s="200"/>
      <c r="O1263" s="200"/>
    </row>
    <row r="1264" spans="4:15" x14ac:dyDescent="0.5">
      <c r="D1264" s="200"/>
      <c r="E1264" s="200"/>
      <c r="F1264" s="200"/>
      <c r="G1264" s="200"/>
      <c r="H1264" s="200"/>
      <c r="I1264" s="200"/>
      <c r="J1264" s="200"/>
      <c r="K1264" s="200"/>
      <c r="L1264" s="200"/>
      <c r="M1264" s="200"/>
      <c r="N1264" s="200"/>
      <c r="O1264" s="200"/>
    </row>
    <row r="1265" spans="4:15" x14ac:dyDescent="0.5">
      <c r="D1265" s="200"/>
      <c r="E1265" s="200"/>
      <c r="F1265" s="200"/>
      <c r="G1265" s="200"/>
      <c r="H1265" s="200"/>
      <c r="I1265" s="200"/>
      <c r="J1265" s="200"/>
      <c r="K1265" s="200"/>
      <c r="L1265" s="200"/>
      <c r="M1265" s="200"/>
      <c r="N1265" s="200"/>
      <c r="O1265" s="200"/>
    </row>
    <row r="1266" spans="4:15" x14ac:dyDescent="0.5">
      <c r="D1266" s="200"/>
      <c r="E1266" s="200"/>
      <c r="F1266" s="200"/>
      <c r="G1266" s="200"/>
      <c r="H1266" s="200"/>
      <c r="I1266" s="200"/>
      <c r="J1266" s="200"/>
      <c r="K1266" s="200"/>
      <c r="L1266" s="200"/>
      <c r="M1266" s="200"/>
      <c r="N1266" s="200"/>
      <c r="O1266" s="200"/>
    </row>
    <row r="1267" spans="4:15" x14ac:dyDescent="0.5">
      <c r="D1267" s="200"/>
      <c r="E1267" s="200"/>
      <c r="F1267" s="200"/>
      <c r="G1267" s="200"/>
      <c r="H1267" s="200"/>
      <c r="I1267" s="200"/>
      <c r="J1267" s="200"/>
      <c r="K1267" s="200"/>
      <c r="L1267" s="200"/>
      <c r="M1267" s="200"/>
      <c r="N1267" s="200"/>
      <c r="O1267" s="200"/>
    </row>
    <row r="1268" spans="4:15" x14ac:dyDescent="0.5">
      <c r="D1268" s="200"/>
      <c r="E1268" s="200"/>
      <c r="F1268" s="200"/>
      <c r="G1268" s="200"/>
      <c r="H1268" s="200"/>
      <c r="I1268" s="200"/>
      <c r="J1268" s="200"/>
      <c r="K1268" s="200"/>
      <c r="L1268" s="200"/>
      <c r="M1268" s="200"/>
      <c r="N1268" s="200"/>
      <c r="O1268" s="200"/>
    </row>
    <row r="1269" spans="4:15" x14ac:dyDescent="0.5">
      <c r="D1269" s="200"/>
      <c r="E1269" s="200"/>
      <c r="F1269" s="200"/>
      <c r="G1269" s="200"/>
      <c r="H1269" s="200"/>
      <c r="I1269" s="200"/>
      <c r="J1269" s="200"/>
      <c r="K1269" s="200"/>
      <c r="L1269" s="200"/>
      <c r="M1269" s="200"/>
      <c r="N1269" s="200"/>
      <c r="O1269" s="200"/>
    </row>
    <row r="1270" spans="4:15" x14ac:dyDescent="0.5">
      <c r="D1270" s="200"/>
      <c r="E1270" s="200"/>
      <c r="F1270" s="200"/>
      <c r="G1270" s="200"/>
      <c r="H1270" s="200"/>
      <c r="I1270" s="200"/>
      <c r="J1270" s="200"/>
      <c r="K1270" s="200"/>
      <c r="L1270" s="200"/>
      <c r="M1270" s="200"/>
      <c r="N1270" s="200"/>
      <c r="O1270" s="200"/>
    </row>
    <row r="1271" spans="4:15" x14ac:dyDescent="0.5">
      <c r="D1271" s="200"/>
      <c r="E1271" s="200"/>
      <c r="F1271" s="200"/>
      <c r="G1271" s="200"/>
      <c r="H1271" s="200"/>
      <c r="I1271" s="200"/>
      <c r="J1271" s="200"/>
      <c r="K1271" s="200"/>
      <c r="L1271" s="200"/>
      <c r="M1271" s="200"/>
      <c r="N1271" s="200"/>
      <c r="O1271" s="200"/>
    </row>
    <row r="1272" spans="4:15" x14ac:dyDescent="0.5">
      <c r="D1272" s="200"/>
      <c r="E1272" s="200"/>
      <c r="F1272" s="200"/>
      <c r="G1272" s="200"/>
      <c r="H1272" s="200"/>
      <c r="I1272" s="200"/>
      <c r="J1272" s="200"/>
      <c r="K1272" s="200"/>
      <c r="L1272" s="200"/>
      <c r="M1272" s="200"/>
      <c r="N1272" s="200"/>
      <c r="O1272" s="200"/>
    </row>
    <row r="1273" spans="4:15" x14ac:dyDescent="0.5">
      <c r="D1273" s="200"/>
      <c r="E1273" s="200"/>
      <c r="F1273" s="200"/>
      <c r="G1273" s="200"/>
      <c r="H1273" s="200"/>
      <c r="I1273" s="200"/>
      <c r="J1273" s="200"/>
      <c r="K1273" s="200"/>
      <c r="L1273" s="200"/>
      <c r="M1273" s="200"/>
      <c r="N1273" s="200"/>
      <c r="O1273" s="200"/>
    </row>
    <row r="1274" spans="4:15" x14ac:dyDescent="0.5">
      <c r="D1274" s="200"/>
      <c r="E1274" s="200"/>
      <c r="F1274" s="200"/>
      <c r="G1274" s="200"/>
      <c r="H1274" s="200"/>
      <c r="I1274" s="200"/>
      <c r="J1274" s="200"/>
      <c r="K1274" s="200"/>
      <c r="L1274" s="200"/>
      <c r="M1274" s="200"/>
      <c r="N1274" s="200"/>
      <c r="O1274" s="200"/>
    </row>
    <row r="1275" spans="4:15" x14ac:dyDescent="0.5">
      <c r="D1275" s="200"/>
      <c r="E1275" s="200"/>
      <c r="F1275" s="200"/>
      <c r="G1275" s="200"/>
      <c r="H1275" s="200"/>
      <c r="I1275" s="200"/>
      <c r="J1275" s="200"/>
      <c r="K1275" s="200"/>
      <c r="L1275" s="200"/>
      <c r="M1275" s="200"/>
      <c r="N1275" s="200"/>
      <c r="O1275" s="200"/>
    </row>
    <row r="1276" spans="4:15" x14ac:dyDescent="0.5">
      <c r="D1276" s="200"/>
      <c r="E1276" s="200"/>
      <c r="F1276" s="200"/>
      <c r="G1276" s="200"/>
      <c r="H1276" s="200"/>
      <c r="I1276" s="200"/>
      <c r="J1276" s="200"/>
      <c r="K1276" s="200"/>
      <c r="L1276" s="200"/>
      <c r="M1276" s="200"/>
      <c r="N1276" s="200"/>
      <c r="O1276" s="200"/>
    </row>
    <row r="1277" spans="4:15" x14ac:dyDescent="0.5">
      <c r="D1277" s="200"/>
      <c r="E1277" s="200"/>
      <c r="F1277" s="200"/>
      <c r="G1277" s="200"/>
      <c r="H1277" s="200"/>
      <c r="I1277" s="200"/>
      <c r="J1277" s="200"/>
      <c r="K1277" s="200"/>
      <c r="L1277" s="200"/>
      <c r="M1277" s="200"/>
      <c r="N1277" s="200"/>
      <c r="O1277" s="200"/>
    </row>
    <row r="1278" spans="4:15" x14ac:dyDescent="0.5">
      <c r="D1278" s="200"/>
      <c r="E1278" s="200"/>
      <c r="F1278" s="200"/>
      <c r="G1278" s="200"/>
      <c r="H1278" s="200"/>
      <c r="I1278" s="200"/>
      <c r="J1278" s="200"/>
      <c r="K1278" s="200"/>
      <c r="L1278" s="200"/>
      <c r="M1278" s="200"/>
      <c r="N1278" s="200"/>
      <c r="O1278" s="200"/>
    </row>
    <row r="1279" spans="4:15" x14ac:dyDescent="0.5">
      <c r="D1279" s="200"/>
      <c r="E1279" s="200"/>
      <c r="F1279" s="200"/>
      <c r="G1279" s="200"/>
      <c r="H1279" s="200"/>
      <c r="I1279" s="200"/>
      <c r="J1279" s="200"/>
      <c r="K1279" s="200"/>
      <c r="L1279" s="200"/>
      <c r="M1279" s="200"/>
      <c r="N1279" s="200"/>
      <c r="O1279" s="200"/>
    </row>
    <row r="1280" spans="4:15" x14ac:dyDescent="0.5">
      <c r="D1280" s="200"/>
      <c r="E1280" s="200"/>
      <c r="F1280" s="200"/>
      <c r="G1280" s="200"/>
      <c r="H1280" s="200"/>
      <c r="I1280" s="200"/>
      <c r="J1280" s="200"/>
      <c r="K1280" s="200"/>
      <c r="L1280" s="200"/>
      <c r="M1280" s="200"/>
      <c r="N1280" s="200"/>
      <c r="O1280" s="200"/>
    </row>
    <row r="1281" spans="4:15" x14ac:dyDescent="0.5">
      <c r="D1281" s="200"/>
      <c r="E1281" s="200"/>
      <c r="F1281" s="200"/>
      <c r="G1281" s="200"/>
      <c r="H1281" s="200"/>
      <c r="I1281" s="200"/>
      <c r="J1281" s="200"/>
      <c r="K1281" s="200"/>
      <c r="L1281" s="200"/>
      <c r="M1281" s="200"/>
      <c r="N1281" s="200"/>
      <c r="O1281" s="200"/>
    </row>
    <row r="1282" spans="4:15" x14ac:dyDescent="0.5">
      <c r="D1282" s="200"/>
      <c r="E1282" s="200"/>
      <c r="F1282" s="200"/>
      <c r="G1282" s="200"/>
      <c r="H1282" s="200"/>
      <c r="I1282" s="200"/>
      <c r="J1282" s="200"/>
      <c r="K1282" s="200"/>
      <c r="L1282" s="200"/>
      <c r="M1282" s="200"/>
      <c r="N1282" s="200"/>
      <c r="O1282" s="200"/>
    </row>
    <row r="1283" spans="4:15" x14ac:dyDescent="0.5">
      <c r="D1283" s="200"/>
      <c r="E1283" s="200"/>
      <c r="F1283" s="200"/>
      <c r="G1283" s="200"/>
      <c r="H1283" s="200"/>
      <c r="I1283" s="200"/>
      <c r="J1283" s="200"/>
      <c r="K1283" s="200"/>
      <c r="L1283" s="200"/>
      <c r="M1283" s="200"/>
      <c r="N1283" s="200"/>
      <c r="O1283" s="200"/>
    </row>
    <row r="1284" spans="4:15" x14ac:dyDescent="0.5">
      <c r="D1284" s="200"/>
      <c r="E1284" s="200"/>
      <c r="F1284" s="200"/>
      <c r="G1284" s="200"/>
      <c r="H1284" s="200"/>
      <c r="I1284" s="200"/>
      <c r="J1284" s="200"/>
      <c r="K1284" s="200"/>
      <c r="L1284" s="200"/>
      <c r="M1284" s="200"/>
      <c r="N1284" s="200"/>
      <c r="O1284" s="200"/>
    </row>
    <row r="1285" spans="4:15" x14ac:dyDescent="0.5">
      <c r="D1285" s="200"/>
      <c r="E1285" s="200"/>
      <c r="F1285" s="200"/>
      <c r="G1285" s="200"/>
      <c r="H1285" s="200"/>
      <c r="I1285" s="200"/>
      <c r="J1285" s="200"/>
      <c r="K1285" s="200"/>
      <c r="L1285" s="200"/>
      <c r="M1285" s="200"/>
      <c r="N1285" s="200"/>
      <c r="O1285" s="200"/>
    </row>
    <row r="1286" spans="4:15" x14ac:dyDescent="0.5">
      <c r="D1286" s="200"/>
      <c r="E1286" s="200"/>
      <c r="F1286" s="200"/>
      <c r="G1286" s="200"/>
      <c r="H1286" s="200"/>
      <c r="I1286" s="200"/>
      <c r="J1286" s="200"/>
      <c r="K1286" s="200"/>
      <c r="L1286" s="200"/>
      <c r="M1286" s="200"/>
      <c r="N1286" s="200"/>
      <c r="O1286" s="200"/>
    </row>
    <row r="1287" spans="4:15" x14ac:dyDescent="0.5">
      <c r="D1287" s="200"/>
      <c r="E1287" s="200"/>
      <c r="F1287" s="200"/>
      <c r="G1287" s="200"/>
      <c r="H1287" s="200"/>
      <c r="I1287" s="200"/>
      <c r="J1287" s="200"/>
      <c r="K1287" s="200"/>
      <c r="L1287" s="200"/>
      <c r="M1287" s="200"/>
      <c r="N1287" s="200"/>
      <c r="O1287" s="200"/>
    </row>
    <row r="1288" spans="4:15" x14ac:dyDescent="0.5">
      <c r="D1288" s="200"/>
      <c r="E1288" s="200"/>
      <c r="F1288" s="200"/>
      <c r="G1288" s="200"/>
      <c r="H1288" s="200"/>
      <c r="I1288" s="200"/>
      <c r="J1288" s="200"/>
      <c r="K1288" s="200"/>
      <c r="L1288" s="200"/>
      <c r="M1288" s="200"/>
      <c r="N1288" s="200"/>
      <c r="O1288" s="200"/>
    </row>
    <row r="1289" spans="4:15" x14ac:dyDescent="0.5">
      <c r="D1289" s="200"/>
      <c r="E1289" s="200"/>
      <c r="F1289" s="200"/>
      <c r="G1289" s="200"/>
      <c r="H1289" s="200"/>
      <c r="I1289" s="200"/>
      <c r="J1289" s="200"/>
      <c r="K1289" s="200"/>
      <c r="L1289" s="200"/>
      <c r="M1289" s="200"/>
      <c r="N1289" s="200"/>
      <c r="O1289" s="200"/>
    </row>
    <row r="1290" spans="4:15" x14ac:dyDescent="0.5">
      <c r="D1290" s="200"/>
      <c r="E1290" s="200"/>
      <c r="F1290" s="200"/>
      <c r="G1290" s="200"/>
      <c r="H1290" s="200"/>
      <c r="I1290" s="200"/>
      <c r="J1290" s="200"/>
      <c r="K1290" s="200"/>
      <c r="L1290" s="200"/>
      <c r="M1290" s="200"/>
      <c r="N1290" s="200"/>
      <c r="O1290" s="200"/>
    </row>
    <row r="1291" spans="4:15" x14ac:dyDescent="0.5">
      <c r="D1291" s="200"/>
      <c r="E1291" s="200"/>
      <c r="F1291" s="200"/>
      <c r="G1291" s="200"/>
      <c r="H1291" s="200"/>
      <c r="I1291" s="200"/>
      <c r="J1291" s="200"/>
      <c r="K1291" s="200"/>
      <c r="L1291" s="200"/>
      <c r="M1291" s="200"/>
      <c r="N1291" s="200"/>
      <c r="O1291" s="200"/>
    </row>
    <row r="1292" spans="4:15" x14ac:dyDescent="0.5">
      <c r="D1292" s="200"/>
      <c r="E1292" s="200"/>
      <c r="F1292" s="200"/>
      <c r="G1292" s="200"/>
      <c r="H1292" s="200"/>
      <c r="I1292" s="200"/>
      <c r="J1292" s="200"/>
      <c r="K1292" s="200"/>
      <c r="L1292" s="200"/>
      <c r="M1292" s="200"/>
      <c r="N1292" s="200"/>
      <c r="O1292" s="200"/>
    </row>
    <row r="1293" spans="4:15" x14ac:dyDescent="0.5">
      <c r="D1293" s="200"/>
      <c r="E1293" s="200"/>
      <c r="F1293" s="200"/>
      <c r="G1293" s="200"/>
      <c r="H1293" s="200"/>
      <c r="I1293" s="200"/>
      <c r="J1293" s="200"/>
      <c r="K1293" s="200"/>
      <c r="L1293" s="200"/>
      <c r="M1293" s="200"/>
      <c r="N1293" s="200"/>
      <c r="O1293" s="200"/>
    </row>
    <row r="1294" spans="4:15" x14ac:dyDescent="0.5">
      <c r="D1294" s="200"/>
      <c r="E1294" s="200"/>
      <c r="F1294" s="200"/>
      <c r="G1294" s="200"/>
      <c r="H1294" s="200"/>
      <c r="I1294" s="200"/>
      <c r="J1294" s="200"/>
      <c r="K1294" s="200"/>
      <c r="L1294" s="200"/>
      <c r="M1294" s="200"/>
      <c r="N1294" s="200"/>
      <c r="O1294" s="200"/>
    </row>
    <row r="1295" spans="4:15" x14ac:dyDescent="0.5">
      <c r="D1295" s="200"/>
      <c r="E1295" s="200"/>
      <c r="F1295" s="200"/>
      <c r="G1295" s="200"/>
      <c r="H1295" s="200"/>
      <c r="I1295" s="200"/>
      <c r="J1295" s="200"/>
      <c r="K1295" s="200"/>
      <c r="L1295" s="200"/>
      <c r="M1295" s="200"/>
      <c r="N1295" s="200"/>
      <c r="O1295" s="200"/>
    </row>
    <row r="1296" spans="4:15" x14ac:dyDescent="0.5">
      <c r="D1296" s="200"/>
      <c r="E1296" s="200"/>
      <c r="F1296" s="200"/>
      <c r="G1296" s="200"/>
      <c r="H1296" s="200"/>
      <c r="I1296" s="200"/>
      <c r="J1296" s="200"/>
      <c r="K1296" s="200"/>
      <c r="L1296" s="200"/>
      <c r="M1296" s="200"/>
      <c r="N1296" s="200"/>
      <c r="O1296" s="200"/>
    </row>
    <row r="1297" spans="4:15" x14ac:dyDescent="0.5">
      <c r="D1297" s="200"/>
      <c r="E1297" s="200"/>
      <c r="F1297" s="200"/>
      <c r="G1297" s="200"/>
      <c r="H1297" s="200"/>
      <c r="I1297" s="200"/>
      <c r="J1297" s="200"/>
      <c r="K1297" s="200"/>
      <c r="L1297" s="200"/>
      <c r="M1297" s="200"/>
      <c r="N1297" s="200"/>
      <c r="O1297" s="200"/>
    </row>
    <row r="1298" spans="4:15" x14ac:dyDescent="0.5">
      <c r="D1298" s="200"/>
      <c r="E1298" s="200"/>
      <c r="F1298" s="200"/>
      <c r="G1298" s="200"/>
      <c r="H1298" s="200"/>
      <c r="I1298" s="200"/>
      <c r="J1298" s="200"/>
      <c r="K1298" s="200"/>
      <c r="L1298" s="200"/>
      <c r="M1298" s="200"/>
      <c r="N1298" s="200"/>
      <c r="O1298" s="200"/>
    </row>
    <row r="1299" spans="4:15" x14ac:dyDescent="0.5">
      <c r="D1299" s="200"/>
      <c r="E1299" s="200"/>
      <c r="F1299" s="200"/>
      <c r="G1299" s="200"/>
      <c r="H1299" s="200"/>
      <c r="I1299" s="200"/>
      <c r="J1299" s="200"/>
      <c r="K1299" s="200"/>
      <c r="L1299" s="200"/>
      <c r="M1299" s="200"/>
      <c r="N1299" s="200"/>
      <c r="O1299" s="200"/>
    </row>
    <row r="1300" spans="4:15" x14ac:dyDescent="0.5">
      <c r="D1300" s="200"/>
      <c r="E1300" s="200"/>
      <c r="F1300" s="200"/>
      <c r="G1300" s="200"/>
      <c r="H1300" s="200"/>
      <c r="I1300" s="200"/>
      <c r="J1300" s="200"/>
      <c r="K1300" s="200"/>
      <c r="L1300" s="200"/>
      <c r="M1300" s="200"/>
      <c r="N1300" s="200"/>
      <c r="O1300" s="200"/>
    </row>
    <row r="1301" spans="4:15" x14ac:dyDescent="0.5">
      <c r="D1301" s="200"/>
      <c r="E1301" s="200"/>
      <c r="F1301" s="200"/>
      <c r="G1301" s="200"/>
      <c r="H1301" s="200"/>
      <c r="I1301" s="200"/>
      <c r="J1301" s="200"/>
      <c r="K1301" s="200"/>
      <c r="L1301" s="200"/>
      <c r="M1301" s="200"/>
      <c r="N1301" s="200"/>
      <c r="O1301" s="200"/>
    </row>
    <row r="1302" spans="4:15" x14ac:dyDescent="0.5">
      <c r="D1302" s="200"/>
      <c r="E1302" s="200"/>
      <c r="F1302" s="200"/>
      <c r="G1302" s="200"/>
      <c r="H1302" s="200"/>
      <c r="I1302" s="200"/>
      <c r="J1302" s="200"/>
      <c r="K1302" s="200"/>
      <c r="L1302" s="200"/>
      <c r="M1302" s="200"/>
      <c r="N1302" s="200"/>
      <c r="O1302" s="200"/>
    </row>
    <row r="1303" spans="4:15" x14ac:dyDescent="0.5">
      <c r="D1303" s="200"/>
      <c r="E1303" s="200"/>
      <c r="F1303" s="200"/>
      <c r="G1303" s="200"/>
      <c r="H1303" s="200"/>
      <c r="I1303" s="200"/>
      <c r="J1303" s="200"/>
      <c r="K1303" s="200"/>
      <c r="L1303" s="200"/>
      <c r="M1303" s="200"/>
      <c r="N1303" s="200"/>
      <c r="O1303" s="200"/>
    </row>
    <row r="1304" spans="4:15" x14ac:dyDescent="0.5">
      <c r="D1304" s="200"/>
      <c r="E1304" s="200"/>
      <c r="F1304" s="200"/>
      <c r="G1304" s="200"/>
      <c r="H1304" s="200"/>
      <c r="I1304" s="200"/>
      <c r="J1304" s="200"/>
      <c r="K1304" s="200"/>
      <c r="L1304" s="200"/>
      <c r="M1304" s="200"/>
      <c r="N1304" s="200"/>
      <c r="O1304" s="200"/>
    </row>
    <row r="1305" spans="4:15" x14ac:dyDescent="0.5">
      <c r="D1305" s="200"/>
      <c r="E1305" s="200"/>
      <c r="F1305" s="200"/>
      <c r="G1305" s="200"/>
      <c r="H1305" s="200"/>
      <c r="I1305" s="200"/>
      <c r="J1305" s="200"/>
      <c r="K1305" s="200"/>
      <c r="L1305" s="200"/>
      <c r="M1305" s="200"/>
      <c r="N1305" s="200"/>
      <c r="O1305" s="200"/>
    </row>
    <row r="1306" spans="4:15" x14ac:dyDescent="0.5">
      <c r="D1306" s="200"/>
      <c r="E1306" s="200"/>
      <c r="F1306" s="200"/>
      <c r="G1306" s="200"/>
      <c r="H1306" s="200"/>
      <c r="I1306" s="200"/>
      <c r="J1306" s="200"/>
      <c r="K1306" s="200"/>
      <c r="L1306" s="200"/>
      <c r="M1306" s="200"/>
      <c r="N1306" s="200"/>
      <c r="O1306" s="200"/>
    </row>
    <row r="1307" spans="4:15" x14ac:dyDescent="0.5">
      <c r="D1307" s="200"/>
      <c r="E1307" s="200"/>
      <c r="F1307" s="200"/>
      <c r="G1307" s="200"/>
      <c r="H1307" s="200"/>
      <c r="I1307" s="200"/>
      <c r="J1307" s="200"/>
      <c r="K1307" s="200"/>
      <c r="L1307" s="200"/>
      <c r="M1307" s="200"/>
      <c r="N1307" s="200"/>
      <c r="O1307" s="200"/>
    </row>
    <row r="1308" spans="4:15" x14ac:dyDescent="0.5">
      <c r="D1308" s="200"/>
      <c r="E1308" s="200"/>
      <c r="F1308" s="200"/>
      <c r="G1308" s="200"/>
      <c r="H1308" s="200"/>
      <c r="I1308" s="200"/>
      <c r="J1308" s="200"/>
      <c r="K1308" s="200"/>
      <c r="L1308" s="200"/>
      <c r="M1308" s="200"/>
      <c r="N1308" s="200"/>
      <c r="O1308" s="200"/>
    </row>
    <row r="1309" spans="4:15" x14ac:dyDescent="0.5">
      <c r="D1309" s="200"/>
      <c r="E1309" s="200"/>
      <c r="F1309" s="200"/>
      <c r="G1309" s="200"/>
      <c r="H1309" s="200"/>
      <c r="I1309" s="200"/>
      <c r="J1309" s="200"/>
      <c r="K1309" s="200"/>
      <c r="L1309" s="200"/>
      <c r="M1309" s="200"/>
      <c r="N1309" s="200"/>
      <c r="O1309" s="200"/>
    </row>
    <row r="1310" spans="4:15" x14ac:dyDescent="0.5">
      <c r="D1310" s="200"/>
      <c r="E1310" s="200"/>
      <c r="F1310" s="200"/>
      <c r="G1310" s="200"/>
      <c r="H1310" s="200"/>
      <c r="I1310" s="200"/>
      <c r="J1310" s="200"/>
      <c r="K1310" s="200"/>
      <c r="L1310" s="200"/>
      <c r="M1310" s="200"/>
      <c r="N1310" s="200"/>
      <c r="O1310" s="200"/>
    </row>
    <row r="1311" spans="4:15" x14ac:dyDescent="0.5">
      <c r="D1311" s="200"/>
      <c r="E1311" s="200"/>
      <c r="F1311" s="200"/>
      <c r="G1311" s="200"/>
      <c r="H1311" s="200"/>
      <c r="I1311" s="200"/>
      <c r="J1311" s="200"/>
      <c r="K1311" s="200"/>
      <c r="L1311" s="200"/>
      <c r="M1311" s="200"/>
      <c r="N1311" s="200"/>
      <c r="O1311" s="200"/>
    </row>
    <row r="1312" spans="4:15" x14ac:dyDescent="0.5">
      <c r="D1312" s="200"/>
      <c r="E1312" s="200"/>
      <c r="F1312" s="200"/>
      <c r="G1312" s="200"/>
      <c r="H1312" s="200"/>
      <c r="I1312" s="200"/>
      <c r="J1312" s="200"/>
      <c r="K1312" s="200"/>
      <c r="L1312" s="200"/>
      <c r="M1312" s="200"/>
      <c r="N1312" s="200"/>
      <c r="O1312" s="200"/>
    </row>
    <row r="1313" spans="4:15" x14ac:dyDescent="0.5">
      <c r="D1313" s="200"/>
      <c r="E1313" s="200"/>
      <c r="F1313" s="200"/>
      <c r="G1313" s="200"/>
      <c r="H1313" s="200"/>
      <c r="I1313" s="200"/>
      <c r="J1313" s="200"/>
      <c r="K1313" s="200"/>
      <c r="L1313" s="200"/>
      <c r="M1313" s="200"/>
      <c r="N1313" s="200"/>
      <c r="O1313" s="200"/>
    </row>
    <row r="1314" spans="4:15" x14ac:dyDescent="0.5">
      <c r="D1314" s="200"/>
      <c r="E1314" s="200"/>
      <c r="F1314" s="200"/>
      <c r="G1314" s="200"/>
      <c r="H1314" s="200"/>
      <c r="I1314" s="200"/>
      <c r="J1314" s="200"/>
      <c r="K1314" s="200"/>
      <c r="L1314" s="200"/>
      <c r="M1314" s="200"/>
      <c r="N1314" s="200"/>
      <c r="O1314" s="200"/>
    </row>
    <row r="1315" spans="4:15" x14ac:dyDescent="0.5">
      <c r="D1315" s="200"/>
      <c r="E1315" s="200"/>
      <c r="F1315" s="200"/>
      <c r="G1315" s="200"/>
      <c r="H1315" s="200"/>
      <c r="I1315" s="200"/>
      <c r="J1315" s="200"/>
      <c r="K1315" s="200"/>
      <c r="L1315" s="200"/>
      <c r="M1315" s="200"/>
      <c r="N1315" s="200"/>
      <c r="O1315" s="200"/>
    </row>
    <row r="1316" spans="4:15" x14ac:dyDescent="0.5">
      <c r="D1316" s="200"/>
      <c r="E1316" s="200"/>
      <c r="F1316" s="200"/>
      <c r="G1316" s="200"/>
      <c r="H1316" s="200"/>
      <c r="I1316" s="200"/>
      <c r="J1316" s="200"/>
      <c r="K1316" s="200"/>
      <c r="L1316" s="200"/>
      <c r="M1316" s="200"/>
      <c r="N1316" s="200"/>
      <c r="O1316" s="200"/>
    </row>
    <row r="1317" spans="4:15" x14ac:dyDescent="0.5">
      <c r="D1317" s="200"/>
      <c r="E1317" s="200"/>
      <c r="F1317" s="200"/>
      <c r="G1317" s="200"/>
      <c r="H1317" s="200"/>
      <c r="I1317" s="200"/>
      <c r="J1317" s="200"/>
      <c r="K1317" s="200"/>
      <c r="L1317" s="200"/>
      <c r="M1317" s="200"/>
      <c r="N1317" s="200"/>
      <c r="O1317" s="200"/>
    </row>
    <row r="1318" spans="4:15" x14ac:dyDescent="0.5">
      <c r="D1318" s="200"/>
      <c r="E1318" s="200"/>
      <c r="F1318" s="200"/>
      <c r="G1318" s="200"/>
      <c r="H1318" s="200"/>
      <c r="I1318" s="200"/>
      <c r="J1318" s="200"/>
      <c r="K1318" s="200"/>
      <c r="L1318" s="200"/>
      <c r="M1318" s="200"/>
      <c r="N1318" s="200"/>
      <c r="O1318" s="200"/>
    </row>
    <row r="1319" spans="4:15" x14ac:dyDescent="0.5">
      <c r="D1319" s="200"/>
      <c r="E1319" s="200"/>
      <c r="F1319" s="200"/>
      <c r="G1319" s="200"/>
      <c r="H1319" s="200"/>
      <c r="I1319" s="200"/>
      <c r="J1319" s="200"/>
      <c r="K1319" s="200"/>
      <c r="L1319" s="200"/>
      <c r="M1319" s="200"/>
      <c r="N1319" s="200"/>
      <c r="O1319" s="200"/>
    </row>
    <row r="1320" spans="4:15" x14ac:dyDescent="0.5">
      <c r="D1320" s="200"/>
      <c r="E1320" s="200"/>
      <c r="F1320" s="200"/>
      <c r="G1320" s="200"/>
      <c r="H1320" s="200"/>
      <c r="I1320" s="200"/>
      <c r="J1320" s="200"/>
      <c r="K1320" s="200"/>
      <c r="L1320" s="200"/>
      <c r="M1320" s="200"/>
      <c r="N1320" s="200"/>
      <c r="O1320" s="200"/>
    </row>
    <row r="1321" spans="4:15" x14ac:dyDescent="0.5">
      <c r="D1321" s="200"/>
      <c r="E1321" s="200"/>
      <c r="F1321" s="200"/>
      <c r="G1321" s="200"/>
      <c r="H1321" s="200"/>
      <c r="I1321" s="200"/>
      <c r="J1321" s="200"/>
      <c r="K1321" s="200"/>
      <c r="L1321" s="200"/>
      <c r="M1321" s="200"/>
      <c r="N1321" s="200"/>
      <c r="O1321" s="200"/>
    </row>
    <row r="1322" spans="4:15" x14ac:dyDescent="0.5">
      <c r="D1322" s="200"/>
      <c r="E1322" s="200"/>
      <c r="F1322" s="200"/>
      <c r="G1322" s="200"/>
      <c r="H1322" s="200"/>
      <c r="I1322" s="200"/>
      <c r="J1322" s="200"/>
      <c r="K1322" s="200"/>
      <c r="L1322" s="200"/>
      <c r="M1322" s="200"/>
      <c r="N1322" s="200"/>
      <c r="O1322" s="200"/>
    </row>
    <row r="1323" spans="4:15" x14ac:dyDescent="0.5">
      <c r="D1323" s="200"/>
      <c r="E1323" s="200"/>
      <c r="F1323" s="200"/>
      <c r="G1323" s="200"/>
      <c r="H1323" s="200"/>
      <c r="I1323" s="200"/>
      <c r="J1323" s="200"/>
      <c r="K1323" s="200"/>
      <c r="L1323" s="200"/>
      <c r="M1323" s="200"/>
      <c r="N1323" s="200"/>
      <c r="O1323" s="200"/>
    </row>
    <row r="1324" spans="4:15" x14ac:dyDescent="0.5">
      <c r="D1324" s="200"/>
      <c r="E1324" s="200"/>
      <c r="F1324" s="200"/>
      <c r="G1324" s="200"/>
      <c r="H1324" s="200"/>
      <c r="I1324" s="200"/>
      <c r="J1324" s="200"/>
      <c r="K1324" s="200"/>
      <c r="L1324" s="200"/>
      <c r="M1324" s="200"/>
      <c r="N1324" s="200"/>
      <c r="O1324" s="200"/>
    </row>
    <row r="1325" spans="4:15" x14ac:dyDescent="0.5">
      <c r="D1325" s="200"/>
      <c r="E1325" s="200"/>
      <c r="F1325" s="200"/>
      <c r="G1325" s="200"/>
      <c r="H1325" s="200"/>
      <c r="I1325" s="200"/>
      <c r="J1325" s="200"/>
      <c r="K1325" s="200"/>
      <c r="L1325" s="200"/>
      <c r="M1325" s="200"/>
      <c r="N1325" s="200"/>
      <c r="O1325" s="200"/>
    </row>
    <row r="1326" spans="4:15" x14ac:dyDescent="0.5">
      <c r="D1326" s="200"/>
      <c r="E1326" s="200"/>
      <c r="F1326" s="200"/>
      <c r="G1326" s="200"/>
      <c r="H1326" s="200"/>
      <c r="I1326" s="200"/>
      <c r="J1326" s="200"/>
      <c r="K1326" s="200"/>
      <c r="L1326" s="200"/>
      <c r="M1326" s="200"/>
      <c r="N1326" s="200"/>
      <c r="O1326" s="200"/>
    </row>
    <row r="1327" spans="4:15" x14ac:dyDescent="0.5">
      <c r="D1327" s="200"/>
      <c r="E1327" s="200"/>
      <c r="F1327" s="200"/>
      <c r="G1327" s="200"/>
      <c r="H1327" s="200"/>
      <c r="I1327" s="200"/>
      <c r="J1327" s="200"/>
      <c r="K1327" s="200"/>
      <c r="L1327" s="200"/>
      <c r="M1327" s="200"/>
      <c r="N1327" s="200"/>
      <c r="O1327" s="200"/>
    </row>
    <row r="1328" spans="4:15" x14ac:dyDescent="0.5">
      <c r="D1328" s="200"/>
      <c r="E1328" s="200"/>
      <c r="F1328" s="200"/>
      <c r="G1328" s="200"/>
      <c r="H1328" s="200"/>
      <c r="I1328" s="200"/>
      <c r="J1328" s="200"/>
      <c r="K1328" s="200"/>
      <c r="L1328" s="200"/>
      <c r="M1328" s="200"/>
      <c r="N1328" s="200"/>
      <c r="O1328" s="200"/>
    </row>
    <row r="1329" spans="4:15" x14ac:dyDescent="0.5">
      <c r="D1329" s="200"/>
      <c r="E1329" s="200"/>
      <c r="F1329" s="200"/>
      <c r="G1329" s="200"/>
      <c r="H1329" s="200"/>
      <c r="I1329" s="200"/>
      <c r="J1329" s="200"/>
      <c r="K1329" s="200"/>
      <c r="L1329" s="200"/>
      <c r="M1329" s="200"/>
      <c r="N1329" s="200"/>
      <c r="O1329" s="200"/>
    </row>
    <row r="1330" spans="4:15" x14ac:dyDescent="0.5">
      <c r="D1330" s="200"/>
      <c r="E1330" s="200"/>
      <c r="F1330" s="200"/>
      <c r="G1330" s="200"/>
      <c r="H1330" s="200"/>
      <c r="I1330" s="200"/>
      <c r="J1330" s="200"/>
      <c r="K1330" s="200"/>
      <c r="L1330" s="200"/>
      <c r="M1330" s="200"/>
      <c r="N1330" s="200"/>
      <c r="O1330" s="200"/>
    </row>
    <row r="1331" spans="4:15" x14ac:dyDescent="0.5">
      <c r="D1331" s="200"/>
      <c r="E1331" s="200"/>
      <c r="F1331" s="200"/>
      <c r="G1331" s="200"/>
      <c r="H1331" s="200"/>
      <c r="I1331" s="200"/>
      <c r="J1331" s="200"/>
      <c r="K1331" s="200"/>
      <c r="L1331" s="200"/>
      <c r="M1331" s="200"/>
      <c r="N1331" s="200"/>
      <c r="O1331" s="200"/>
    </row>
    <row r="1332" spans="4:15" x14ac:dyDescent="0.5">
      <c r="D1332" s="200"/>
      <c r="E1332" s="200"/>
      <c r="F1332" s="200"/>
      <c r="G1332" s="200"/>
      <c r="H1332" s="200"/>
      <c r="I1332" s="200"/>
      <c r="J1332" s="200"/>
      <c r="K1332" s="200"/>
      <c r="L1332" s="200"/>
      <c r="M1332" s="200"/>
      <c r="N1332" s="200"/>
      <c r="O1332" s="200"/>
    </row>
    <row r="1333" spans="4:15" x14ac:dyDescent="0.5">
      <c r="D1333" s="200"/>
      <c r="E1333" s="200"/>
      <c r="F1333" s="200"/>
      <c r="G1333" s="200"/>
      <c r="H1333" s="200"/>
      <c r="I1333" s="200"/>
      <c r="J1333" s="200"/>
      <c r="K1333" s="200"/>
      <c r="L1333" s="200"/>
      <c r="M1333" s="200"/>
      <c r="N1333" s="200"/>
      <c r="O1333" s="200"/>
    </row>
    <row r="1334" spans="4:15" x14ac:dyDescent="0.5">
      <c r="D1334" s="200"/>
      <c r="E1334" s="200"/>
      <c r="F1334" s="200"/>
      <c r="G1334" s="200"/>
      <c r="H1334" s="200"/>
      <c r="I1334" s="200"/>
      <c r="J1334" s="200"/>
      <c r="K1334" s="200"/>
      <c r="L1334" s="200"/>
      <c r="M1334" s="200"/>
      <c r="N1334" s="200"/>
      <c r="O1334" s="200"/>
    </row>
    <row r="1335" spans="4:15" x14ac:dyDescent="0.5">
      <c r="D1335" s="200"/>
      <c r="E1335" s="200"/>
      <c r="F1335" s="200"/>
      <c r="G1335" s="200"/>
      <c r="H1335" s="200"/>
      <c r="I1335" s="200"/>
      <c r="J1335" s="200"/>
      <c r="K1335" s="200"/>
      <c r="L1335" s="200"/>
      <c r="M1335" s="200"/>
      <c r="N1335" s="200"/>
      <c r="O1335" s="200"/>
    </row>
    <row r="1336" spans="4:15" x14ac:dyDescent="0.5">
      <c r="D1336" s="200"/>
      <c r="E1336" s="200"/>
      <c r="F1336" s="200"/>
      <c r="G1336" s="200"/>
      <c r="H1336" s="200"/>
      <c r="I1336" s="200"/>
      <c r="J1336" s="200"/>
      <c r="K1336" s="200"/>
      <c r="L1336" s="200"/>
      <c r="M1336" s="200"/>
      <c r="N1336" s="200"/>
      <c r="O1336" s="200"/>
    </row>
    <row r="1337" spans="4:15" x14ac:dyDescent="0.5">
      <c r="D1337" s="200"/>
      <c r="E1337" s="200"/>
      <c r="F1337" s="200"/>
      <c r="G1337" s="200"/>
      <c r="H1337" s="200"/>
      <c r="I1337" s="200"/>
      <c r="J1337" s="200"/>
      <c r="K1337" s="200"/>
      <c r="L1337" s="200"/>
      <c r="M1337" s="200"/>
      <c r="N1337" s="200"/>
      <c r="O1337" s="200"/>
    </row>
    <row r="1338" spans="4:15" x14ac:dyDescent="0.5">
      <c r="D1338" s="200"/>
      <c r="E1338" s="200"/>
      <c r="F1338" s="200"/>
      <c r="G1338" s="200"/>
      <c r="H1338" s="200"/>
      <c r="I1338" s="200"/>
      <c r="J1338" s="200"/>
      <c r="K1338" s="200"/>
      <c r="L1338" s="200"/>
      <c r="M1338" s="200"/>
      <c r="N1338" s="200"/>
      <c r="O1338" s="200"/>
    </row>
    <row r="1339" spans="4:15" x14ac:dyDescent="0.5">
      <c r="D1339" s="200"/>
      <c r="E1339" s="200"/>
      <c r="F1339" s="200"/>
      <c r="G1339" s="200"/>
      <c r="H1339" s="200"/>
      <c r="I1339" s="200"/>
      <c r="J1339" s="200"/>
      <c r="K1339" s="200"/>
      <c r="L1339" s="200"/>
      <c r="M1339" s="200"/>
      <c r="N1339" s="200"/>
      <c r="O1339" s="200"/>
    </row>
    <row r="1340" spans="4:15" x14ac:dyDescent="0.5">
      <c r="D1340" s="200"/>
      <c r="E1340" s="200"/>
      <c r="F1340" s="200"/>
      <c r="G1340" s="200"/>
      <c r="H1340" s="200"/>
      <c r="I1340" s="200"/>
      <c r="J1340" s="200"/>
      <c r="K1340" s="200"/>
      <c r="L1340" s="200"/>
      <c r="M1340" s="200"/>
      <c r="N1340" s="200"/>
      <c r="O1340" s="200"/>
    </row>
    <row r="1341" spans="4:15" x14ac:dyDescent="0.5">
      <c r="D1341" s="200"/>
      <c r="E1341" s="200"/>
      <c r="F1341" s="200"/>
      <c r="G1341" s="200"/>
      <c r="H1341" s="200"/>
      <c r="I1341" s="200"/>
      <c r="J1341" s="200"/>
      <c r="K1341" s="200"/>
      <c r="L1341" s="200"/>
      <c r="M1341" s="200"/>
      <c r="N1341" s="200"/>
      <c r="O1341" s="200"/>
    </row>
    <row r="1342" spans="4:15" x14ac:dyDescent="0.5">
      <c r="D1342" s="200"/>
      <c r="E1342" s="200"/>
      <c r="F1342" s="200"/>
      <c r="G1342" s="200"/>
      <c r="H1342" s="200"/>
      <c r="I1342" s="200"/>
      <c r="J1342" s="200"/>
      <c r="K1342" s="200"/>
      <c r="L1342" s="200"/>
      <c r="M1342" s="200"/>
      <c r="N1342" s="200"/>
      <c r="O1342" s="200"/>
    </row>
    <row r="1343" spans="4:15" x14ac:dyDescent="0.5">
      <c r="D1343" s="200"/>
      <c r="E1343" s="200"/>
      <c r="F1343" s="200"/>
      <c r="G1343" s="200"/>
      <c r="H1343" s="200"/>
      <c r="I1343" s="200"/>
      <c r="J1343" s="200"/>
      <c r="K1343" s="200"/>
      <c r="L1343" s="200"/>
      <c r="M1343" s="200"/>
      <c r="N1343" s="200"/>
      <c r="O1343" s="200"/>
    </row>
    <row r="1344" spans="4:15" x14ac:dyDescent="0.5">
      <c r="D1344" s="200"/>
      <c r="E1344" s="200"/>
      <c r="F1344" s="200"/>
      <c r="G1344" s="200"/>
      <c r="H1344" s="200"/>
      <c r="I1344" s="200"/>
      <c r="J1344" s="200"/>
      <c r="K1344" s="200"/>
      <c r="L1344" s="200"/>
      <c r="M1344" s="200"/>
      <c r="N1344" s="200"/>
      <c r="O1344" s="200"/>
    </row>
    <row r="1345" spans="4:15" x14ac:dyDescent="0.5">
      <c r="D1345" s="200"/>
      <c r="E1345" s="200"/>
      <c r="F1345" s="200"/>
      <c r="G1345" s="200"/>
      <c r="H1345" s="200"/>
      <c r="I1345" s="200"/>
      <c r="J1345" s="200"/>
      <c r="K1345" s="200"/>
      <c r="L1345" s="200"/>
      <c r="M1345" s="200"/>
      <c r="N1345" s="200"/>
      <c r="O1345" s="200"/>
    </row>
    <row r="1346" spans="4:15" x14ac:dyDescent="0.5">
      <c r="D1346" s="200"/>
      <c r="E1346" s="200"/>
      <c r="F1346" s="200"/>
      <c r="G1346" s="200"/>
      <c r="H1346" s="200"/>
      <c r="I1346" s="200"/>
      <c r="J1346" s="200"/>
      <c r="K1346" s="200"/>
      <c r="L1346" s="200"/>
      <c r="M1346" s="200"/>
      <c r="N1346" s="200"/>
      <c r="O1346" s="200"/>
    </row>
    <row r="1347" spans="4:15" x14ac:dyDescent="0.5">
      <c r="D1347" s="200"/>
      <c r="E1347" s="200"/>
      <c r="F1347" s="200"/>
      <c r="G1347" s="200"/>
      <c r="H1347" s="200"/>
      <c r="I1347" s="200"/>
      <c r="J1347" s="200"/>
      <c r="K1347" s="200"/>
      <c r="L1347" s="200"/>
      <c r="M1347" s="200"/>
      <c r="N1347" s="200"/>
      <c r="O1347" s="200"/>
    </row>
    <row r="1348" spans="4:15" x14ac:dyDescent="0.5">
      <c r="D1348" s="200"/>
      <c r="E1348" s="200"/>
      <c r="F1348" s="200"/>
      <c r="G1348" s="200"/>
      <c r="H1348" s="200"/>
      <c r="I1348" s="200"/>
      <c r="J1348" s="200"/>
      <c r="K1348" s="200"/>
      <c r="L1348" s="200"/>
      <c r="M1348" s="200"/>
      <c r="N1348" s="200"/>
      <c r="O1348" s="200"/>
    </row>
    <row r="1349" spans="4:15" x14ac:dyDescent="0.5">
      <c r="D1349" s="200"/>
      <c r="E1349" s="200"/>
      <c r="F1349" s="200"/>
      <c r="G1349" s="200"/>
      <c r="H1349" s="200"/>
      <c r="I1349" s="200"/>
      <c r="J1349" s="200"/>
      <c r="K1349" s="200"/>
      <c r="L1349" s="200"/>
      <c r="M1349" s="200"/>
      <c r="N1349" s="200"/>
      <c r="O1349" s="200"/>
    </row>
    <row r="1350" spans="4:15" x14ac:dyDescent="0.5">
      <c r="D1350" s="200"/>
      <c r="E1350" s="200"/>
      <c r="F1350" s="200"/>
      <c r="G1350" s="200"/>
      <c r="H1350" s="200"/>
      <c r="I1350" s="200"/>
      <c r="J1350" s="200"/>
      <c r="K1350" s="200"/>
      <c r="L1350" s="200"/>
      <c r="M1350" s="200"/>
      <c r="N1350" s="200"/>
      <c r="O1350" s="200"/>
    </row>
    <row r="1351" spans="4:15" x14ac:dyDescent="0.5">
      <c r="D1351" s="200"/>
      <c r="E1351" s="200"/>
      <c r="F1351" s="200"/>
      <c r="G1351" s="200"/>
      <c r="H1351" s="200"/>
      <c r="I1351" s="200"/>
      <c r="J1351" s="200"/>
      <c r="K1351" s="200"/>
      <c r="L1351" s="200"/>
      <c r="M1351" s="200"/>
      <c r="N1351" s="200"/>
      <c r="O1351" s="200"/>
    </row>
    <row r="1352" spans="4:15" x14ac:dyDescent="0.5">
      <c r="D1352" s="200"/>
      <c r="E1352" s="200"/>
      <c r="F1352" s="200"/>
      <c r="G1352" s="200"/>
      <c r="H1352" s="200"/>
      <c r="I1352" s="200"/>
      <c r="J1352" s="200"/>
      <c r="K1352" s="200"/>
      <c r="L1352" s="200"/>
      <c r="M1352" s="200"/>
      <c r="N1352" s="200"/>
      <c r="O1352" s="200"/>
    </row>
    <row r="1353" spans="4:15" x14ac:dyDescent="0.5">
      <c r="D1353" s="200"/>
      <c r="E1353" s="200"/>
      <c r="F1353" s="200"/>
      <c r="G1353" s="200"/>
      <c r="H1353" s="200"/>
      <c r="I1353" s="200"/>
      <c r="J1353" s="200"/>
      <c r="K1353" s="200"/>
      <c r="L1353" s="200"/>
      <c r="M1353" s="200"/>
      <c r="N1353" s="200"/>
      <c r="O1353" s="200"/>
    </row>
    <row r="1354" spans="4:15" x14ac:dyDescent="0.5">
      <c r="D1354" s="200"/>
      <c r="E1354" s="200"/>
      <c r="F1354" s="200"/>
      <c r="G1354" s="200"/>
      <c r="H1354" s="200"/>
      <c r="I1354" s="200"/>
      <c r="J1354" s="200"/>
      <c r="K1354" s="200"/>
      <c r="L1354" s="200"/>
      <c r="M1354" s="200"/>
      <c r="N1354" s="200"/>
      <c r="O1354" s="200"/>
    </row>
    <row r="1355" spans="4:15" x14ac:dyDescent="0.5">
      <c r="D1355" s="200"/>
      <c r="E1355" s="200"/>
      <c r="F1355" s="200"/>
      <c r="G1355" s="200"/>
      <c r="H1355" s="200"/>
      <c r="I1355" s="200"/>
      <c r="J1355" s="200"/>
      <c r="K1355" s="200"/>
      <c r="L1355" s="200"/>
      <c r="M1355" s="200"/>
      <c r="N1355" s="200"/>
      <c r="O1355" s="200"/>
    </row>
    <row r="1356" spans="4:15" x14ac:dyDescent="0.5">
      <c r="D1356" s="200"/>
      <c r="E1356" s="200"/>
      <c r="F1356" s="200"/>
      <c r="G1356" s="200"/>
      <c r="H1356" s="200"/>
      <c r="I1356" s="200"/>
      <c r="J1356" s="200"/>
      <c r="K1356" s="200"/>
      <c r="L1356" s="200"/>
      <c r="M1356" s="200"/>
      <c r="N1356" s="200"/>
      <c r="O1356" s="200"/>
    </row>
    <row r="1357" spans="4:15" x14ac:dyDescent="0.5">
      <c r="D1357" s="200"/>
      <c r="E1357" s="200"/>
      <c r="F1357" s="200"/>
      <c r="G1357" s="200"/>
      <c r="H1357" s="200"/>
      <c r="I1357" s="200"/>
      <c r="J1357" s="200"/>
      <c r="K1357" s="200"/>
      <c r="L1357" s="200"/>
      <c r="M1357" s="200"/>
      <c r="N1357" s="200"/>
      <c r="O1357" s="200"/>
    </row>
    <row r="1358" spans="4:15" x14ac:dyDescent="0.5">
      <c r="D1358" s="200"/>
      <c r="E1358" s="200"/>
      <c r="F1358" s="200"/>
      <c r="G1358" s="200"/>
      <c r="H1358" s="200"/>
      <c r="I1358" s="200"/>
      <c r="J1358" s="200"/>
      <c r="K1358" s="200"/>
      <c r="L1358" s="200"/>
      <c r="M1358" s="200"/>
      <c r="N1358" s="200"/>
      <c r="O1358" s="200"/>
    </row>
    <row r="1359" spans="4:15" x14ac:dyDescent="0.5">
      <c r="D1359" s="200"/>
      <c r="E1359" s="200"/>
      <c r="F1359" s="200"/>
      <c r="G1359" s="200"/>
      <c r="H1359" s="200"/>
      <c r="I1359" s="200"/>
      <c r="J1359" s="200"/>
      <c r="K1359" s="200"/>
      <c r="L1359" s="200"/>
      <c r="M1359" s="200"/>
      <c r="N1359" s="200"/>
      <c r="O1359" s="200"/>
    </row>
    <row r="1360" spans="4:15" x14ac:dyDescent="0.5">
      <c r="D1360" s="200"/>
      <c r="E1360" s="200"/>
      <c r="F1360" s="200"/>
      <c r="G1360" s="200"/>
      <c r="H1360" s="200"/>
      <c r="I1360" s="200"/>
      <c r="J1360" s="200"/>
      <c r="K1360" s="200"/>
      <c r="L1360" s="200"/>
      <c r="M1360" s="200"/>
      <c r="N1360" s="200"/>
      <c r="O1360" s="200"/>
    </row>
    <row r="1361" spans="4:15" x14ac:dyDescent="0.5">
      <c r="D1361" s="200"/>
      <c r="E1361" s="200"/>
      <c r="F1361" s="200"/>
      <c r="G1361" s="200"/>
      <c r="H1361" s="200"/>
      <c r="I1361" s="200"/>
      <c r="J1361" s="200"/>
      <c r="K1361" s="200"/>
      <c r="L1361" s="200"/>
      <c r="M1361" s="200"/>
      <c r="N1361" s="200"/>
      <c r="O1361" s="200"/>
    </row>
    <row r="1362" spans="4:15" x14ac:dyDescent="0.5">
      <c r="D1362" s="200"/>
      <c r="E1362" s="200"/>
      <c r="F1362" s="200"/>
      <c r="G1362" s="200"/>
      <c r="H1362" s="200"/>
      <c r="I1362" s="200"/>
      <c r="J1362" s="200"/>
      <c r="K1362" s="200"/>
      <c r="L1362" s="200"/>
      <c r="M1362" s="200"/>
      <c r="N1362" s="200"/>
      <c r="O1362" s="200"/>
    </row>
    <row r="1363" spans="4:15" x14ac:dyDescent="0.5">
      <c r="D1363" s="200"/>
      <c r="E1363" s="200"/>
      <c r="F1363" s="200"/>
      <c r="G1363" s="200"/>
      <c r="H1363" s="200"/>
      <c r="I1363" s="200"/>
      <c r="J1363" s="200"/>
      <c r="K1363" s="200"/>
      <c r="L1363" s="200"/>
      <c r="M1363" s="200"/>
      <c r="N1363" s="200"/>
      <c r="O1363" s="200"/>
    </row>
    <row r="1364" spans="4:15" x14ac:dyDescent="0.5">
      <c r="D1364" s="200"/>
      <c r="E1364" s="200"/>
      <c r="F1364" s="200"/>
      <c r="G1364" s="200"/>
      <c r="H1364" s="200"/>
      <c r="I1364" s="200"/>
      <c r="J1364" s="200"/>
      <c r="K1364" s="200"/>
      <c r="L1364" s="200"/>
      <c r="M1364" s="200"/>
      <c r="N1364" s="200"/>
      <c r="O1364" s="200"/>
    </row>
    <row r="1365" spans="4:15" x14ac:dyDescent="0.5">
      <c r="D1365" s="200"/>
      <c r="E1365" s="200"/>
      <c r="F1365" s="200"/>
      <c r="G1365" s="200"/>
      <c r="H1365" s="200"/>
      <c r="I1365" s="200"/>
      <c r="J1365" s="200"/>
      <c r="K1365" s="200"/>
      <c r="L1365" s="200"/>
      <c r="M1365" s="200"/>
      <c r="N1365" s="200"/>
      <c r="O1365" s="200"/>
    </row>
    <row r="1366" spans="4:15" x14ac:dyDescent="0.5">
      <c r="D1366" s="200"/>
      <c r="E1366" s="200"/>
      <c r="F1366" s="200"/>
      <c r="G1366" s="200"/>
      <c r="H1366" s="200"/>
      <c r="I1366" s="200"/>
      <c r="J1366" s="200"/>
      <c r="K1366" s="200"/>
      <c r="L1366" s="200"/>
      <c r="M1366" s="200"/>
      <c r="N1366" s="200"/>
      <c r="O1366" s="200"/>
    </row>
    <row r="1367" spans="4:15" x14ac:dyDescent="0.5">
      <c r="D1367" s="200"/>
      <c r="E1367" s="200"/>
      <c r="F1367" s="200"/>
      <c r="G1367" s="200"/>
      <c r="H1367" s="200"/>
      <c r="I1367" s="200"/>
      <c r="J1367" s="200"/>
      <c r="K1367" s="200"/>
      <c r="L1367" s="200"/>
      <c r="M1367" s="200"/>
      <c r="N1367" s="200"/>
      <c r="O1367" s="200"/>
    </row>
    <row r="1368" spans="4:15" x14ac:dyDescent="0.5">
      <c r="D1368" s="200"/>
      <c r="E1368" s="200"/>
      <c r="F1368" s="200"/>
      <c r="G1368" s="200"/>
      <c r="H1368" s="200"/>
      <c r="I1368" s="200"/>
      <c r="J1368" s="200"/>
      <c r="K1368" s="200"/>
      <c r="L1368" s="200"/>
      <c r="M1368" s="200"/>
      <c r="N1368" s="200"/>
      <c r="O1368" s="200"/>
    </row>
    <row r="1369" spans="4:15" x14ac:dyDescent="0.5">
      <c r="D1369" s="200"/>
      <c r="E1369" s="200"/>
      <c r="F1369" s="200"/>
      <c r="G1369" s="200"/>
      <c r="H1369" s="200"/>
      <c r="I1369" s="200"/>
      <c r="J1369" s="200"/>
      <c r="K1369" s="200"/>
      <c r="L1369" s="200"/>
      <c r="M1369" s="200"/>
      <c r="N1369" s="200"/>
      <c r="O1369" s="200"/>
    </row>
    <row r="1370" spans="4:15" x14ac:dyDescent="0.5">
      <c r="D1370" s="200"/>
      <c r="E1370" s="200"/>
      <c r="F1370" s="200"/>
      <c r="G1370" s="200"/>
      <c r="H1370" s="200"/>
      <c r="I1370" s="200"/>
      <c r="J1370" s="200"/>
      <c r="K1370" s="200"/>
      <c r="L1370" s="200"/>
      <c r="M1370" s="200"/>
      <c r="N1370" s="200"/>
      <c r="O1370" s="200"/>
    </row>
    <row r="1371" spans="4:15" x14ac:dyDescent="0.5">
      <c r="D1371" s="200"/>
      <c r="E1371" s="200"/>
      <c r="F1371" s="200"/>
      <c r="G1371" s="200"/>
      <c r="H1371" s="200"/>
      <c r="I1371" s="200"/>
      <c r="J1371" s="200"/>
      <c r="K1371" s="200"/>
      <c r="L1371" s="200"/>
      <c r="M1371" s="200"/>
      <c r="N1371" s="200"/>
      <c r="O1371" s="200"/>
    </row>
    <row r="1372" spans="4:15" x14ac:dyDescent="0.5">
      <c r="D1372" s="200"/>
      <c r="E1372" s="200"/>
      <c r="F1372" s="200"/>
      <c r="G1372" s="200"/>
      <c r="H1372" s="200"/>
      <c r="I1372" s="200"/>
      <c r="J1372" s="200"/>
      <c r="K1372" s="200"/>
      <c r="L1372" s="200"/>
      <c r="M1372" s="200"/>
      <c r="N1372" s="200"/>
      <c r="O1372" s="200"/>
    </row>
    <row r="1373" spans="4:15" x14ac:dyDescent="0.5">
      <c r="D1373" s="200"/>
      <c r="E1373" s="200"/>
      <c r="F1373" s="200"/>
      <c r="G1373" s="200"/>
      <c r="H1373" s="200"/>
      <c r="I1373" s="200"/>
      <c r="J1373" s="200"/>
      <c r="K1373" s="200"/>
      <c r="L1373" s="200"/>
      <c r="M1373" s="200"/>
      <c r="N1373" s="200"/>
      <c r="O1373" s="200"/>
    </row>
    <row r="1374" spans="4:15" x14ac:dyDescent="0.5">
      <c r="D1374" s="200"/>
      <c r="E1374" s="200"/>
      <c r="F1374" s="200"/>
      <c r="G1374" s="200"/>
      <c r="H1374" s="200"/>
      <c r="I1374" s="200"/>
      <c r="J1374" s="200"/>
      <c r="K1374" s="200"/>
      <c r="L1374" s="200"/>
      <c r="M1374" s="200"/>
      <c r="N1374" s="200"/>
      <c r="O1374" s="200"/>
    </row>
    <row r="1375" spans="4:15" x14ac:dyDescent="0.5">
      <c r="D1375" s="200"/>
      <c r="E1375" s="200"/>
      <c r="F1375" s="200"/>
      <c r="G1375" s="200"/>
      <c r="H1375" s="200"/>
      <c r="I1375" s="200"/>
      <c r="J1375" s="200"/>
      <c r="K1375" s="200"/>
      <c r="L1375" s="200"/>
      <c r="M1375" s="200"/>
      <c r="N1375" s="200"/>
      <c r="O1375" s="200"/>
    </row>
    <row r="1376" spans="4:15" x14ac:dyDescent="0.5">
      <c r="D1376" s="200"/>
      <c r="E1376" s="200"/>
      <c r="F1376" s="200"/>
      <c r="G1376" s="200"/>
      <c r="H1376" s="200"/>
      <c r="I1376" s="200"/>
      <c r="J1376" s="200"/>
      <c r="K1376" s="200"/>
      <c r="L1376" s="200"/>
      <c r="M1376" s="200"/>
      <c r="N1376" s="200"/>
      <c r="O1376" s="200"/>
    </row>
    <row r="1377" spans="4:15" x14ac:dyDescent="0.5">
      <c r="D1377" s="200"/>
      <c r="E1377" s="200"/>
      <c r="F1377" s="200"/>
      <c r="G1377" s="200"/>
      <c r="H1377" s="200"/>
      <c r="I1377" s="200"/>
      <c r="J1377" s="200"/>
      <c r="K1377" s="200"/>
      <c r="L1377" s="200"/>
      <c r="M1377" s="200"/>
      <c r="N1377" s="200"/>
      <c r="O1377" s="200"/>
    </row>
    <row r="1378" spans="4:15" x14ac:dyDescent="0.5">
      <c r="D1378" s="200"/>
      <c r="E1378" s="200"/>
      <c r="F1378" s="200"/>
      <c r="G1378" s="200"/>
      <c r="H1378" s="200"/>
      <c r="I1378" s="200"/>
      <c r="J1378" s="200"/>
      <c r="K1378" s="200"/>
      <c r="L1378" s="200"/>
      <c r="M1378" s="200"/>
      <c r="N1378" s="200"/>
      <c r="O1378" s="200"/>
    </row>
    <row r="1379" spans="4:15" x14ac:dyDescent="0.5">
      <c r="D1379" s="200"/>
      <c r="E1379" s="200"/>
      <c r="F1379" s="200"/>
      <c r="G1379" s="200"/>
      <c r="H1379" s="200"/>
      <c r="I1379" s="200"/>
      <c r="J1379" s="200"/>
      <c r="K1379" s="200"/>
      <c r="L1379" s="200"/>
      <c r="M1379" s="200"/>
      <c r="N1379" s="200"/>
      <c r="O1379" s="200"/>
    </row>
    <row r="1380" spans="4:15" x14ac:dyDescent="0.5">
      <c r="D1380" s="200"/>
      <c r="E1380" s="200"/>
      <c r="F1380" s="200"/>
      <c r="G1380" s="200"/>
      <c r="H1380" s="200"/>
      <c r="I1380" s="200"/>
      <c r="J1380" s="200"/>
      <c r="K1380" s="200"/>
      <c r="L1380" s="200"/>
      <c r="M1380" s="200"/>
      <c r="N1380" s="200"/>
      <c r="O1380" s="200"/>
    </row>
    <row r="1381" spans="4:15" x14ac:dyDescent="0.5">
      <c r="D1381" s="200"/>
      <c r="E1381" s="200"/>
      <c r="F1381" s="200"/>
      <c r="G1381" s="200"/>
      <c r="H1381" s="200"/>
      <c r="I1381" s="200"/>
      <c r="J1381" s="200"/>
      <c r="K1381" s="200"/>
      <c r="L1381" s="200"/>
      <c r="M1381" s="200"/>
      <c r="N1381" s="200"/>
      <c r="O1381" s="200"/>
    </row>
    <row r="1382" spans="4:15" x14ac:dyDescent="0.5">
      <c r="D1382" s="200"/>
      <c r="E1382" s="200"/>
      <c r="F1382" s="200"/>
      <c r="G1382" s="200"/>
      <c r="H1382" s="200"/>
      <c r="I1382" s="200"/>
      <c r="J1382" s="200"/>
      <c r="K1382" s="200"/>
      <c r="L1382" s="200"/>
      <c r="M1382" s="200"/>
      <c r="N1382" s="200"/>
      <c r="O1382" s="200"/>
    </row>
    <row r="1383" spans="4:15" x14ac:dyDescent="0.5">
      <c r="D1383" s="200"/>
      <c r="E1383" s="200"/>
      <c r="F1383" s="200"/>
      <c r="G1383" s="200"/>
      <c r="H1383" s="200"/>
      <c r="I1383" s="200"/>
      <c r="J1383" s="200"/>
      <c r="K1383" s="200"/>
      <c r="L1383" s="200"/>
      <c r="M1383" s="200"/>
      <c r="N1383" s="200"/>
      <c r="O1383" s="200"/>
    </row>
    <row r="1384" spans="4:15" x14ac:dyDescent="0.5">
      <c r="D1384" s="200"/>
      <c r="E1384" s="200"/>
      <c r="F1384" s="200"/>
      <c r="G1384" s="200"/>
      <c r="H1384" s="200"/>
      <c r="I1384" s="200"/>
      <c r="J1384" s="200"/>
      <c r="K1384" s="200"/>
      <c r="L1384" s="200"/>
      <c r="M1384" s="200"/>
      <c r="N1384" s="200"/>
      <c r="O1384" s="200"/>
    </row>
    <row r="1385" spans="4:15" x14ac:dyDescent="0.5">
      <c r="D1385" s="200"/>
      <c r="E1385" s="200"/>
      <c r="F1385" s="200"/>
      <c r="G1385" s="200"/>
      <c r="H1385" s="200"/>
      <c r="I1385" s="200"/>
      <c r="J1385" s="200"/>
      <c r="K1385" s="200"/>
      <c r="L1385" s="200"/>
      <c r="M1385" s="200"/>
      <c r="N1385" s="200"/>
      <c r="O1385" s="200"/>
    </row>
    <row r="1386" spans="4:15" x14ac:dyDescent="0.5">
      <c r="D1386" s="200"/>
      <c r="E1386" s="200"/>
      <c r="F1386" s="200"/>
      <c r="G1386" s="200"/>
      <c r="H1386" s="200"/>
      <c r="I1386" s="200"/>
      <c r="J1386" s="200"/>
      <c r="K1386" s="200"/>
      <c r="L1386" s="200"/>
      <c r="M1386" s="200"/>
      <c r="N1386" s="200"/>
      <c r="O1386" s="200"/>
    </row>
    <row r="1387" spans="4:15" x14ac:dyDescent="0.5">
      <c r="D1387" s="200"/>
      <c r="E1387" s="200"/>
      <c r="F1387" s="200"/>
      <c r="G1387" s="200"/>
      <c r="H1387" s="200"/>
      <c r="I1387" s="200"/>
      <c r="J1387" s="200"/>
      <c r="K1387" s="200"/>
      <c r="L1387" s="200"/>
      <c r="M1387" s="200"/>
      <c r="N1387" s="200"/>
      <c r="O1387" s="200"/>
    </row>
    <row r="1388" spans="4:15" x14ac:dyDescent="0.5">
      <c r="D1388" s="200"/>
      <c r="E1388" s="200"/>
      <c r="F1388" s="200"/>
      <c r="G1388" s="200"/>
      <c r="H1388" s="200"/>
      <c r="I1388" s="200"/>
      <c r="J1388" s="200"/>
      <c r="K1388" s="200"/>
      <c r="L1388" s="200"/>
      <c r="M1388" s="200"/>
      <c r="N1388" s="200"/>
      <c r="O1388" s="200"/>
    </row>
    <row r="1389" spans="4:15" x14ac:dyDescent="0.5">
      <c r="D1389" s="200"/>
      <c r="E1389" s="200"/>
      <c r="F1389" s="200"/>
      <c r="G1389" s="200"/>
      <c r="H1389" s="200"/>
      <c r="I1389" s="200"/>
      <c r="J1389" s="200"/>
      <c r="K1389" s="200"/>
      <c r="L1389" s="200"/>
      <c r="M1389" s="200"/>
      <c r="N1389" s="200"/>
      <c r="O1389" s="200"/>
    </row>
    <row r="1390" spans="4:15" x14ac:dyDescent="0.5">
      <c r="D1390" s="200"/>
      <c r="E1390" s="200"/>
      <c r="F1390" s="200"/>
      <c r="G1390" s="200"/>
      <c r="H1390" s="200"/>
      <c r="I1390" s="200"/>
      <c r="J1390" s="200"/>
      <c r="K1390" s="200"/>
      <c r="L1390" s="200"/>
      <c r="M1390" s="200"/>
      <c r="N1390" s="200"/>
      <c r="O1390" s="200"/>
    </row>
    <row r="1391" spans="4:15" x14ac:dyDescent="0.5">
      <c r="D1391" s="200"/>
      <c r="E1391" s="200"/>
      <c r="F1391" s="200"/>
      <c r="G1391" s="200"/>
      <c r="H1391" s="200"/>
      <c r="I1391" s="200"/>
      <c r="J1391" s="200"/>
      <c r="K1391" s="200"/>
      <c r="L1391" s="200"/>
      <c r="M1391" s="200"/>
      <c r="N1391" s="200"/>
      <c r="O1391" s="200"/>
    </row>
    <row r="1392" spans="4:15" x14ac:dyDescent="0.5">
      <c r="D1392" s="200"/>
      <c r="E1392" s="200"/>
      <c r="F1392" s="200"/>
      <c r="G1392" s="200"/>
      <c r="H1392" s="200"/>
      <c r="I1392" s="200"/>
      <c r="J1392" s="200"/>
      <c r="K1392" s="200"/>
      <c r="L1392" s="200"/>
      <c r="M1392" s="200"/>
      <c r="N1392" s="200"/>
      <c r="O1392" s="200"/>
    </row>
    <row r="1393" spans="4:15" x14ac:dyDescent="0.5">
      <c r="D1393" s="200"/>
      <c r="E1393" s="200"/>
      <c r="F1393" s="200"/>
      <c r="G1393" s="200"/>
      <c r="H1393" s="200"/>
      <c r="I1393" s="200"/>
      <c r="J1393" s="200"/>
      <c r="K1393" s="200"/>
      <c r="L1393" s="200"/>
      <c r="M1393" s="200"/>
      <c r="N1393" s="200"/>
      <c r="O1393" s="200"/>
    </row>
    <row r="1394" spans="4:15" x14ac:dyDescent="0.5">
      <c r="D1394" s="200"/>
      <c r="E1394" s="200"/>
      <c r="F1394" s="200"/>
      <c r="G1394" s="200"/>
      <c r="H1394" s="200"/>
      <c r="I1394" s="200"/>
      <c r="J1394" s="200"/>
      <c r="K1394" s="200"/>
      <c r="L1394" s="200"/>
      <c r="M1394" s="200"/>
      <c r="N1394" s="200"/>
      <c r="O1394" s="200"/>
    </row>
    <row r="1395" spans="4:15" x14ac:dyDescent="0.5">
      <c r="D1395" s="200"/>
      <c r="E1395" s="200"/>
      <c r="F1395" s="200"/>
      <c r="G1395" s="200"/>
      <c r="H1395" s="200"/>
      <c r="I1395" s="200"/>
      <c r="J1395" s="200"/>
      <c r="K1395" s="200"/>
      <c r="L1395" s="200"/>
      <c r="M1395" s="200"/>
      <c r="N1395" s="200"/>
      <c r="O1395" s="200"/>
    </row>
    <row r="1396" spans="4:15" x14ac:dyDescent="0.5">
      <c r="D1396" s="200"/>
      <c r="E1396" s="200"/>
      <c r="F1396" s="200"/>
      <c r="G1396" s="200"/>
      <c r="H1396" s="200"/>
      <c r="I1396" s="200"/>
      <c r="J1396" s="200"/>
      <c r="K1396" s="200"/>
      <c r="L1396" s="200"/>
      <c r="M1396" s="200"/>
      <c r="N1396" s="200"/>
      <c r="O1396" s="200"/>
    </row>
    <row r="1397" spans="4:15" x14ac:dyDescent="0.5">
      <c r="D1397" s="200"/>
      <c r="E1397" s="200"/>
      <c r="F1397" s="200"/>
      <c r="G1397" s="200"/>
      <c r="H1397" s="200"/>
      <c r="I1397" s="200"/>
      <c r="J1397" s="200"/>
      <c r="K1397" s="200"/>
      <c r="L1397" s="200"/>
      <c r="M1397" s="200"/>
      <c r="N1397" s="200"/>
      <c r="O1397" s="200"/>
    </row>
    <row r="1398" spans="4:15" x14ac:dyDescent="0.5">
      <c r="D1398" s="200"/>
      <c r="E1398" s="200"/>
      <c r="F1398" s="200"/>
      <c r="G1398" s="200"/>
      <c r="H1398" s="200"/>
      <c r="I1398" s="200"/>
      <c r="J1398" s="200"/>
      <c r="K1398" s="200"/>
      <c r="L1398" s="200"/>
      <c r="M1398" s="200"/>
      <c r="N1398" s="200"/>
      <c r="O1398" s="200"/>
    </row>
    <row r="1399" spans="4:15" x14ac:dyDescent="0.5">
      <c r="D1399" s="200"/>
      <c r="E1399" s="200"/>
      <c r="F1399" s="200"/>
      <c r="G1399" s="200"/>
      <c r="H1399" s="200"/>
      <c r="I1399" s="200"/>
      <c r="J1399" s="200"/>
      <c r="K1399" s="200"/>
      <c r="L1399" s="200"/>
      <c r="M1399" s="200"/>
      <c r="N1399" s="200"/>
      <c r="O1399" s="200"/>
    </row>
    <row r="1400" spans="4:15" x14ac:dyDescent="0.5">
      <c r="D1400" s="200"/>
      <c r="E1400" s="200"/>
      <c r="F1400" s="200"/>
      <c r="G1400" s="200"/>
      <c r="H1400" s="200"/>
      <c r="I1400" s="200"/>
      <c r="J1400" s="200"/>
      <c r="K1400" s="200"/>
      <c r="L1400" s="200"/>
      <c r="M1400" s="200"/>
      <c r="N1400" s="200"/>
      <c r="O1400" s="200"/>
    </row>
    <row r="1401" spans="4:15" x14ac:dyDescent="0.5">
      <c r="D1401" s="200"/>
      <c r="E1401" s="200"/>
      <c r="F1401" s="200"/>
      <c r="G1401" s="200"/>
      <c r="H1401" s="200"/>
      <c r="I1401" s="200"/>
      <c r="J1401" s="200"/>
      <c r="K1401" s="200"/>
      <c r="L1401" s="200"/>
      <c r="M1401" s="200"/>
      <c r="N1401" s="200"/>
      <c r="O1401" s="200"/>
    </row>
    <row r="1402" spans="4:15" x14ac:dyDescent="0.5">
      <c r="D1402" s="200"/>
      <c r="E1402" s="200"/>
      <c r="F1402" s="200"/>
      <c r="G1402" s="200"/>
      <c r="H1402" s="200"/>
      <c r="I1402" s="200"/>
      <c r="J1402" s="200"/>
      <c r="K1402" s="200"/>
      <c r="L1402" s="200"/>
      <c r="M1402" s="200"/>
      <c r="N1402" s="200"/>
      <c r="O1402" s="200"/>
    </row>
    <row r="1403" spans="4:15" x14ac:dyDescent="0.5">
      <c r="D1403" s="200"/>
      <c r="E1403" s="200"/>
      <c r="F1403" s="200"/>
      <c r="G1403" s="200"/>
      <c r="H1403" s="200"/>
      <c r="I1403" s="200"/>
      <c r="J1403" s="200"/>
      <c r="K1403" s="200"/>
      <c r="L1403" s="200"/>
      <c r="M1403" s="200"/>
      <c r="N1403" s="200"/>
      <c r="O1403" s="200"/>
    </row>
    <row r="1404" spans="4:15" x14ac:dyDescent="0.5">
      <c r="D1404" s="200"/>
      <c r="E1404" s="200"/>
      <c r="F1404" s="200"/>
      <c r="G1404" s="200"/>
      <c r="H1404" s="200"/>
      <c r="I1404" s="200"/>
      <c r="J1404" s="200"/>
      <c r="K1404" s="200"/>
      <c r="L1404" s="200"/>
      <c r="M1404" s="200"/>
      <c r="N1404" s="200"/>
      <c r="O1404" s="200"/>
    </row>
    <row r="1405" spans="4:15" x14ac:dyDescent="0.5">
      <c r="D1405" s="200"/>
      <c r="E1405" s="200"/>
      <c r="F1405" s="200"/>
      <c r="G1405" s="200"/>
      <c r="H1405" s="200"/>
      <c r="I1405" s="200"/>
      <c r="J1405" s="200"/>
      <c r="K1405" s="200"/>
      <c r="L1405" s="200"/>
      <c r="M1405" s="200"/>
      <c r="N1405" s="200"/>
      <c r="O1405" s="200"/>
    </row>
    <row r="1406" spans="4:15" x14ac:dyDescent="0.5">
      <c r="D1406" s="200"/>
      <c r="E1406" s="200"/>
      <c r="F1406" s="200"/>
      <c r="G1406" s="200"/>
      <c r="H1406" s="200"/>
      <c r="I1406" s="200"/>
      <c r="J1406" s="200"/>
      <c r="K1406" s="200"/>
      <c r="L1406" s="200"/>
      <c r="M1406" s="200"/>
      <c r="N1406" s="200"/>
      <c r="O1406" s="200"/>
    </row>
    <row r="1407" spans="4:15" x14ac:dyDescent="0.5">
      <c r="D1407" s="200"/>
      <c r="E1407" s="200"/>
      <c r="F1407" s="200"/>
      <c r="G1407" s="200"/>
      <c r="H1407" s="200"/>
      <c r="I1407" s="200"/>
      <c r="J1407" s="200"/>
      <c r="K1407" s="200"/>
      <c r="L1407" s="200"/>
      <c r="M1407" s="200"/>
      <c r="N1407" s="200"/>
      <c r="O1407" s="200"/>
    </row>
    <row r="1408" spans="4:15" x14ac:dyDescent="0.5">
      <c r="D1408" s="200"/>
      <c r="E1408" s="200"/>
      <c r="F1408" s="200"/>
      <c r="G1408" s="200"/>
      <c r="H1408" s="200"/>
      <c r="I1408" s="200"/>
      <c r="J1408" s="200"/>
      <c r="K1408" s="200"/>
      <c r="L1408" s="200"/>
      <c r="M1408" s="200"/>
      <c r="N1408" s="200"/>
      <c r="O1408" s="200"/>
    </row>
    <row r="1409" spans="4:15" x14ac:dyDescent="0.5">
      <c r="D1409" s="200"/>
      <c r="E1409" s="200"/>
      <c r="F1409" s="200"/>
      <c r="G1409" s="200"/>
      <c r="H1409" s="200"/>
      <c r="I1409" s="200"/>
      <c r="J1409" s="200"/>
      <c r="K1409" s="200"/>
      <c r="L1409" s="200"/>
      <c r="M1409" s="200"/>
      <c r="N1409" s="200"/>
      <c r="O1409" s="200"/>
    </row>
    <row r="1410" spans="4:15" x14ac:dyDescent="0.5">
      <c r="D1410" s="200"/>
      <c r="E1410" s="200"/>
      <c r="F1410" s="200"/>
      <c r="G1410" s="200"/>
      <c r="H1410" s="200"/>
      <c r="I1410" s="200"/>
      <c r="J1410" s="200"/>
      <c r="K1410" s="200"/>
      <c r="L1410" s="200"/>
      <c r="M1410" s="200"/>
      <c r="N1410" s="200"/>
      <c r="O1410" s="200"/>
    </row>
    <row r="1411" spans="4:15" x14ac:dyDescent="0.5">
      <c r="D1411" s="200"/>
      <c r="E1411" s="200"/>
      <c r="F1411" s="200"/>
      <c r="G1411" s="200"/>
      <c r="H1411" s="200"/>
      <c r="I1411" s="200"/>
      <c r="J1411" s="200"/>
      <c r="K1411" s="200"/>
      <c r="L1411" s="200"/>
      <c r="M1411" s="200"/>
      <c r="N1411" s="200"/>
      <c r="O1411" s="200"/>
    </row>
    <row r="1412" spans="4:15" x14ac:dyDescent="0.5">
      <c r="D1412" s="200"/>
      <c r="E1412" s="200"/>
      <c r="F1412" s="200"/>
      <c r="G1412" s="200"/>
      <c r="H1412" s="200"/>
      <c r="I1412" s="200"/>
      <c r="J1412" s="200"/>
      <c r="K1412" s="200"/>
      <c r="L1412" s="200"/>
      <c r="M1412" s="200"/>
      <c r="N1412" s="200"/>
      <c r="O1412" s="200"/>
    </row>
    <row r="1413" spans="4:15" x14ac:dyDescent="0.5">
      <c r="D1413" s="200"/>
      <c r="E1413" s="200"/>
      <c r="F1413" s="200"/>
      <c r="G1413" s="200"/>
      <c r="H1413" s="200"/>
      <c r="I1413" s="200"/>
      <c r="J1413" s="200"/>
      <c r="K1413" s="200"/>
      <c r="L1413" s="200"/>
      <c r="M1413" s="200"/>
      <c r="N1413" s="200"/>
      <c r="O1413" s="200"/>
    </row>
    <row r="1414" spans="4:15" x14ac:dyDescent="0.5">
      <c r="D1414" s="200"/>
      <c r="E1414" s="200"/>
      <c r="F1414" s="200"/>
      <c r="G1414" s="200"/>
      <c r="H1414" s="200"/>
      <c r="I1414" s="200"/>
      <c r="J1414" s="200"/>
      <c r="K1414" s="200"/>
      <c r="L1414" s="200"/>
      <c r="M1414" s="200"/>
      <c r="N1414" s="200"/>
      <c r="O1414" s="200"/>
    </row>
    <row r="1415" spans="4:15" x14ac:dyDescent="0.5">
      <c r="D1415" s="200"/>
      <c r="E1415" s="200"/>
      <c r="F1415" s="200"/>
      <c r="G1415" s="200"/>
      <c r="H1415" s="200"/>
      <c r="I1415" s="200"/>
      <c r="J1415" s="200"/>
      <c r="K1415" s="200"/>
      <c r="L1415" s="200"/>
      <c r="M1415" s="200"/>
      <c r="N1415" s="200"/>
      <c r="O1415" s="200"/>
    </row>
    <row r="1416" spans="4:15" x14ac:dyDescent="0.5">
      <c r="D1416" s="200"/>
      <c r="E1416" s="200"/>
      <c r="F1416" s="200"/>
      <c r="G1416" s="200"/>
      <c r="H1416" s="200"/>
      <c r="I1416" s="200"/>
      <c r="J1416" s="200"/>
      <c r="K1416" s="200"/>
      <c r="L1416" s="200"/>
      <c r="M1416" s="200"/>
      <c r="N1416" s="200"/>
      <c r="O1416" s="200"/>
    </row>
    <row r="1417" spans="4:15" x14ac:dyDescent="0.5">
      <c r="D1417" s="200"/>
      <c r="E1417" s="200"/>
      <c r="F1417" s="200"/>
      <c r="G1417" s="200"/>
      <c r="H1417" s="200"/>
      <c r="I1417" s="200"/>
      <c r="J1417" s="200"/>
      <c r="K1417" s="200"/>
      <c r="L1417" s="200"/>
      <c r="M1417" s="200"/>
      <c r="N1417" s="200"/>
      <c r="O1417" s="200"/>
    </row>
    <row r="1418" spans="4:15" x14ac:dyDescent="0.5">
      <c r="D1418" s="200"/>
      <c r="E1418" s="200"/>
      <c r="F1418" s="200"/>
      <c r="G1418" s="200"/>
      <c r="H1418" s="200"/>
      <c r="I1418" s="200"/>
      <c r="J1418" s="200"/>
      <c r="K1418" s="200"/>
      <c r="L1418" s="200"/>
      <c r="M1418" s="200"/>
      <c r="N1418" s="200"/>
      <c r="O1418" s="200"/>
    </row>
    <row r="1419" spans="4:15" x14ac:dyDescent="0.5">
      <c r="D1419" s="200"/>
      <c r="E1419" s="200"/>
      <c r="F1419" s="200"/>
      <c r="G1419" s="200"/>
      <c r="H1419" s="200"/>
      <c r="I1419" s="200"/>
      <c r="J1419" s="200"/>
      <c r="K1419" s="200"/>
      <c r="L1419" s="200"/>
      <c r="M1419" s="200"/>
      <c r="N1419" s="200"/>
      <c r="O1419" s="200"/>
    </row>
    <row r="1420" spans="4:15" x14ac:dyDescent="0.5">
      <c r="D1420" s="200"/>
      <c r="E1420" s="200"/>
      <c r="F1420" s="200"/>
      <c r="G1420" s="200"/>
      <c r="H1420" s="200"/>
      <c r="I1420" s="200"/>
      <c r="J1420" s="200"/>
      <c r="K1420" s="200"/>
      <c r="L1420" s="200"/>
      <c r="M1420" s="200"/>
      <c r="N1420" s="200"/>
      <c r="O1420" s="200"/>
    </row>
    <row r="1421" spans="4:15" x14ac:dyDescent="0.5">
      <c r="D1421" s="200"/>
      <c r="E1421" s="200"/>
      <c r="F1421" s="200"/>
      <c r="G1421" s="200"/>
      <c r="H1421" s="200"/>
      <c r="I1421" s="200"/>
      <c r="J1421" s="200"/>
      <c r="K1421" s="200"/>
      <c r="L1421" s="200"/>
      <c r="M1421" s="200"/>
      <c r="N1421" s="200"/>
      <c r="O1421" s="200"/>
    </row>
    <row r="1422" spans="4:15" x14ac:dyDescent="0.5">
      <c r="D1422" s="200"/>
      <c r="E1422" s="200"/>
      <c r="F1422" s="200"/>
      <c r="G1422" s="200"/>
      <c r="H1422" s="200"/>
      <c r="I1422" s="200"/>
      <c r="J1422" s="200"/>
      <c r="K1422" s="200"/>
      <c r="L1422" s="200"/>
      <c r="M1422" s="200"/>
      <c r="N1422" s="200"/>
      <c r="O1422" s="200"/>
    </row>
    <row r="1423" spans="4:15" x14ac:dyDescent="0.5">
      <c r="D1423" s="200"/>
      <c r="E1423" s="200"/>
      <c r="F1423" s="200"/>
      <c r="G1423" s="200"/>
      <c r="H1423" s="200"/>
      <c r="I1423" s="200"/>
      <c r="J1423" s="200"/>
      <c r="K1423" s="200"/>
      <c r="L1423" s="200"/>
      <c r="M1423" s="200"/>
      <c r="N1423" s="200"/>
      <c r="O1423" s="200"/>
    </row>
    <row r="1424" spans="4:15" x14ac:dyDescent="0.5">
      <c r="D1424" s="200"/>
      <c r="E1424" s="200"/>
      <c r="F1424" s="200"/>
      <c r="G1424" s="200"/>
      <c r="H1424" s="200"/>
      <c r="I1424" s="200"/>
      <c r="J1424" s="200"/>
      <c r="K1424" s="200"/>
      <c r="L1424" s="200"/>
      <c r="M1424" s="200"/>
      <c r="N1424" s="200"/>
      <c r="O1424" s="200"/>
    </row>
    <row r="1425" spans="4:15" x14ac:dyDescent="0.5">
      <c r="D1425" s="200"/>
      <c r="E1425" s="200"/>
      <c r="F1425" s="200"/>
      <c r="G1425" s="200"/>
      <c r="H1425" s="200"/>
      <c r="I1425" s="200"/>
      <c r="J1425" s="200"/>
      <c r="K1425" s="200"/>
      <c r="L1425" s="200"/>
      <c r="M1425" s="200"/>
      <c r="N1425" s="200"/>
      <c r="O1425" s="200"/>
    </row>
    <row r="1426" spans="4:15" x14ac:dyDescent="0.5">
      <c r="D1426" s="200"/>
      <c r="E1426" s="200"/>
      <c r="F1426" s="200"/>
      <c r="G1426" s="200"/>
      <c r="H1426" s="200"/>
      <c r="I1426" s="200"/>
      <c r="J1426" s="200"/>
      <c r="K1426" s="200"/>
      <c r="L1426" s="200"/>
      <c r="M1426" s="200"/>
      <c r="N1426" s="200"/>
      <c r="O1426" s="200"/>
    </row>
    <row r="1427" spans="4:15" x14ac:dyDescent="0.5">
      <c r="D1427" s="200"/>
      <c r="E1427" s="200"/>
      <c r="F1427" s="200"/>
      <c r="G1427" s="200"/>
      <c r="H1427" s="200"/>
      <c r="I1427" s="200"/>
      <c r="J1427" s="200"/>
      <c r="K1427" s="200"/>
      <c r="L1427" s="200"/>
      <c r="M1427" s="200"/>
      <c r="N1427" s="200"/>
      <c r="O1427" s="200"/>
    </row>
    <row r="1428" spans="4:15" x14ac:dyDescent="0.5">
      <c r="D1428" s="200"/>
      <c r="E1428" s="200"/>
      <c r="F1428" s="200"/>
      <c r="G1428" s="200"/>
      <c r="H1428" s="200"/>
      <c r="I1428" s="200"/>
      <c r="J1428" s="200"/>
      <c r="K1428" s="200"/>
      <c r="L1428" s="200"/>
      <c r="M1428" s="200"/>
      <c r="N1428" s="200"/>
      <c r="O1428" s="200"/>
    </row>
    <row r="1429" spans="4:15" x14ac:dyDescent="0.5">
      <c r="D1429" s="200"/>
      <c r="E1429" s="200"/>
      <c r="F1429" s="200"/>
      <c r="G1429" s="200"/>
      <c r="H1429" s="200"/>
      <c r="I1429" s="200"/>
      <c r="J1429" s="200"/>
      <c r="K1429" s="200"/>
      <c r="L1429" s="200"/>
      <c r="M1429" s="200"/>
      <c r="N1429" s="200"/>
      <c r="O1429" s="200"/>
    </row>
    <row r="1430" spans="4:15" x14ac:dyDescent="0.5">
      <c r="D1430" s="200"/>
      <c r="E1430" s="200"/>
      <c r="F1430" s="200"/>
      <c r="G1430" s="200"/>
      <c r="H1430" s="200"/>
      <c r="I1430" s="200"/>
      <c r="J1430" s="200"/>
      <c r="K1430" s="200"/>
      <c r="L1430" s="200"/>
      <c r="M1430" s="200"/>
      <c r="N1430" s="200"/>
      <c r="O1430" s="200"/>
    </row>
    <row r="1431" spans="4:15" x14ac:dyDescent="0.5">
      <c r="D1431" s="200"/>
      <c r="E1431" s="200"/>
      <c r="F1431" s="200"/>
      <c r="G1431" s="200"/>
      <c r="H1431" s="200"/>
      <c r="I1431" s="200"/>
      <c r="J1431" s="200"/>
      <c r="K1431" s="200"/>
      <c r="L1431" s="200"/>
      <c r="M1431" s="200"/>
      <c r="N1431" s="200"/>
      <c r="O1431" s="200"/>
    </row>
    <row r="1432" spans="4:15" x14ac:dyDescent="0.5">
      <c r="D1432" s="200"/>
      <c r="E1432" s="200"/>
      <c r="F1432" s="200"/>
      <c r="G1432" s="200"/>
      <c r="H1432" s="200"/>
      <c r="I1432" s="200"/>
      <c r="J1432" s="200"/>
      <c r="K1432" s="200"/>
      <c r="L1432" s="200"/>
      <c r="M1432" s="200"/>
      <c r="N1432" s="200"/>
      <c r="O1432" s="200"/>
    </row>
    <row r="1433" spans="4:15" x14ac:dyDescent="0.5">
      <c r="D1433" s="200"/>
      <c r="E1433" s="200"/>
      <c r="F1433" s="200"/>
      <c r="G1433" s="200"/>
      <c r="H1433" s="200"/>
      <c r="I1433" s="200"/>
      <c r="J1433" s="200"/>
      <c r="K1433" s="200"/>
      <c r="L1433" s="200"/>
      <c r="M1433" s="200"/>
      <c r="N1433" s="200"/>
      <c r="O1433" s="200"/>
    </row>
    <row r="1434" spans="4:15" x14ac:dyDescent="0.5">
      <c r="D1434" s="200"/>
      <c r="E1434" s="200"/>
      <c r="F1434" s="200"/>
      <c r="G1434" s="200"/>
      <c r="H1434" s="200"/>
      <c r="I1434" s="200"/>
      <c r="J1434" s="200"/>
      <c r="K1434" s="200"/>
      <c r="L1434" s="200"/>
      <c r="M1434" s="200"/>
      <c r="N1434" s="200"/>
      <c r="O1434" s="200"/>
    </row>
    <row r="1435" spans="4:15" x14ac:dyDescent="0.5">
      <c r="D1435" s="200"/>
      <c r="E1435" s="200"/>
      <c r="F1435" s="200"/>
      <c r="G1435" s="200"/>
      <c r="H1435" s="200"/>
      <c r="I1435" s="200"/>
      <c r="J1435" s="200"/>
      <c r="K1435" s="200"/>
      <c r="L1435" s="200"/>
      <c r="M1435" s="200"/>
      <c r="N1435" s="200"/>
      <c r="O1435" s="200"/>
    </row>
    <row r="1436" spans="4:15" x14ac:dyDescent="0.5">
      <c r="D1436" s="200"/>
      <c r="E1436" s="200"/>
      <c r="F1436" s="200"/>
      <c r="G1436" s="200"/>
      <c r="H1436" s="200"/>
      <c r="I1436" s="200"/>
      <c r="J1436" s="200"/>
      <c r="K1436" s="200"/>
      <c r="L1436" s="200"/>
      <c r="M1436" s="200"/>
      <c r="N1436" s="200"/>
      <c r="O1436" s="200"/>
    </row>
    <row r="1437" spans="4:15" x14ac:dyDescent="0.5">
      <c r="D1437" s="200"/>
      <c r="E1437" s="200"/>
      <c r="F1437" s="200"/>
      <c r="G1437" s="200"/>
      <c r="H1437" s="200"/>
      <c r="I1437" s="200"/>
      <c r="J1437" s="200"/>
      <c r="K1437" s="200"/>
      <c r="L1437" s="200"/>
      <c r="M1437" s="200"/>
      <c r="N1437" s="200"/>
      <c r="O1437" s="200"/>
    </row>
    <row r="1438" spans="4:15" x14ac:dyDescent="0.5">
      <c r="D1438" s="200"/>
      <c r="E1438" s="200"/>
      <c r="F1438" s="200"/>
      <c r="G1438" s="200"/>
      <c r="H1438" s="200"/>
      <c r="I1438" s="200"/>
      <c r="J1438" s="200"/>
      <c r="K1438" s="200"/>
      <c r="L1438" s="200"/>
      <c r="M1438" s="200"/>
      <c r="N1438" s="200"/>
      <c r="O1438" s="200"/>
    </row>
    <row r="1439" spans="4:15" x14ac:dyDescent="0.5">
      <c r="D1439" s="200"/>
      <c r="E1439" s="200"/>
      <c r="F1439" s="200"/>
      <c r="G1439" s="200"/>
      <c r="H1439" s="200"/>
      <c r="I1439" s="200"/>
      <c r="J1439" s="200"/>
      <c r="K1439" s="200"/>
      <c r="L1439" s="200"/>
      <c r="M1439" s="200"/>
      <c r="N1439" s="200"/>
      <c r="O1439" s="200"/>
    </row>
    <row r="1440" spans="4:15" x14ac:dyDescent="0.5">
      <c r="D1440" s="200"/>
      <c r="E1440" s="200"/>
      <c r="F1440" s="200"/>
      <c r="G1440" s="200"/>
      <c r="H1440" s="200"/>
      <c r="I1440" s="200"/>
      <c r="J1440" s="200"/>
      <c r="K1440" s="200"/>
      <c r="L1440" s="200"/>
      <c r="M1440" s="200"/>
      <c r="N1440" s="200"/>
      <c r="O1440" s="200"/>
    </row>
    <row r="1441" spans="4:15" x14ac:dyDescent="0.5">
      <c r="D1441" s="200"/>
      <c r="E1441" s="200"/>
      <c r="F1441" s="200"/>
      <c r="G1441" s="200"/>
      <c r="H1441" s="200"/>
      <c r="I1441" s="200"/>
      <c r="J1441" s="200"/>
      <c r="K1441" s="200"/>
      <c r="L1441" s="200"/>
      <c r="M1441" s="200"/>
      <c r="N1441" s="200"/>
      <c r="O1441" s="200"/>
    </row>
    <row r="1442" spans="4:15" x14ac:dyDescent="0.5">
      <c r="D1442" s="200"/>
      <c r="E1442" s="200"/>
      <c r="F1442" s="200"/>
      <c r="G1442" s="200"/>
      <c r="H1442" s="200"/>
      <c r="I1442" s="200"/>
      <c r="J1442" s="200"/>
      <c r="K1442" s="200"/>
      <c r="L1442" s="200"/>
      <c r="M1442" s="200"/>
      <c r="N1442" s="200"/>
      <c r="O1442" s="200"/>
    </row>
    <row r="1443" spans="4:15" x14ac:dyDescent="0.5">
      <c r="D1443" s="200"/>
      <c r="E1443" s="200"/>
      <c r="F1443" s="200"/>
      <c r="G1443" s="200"/>
      <c r="H1443" s="200"/>
      <c r="I1443" s="200"/>
      <c r="J1443" s="200"/>
      <c r="K1443" s="200"/>
      <c r="L1443" s="200"/>
      <c r="M1443" s="200"/>
      <c r="N1443" s="200"/>
      <c r="O1443" s="200"/>
    </row>
    <row r="1444" spans="4:15" x14ac:dyDescent="0.5">
      <c r="D1444" s="200"/>
      <c r="E1444" s="200"/>
      <c r="F1444" s="200"/>
      <c r="G1444" s="200"/>
      <c r="H1444" s="200"/>
      <c r="I1444" s="200"/>
      <c r="J1444" s="200"/>
      <c r="K1444" s="200"/>
      <c r="L1444" s="200"/>
      <c r="M1444" s="200"/>
      <c r="N1444" s="200"/>
      <c r="O1444" s="200"/>
    </row>
    <row r="1445" spans="4:15" x14ac:dyDescent="0.5">
      <c r="D1445" s="200"/>
      <c r="E1445" s="200"/>
      <c r="F1445" s="200"/>
      <c r="G1445" s="200"/>
      <c r="H1445" s="200"/>
      <c r="I1445" s="200"/>
      <c r="J1445" s="200"/>
      <c r="K1445" s="200"/>
      <c r="L1445" s="200"/>
      <c r="M1445" s="200"/>
      <c r="N1445" s="200"/>
      <c r="O1445" s="200"/>
    </row>
    <row r="1446" spans="4:15" x14ac:dyDescent="0.5">
      <c r="D1446" s="200"/>
      <c r="E1446" s="200"/>
      <c r="F1446" s="200"/>
      <c r="G1446" s="200"/>
      <c r="H1446" s="200"/>
      <c r="I1446" s="200"/>
      <c r="J1446" s="200"/>
      <c r="K1446" s="200"/>
      <c r="L1446" s="200"/>
      <c r="M1446" s="200"/>
      <c r="N1446" s="200"/>
      <c r="O1446" s="200"/>
    </row>
    <row r="1447" spans="4:15" x14ac:dyDescent="0.5">
      <c r="D1447" s="200"/>
      <c r="E1447" s="200"/>
      <c r="F1447" s="200"/>
      <c r="G1447" s="200"/>
      <c r="H1447" s="200"/>
      <c r="I1447" s="200"/>
      <c r="J1447" s="200"/>
      <c r="K1447" s="200"/>
      <c r="L1447" s="200"/>
      <c r="M1447" s="200"/>
      <c r="N1447" s="200"/>
      <c r="O1447" s="200"/>
    </row>
    <row r="1448" spans="4:15" x14ac:dyDescent="0.5">
      <c r="D1448" s="200"/>
      <c r="E1448" s="200"/>
      <c r="F1448" s="200"/>
      <c r="G1448" s="200"/>
      <c r="H1448" s="200"/>
      <c r="I1448" s="200"/>
      <c r="J1448" s="200"/>
      <c r="K1448" s="200"/>
      <c r="L1448" s="200"/>
      <c r="M1448" s="200"/>
      <c r="N1448" s="200"/>
      <c r="O1448" s="200"/>
    </row>
    <row r="1449" spans="4:15" x14ac:dyDescent="0.5">
      <c r="D1449" s="200"/>
      <c r="E1449" s="200"/>
      <c r="F1449" s="200"/>
      <c r="G1449" s="200"/>
      <c r="H1449" s="200"/>
      <c r="I1449" s="200"/>
      <c r="J1449" s="200"/>
      <c r="K1449" s="200"/>
      <c r="L1449" s="200"/>
      <c r="M1449" s="200"/>
      <c r="N1449" s="200"/>
      <c r="O1449" s="200"/>
    </row>
    <row r="1450" spans="4:15" x14ac:dyDescent="0.5">
      <c r="D1450" s="200"/>
      <c r="E1450" s="200"/>
      <c r="F1450" s="200"/>
      <c r="G1450" s="200"/>
      <c r="H1450" s="200"/>
      <c r="I1450" s="200"/>
      <c r="J1450" s="200"/>
      <c r="K1450" s="200"/>
      <c r="L1450" s="200"/>
      <c r="M1450" s="200"/>
      <c r="N1450" s="200"/>
      <c r="O1450" s="200"/>
    </row>
    <row r="1451" spans="4:15" x14ac:dyDescent="0.5">
      <c r="D1451" s="200"/>
      <c r="E1451" s="200"/>
      <c r="F1451" s="200"/>
      <c r="G1451" s="200"/>
      <c r="H1451" s="200"/>
      <c r="I1451" s="200"/>
      <c r="J1451" s="200"/>
      <c r="K1451" s="200"/>
      <c r="L1451" s="200"/>
      <c r="M1451" s="200"/>
      <c r="N1451" s="200"/>
      <c r="O1451" s="200"/>
    </row>
    <row r="1452" spans="4:15" x14ac:dyDescent="0.5">
      <c r="D1452" s="200"/>
      <c r="E1452" s="200"/>
      <c r="F1452" s="200"/>
      <c r="G1452" s="200"/>
      <c r="H1452" s="200"/>
      <c r="I1452" s="200"/>
      <c r="J1452" s="200"/>
      <c r="K1452" s="200"/>
      <c r="L1452" s="200"/>
      <c r="M1452" s="200"/>
      <c r="N1452" s="200"/>
      <c r="O1452" s="200"/>
    </row>
    <row r="1453" spans="4:15" x14ac:dyDescent="0.5">
      <c r="D1453" s="200"/>
      <c r="E1453" s="200"/>
      <c r="F1453" s="200"/>
      <c r="G1453" s="200"/>
      <c r="H1453" s="200"/>
      <c r="I1453" s="200"/>
      <c r="J1453" s="200"/>
      <c r="K1453" s="200"/>
      <c r="L1453" s="200"/>
      <c r="M1453" s="200"/>
      <c r="N1453" s="200"/>
      <c r="O1453" s="200"/>
    </row>
    <row r="1454" spans="4:15" x14ac:dyDescent="0.5">
      <c r="D1454" s="200"/>
      <c r="E1454" s="200"/>
      <c r="F1454" s="200"/>
      <c r="G1454" s="200"/>
      <c r="H1454" s="200"/>
      <c r="I1454" s="200"/>
      <c r="J1454" s="200"/>
      <c r="K1454" s="200"/>
      <c r="L1454" s="200"/>
      <c r="M1454" s="200"/>
      <c r="N1454" s="200"/>
      <c r="O1454" s="200"/>
    </row>
    <row r="1455" spans="4:15" x14ac:dyDescent="0.5">
      <c r="D1455" s="200"/>
      <c r="E1455" s="200"/>
      <c r="F1455" s="200"/>
      <c r="G1455" s="200"/>
      <c r="H1455" s="200"/>
      <c r="I1455" s="200"/>
      <c r="J1455" s="200"/>
      <c r="K1455" s="200"/>
      <c r="L1455" s="200"/>
      <c r="M1455" s="200"/>
      <c r="N1455" s="200"/>
      <c r="O1455" s="200"/>
    </row>
    <row r="1456" spans="4:15" x14ac:dyDescent="0.5">
      <c r="D1456" s="200"/>
      <c r="E1456" s="200"/>
      <c r="F1456" s="200"/>
      <c r="G1456" s="200"/>
      <c r="H1456" s="200"/>
      <c r="I1456" s="200"/>
      <c r="J1456" s="200"/>
      <c r="K1456" s="200"/>
      <c r="L1456" s="200"/>
      <c r="M1456" s="200"/>
      <c r="N1456" s="200"/>
      <c r="O1456" s="200"/>
    </row>
    <row r="1457" spans="4:15" x14ac:dyDescent="0.5">
      <c r="D1457" s="200"/>
      <c r="E1457" s="200"/>
      <c r="F1457" s="200"/>
      <c r="G1457" s="200"/>
      <c r="H1457" s="200"/>
      <c r="I1457" s="200"/>
      <c r="J1457" s="200"/>
      <c r="K1457" s="200"/>
      <c r="L1457" s="200"/>
      <c r="M1457" s="200"/>
      <c r="N1457" s="200"/>
      <c r="O1457" s="200"/>
    </row>
    <row r="1458" spans="4:15" x14ac:dyDescent="0.5">
      <c r="D1458" s="200"/>
      <c r="E1458" s="200"/>
      <c r="F1458" s="200"/>
      <c r="G1458" s="200"/>
      <c r="H1458" s="200"/>
      <c r="I1458" s="200"/>
      <c r="J1458" s="200"/>
      <c r="K1458" s="200"/>
      <c r="L1458" s="200"/>
      <c r="M1458" s="200"/>
      <c r="N1458" s="200"/>
      <c r="O1458" s="200"/>
    </row>
    <row r="1459" spans="4:15" x14ac:dyDescent="0.5">
      <c r="D1459" s="200"/>
      <c r="E1459" s="200"/>
      <c r="F1459" s="200"/>
      <c r="G1459" s="200"/>
      <c r="H1459" s="200"/>
      <c r="I1459" s="200"/>
      <c r="J1459" s="200"/>
      <c r="K1459" s="200"/>
      <c r="L1459" s="200"/>
      <c r="M1459" s="200"/>
      <c r="N1459" s="200"/>
      <c r="O1459" s="200"/>
    </row>
    <row r="1460" spans="4:15" x14ac:dyDescent="0.5">
      <c r="D1460" s="200"/>
      <c r="E1460" s="200"/>
      <c r="F1460" s="200"/>
      <c r="G1460" s="200"/>
      <c r="H1460" s="200"/>
      <c r="I1460" s="200"/>
      <c r="J1460" s="200"/>
      <c r="K1460" s="200"/>
      <c r="L1460" s="200"/>
      <c r="M1460" s="200"/>
      <c r="N1460" s="200"/>
      <c r="O1460" s="200"/>
    </row>
    <row r="1461" spans="4:15" x14ac:dyDescent="0.5">
      <c r="D1461" s="200"/>
      <c r="E1461" s="200"/>
      <c r="F1461" s="200"/>
      <c r="G1461" s="200"/>
      <c r="H1461" s="200"/>
      <c r="I1461" s="200"/>
      <c r="J1461" s="200"/>
      <c r="K1461" s="200"/>
      <c r="L1461" s="200"/>
      <c r="M1461" s="200"/>
      <c r="N1461" s="200"/>
      <c r="O1461" s="200"/>
    </row>
    <row r="1462" spans="4:15" x14ac:dyDescent="0.5">
      <c r="D1462" s="200"/>
      <c r="E1462" s="200"/>
      <c r="F1462" s="200"/>
      <c r="G1462" s="200"/>
      <c r="H1462" s="200"/>
      <c r="I1462" s="200"/>
      <c r="J1462" s="200"/>
      <c r="K1462" s="200"/>
      <c r="L1462" s="200"/>
      <c r="M1462" s="200"/>
      <c r="N1462" s="200"/>
      <c r="O1462" s="200"/>
    </row>
    <row r="1463" spans="4:15" x14ac:dyDescent="0.5">
      <c r="D1463" s="200"/>
      <c r="E1463" s="200"/>
      <c r="F1463" s="200"/>
      <c r="G1463" s="200"/>
      <c r="H1463" s="200"/>
      <c r="I1463" s="200"/>
      <c r="J1463" s="200"/>
      <c r="K1463" s="200"/>
      <c r="L1463" s="200"/>
      <c r="M1463" s="200"/>
      <c r="N1463" s="200"/>
      <c r="O1463" s="200"/>
    </row>
    <row r="1464" spans="4:15" x14ac:dyDescent="0.5">
      <c r="D1464" s="200"/>
      <c r="E1464" s="200"/>
      <c r="F1464" s="200"/>
      <c r="G1464" s="200"/>
      <c r="H1464" s="200"/>
      <c r="I1464" s="200"/>
      <c r="J1464" s="200"/>
      <c r="K1464" s="200"/>
      <c r="L1464" s="200"/>
      <c r="M1464" s="200"/>
      <c r="N1464" s="200"/>
      <c r="O1464" s="200"/>
    </row>
    <row r="1465" spans="4:15" x14ac:dyDescent="0.5">
      <c r="D1465" s="200"/>
      <c r="E1465" s="200"/>
      <c r="F1465" s="200"/>
      <c r="G1465" s="200"/>
      <c r="H1465" s="200"/>
      <c r="I1465" s="200"/>
      <c r="J1465" s="200"/>
      <c r="K1465" s="200"/>
      <c r="L1465" s="200"/>
      <c r="M1465" s="200"/>
      <c r="N1465" s="200"/>
      <c r="O1465" s="200"/>
    </row>
    <row r="1466" spans="4:15" x14ac:dyDescent="0.5">
      <c r="D1466" s="200"/>
      <c r="E1466" s="200"/>
      <c r="F1466" s="200"/>
      <c r="G1466" s="200"/>
      <c r="H1466" s="200"/>
      <c r="I1466" s="200"/>
      <c r="J1466" s="200"/>
      <c r="K1466" s="200"/>
      <c r="L1466" s="200"/>
      <c r="M1466" s="200"/>
      <c r="N1466" s="200"/>
      <c r="O1466" s="200"/>
    </row>
    <row r="1467" spans="4:15" x14ac:dyDescent="0.5">
      <c r="D1467" s="200"/>
      <c r="E1467" s="200"/>
      <c r="F1467" s="200"/>
      <c r="G1467" s="200"/>
      <c r="H1467" s="200"/>
      <c r="I1467" s="200"/>
      <c r="J1467" s="200"/>
      <c r="K1467" s="200"/>
      <c r="L1467" s="200"/>
      <c r="M1467" s="200"/>
      <c r="N1467" s="200"/>
      <c r="O1467" s="200"/>
    </row>
    <row r="1468" spans="4:15" x14ac:dyDescent="0.5">
      <c r="D1468" s="200"/>
      <c r="E1468" s="200"/>
      <c r="F1468" s="200"/>
      <c r="G1468" s="200"/>
      <c r="H1468" s="200"/>
      <c r="I1468" s="200"/>
      <c r="J1468" s="200"/>
      <c r="K1468" s="200"/>
      <c r="L1468" s="200"/>
      <c r="M1468" s="200"/>
      <c r="N1468" s="200"/>
      <c r="O1468" s="200"/>
    </row>
    <row r="1469" spans="4:15" x14ac:dyDescent="0.5">
      <c r="D1469" s="200"/>
      <c r="E1469" s="200"/>
      <c r="F1469" s="200"/>
      <c r="G1469" s="200"/>
      <c r="H1469" s="200"/>
      <c r="I1469" s="200"/>
      <c r="J1469" s="200"/>
      <c r="K1469" s="200"/>
      <c r="L1469" s="200"/>
      <c r="M1469" s="200"/>
      <c r="N1469" s="200"/>
      <c r="O1469" s="200"/>
    </row>
    <row r="1470" spans="4:15" x14ac:dyDescent="0.5">
      <c r="D1470" s="200"/>
      <c r="E1470" s="200"/>
      <c r="F1470" s="200"/>
      <c r="G1470" s="200"/>
      <c r="H1470" s="200"/>
      <c r="I1470" s="200"/>
      <c r="J1470" s="200"/>
      <c r="K1470" s="200"/>
      <c r="L1470" s="200"/>
      <c r="M1470" s="200"/>
      <c r="N1470" s="200"/>
      <c r="O1470" s="200"/>
    </row>
    <row r="1471" spans="4:15" x14ac:dyDescent="0.5">
      <c r="D1471" s="200"/>
      <c r="E1471" s="200"/>
      <c r="F1471" s="200"/>
      <c r="G1471" s="200"/>
      <c r="H1471" s="200"/>
      <c r="I1471" s="200"/>
      <c r="J1471" s="200"/>
      <c r="K1471" s="200"/>
      <c r="L1471" s="200"/>
      <c r="M1471" s="200"/>
      <c r="N1471" s="200"/>
      <c r="O1471" s="200"/>
    </row>
    <row r="1472" spans="4:15" x14ac:dyDescent="0.5">
      <c r="D1472" s="200"/>
      <c r="E1472" s="200"/>
      <c r="F1472" s="200"/>
      <c r="G1472" s="200"/>
      <c r="H1472" s="200"/>
      <c r="I1472" s="200"/>
      <c r="J1472" s="200"/>
      <c r="K1472" s="200"/>
      <c r="L1472" s="200"/>
      <c r="M1472" s="200"/>
      <c r="N1472" s="200"/>
      <c r="O1472" s="200"/>
    </row>
    <row r="1473" spans="4:15" x14ac:dyDescent="0.5">
      <c r="D1473" s="200"/>
      <c r="E1473" s="200"/>
      <c r="F1473" s="200"/>
      <c r="G1473" s="200"/>
      <c r="H1473" s="200"/>
      <c r="I1473" s="200"/>
      <c r="J1473" s="200"/>
      <c r="K1473" s="200"/>
      <c r="L1473" s="200"/>
      <c r="M1473" s="200"/>
      <c r="N1473" s="200"/>
      <c r="O1473" s="200"/>
    </row>
    <row r="1474" spans="4:15" x14ac:dyDescent="0.5">
      <c r="D1474" s="200"/>
      <c r="E1474" s="200"/>
      <c r="F1474" s="200"/>
      <c r="G1474" s="200"/>
      <c r="H1474" s="200"/>
      <c r="I1474" s="200"/>
      <c r="J1474" s="200"/>
      <c r="K1474" s="200"/>
      <c r="L1474" s="200"/>
      <c r="M1474" s="200"/>
      <c r="N1474" s="200"/>
      <c r="O1474" s="200"/>
    </row>
    <row r="1475" spans="4:15" x14ac:dyDescent="0.5">
      <c r="D1475" s="200"/>
      <c r="E1475" s="200"/>
      <c r="F1475" s="200"/>
      <c r="G1475" s="200"/>
      <c r="H1475" s="200"/>
      <c r="I1475" s="200"/>
      <c r="J1475" s="200"/>
      <c r="K1475" s="200"/>
      <c r="L1475" s="200"/>
      <c r="M1475" s="200"/>
      <c r="N1475" s="200"/>
      <c r="O1475" s="200"/>
    </row>
    <row r="1476" spans="4:15" x14ac:dyDescent="0.5">
      <c r="D1476" s="200"/>
      <c r="E1476" s="200"/>
      <c r="F1476" s="200"/>
      <c r="G1476" s="200"/>
      <c r="H1476" s="200"/>
      <c r="I1476" s="200"/>
      <c r="J1476" s="200"/>
      <c r="K1476" s="200"/>
      <c r="L1476" s="200"/>
      <c r="M1476" s="200"/>
      <c r="N1476" s="200"/>
      <c r="O1476" s="200"/>
    </row>
    <row r="1477" spans="4:15" x14ac:dyDescent="0.5">
      <c r="D1477" s="200"/>
      <c r="E1477" s="200"/>
      <c r="F1477" s="200"/>
      <c r="G1477" s="200"/>
      <c r="H1477" s="200"/>
      <c r="I1477" s="200"/>
      <c r="J1477" s="200"/>
      <c r="K1477" s="200"/>
      <c r="L1477" s="200"/>
      <c r="M1477" s="200"/>
      <c r="N1477" s="200"/>
      <c r="O1477" s="200"/>
    </row>
    <row r="1478" spans="4:15" x14ac:dyDescent="0.5">
      <c r="D1478" s="200"/>
      <c r="E1478" s="200"/>
      <c r="F1478" s="200"/>
      <c r="G1478" s="200"/>
      <c r="H1478" s="200"/>
      <c r="I1478" s="200"/>
      <c r="J1478" s="200"/>
      <c r="K1478" s="200"/>
      <c r="L1478" s="200"/>
      <c r="M1478" s="200"/>
      <c r="N1478" s="200"/>
      <c r="O1478" s="200"/>
    </row>
    <row r="1479" spans="4:15" x14ac:dyDescent="0.5">
      <c r="D1479" s="200"/>
      <c r="E1479" s="200"/>
      <c r="F1479" s="200"/>
      <c r="G1479" s="200"/>
      <c r="H1479" s="200"/>
      <c r="I1479" s="200"/>
      <c r="J1479" s="200"/>
      <c r="K1479" s="200"/>
      <c r="L1479" s="200"/>
      <c r="M1479" s="200"/>
      <c r="N1479" s="200"/>
      <c r="O1479" s="200"/>
    </row>
    <row r="1480" spans="4:15" x14ac:dyDescent="0.5">
      <c r="D1480" s="200"/>
      <c r="E1480" s="200"/>
      <c r="F1480" s="200"/>
      <c r="G1480" s="200"/>
      <c r="H1480" s="200"/>
      <c r="I1480" s="200"/>
      <c r="J1480" s="200"/>
      <c r="K1480" s="200"/>
      <c r="L1480" s="200"/>
      <c r="M1480" s="200"/>
      <c r="N1480" s="200"/>
      <c r="O1480" s="200"/>
    </row>
    <row r="1481" spans="4:15" x14ac:dyDescent="0.5">
      <c r="D1481" s="200"/>
      <c r="E1481" s="200"/>
      <c r="F1481" s="200"/>
      <c r="G1481" s="200"/>
      <c r="H1481" s="200"/>
      <c r="I1481" s="200"/>
      <c r="J1481" s="200"/>
      <c r="K1481" s="200"/>
      <c r="L1481" s="200"/>
      <c r="M1481" s="200"/>
      <c r="N1481" s="200"/>
      <c r="O1481" s="200"/>
    </row>
    <row r="1482" spans="4:15" x14ac:dyDescent="0.5">
      <c r="D1482" s="200"/>
      <c r="E1482" s="200"/>
      <c r="F1482" s="200"/>
      <c r="G1482" s="200"/>
      <c r="H1482" s="200"/>
      <c r="I1482" s="200"/>
      <c r="J1482" s="200"/>
      <c r="K1482" s="200"/>
      <c r="L1482" s="200"/>
      <c r="M1482" s="200"/>
      <c r="N1482" s="200"/>
      <c r="O1482" s="200"/>
    </row>
    <row r="1483" spans="4:15" x14ac:dyDescent="0.5">
      <c r="D1483" s="200"/>
      <c r="E1483" s="200"/>
      <c r="F1483" s="200"/>
      <c r="G1483" s="200"/>
      <c r="H1483" s="200"/>
      <c r="I1483" s="200"/>
      <c r="J1483" s="200"/>
      <c r="K1483" s="200"/>
      <c r="L1483" s="200"/>
      <c r="M1483" s="200"/>
      <c r="N1483" s="200"/>
      <c r="O1483" s="200"/>
    </row>
    <row r="1484" spans="4:15" x14ac:dyDescent="0.5">
      <c r="D1484" s="200"/>
      <c r="E1484" s="200"/>
      <c r="F1484" s="200"/>
      <c r="G1484" s="200"/>
      <c r="H1484" s="200"/>
      <c r="I1484" s="200"/>
      <c r="J1484" s="200"/>
      <c r="K1484" s="200"/>
      <c r="L1484" s="200"/>
      <c r="M1484" s="200"/>
      <c r="N1484" s="200"/>
      <c r="O1484" s="200"/>
    </row>
    <row r="1485" spans="4:15" x14ac:dyDescent="0.5">
      <c r="D1485" s="200"/>
      <c r="E1485" s="200"/>
      <c r="F1485" s="200"/>
      <c r="G1485" s="200"/>
      <c r="H1485" s="200"/>
      <c r="I1485" s="200"/>
      <c r="J1485" s="200"/>
      <c r="K1485" s="200"/>
      <c r="L1485" s="200"/>
      <c r="M1485" s="200"/>
      <c r="N1485" s="200"/>
      <c r="O1485" s="200"/>
    </row>
    <row r="1486" spans="4:15" x14ac:dyDescent="0.5">
      <c r="D1486" s="200"/>
      <c r="E1486" s="200"/>
      <c r="F1486" s="200"/>
      <c r="G1486" s="200"/>
      <c r="H1486" s="200"/>
      <c r="I1486" s="200"/>
      <c r="J1486" s="200"/>
      <c r="K1486" s="200"/>
      <c r="L1486" s="200"/>
      <c r="M1486" s="200"/>
      <c r="N1486" s="200"/>
      <c r="O1486" s="200"/>
    </row>
    <row r="1487" spans="4:15" x14ac:dyDescent="0.5">
      <c r="D1487" s="200"/>
      <c r="E1487" s="200"/>
      <c r="F1487" s="200"/>
      <c r="G1487" s="200"/>
      <c r="H1487" s="200"/>
      <c r="I1487" s="200"/>
      <c r="J1487" s="200"/>
      <c r="K1487" s="200"/>
      <c r="L1487" s="200"/>
      <c r="M1487" s="200"/>
      <c r="N1487" s="200"/>
      <c r="O1487" s="200"/>
    </row>
    <row r="1488" spans="4:15" x14ac:dyDescent="0.5">
      <c r="D1488" s="200"/>
      <c r="E1488" s="200"/>
      <c r="F1488" s="200"/>
      <c r="G1488" s="200"/>
      <c r="H1488" s="200"/>
      <c r="I1488" s="200"/>
      <c r="J1488" s="200"/>
      <c r="K1488" s="200"/>
      <c r="L1488" s="200"/>
      <c r="M1488" s="200"/>
      <c r="N1488" s="200"/>
      <c r="O1488" s="200"/>
    </row>
    <row r="1489" spans="4:15" x14ac:dyDescent="0.5">
      <c r="D1489" s="200"/>
      <c r="E1489" s="200"/>
      <c r="F1489" s="200"/>
      <c r="G1489" s="200"/>
      <c r="H1489" s="200"/>
      <c r="I1489" s="200"/>
      <c r="J1489" s="200"/>
      <c r="K1489" s="200"/>
      <c r="L1489" s="200"/>
      <c r="M1489" s="200"/>
      <c r="N1489" s="200"/>
      <c r="O1489" s="200"/>
    </row>
    <row r="1490" spans="4:15" x14ac:dyDescent="0.5">
      <c r="D1490" s="200"/>
      <c r="E1490" s="200"/>
      <c r="F1490" s="200"/>
      <c r="G1490" s="200"/>
      <c r="H1490" s="200"/>
      <c r="I1490" s="200"/>
      <c r="J1490" s="200"/>
      <c r="K1490" s="200"/>
      <c r="L1490" s="200"/>
      <c r="M1490" s="200"/>
      <c r="N1490" s="200"/>
      <c r="O1490" s="200"/>
    </row>
    <row r="1491" spans="4:15" x14ac:dyDescent="0.5">
      <c r="D1491" s="200"/>
      <c r="E1491" s="200"/>
      <c r="F1491" s="200"/>
      <c r="G1491" s="200"/>
      <c r="H1491" s="200"/>
      <c r="I1491" s="200"/>
      <c r="J1491" s="200"/>
      <c r="K1491" s="200"/>
      <c r="L1491" s="200"/>
      <c r="M1491" s="200"/>
      <c r="N1491" s="200"/>
      <c r="O1491" s="200"/>
    </row>
    <row r="1492" spans="4:15" x14ac:dyDescent="0.5">
      <c r="D1492" s="200"/>
      <c r="E1492" s="200"/>
      <c r="F1492" s="200"/>
      <c r="G1492" s="200"/>
      <c r="H1492" s="200"/>
      <c r="I1492" s="200"/>
      <c r="J1492" s="200"/>
      <c r="K1492" s="200"/>
      <c r="L1492" s="200"/>
      <c r="M1492" s="200"/>
      <c r="N1492" s="200"/>
      <c r="O1492" s="200"/>
    </row>
    <row r="1493" spans="4:15" x14ac:dyDescent="0.5">
      <c r="D1493" s="200"/>
      <c r="E1493" s="200"/>
      <c r="F1493" s="200"/>
      <c r="G1493" s="200"/>
      <c r="H1493" s="200"/>
      <c r="I1493" s="200"/>
      <c r="J1493" s="200"/>
      <c r="K1493" s="200"/>
      <c r="L1493" s="200"/>
      <c r="M1493" s="200"/>
      <c r="N1493" s="200"/>
      <c r="O1493" s="200"/>
    </row>
    <row r="1494" spans="4:15" x14ac:dyDescent="0.5">
      <c r="D1494" s="200"/>
      <c r="E1494" s="200"/>
      <c r="F1494" s="200"/>
      <c r="G1494" s="200"/>
      <c r="H1494" s="200"/>
      <c r="I1494" s="200"/>
      <c r="J1494" s="200"/>
      <c r="K1494" s="200"/>
      <c r="L1494" s="200"/>
      <c r="M1494" s="200"/>
      <c r="N1494" s="200"/>
      <c r="O1494" s="200"/>
    </row>
    <row r="1495" spans="4:15" x14ac:dyDescent="0.5">
      <c r="D1495" s="200"/>
      <c r="E1495" s="200"/>
      <c r="F1495" s="200"/>
      <c r="G1495" s="200"/>
      <c r="H1495" s="200"/>
      <c r="I1495" s="200"/>
      <c r="J1495" s="200"/>
      <c r="K1495" s="200"/>
      <c r="L1495" s="200"/>
      <c r="M1495" s="200"/>
      <c r="N1495" s="200"/>
      <c r="O1495" s="200"/>
    </row>
    <row r="1496" spans="4:15" x14ac:dyDescent="0.5">
      <c r="D1496" s="200"/>
      <c r="E1496" s="200"/>
      <c r="F1496" s="200"/>
      <c r="G1496" s="200"/>
      <c r="H1496" s="200"/>
      <c r="I1496" s="200"/>
      <c r="J1496" s="200"/>
      <c r="K1496" s="200"/>
      <c r="L1496" s="200"/>
      <c r="M1496" s="200"/>
      <c r="N1496" s="200"/>
      <c r="O1496" s="200"/>
    </row>
    <row r="1497" spans="4:15" x14ac:dyDescent="0.5">
      <c r="D1497" s="200"/>
      <c r="E1497" s="200"/>
      <c r="F1497" s="200"/>
      <c r="G1497" s="200"/>
      <c r="H1497" s="200"/>
      <c r="I1497" s="200"/>
      <c r="J1497" s="200"/>
      <c r="K1497" s="200"/>
      <c r="L1497" s="200"/>
      <c r="M1497" s="200"/>
      <c r="N1497" s="200"/>
      <c r="O1497" s="200"/>
    </row>
    <row r="1498" spans="4:15" x14ac:dyDescent="0.5">
      <c r="D1498" s="200"/>
      <c r="E1498" s="200"/>
      <c r="F1498" s="200"/>
      <c r="G1498" s="200"/>
      <c r="H1498" s="200"/>
      <c r="I1498" s="200"/>
      <c r="J1498" s="200"/>
      <c r="K1498" s="200"/>
      <c r="L1498" s="200"/>
      <c r="M1498" s="200"/>
      <c r="N1498" s="200"/>
      <c r="O1498" s="200"/>
    </row>
    <row r="1499" spans="4:15" x14ac:dyDescent="0.5">
      <c r="D1499" s="200"/>
      <c r="E1499" s="200"/>
      <c r="F1499" s="200"/>
      <c r="G1499" s="200"/>
      <c r="H1499" s="200"/>
      <c r="I1499" s="200"/>
      <c r="J1499" s="200"/>
      <c r="K1499" s="200"/>
      <c r="L1499" s="200"/>
      <c r="M1499" s="200"/>
      <c r="N1499" s="200"/>
      <c r="O1499" s="200"/>
    </row>
    <row r="1500" spans="4:15" x14ac:dyDescent="0.5">
      <c r="D1500" s="200"/>
      <c r="E1500" s="200"/>
      <c r="F1500" s="200"/>
      <c r="G1500" s="200"/>
      <c r="H1500" s="200"/>
      <c r="I1500" s="200"/>
      <c r="J1500" s="200"/>
      <c r="K1500" s="200"/>
      <c r="L1500" s="200"/>
      <c r="M1500" s="200"/>
      <c r="N1500" s="200"/>
      <c r="O1500" s="200"/>
    </row>
    <row r="1501" spans="4:15" x14ac:dyDescent="0.5">
      <c r="D1501" s="200"/>
      <c r="E1501" s="200"/>
      <c r="F1501" s="200"/>
      <c r="G1501" s="200"/>
      <c r="H1501" s="200"/>
      <c r="I1501" s="200"/>
      <c r="J1501" s="200"/>
      <c r="K1501" s="200"/>
      <c r="L1501" s="200"/>
      <c r="M1501" s="200"/>
      <c r="N1501" s="200"/>
      <c r="O1501" s="200"/>
    </row>
    <row r="1502" spans="4:15" x14ac:dyDescent="0.5">
      <c r="D1502" s="200"/>
      <c r="E1502" s="200"/>
      <c r="F1502" s="200"/>
      <c r="G1502" s="200"/>
      <c r="H1502" s="200"/>
      <c r="I1502" s="200"/>
      <c r="J1502" s="200"/>
      <c r="K1502" s="200"/>
      <c r="L1502" s="200"/>
      <c r="M1502" s="200"/>
      <c r="N1502" s="200"/>
      <c r="O1502" s="200"/>
    </row>
    <row r="1503" spans="4:15" x14ac:dyDescent="0.5">
      <c r="D1503" s="200"/>
      <c r="E1503" s="200"/>
      <c r="F1503" s="200"/>
      <c r="G1503" s="200"/>
      <c r="H1503" s="200"/>
      <c r="I1503" s="200"/>
      <c r="J1503" s="200"/>
      <c r="K1503" s="200"/>
      <c r="L1503" s="200"/>
      <c r="M1503" s="200"/>
      <c r="N1503" s="200"/>
      <c r="O1503" s="200"/>
    </row>
    <row r="1504" spans="4:15" x14ac:dyDescent="0.5">
      <c r="D1504" s="200"/>
      <c r="E1504" s="200"/>
      <c r="F1504" s="200"/>
      <c r="G1504" s="200"/>
      <c r="H1504" s="200"/>
      <c r="I1504" s="200"/>
      <c r="J1504" s="200"/>
      <c r="K1504" s="200"/>
      <c r="L1504" s="200"/>
      <c r="M1504" s="200"/>
      <c r="N1504" s="200"/>
      <c r="O1504" s="200"/>
    </row>
    <row r="1505" spans="4:15" x14ac:dyDescent="0.5">
      <c r="D1505" s="200"/>
      <c r="E1505" s="200"/>
      <c r="F1505" s="200"/>
      <c r="G1505" s="200"/>
      <c r="H1505" s="200"/>
      <c r="I1505" s="200"/>
      <c r="J1505" s="200"/>
      <c r="K1505" s="200"/>
      <c r="L1505" s="200"/>
      <c r="M1505" s="200"/>
      <c r="N1505" s="200"/>
      <c r="O1505" s="200"/>
    </row>
    <row r="1506" spans="4:15" x14ac:dyDescent="0.5">
      <c r="D1506" s="200"/>
      <c r="E1506" s="200"/>
      <c r="F1506" s="200"/>
      <c r="G1506" s="200"/>
      <c r="H1506" s="200"/>
      <c r="I1506" s="200"/>
      <c r="J1506" s="200"/>
      <c r="K1506" s="200"/>
      <c r="L1506" s="200"/>
      <c r="M1506" s="200"/>
      <c r="N1506" s="200"/>
      <c r="O1506" s="200"/>
    </row>
    <row r="1507" spans="4:15" x14ac:dyDescent="0.5">
      <c r="D1507" s="200"/>
      <c r="E1507" s="200"/>
      <c r="F1507" s="200"/>
      <c r="G1507" s="200"/>
      <c r="H1507" s="200"/>
      <c r="I1507" s="200"/>
      <c r="J1507" s="200"/>
      <c r="K1507" s="200"/>
      <c r="L1507" s="200"/>
      <c r="M1507" s="200"/>
      <c r="N1507" s="200"/>
      <c r="O1507" s="200"/>
    </row>
    <row r="1508" spans="4:15" x14ac:dyDescent="0.5">
      <c r="D1508" s="200"/>
      <c r="E1508" s="200"/>
      <c r="F1508" s="200"/>
      <c r="G1508" s="200"/>
      <c r="H1508" s="200"/>
      <c r="I1508" s="200"/>
      <c r="J1508" s="200"/>
      <c r="K1508" s="200"/>
      <c r="L1508" s="200"/>
      <c r="M1508" s="200"/>
      <c r="N1508" s="200"/>
      <c r="O1508" s="200"/>
    </row>
    <row r="1509" spans="4:15" x14ac:dyDescent="0.5">
      <c r="D1509" s="200"/>
      <c r="E1509" s="200"/>
      <c r="F1509" s="200"/>
      <c r="G1509" s="200"/>
      <c r="H1509" s="200"/>
      <c r="I1509" s="200"/>
      <c r="J1509" s="200"/>
      <c r="K1509" s="200"/>
      <c r="L1509" s="200"/>
      <c r="M1509" s="200"/>
      <c r="N1509" s="200"/>
      <c r="O1509" s="200"/>
    </row>
    <row r="1510" spans="4:15" x14ac:dyDescent="0.5">
      <c r="D1510" s="200"/>
      <c r="E1510" s="200"/>
      <c r="F1510" s="200"/>
      <c r="G1510" s="200"/>
      <c r="H1510" s="200"/>
      <c r="I1510" s="200"/>
      <c r="J1510" s="200"/>
      <c r="K1510" s="200"/>
      <c r="L1510" s="200"/>
      <c r="M1510" s="200"/>
      <c r="N1510" s="200"/>
      <c r="O1510" s="200"/>
    </row>
    <row r="1511" spans="4:15" x14ac:dyDescent="0.5">
      <c r="D1511" s="200"/>
      <c r="E1511" s="200"/>
      <c r="F1511" s="200"/>
      <c r="G1511" s="200"/>
      <c r="H1511" s="200"/>
      <c r="I1511" s="200"/>
      <c r="J1511" s="200"/>
      <c r="K1511" s="200"/>
      <c r="L1511" s="200"/>
      <c r="M1511" s="200"/>
      <c r="N1511" s="200"/>
      <c r="O1511" s="200"/>
    </row>
    <row r="1512" spans="4:15" x14ac:dyDescent="0.5">
      <c r="D1512" s="200"/>
      <c r="E1512" s="200"/>
      <c r="F1512" s="200"/>
      <c r="G1512" s="200"/>
      <c r="H1512" s="200"/>
      <c r="I1512" s="200"/>
      <c r="J1512" s="200"/>
      <c r="K1512" s="200"/>
      <c r="L1512" s="200"/>
      <c r="M1512" s="200"/>
      <c r="N1512" s="200"/>
      <c r="O1512" s="200"/>
    </row>
    <row r="1513" spans="4:15" x14ac:dyDescent="0.5">
      <c r="D1513" s="200"/>
      <c r="E1513" s="200"/>
      <c r="F1513" s="200"/>
      <c r="G1513" s="200"/>
      <c r="H1513" s="200"/>
      <c r="I1513" s="200"/>
      <c r="J1513" s="200"/>
      <c r="K1513" s="200"/>
      <c r="L1513" s="200"/>
      <c r="M1513" s="200"/>
      <c r="N1513" s="200"/>
      <c r="O1513" s="200"/>
    </row>
    <row r="1514" spans="4:15" x14ac:dyDescent="0.5">
      <c r="D1514" s="200"/>
      <c r="E1514" s="200"/>
      <c r="F1514" s="200"/>
      <c r="G1514" s="200"/>
      <c r="H1514" s="200"/>
      <c r="I1514" s="200"/>
      <c r="J1514" s="200"/>
      <c r="K1514" s="200"/>
      <c r="L1514" s="200"/>
      <c r="M1514" s="200"/>
      <c r="N1514" s="200"/>
      <c r="O1514" s="200"/>
    </row>
    <row r="1515" spans="4:15" x14ac:dyDescent="0.5">
      <c r="D1515" s="200"/>
      <c r="E1515" s="200"/>
      <c r="F1515" s="200"/>
      <c r="G1515" s="200"/>
      <c r="H1515" s="200"/>
      <c r="I1515" s="200"/>
      <c r="J1515" s="200"/>
      <c r="K1515" s="200"/>
      <c r="L1515" s="200"/>
      <c r="M1515" s="200"/>
      <c r="N1515" s="200"/>
      <c r="O1515" s="200"/>
    </row>
    <row r="1516" spans="4:15" x14ac:dyDescent="0.5">
      <c r="D1516" s="200"/>
      <c r="E1516" s="200"/>
      <c r="F1516" s="200"/>
      <c r="G1516" s="200"/>
      <c r="H1516" s="200"/>
      <c r="I1516" s="200"/>
      <c r="J1516" s="200"/>
      <c r="K1516" s="200"/>
      <c r="L1516" s="200"/>
      <c r="M1516" s="200"/>
      <c r="N1516" s="200"/>
      <c r="O1516" s="200"/>
    </row>
    <row r="1517" spans="4:15" x14ac:dyDescent="0.5">
      <c r="D1517" s="200"/>
      <c r="E1517" s="200"/>
      <c r="F1517" s="200"/>
      <c r="G1517" s="200"/>
      <c r="H1517" s="200"/>
      <c r="I1517" s="200"/>
      <c r="J1517" s="200"/>
      <c r="K1517" s="200"/>
      <c r="L1517" s="200"/>
      <c r="M1517" s="200"/>
      <c r="N1517" s="200"/>
      <c r="O1517" s="200"/>
    </row>
    <row r="1518" spans="4:15" x14ac:dyDescent="0.5">
      <c r="D1518" s="200"/>
      <c r="E1518" s="200"/>
      <c r="F1518" s="200"/>
      <c r="G1518" s="200"/>
      <c r="H1518" s="200"/>
      <c r="I1518" s="200"/>
      <c r="J1518" s="200"/>
      <c r="K1518" s="200"/>
      <c r="L1518" s="200"/>
      <c r="M1518" s="200"/>
      <c r="N1518" s="200"/>
      <c r="O1518" s="200"/>
    </row>
    <row r="1519" spans="4:15" x14ac:dyDescent="0.5">
      <c r="D1519" s="200"/>
      <c r="E1519" s="200"/>
      <c r="F1519" s="200"/>
      <c r="G1519" s="200"/>
      <c r="H1519" s="200"/>
      <c r="I1519" s="200"/>
      <c r="J1519" s="200"/>
      <c r="K1519" s="200"/>
      <c r="L1519" s="200"/>
      <c r="M1519" s="200"/>
      <c r="N1519" s="200"/>
      <c r="O1519" s="200"/>
    </row>
    <row r="1520" spans="4:15" x14ac:dyDescent="0.5">
      <c r="D1520" s="200"/>
      <c r="E1520" s="200"/>
      <c r="F1520" s="200"/>
      <c r="G1520" s="200"/>
      <c r="H1520" s="200"/>
      <c r="I1520" s="200"/>
      <c r="J1520" s="200"/>
      <c r="K1520" s="200"/>
      <c r="L1520" s="200"/>
      <c r="M1520" s="200"/>
      <c r="N1520" s="200"/>
      <c r="O1520" s="200"/>
    </row>
    <row r="1521" spans="4:15" x14ac:dyDescent="0.5">
      <c r="D1521" s="200"/>
      <c r="E1521" s="200"/>
      <c r="F1521" s="200"/>
      <c r="G1521" s="200"/>
      <c r="H1521" s="200"/>
      <c r="I1521" s="200"/>
      <c r="J1521" s="200"/>
      <c r="K1521" s="200"/>
      <c r="L1521" s="200"/>
      <c r="M1521" s="200"/>
      <c r="N1521" s="200"/>
      <c r="O1521" s="200"/>
    </row>
    <row r="1522" spans="4:15" x14ac:dyDescent="0.5">
      <c r="D1522" s="200"/>
      <c r="E1522" s="200"/>
      <c r="F1522" s="200"/>
      <c r="G1522" s="200"/>
      <c r="H1522" s="200"/>
      <c r="I1522" s="200"/>
      <c r="J1522" s="200"/>
      <c r="K1522" s="200"/>
      <c r="L1522" s="200"/>
      <c r="M1522" s="200"/>
      <c r="N1522" s="200"/>
      <c r="O1522" s="200"/>
    </row>
    <row r="1523" spans="4:15" x14ac:dyDescent="0.5">
      <c r="D1523" s="200"/>
      <c r="E1523" s="200"/>
      <c r="F1523" s="200"/>
      <c r="G1523" s="200"/>
      <c r="H1523" s="200"/>
      <c r="I1523" s="200"/>
      <c r="J1523" s="200"/>
      <c r="K1523" s="200"/>
      <c r="L1523" s="200"/>
      <c r="M1523" s="200"/>
      <c r="N1523" s="200"/>
      <c r="O1523" s="200"/>
    </row>
    <row r="1524" spans="4:15" x14ac:dyDescent="0.5">
      <c r="D1524" s="200"/>
      <c r="E1524" s="200"/>
      <c r="F1524" s="200"/>
      <c r="G1524" s="200"/>
      <c r="H1524" s="200"/>
      <c r="I1524" s="200"/>
      <c r="J1524" s="200"/>
      <c r="K1524" s="200"/>
      <c r="L1524" s="200"/>
      <c r="M1524" s="200"/>
      <c r="N1524" s="200"/>
      <c r="O1524" s="200"/>
    </row>
    <row r="1525" spans="4:15" x14ac:dyDescent="0.5">
      <c r="D1525" s="200"/>
      <c r="E1525" s="200"/>
      <c r="F1525" s="200"/>
      <c r="G1525" s="200"/>
      <c r="H1525" s="200"/>
      <c r="I1525" s="200"/>
      <c r="J1525" s="200"/>
      <c r="K1525" s="200"/>
      <c r="L1525" s="200"/>
      <c r="M1525" s="200"/>
      <c r="N1525" s="200"/>
      <c r="O1525" s="200"/>
    </row>
    <row r="1526" spans="4:15" x14ac:dyDescent="0.5">
      <c r="D1526" s="200"/>
      <c r="E1526" s="200"/>
      <c r="F1526" s="200"/>
      <c r="G1526" s="200"/>
      <c r="H1526" s="200"/>
      <c r="I1526" s="200"/>
      <c r="J1526" s="200"/>
      <c r="K1526" s="200"/>
      <c r="L1526" s="200"/>
      <c r="M1526" s="200"/>
      <c r="N1526" s="200"/>
      <c r="O1526" s="200"/>
    </row>
    <row r="1527" spans="4:15" x14ac:dyDescent="0.5">
      <c r="D1527" s="200"/>
      <c r="E1527" s="200"/>
      <c r="F1527" s="200"/>
      <c r="G1527" s="200"/>
      <c r="H1527" s="200"/>
      <c r="I1527" s="200"/>
      <c r="J1527" s="200"/>
      <c r="K1527" s="200"/>
      <c r="L1527" s="200"/>
      <c r="M1527" s="200"/>
      <c r="N1527" s="200"/>
      <c r="O1527" s="200"/>
    </row>
    <row r="1528" spans="4:15" x14ac:dyDescent="0.5">
      <c r="D1528" s="200"/>
      <c r="E1528" s="200"/>
      <c r="F1528" s="200"/>
      <c r="G1528" s="200"/>
      <c r="H1528" s="200"/>
      <c r="I1528" s="200"/>
      <c r="J1528" s="200"/>
      <c r="K1528" s="200"/>
      <c r="L1528" s="200"/>
      <c r="M1528" s="200"/>
      <c r="N1528" s="200"/>
      <c r="O1528" s="200"/>
    </row>
    <row r="1529" spans="4:15" x14ac:dyDescent="0.5">
      <c r="D1529" s="200"/>
      <c r="E1529" s="200"/>
      <c r="F1529" s="200"/>
      <c r="G1529" s="200"/>
      <c r="H1529" s="200"/>
      <c r="I1529" s="200"/>
      <c r="J1529" s="200"/>
      <c r="K1529" s="200"/>
      <c r="L1529" s="200"/>
      <c r="M1529" s="200"/>
      <c r="N1529" s="200"/>
      <c r="O1529" s="200"/>
    </row>
    <row r="1530" spans="4:15" x14ac:dyDescent="0.5">
      <c r="D1530" s="200"/>
      <c r="E1530" s="200"/>
      <c r="F1530" s="200"/>
      <c r="G1530" s="200"/>
      <c r="H1530" s="200"/>
      <c r="I1530" s="200"/>
      <c r="J1530" s="200"/>
      <c r="K1530" s="200"/>
      <c r="L1530" s="200"/>
      <c r="M1530" s="200"/>
      <c r="N1530" s="200"/>
      <c r="O1530" s="200"/>
    </row>
    <row r="1531" spans="4:15" x14ac:dyDescent="0.5">
      <c r="D1531" s="200"/>
      <c r="E1531" s="200"/>
      <c r="F1531" s="200"/>
      <c r="G1531" s="200"/>
      <c r="H1531" s="200"/>
      <c r="I1531" s="200"/>
      <c r="J1531" s="200"/>
      <c r="K1531" s="200"/>
      <c r="L1531" s="200"/>
      <c r="M1531" s="200"/>
      <c r="N1531" s="200"/>
      <c r="O1531" s="200"/>
    </row>
    <row r="1532" spans="4:15" x14ac:dyDescent="0.5">
      <c r="D1532" s="200"/>
      <c r="E1532" s="200"/>
      <c r="F1532" s="200"/>
      <c r="G1532" s="200"/>
      <c r="H1532" s="200"/>
      <c r="I1532" s="200"/>
      <c r="J1532" s="200"/>
      <c r="K1532" s="200"/>
      <c r="L1532" s="200"/>
      <c r="M1532" s="200"/>
      <c r="N1532" s="200"/>
      <c r="O1532" s="200"/>
    </row>
    <row r="1533" spans="4:15" x14ac:dyDescent="0.5">
      <c r="D1533" s="200"/>
      <c r="E1533" s="200"/>
      <c r="F1533" s="200"/>
      <c r="G1533" s="200"/>
      <c r="H1533" s="200"/>
      <c r="I1533" s="200"/>
      <c r="J1533" s="200"/>
      <c r="K1533" s="200"/>
      <c r="L1533" s="200"/>
      <c r="M1533" s="200"/>
      <c r="N1533" s="200"/>
      <c r="O1533" s="200"/>
    </row>
    <row r="1534" spans="4:15" x14ac:dyDescent="0.5">
      <c r="D1534" s="200"/>
      <c r="E1534" s="200"/>
      <c r="F1534" s="200"/>
      <c r="G1534" s="200"/>
      <c r="H1534" s="200"/>
      <c r="I1534" s="200"/>
      <c r="J1534" s="200"/>
      <c r="K1534" s="200"/>
      <c r="L1534" s="200"/>
      <c r="M1534" s="200"/>
      <c r="N1534" s="200"/>
      <c r="O1534" s="200"/>
    </row>
    <row r="1535" spans="4:15" x14ac:dyDescent="0.5">
      <c r="D1535" s="200"/>
      <c r="E1535" s="200"/>
      <c r="F1535" s="200"/>
      <c r="G1535" s="200"/>
      <c r="H1535" s="200"/>
      <c r="I1535" s="200"/>
      <c r="J1535" s="200"/>
      <c r="K1535" s="200"/>
      <c r="L1535" s="200"/>
      <c r="M1535" s="200"/>
      <c r="N1535" s="200"/>
      <c r="O1535" s="200"/>
    </row>
    <row r="1536" spans="4:15" x14ac:dyDescent="0.5">
      <c r="D1536" s="200"/>
      <c r="E1536" s="200"/>
      <c r="F1536" s="200"/>
      <c r="G1536" s="200"/>
      <c r="H1536" s="200"/>
      <c r="I1536" s="200"/>
      <c r="J1536" s="200"/>
      <c r="K1536" s="200"/>
      <c r="L1536" s="200"/>
      <c r="M1536" s="200"/>
      <c r="N1536" s="200"/>
      <c r="O1536" s="200"/>
    </row>
    <row r="1537" spans="4:15" x14ac:dyDescent="0.5">
      <c r="D1537" s="200"/>
      <c r="E1537" s="200"/>
      <c r="F1537" s="200"/>
      <c r="G1537" s="200"/>
      <c r="H1537" s="200"/>
      <c r="I1537" s="200"/>
      <c r="J1537" s="200"/>
      <c r="K1537" s="200"/>
      <c r="L1537" s="200"/>
      <c r="M1537" s="200"/>
      <c r="N1537" s="200"/>
      <c r="O1537" s="200"/>
    </row>
    <row r="1538" spans="4:15" x14ac:dyDescent="0.5">
      <c r="D1538" s="200"/>
      <c r="E1538" s="200"/>
      <c r="F1538" s="200"/>
      <c r="G1538" s="200"/>
      <c r="H1538" s="200"/>
      <c r="I1538" s="200"/>
      <c r="J1538" s="200"/>
      <c r="K1538" s="200"/>
      <c r="L1538" s="200"/>
      <c r="M1538" s="200"/>
      <c r="N1538" s="200"/>
      <c r="O1538" s="200"/>
    </row>
    <row r="1539" spans="4:15" x14ac:dyDescent="0.5">
      <c r="D1539" s="200"/>
      <c r="E1539" s="200"/>
      <c r="F1539" s="200"/>
      <c r="G1539" s="200"/>
      <c r="H1539" s="200"/>
      <c r="I1539" s="200"/>
      <c r="J1539" s="200"/>
      <c r="K1539" s="200"/>
      <c r="L1539" s="200"/>
      <c r="M1539" s="200"/>
      <c r="N1539" s="200"/>
      <c r="O1539" s="200"/>
    </row>
    <row r="1540" spans="4:15" x14ac:dyDescent="0.5">
      <c r="D1540" s="200"/>
      <c r="E1540" s="200"/>
      <c r="F1540" s="200"/>
      <c r="G1540" s="200"/>
      <c r="H1540" s="200"/>
      <c r="I1540" s="200"/>
      <c r="J1540" s="200"/>
      <c r="K1540" s="200"/>
      <c r="L1540" s="200"/>
      <c r="M1540" s="200"/>
      <c r="N1540" s="200"/>
      <c r="O1540" s="200"/>
    </row>
    <row r="1541" spans="4:15" x14ac:dyDescent="0.5">
      <c r="D1541" s="200"/>
      <c r="E1541" s="200"/>
      <c r="F1541" s="200"/>
      <c r="G1541" s="200"/>
      <c r="H1541" s="200"/>
      <c r="I1541" s="200"/>
      <c r="J1541" s="200"/>
      <c r="K1541" s="200"/>
      <c r="L1541" s="200"/>
      <c r="M1541" s="200"/>
      <c r="N1541" s="200"/>
      <c r="O1541" s="200"/>
    </row>
    <row r="1542" spans="4:15" x14ac:dyDescent="0.5">
      <c r="D1542" s="200"/>
      <c r="E1542" s="200"/>
      <c r="F1542" s="200"/>
      <c r="G1542" s="200"/>
      <c r="H1542" s="200"/>
      <c r="I1542" s="200"/>
      <c r="J1542" s="200"/>
      <c r="K1542" s="200"/>
      <c r="L1542" s="200"/>
      <c r="M1542" s="200"/>
      <c r="N1542" s="200"/>
      <c r="O1542" s="200"/>
    </row>
    <row r="1543" spans="4:15" x14ac:dyDescent="0.5">
      <c r="D1543" s="200"/>
      <c r="E1543" s="200"/>
      <c r="F1543" s="200"/>
      <c r="G1543" s="200"/>
      <c r="H1543" s="200"/>
      <c r="I1543" s="200"/>
      <c r="J1543" s="200"/>
      <c r="K1543" s="200"/>
      <c r="L1543" s="200"/>
      <c r="M1543" s="200"/>
      <c r="N1543" s="200"/>
      <c r="O1543" s="200"/>
    </row>
    <row r="1544" spans="4:15" x14ac:dyDescent="0.5">
      <c r="D1544" s="200"/>
      <c r="E1544" s="200"/>
      <c r="F1544" s="200"/>
      <c r="G1544" s="200"/>
      <c r="H1544" s="200"/>
      <c r="I1544" s="200"/>
      <c r="J1544" s="200"/>
      <c r="K1544" s="200"/>
      <c r="L1544" s="200"/>
      <c r="M1544" s="200"/>
      <c r="N1544" s="200"/>
      <c r="O1544" s="200"/>
    </row>
    <row r="1545" spans="4:15" x14ac:dyDescent="0.5">
      <c r="D1545" s="200"/>
      <c r="E1545" s="200"/>
      <c r="F1545" s="200"/>
      <c r="G1545" s="200"/>
      <c r="H1545" s="200"/>
      <c r="I1545" s="200"/>
      <c r="J1545" s="200"/>
      <c r="K1545" s="200"/>
      <c r="L1545" s="200"/>
      <c r="M1545" s="200"/>
      <c r="N1545" s="200"/>
      <c r="O1545" s="200"/>
    </row>
    <row r="1546" spans="4:15" x14ac:dyDescent="0.5">
      <c r="D1546" s="200"/>
      <c r="E1546" s="200"/>
      <c r="F1546" s="200"/>
      <c r="G1546" s="200"/>
      <c r="H1546" s="200"/>
      <c r="I1546" s="200"/>
      <c r="J1546" s="200"/>
      <c r="K1546" s="200"/>
      <c r="L1546" s="200"/>
      <c r="M1546" s="200"/>
      <c r="N1546" s="200"/>
      <c r="O1546" s="200"/>
    </row>
    <row r="1547" spans="4:15" x14ac:dyDescent="0.5">
      <c r="D1547" s="200"/>
      <c r="E1547" s="200"/>
      <c r="F1547" s="200"/>
      <c r="G1547" s="200"/>
      <c r="H1547" s="200"/>
      <c r="I1547" s="200"/>
      <c r="J1547" s="200"/>
      <c r="K1547" s="200"/>
      <c r="L1547" s="200"/>
      <c r="M1547" s="200"/>
      <c r="N1547" s="200"/>
      <c r="O1547" s="200"/>
    </row>
    <row r="1548" spans="4:15" x14ac:dyDescent="0.5">
      <c r="D1548" s="200"/>
      <c r="E1548" s="200"/>
      <c r="F1548" s="200"/>
      <c r="G1548" s="200"/>
      <c r="H1548" s="200"/>
      <c r="I1548" s="200"/>
      <c r="J1548" s="200"/>
      <c r="K1548" s="200"/>
      <c r="L1548" s="200"/>
      <c r="M1548" s="200"/>
      <c r="N1548" s="200"/>
      <c r="O1548" s="200"/>
    </row>
    <row r="1549" spans="4:15" x14ac:dyDescent="0.5">
      <c r="D1549" s="200"/>
      <c r="E1549" s="200"/>
      <c r="F1549" s="200"/>
      <c r="G1549" s="200"/>
      <c r="H1549" s="200"/>
      <c r="I1549" s="200"/>
      <c r="J1549" s="200"/>
      <c r="K1549" s="200"/>
      <c r="L1549" s="200"/>
      <c r="M1549" s="200"/>
      <c r="N1549" s="200"/>
      <c r="O1549" s="200"/>
    </row>
    <row r="1550" spans="4:15" x14ac:dyDescent="0.5">
      <c r="D1550" s="200"/>
      <c r="E1550" s="200"/>
      <c r="F1550" s="200"/>
      <c r="G1550" s="200"/>
      <c r="H1550" s="200"/>
      <c r="I1550" s="200"/>
      <c r="J1550" s="200"/>
      <c r="K1550" s="200"/>
      <c r="L1550" s="200"/>
      <c r="M1550" s="200"/>
      <c r="N1550" s="200"/>
      <c r="O1550" s="200"/>
    </row>
    <row r="1551" spans="4:15" x14ac:dyDescent="0.5">
      <c r="D1551" s="200"/>
      <c r="E1551" s="200"/>
      <c r="F1551" s="200"/>
      <c r="G1551" s="200"/>
      <c r="H1551" s="200"/>
      <c r="I1551" s="200"/>
      <c r="J1551" s="200"/>
      <c r="K1551" s="200"/>
      <c r="L1551" s="200"/>
      <c r="M1551" s="200"/>
      <c r="N1551" s="200"/>
      <c r="O1551" s="200"/>
    </row>
    <row r="1552" spans="4:15" x14ac:dyDescent="0.5">
      <c r="D1552" s="200"/>
      <c r="E1552" s="200"/>
      <c r="F1552" s="200"/>
      <c r="G1552" s="200"/>
      <c r="H1552" s="200"/>
      <c r="I1552" s="200"/>
      <c r="J1552" s="200"/>
      <c r="K1552" s="200"/>
      <c r="L1552" s="200"/>
      <c r="M1552" s="200"/>
      <c r="N1552" s="200"/>
      <c r="O1552" s="200"/>
    </row>
    <row r="1553" spans="4:15" x14ac:dyDescent="0.5">
      <c r="D1553" s="200"/>
      <c r="E1553" s="200"/>
      <c r="F1553" s="200"/>
      <c r="G1553" s="200"/>
      <c r="H1553" s="200"/>
      <c r="I1553" s="200"/>
      <c r="J1553" s="200"/>
      <c r="K1553" s="200"/>
      <c r="L1553" s="200"/>
      <c r="M1553" s="200"/>
      <c r="N1553" s="200"/>
      <c r="O1553" s="200"/>
    </row>
    <row r="1554" spans="4:15" x14ac:dyDescent="0.5">
      <c r="D1554" s="200"/>
      <c r="E1554" s="200"/>
      <c r="F1554" s="200"/>
      <c r="G1554" s="200"/>
      <c r="H1554" s="200"/>
      <c r="I1554" s="200"/>
      <c r="J1554" s="200"/>
      <c r="K1554" s="200"/>
      <c r="L1554" s="200"/>
      <c r="M1554" s="200"/>
      <c r="N1554" s="200"/>
      <c r="O1554" s="200"/>
    </row>
    <row r="1555" spans="4:15" x14ac:dyDescent="0.5">
      <c r="D1555" s="200"/>
      <c r="E1555" s="200"/>
      <c r="F1555" s="200"/>
      <c r="G1555" s="200"/>
      <c r="H1555" s="200"/>
      <c r="I1555" s="200"/>
      <c r="J1555" s="200"/>
      <c r="K1555" s="200"/>
      <c r="L1555" s="200"/>
      <c r="M1555" s="200"/>
      <c r="N1555" s="200"/>
      <c r="O1555" s="200"/>
    </row>
    <row r="1556" spans="4:15" x14ac:dyDescent="0.5">
      <c r="D1556" s="200"/>
      <c r="E1556" s="200"/>
      <c r="F1556" s="200"/>
      <c r="G1556" s="200"/>
      <c r="H1556" s="200"/>
      <c r="I1556" s="200"/>
      <c r="J1556" s="200"/>
      <c r="K1556" s="200"/>
      <c r="L1556" s="200"/>
      <c r="M1556" s="200"/>
      <c r="N1556" s="200"/>
      <c r="O1556" s="200"/>
    </row>
    <row r="1557" spans="4:15" x14ac:dyDescent="0.5">
      <c r="D1557" s="200"/>
      <c r="E1557" s="200"/>
      <c r="F1557" s="200"/>
      <c r="G1557" s="200"/>
      <c r="H1557" s="200"/>
      <c r="I1557" s="200"/>
      <c r="J1557" s="200"/>
      <c r="K1557" s="200"/>
      <c r="L1557" s="200"/>
      <c r="M1557" s="200"/>
      <c r="N1557" s="200"/>
      <c r="O1557" s="200"/>
    </row>
    <row r="1558" spans="4:15" x14ac:dyDescent="0.5">
      <c r="D1558" s="200"/>
      <c r="E1558" s="200"/>
      <c r="F1558" s="200"/>
      <c r="G1558" s="200"/>
      <c r="H1558" s="200"/>
      <c r="I1558" s="200"/>
      <c r="J1558" s="200"/>
      <c r="K1558" s="200"/>
      <c r="L1558" s="200"/>
      <c r="M1558" s="200"/>
      <c r="N1558" s="200"/>
      <c r="O1558" s="200"/>
    </row>
    <row r="1559" spans="4:15" x14ac:dyDescent="0.5">
      <c r="D1559" s="200"/>
      <c r="E1559" s="200"/>
      <c r="F1559" s="200"/>
      <c r="G1559" s="200"/>
      <c r="H1559" s="200"/>
      <c r="I1559" s="200"/>
      <c r="J1559" s="200"/>
      <c r="K1559" s="200"/>
      <c r="L1559" s="200"/>
      <c r="M1559" s="200"/>
      <c r="N1559" s="200"/>
      <c r="O1559" s="200"/>
    </row>
    <row r="1560" spans="4:15" x14ac:dyDescent="0.5">
      <c r="D1560" s="200"/>
      <c r="E1560" s="200"/>
      <c r="F1560" s="200"/>
      <c r="G1560" s="200"/>
      <c r="H1560" s="200"/>
      <c r="I1560" s="200"/>
      <c r="J1560" s="200"/>
      <c r="K1560" s="200"/>
      <c r="L1560" s="200"/>
      <c r="M1560" s="200"/>
      <c r="N1560" s="200"/>
      <c r="O1560" s="200"/>
    </row>
    <row r="1561" spans="4:15" x14ac:dyDescent="0.5">
      <c r="D1561" s="200"/>
      <c r="E1561" s="200"/>
      <c r="F1561" s="200"/>
      <c r="G1561" s="200"/>
      <c r="H1561" s="200"/>
      <c r="I1561" s="200"/>
      <c r="J1561" s="200"/>
      <c r="K1561" s="200"/>
      <c r="L1561" s="200"/>
      <c r="M1561" s="200"/>
      <c r="N1561" s="200"/>
      <c r="O1561" s="200"/>
    </row>
    <row r="1562" spans="4:15" x14ac:dyDescent="0.5">
      <c r="D1562" s="200"/>
      <c r="E1562" s="200"/>
      <c r="F1562" s="200"/>
      <c r="G1562" s="200"/>
      <c r="H1562" s="200"/>
      <c r="I1562" s="200"/>
      <c r="J1562" s="200"/>
      <c r="K1562" s="200"/>
      <c r="L1562" s="200"/>
      <c r="M1562" s="200"/>
      <c r="N1562" s="200"/>
      <c r="O1562" s="200"/>
    </row>
    <row r="1563" spans="4:15" x14ac:dyDescent="0.5">
      <c r="D1563" s="200"/>
      <c r="E1563" s="200"/>
      <c r="F1563" s="200"/>
      <c r="G1563" s="200"/>
      <c r="H1563" s="200"/>
      <c r="I1563" s="200"/>
      <c r="J1563" s="200"/>
      <c r="K1563" s="200"/>
      <c r="L1563" s="200"/>
      <c r="M1563" s="200"/>
      <c r="N1563" s="200"/>
      <c r="O1563" s="200"/>
    </row>
    <row r="1564" spans="4:15" x14ac:dyDescent="0.5">
      <c r="D1564" s="200"/>
      <c r="E1564" s="200"/>
      <c r="F1564" s="200"/>
      <c r="G1564" s="200"/>
      <c r="H1564" s="200"/>
      <c r="I1564" s="200"/>
      <c r="J1564" s="200"/>
      <c r="K1564" s="200"/>
      <c r="L1564" s="200"/>
      <c r="M1564" s="200"/>
      <c r="N1564" s="200"/>
      <c r="O1564" s="200"/>
    </row>
    <row r="1565" spans="4:15" x14ac:dyDescent="0.5">
      <c r="D1565" s="200"/>
      <c r="E1565" s="200"/>
      <c r="F1565" s="200"/>
      <c r="G1565" s="200"/>
      <c r="H1565" s="200"/>
      <c r="I1565" s="200"/>
      <c r="J1565" s="200"/>
      <c r="K1565" s="200"/>
      <c r="L1565" s="200"/>
      <c r="M1565" s="200"/>
      <c r="N1565" s="200"/>
      <c r="O1565" s="200"/>
    </row>
    <row r="1566" spans="4:15" x14ac:dyDescent="0.5">
      <c r="D1566" s="200"/>
      <c r="E1566" s="200"/>
      <c r="F1566" s="200"/>
      <c r="G1566" s="200"/>
      <c r="H1566" s="200"/>
      <c r="I1566" s="200"/>
      <c r="J1566" s="200"/>
      <c r="K1566" s="200"/>
      <c r="L1566" s="200"/>
      <c r="M1566" s="200"/>
      <c r="N1566" s="200"/>
      <c r="O1566" s="200"/>
    </row>
    <row r="1567" spans="4:15" x14ac:dyDescent="0.5">
      <c r="D1567" s="200"/>
      <c r="E1567" s="200"/>
      <c r="F1567" s="200"/>
      <c r="G1567" s="200"/>
      <c r="H1567" s="200"/>
      <c r="I1567" s="200"/>
      <c r="J1567" s="200"/>
      <c r="K1567" s="200"/>
      <c r="L1567" s="200"/>
      <c r="M1567" s="200"/>
      <c r="N1567" s="200"/>
      <c r="O1567" s="200"/>
    </row>
    <row r="1568" spans="4:15" x14ac:dyDescent="0.5">
      <c r="D1568" s="200"/>
      <c r="E1568" s="200"/>
      <c r="F1568" s="200"/>
      <c r="G1568" s="200"/>
      <c r="H1568" s="200"/>
      <c r="I1568" s="200"/>
      <c r="J1568" s="200"/>
      <c r="K1568" s="200"/>
      <c r="L1568" s="200"/>
      <c r="M1568" s="200"/>
      <c r="N1568" s="200"/>
      <c r="O1568" s="200"/>
    </row>
    <row r="1569" spans="4:15" x14ac:dyDescent="0.5">
      <c r="D1569" s="200"/>
      <c r="E1569" s="200"/>
      <c r="F1569" s="200"/>
      <c r="G1569" s="200"/>
      <c r="H1569" s="200"/>
      <c r="I1569" s="200"/>
      <c r="J1569" s="200"/>
      <c r="K1569" s="200"/>
      <c r="L1569" s="200"/>
      <c r="M1569" s="200"/>
      <c r="N1569" s="200"/>
      <c r="O1569" s="200"/>
    </row>
    <row r="1570" spans="4:15" x14ac:dyDescent="0.5">
      <c r="D1570" s="200"/>
      <c r="E1570" s="200"/>
      <c r="F1570" s="200"/>
      <c r="G1570" s="200"/>
      <c r="H1570" s="200"/>
      <c r="I1570" s="200"/>
      <c r="J1570" s="200"/>
      <c r="K1570" s="200"/>
      <c r="L1570" s="200"/>
      <c r="M1570" s="200"/>
      <c r="N1570" s="200"/>
      <c r="O1570" s="200"/>
    </row>
    <row r="1571" spans="4:15" x14ac:dyDescent="0.5">
      <c r="D1571" s="200"/>
      <c r="E1571" s="200"/>
      <c r="F1571" s="200"/>
      <c r="G1571" s="200"/>
      <c r="H1571" s="200"/>
      <c r="I1571" s="200"/>
      <c r="J1571" s="200"/>
      <c r="K1571" s="200"/>
      <c r="L1571" s="200"/>
      <c r="M1571" s="200"/>
      <c r="N1571" s="200"/>
      <c r="O1571" s="200"/>
    </row>
    <row r="1572" spans="4:15" x14ac:dyDescent="0.5">
      <c r="D1572" s="200"/>
      <c r="E1572" s="200"/>
      <c r="F1572" s="200"/>
      <c r="G1572" s="200"/>
      <c r="H1572" s="200"/>
      <c r="I1572" s="200"/>
      <c r="J1572" s="200"/>
      <c r="K1572" s="200"/>
      <c r="L1572" s="200"/>
      <c r="M1572" s="200"/>
      <c r="N1572" s="200"/>
      <c r="O1572" s="200"/>
    </row>
    <row r="1573" spans="4:15" x14ac:dyDescent="0.5">
      <c r="D1573" s="200"/>
      <c r="E1573" s="200"/>
      <c r="F1573" s="200"/>
      <c r="G1573" s="200"/>
      <c r="H1573" s="200"/>
      <c r="I1573" s="200"/>
      <c r="J1573" s="200"/>
      <c r="K1573" s="200"/>
      <c r="L1573" s="200"/>
      <c r="M1573" s="200"/>
      <c r="N1573" s="200"/>
      <c r="O1573" s="200"/>
    </row>
    <row r="1574" spans="4:15" x14ac:dyDescent="0.5">
      <c r="D1574" s="200"/>
      <c r="E1574" s="200"/>
      <c r="F1574" s="200"/>
      <c r="G1574" s="200"/>
      <c r="H1574" s="200"/>
      <c r="I1574" s="200"/>
      <c r="J1574" s="200"/>
      <c r="K1574" s="200"/>
      <c r="L1574" s="200"/>
      <c r="M1574" s="200"/>
      <c r="N1574" s="200"/>
      <c r="O1574" s="200"/>
    </row>
    <row r="1575" spans="4:15" x14ac:dyDescent="0.5">
      <c r="D1575" s="200"/>
      <c r="E1575" s="200"/>
      <c r="F1575" s="200"/>
      <c r="G1575" s="200"/>
      <c r="H1575" s="200"/>
      <c r="I1575" s="200"/>
      <c r="J1575" s="200"/>
      <c r="K1575" s="200"/>
      <c r="L1575" s="200"/>
      <c r="M1575" s="200"/>
      <c r="N1575" s="200"/>
      <c r="O1575" s="200"/>
    </row>
    <row r="1576" spans="4:15" x14ac:dyDescent="0.5">
      <c r="D1576" s="200"/>
      <c r="E1576" s="200"/>
      <c r="F1576" s="200"/>
      <c r="G1576" s="200"/>
      <c r="H1576" s="200"/>
      <c r="I1576" s="200"/>
      <c r="J1576" s="200"/>
      <c r="K1576" s="200"/>
      <c r="L1576" s="200"/>
      <c r="M1576" s="200"/>
      <c r="N1576" s="200"/>
      <c r="O1576" s="200"/>
    </row>
    <row r="1577" spans="4:15" x14ac:dyDescent="0.5">
      <c r="D1577" s="200"/>
      <c r="E1577" s="200"/>
      <c r="F1577" s="200"/>
      <c r="G1577" s="200"/>
      <c r="H1577" s="200"/>
      <c r="I1577" s="200"/>
      <c r="J1577" s="200"/>
      <c r="K1577" s="200"/>
      <c r="L1577" s="200"/>
      <c r="M1577" s="200"/>
      <c r="N1577" s="200"/>
      <c r="O1577" s="200"/>
    </row>
    <row r="1578" spans="4:15" x14ac:dyDescent="0.5">
      <c r="D1578" s="200"/>
      <c r="E1578" s="200"/>
      <c r="F1578" s="200"/>
      <c r="G1578" s="200"/>
      <c r="H1578" s="200"/>
      <c r="I1578" s="200"/>
      <c r="J1578" s="200"/>
      <c r="K1578" s="200"/>
      <c r="L1578" s="200"/>
      <c r="M1578" s="200"/>
      <c r="N1578" s="200"/>
      <c r="O1578" s="200"/>
    </row>
    <row r="1579" spans="4:15" x14ac:dyDescent="0.5">
      <c r="D1579" s="200"/>
      <c r="E1579" s="200"/>
      <c r="F1579" s="200"/>
      <c r="G1579" s="200"/>
      <c r="H1579" s="200"/>
      <c r="I1579" s="200"/>
      <c r="J1579" s="200"/>
      <c r="K1579" s="200"/>
      <c r="L1579" s="200"/>
      <c r="M1579" s="200"/>
      <c r="N1579" s="200"/>
      <c r="O1579" s="200"/>
    </row>
    <row r="1580" spans="4:15" x14ac:dyDescent="0.5">
      <c r="D1580" s="200"/>
      <c r="E1580" s="200"/>
      <c r="F1580" s="200"/>
      <c r="G1580" s="200"/>
      <c r="H1580" s="200"/>
      <c r="I1580" s="200"/>
      <c r="J1580" s="200"/>
      <c r="K1580" s="200"/>
      <c r="L1580" s="200"/>
      <c r="M1580" s="200"/>
      <c r="N1580" s="200"/>
      <c r="O1580" s="200"/>
    </row>
    <row r="1581" spans="4:15" x14ac:dyDescent="0.5">
      <c r="D1581" s="200"/>
      <c r="E1581" s="200"/>
      <c r="F1581" s="200"/>
      <c r="G1581" s="200"/>
      <c r="H1581" s="200"/>
      <c r="I1581" s="200"/>
      <c r="J1581" s="200"/>
      <c r="K1581" s="200"/>
      <c r="L1581" s="200"/>
      <c r="M1581" s="200"/>
      <c r="N1581" s="200"/>
      <c r="O1581" s="200"/>
    </row>
    <row r="1582" spans="4:15" x14ac:dyDescent="0.5">
      <c r="D1582" s="200"/>
      <c r="E1582" s="200"/>
      <c r="F1582" s="200"/>
      <c r="G1582" s="200"/>
      <c r="H1582" s="200"/>
      <c r="I1582" s="200"/>
      <c r="J1582" s="200"/>
      <c r="K1582" s="200"/>
      <c r="L1582" s="200"/>
      <c r="M1582" s="200"/>
      <c r="N1582" s="200"/>
      <c r="O1582" s="200"/>
    </row>
    <row r="1583" spans="4:15" x14ac:dyDescent="0.5">
      <c r="D1583" s="200"/>
      <c r="E1583" s="200"/>
      <c r="F1583" s="200"/>
      <c r="G1583" s="200"/>
      <c r="H1583" s="200"/>
      <c r="I1583" s="200"/>
      <c r="J1583" s="200"/>
      <c r="K1583" s="200"/>
      <c r="L1583" s="200"/>
      <c r="M1583" s="200"/>
      <c r="N1583" s="200"/>
      <c r="O1583" s="200"/>
    </row>
    <row r="1584" spans="4:15" x14ac:dyDescent="0.5">
      <c r="D1584" s="200"/>
      <c r="E1584" s="200"/>
      <c r="F1584" s="200"/>
      <c r="G1584" s="200"/>
      <c r="H1584" s="200"/>
      <c r="I1584" s="200"/>
      <c r="J1584" s="200"/>
      <c r="K1584" s="200"/>
      <c r="L1584" s="200"/>
      <c r="M1584" s="200"/>
      <c r="N1584" s="200"/>
      <c r="O1584" s="200"/>
    </row>
    <row r="1585" spans="4:15" x14ac:dyDescent="0.5">
      <c r="D1585" s="200"/>
      <c r="E1585" s="200"/>
      <c r="F1585" s="200"/>
      <c r="G1585" s="200"/>
      <c r="H1585" s="200"/>
      <c r="I1585" s="200"/>
      <c r="J1585" s="200"/>
      <c r="K1585" s="200"/>
      <c r="L1585" s="200"/>
      <c r="M1585" s="200"/>
      <c r="N1585" s="200"/>
      <c r="O1585" s="200"/>
    </row>
    <row r="1586" spans="4:15" x14ac:dyDescent="0.5">
      <c r="D1586" s="200"/>
      <c r="E1586" s="200"/>
      <c r="F1586" s="200"/>
      <c r="G1586" s="200"/>
      <c r="H1586" s="200"/>
      <c r="I1586" s="200"/>
      <c r="J1586" s="200"/>
      <c r="K1586" s="200"/>
      <c r="L1586" s="200"/>
      <c r="M1586" s="200"/>
      <c r="N1586" s="200"/>
      <c r="O1586" s="200"/>
    </row>
    <row r="1587" spans="4:15" x14ac:dyDescent="0.5">
      <c r="D1587" s="200"/>
      <c r="E1587" s="200"/>
      <c r="F1587" s="200"/>
      <c r="G1587" s="200"/>
      <c r="H1587" s="200"/>
      <c r="I1587" s="200"/>
      <c r="J1587" s="200"/>
      <c r="K1587" s="200"/>
      <c r="L1587" s="200"/>
      <c r="M1587" s="200"/>
      <c r="N1587" s="200"/>
      <c r="O1587" s="200"/>
    </row>
    <row r="1588" spans="4:15" x14ac:dyDescent="0.5">
      <c r="D1588" s="200"/>
      <c r="E1588" s="200"/>
      <c r="F1588" s="200"/>
      <c r="G1588" s="200"/>
      <c r="H1588" s="200"/>
      <c r="I1588" s="200"/>
      <c r="J1588" s="200"/>
      <c r="K1588" s="200"/>
      <c r="L1588" s="200"/>
      <c r="M1588" s="200"/>
      <c r="N1588" s="200"/>
      <c r="O1588" s="200"/>
    </row>
    <row r="1589" spans="4:15" x14ac:dyDescent="0.5">
      <c r="D1589" s="200"/>
      <c r="E1589" s="200"/>
      <c r="F1589" s="200"/>
      <c r="G1589" s="200"/>
      <c r="H1589" s="200"/>
      <c r="I1589" s="200"/>
      <c r="J1589" s="200"/>
      <c r="K1589" s="200"/>
      <c r="L1589" s="200"/>
      <c r="M1589" s="200"/>
      <c r="N1589" s="200"/>
      <c r="O1589" s="200"/>
    </row>
    <row r="1590" spans="4:15" x14ac:dyDescent="0.5">
      <c r="D1590" s="200"/>
      <c r="E1590" s="200"/>
      <c r="F1590" s="200"/>
      <c r="G1590" s="200"/>
      <c r="H1590" s="200"/>
      <c r="I1590" s="200"/>
      <c r="J1590" s="200"/>
      <c r="K1590" s="200"/>
      <c r="L1590" s="200"/>
      <c r="M1590" s="200"/>
      <c r="N1590" s="200"/>
      <c r="O1590" s="200"/>
    </row>
    <row r="1591" spans="4:15" x14ac:dyDescent="0.5">
      <c r="D1591" s="200"/>
      <c r="E1591" s="200"/>
      <c r="F1591" s="200"/>
      <c r="G1591" s="200"/>
      <c r="H1591" s="200"/>
      <c r="I1591" s="200"/>
      <c r="J1591" s="200"/>
      <c r="K1591" s="200"/>
      <c r="L1591" s="200"/>
      <c r="M1591" s="200"/>
      <c r="N1591" s="200"/>
      <c r="O1591" s="200"/>
    </row>
    <row r="1592" spans="4:15" x14ac:dyDescent="0.5">
      <c r="D1592" s="200"/>
      <c r="E1592" s="200"/>
      <c r="F1592" s="200"/>
      <c r="G1592" s="200"/>
      <c r="H1592" s="200"/>
      <c r="I1592" s="200"/>
      <c r="J1592" s="200"/>
      <c r="K1592" s="200"/>
      <c r="L1592" s="200"/>
      <c r="M1592" s="200"/>
      <c r="N1592" s="200"/>
      <c r="O1592" s="200"/>
    </row>
    <row r="1593" spans="4:15" x14ac:dyDescent="0.5">
      <c r="D1593" s="200"/>
      <c r="E1593" s="200"/>
      <c r="F1593" s="200"/>
      <c r="G1593" s="200"/>
      <c r="H1593" s="200"/>
      <c r="I1593" s="200"/>
      <c r="J1593" s="200"/>
      <c r="K1593" s="200"/>
      <c r="L1593" s="200"/>
      <c r="M1593" s="200"/>
      <c r="N1593" s="200"/>
      <c r="O1593" s="200"/>
    </row>
    <row r="1594" spans="4:15" x14ac:dyDescent="0.5">
      <c r="D1594" s="200"/>
      <c r="E1594" s="200"/>
      <c r="F1594" s="200"/>
      <c r="G1594" s="200"/>
      <c r="H1594" s="200"/>
      <c r="I1594" s="200"/>
      <c r="J1594" s="200"/>
      <c r="K1594" s="200"/>
      <c r="L1594" s="200"/>
      <c r="M1594" s="200"/>
      <c r="N1594" s="200"/>
      <c r="O1594" s="200"/>
    </row>
    <row r="1595" spans="4:15" x14ac:dyDescent="0.5">
      <c r="D1595" s="200"/>
      <c r="E1595" s="200"/>
      <c r="F1595" s="200"/>
      <c r="G1595" s="200"/>
      <c r="H1595" s="200"/>
      <c r="I1595" s="200"/>
      <c r="J1595" s="200"/>
      <c r="K1595" s="200"/>
      <c r="L1595" s="200"/>
      <c r="M1595" s="200"/>
      <c r="N1595" s="200"/>
      <c r="O1595" s="200"/>
    </row>
    <row r="1596" spans="4:15" x14ac:dyDescent="0.5">
      <c r="D1596" s="200"/>
      <c r="E1596" s="200"/>
      <c r="F1596" s="200"/>
      <c r="G1596" s="200"/>
      <c r="H1596" s="200"/>
      <c r="I1596" s="200"/>
      <c r="J1596" s="200"/>
      <c r="K1596" s="200"/>
      <c r="L1596" s="200"/>
      <c r="M1596" s="200"/>
      <c r="N1596" s="200"/>
      <c r="O1596" s="200"/>
    </row>
    <row r="1597" spans="4:15" x14ac:dyDescent="0.5">
      <c r="D1597" s="200"/>
      <c r="E1597" s="200"/>
      <c r="F1597" s="200"/>
      <c r="G1597" s="200"/>
      <c r="H1597" s="200"/>
      <c r="I1597" s="200"/>
      <c r="J1597" s="200"/>
      <c r="K1597" s="200"/>
      <c r="L1597" s="200"/>
      <c r="M1597" s="200"/>
      <c r="N1597" s="200"/>
      <c r="O1597" s="200"/>
    </row>
    <row r="1598" spans="4:15" x14ac:dyDescent="0.5">
      <c r="D1598" s="200"/>
      <c r="E1598" s="200"/>
      <c r="F1598" s="200"/>
      <c r="G1598" s="200"/>
      <c r="H1598" s="200"/>
      <c r="I1598" s="200"/>
      <c r="J1598" s="200"/>
      <c r="K1598" s="200"/>
      <c r="L1598" s="200"/>
      <c r="M1598" s="200"/>
      <c r="N1598" s="200"/>
      <c r="O1598" s="200"/>
    </row>
    <row r="1599" spans="4:15" x14ac:dyDescent="0.5">
      <c r="D1599" s="200"/>
      <c r="E1599" s="200"/>
      <c r="F1599" s="200"/>
      <c r="G1599" s="200"/>
      <c r="H1599" s="200"/>
      <c r="I1599" s="200"/>
      <c r="J1599" s="200"/>
      <c r="K1599" s="200"/>
      <c r="L1599" s="200"/>
      <c r="M1599" s="200"/>
      <c r="N1599" s="200"/>
      <c r="O1599" s="200"/>
    </row>
    <row r="1600" spans="4:15" x14ac:dyDescent="0.5">
      <c r="D1600" s="200"/>
      <c r="E1600" s="200"/>
      <c r="F1600" s="200"/>
      <c r="G1600" s="200"/>
      <c r="H1600" s="200"/>
      <c r="I1600" s="200"/>
      <c r="J1600" s="200"/>
      <c r="K1600" s="200"/>
      <c r="L1600" s="200"/>
      <c r="M1600" s="200"/>
      <c r="N1600" s="200"/>
      <c r="O1600" s="200"/>
    </row>
    <row r="1601" spans="4:15" x14ac:dyDescent="0.5">
      <c r="D1601" s="200"/>
      <c r="E1601" s="200"/>
      <c r="F1601" s="200"/>
      <c r="G1601" s="200"/>
      <c r="H1601" s="200"/>
      <c r="I1601" s="200"/>
      <c r="J1601" s="200"/>
      <c r="K1601" s="200"/>
      <c r="L1601" s="200"/>
      <c r="M1601" s="200"/>
      <c r="N1601" s="200"/>
      <c r="O1601" s="200"/>
    </row>
    <row r="1602" spans="4:15" x14ac:dyDescent="0.5">
      <c r="D1602" s="200"/>
      <c r="E1602" s="200"/>
      <c r="F1602" s="200"/>
      <c r="G1602" s="200"/>
      <c r="H1602" s="200"/>
      <c r="I1602" s="200"/>
      <c r="J1602" s="200"/>
      <c r="K1602" s="200"/>
      <c r="L1602" s="200"/>
      <c r="M1602" s="200"/>
      <c r="N1602" s="200"/>
      <c r="O1602" s="200"/>
    </row>
    <row r="1603" spans="4:15" x14ac:dyDescent="0.5">
      <c r="D1603" s="200"/>
      <c r="E1603" s="200"/>
      <c r="F1603" s="200"/>
      <c r="G1603" s="200"/>
      <c r="H1603" s="200"/>
      <c r="I1603" s="200"/>
      <c r="J1603" s="200"/>
      <c r="K1603" s="200"/>
      <c r="L1603" s="200"/>
      <c r="M1603" s="200"/>
      <c r="N1603" s="200"/>
      <c r="O1603" s="200"/>
    </row>
    <row r="1604" spans="4:15" x14ac:dyDescent="0.5">
      <c r="D1604" s="200"/>
      <c r="E1604" s="200"/>
      <c r="F1604" s="200"/>
      <c r="G1604" s="200"/>
      <c r="H1604" s="200"/>
      <c r="I1604" s="200"/>
      <c r="J1604" s="200"/>
      <c r="K1604" s="200"/>
      <c r="L1604" s="200"/>
      <c r="M1604" s="200"/>
      <c r="N1604" s="200"/>
      <c r="O1604" s="200"/>
    </row>
    <row r="1605" spans="4:15" x14ac:dyDescent="0.5">
      <c r="D1605" s="200"/>
      <c r="E1605" s="200"/>
      <c r="F1605" s="200"/>
      <c r="G1605" s="200"/>
      <c r="H1605" s="200"/>
      <c r="I1605" s="200"/>
      <c r="J1605" s="200"/>
      <c r="K1605" s="200"/>
      <c r="L1605" s="200"/>
      <c r="M1605" s="200"/>
      <c r="N1605" s="200"/>
      <c r="O1605" s="200"/>
    </row>
    <row r="1606" spans="4:15" x14ac:dyDescent="0.5">
      <c r="D1606" s="200"/>
      <c r="E1606" s="200"/>
      <c r="F1606" s="200"/>
      <c r="G1606" s="200"/>
      <c r="H1606" s="200"/>
      <c r="I1606" s="200"/>
      <c r="J1606" s="200"/>
      <c r="K1606" s="200"/>
      <c r="L1606" s="200"/>
      <c r="M1606" s="200"/>
      <c r="N1606" s="200"/>
      <c r="O1606" s="200"/>
    </row>
    <row r="1607" spans="4:15" x14ac:dyDescent="0.5">
      <c r="D1607" s="200"/>
      <c r="E1607" s="200"/>
      <c r="F1607" s="200"/>
      <c r="G1607" s="200"/>
      <c r="H1607" s="200"/>
      <c r="I1607" s="200"/>
      <c r="J1607" s="200"/>
      <c r="K1607" s="200"/>
      <c r="L1607" s="200"/>
      <c r="M1607" s="200"/>
      <c r="N1607" s="200"/>
      <c r="O1607" s="200"/>
    </row>
    <row r="1608" spans="4:15" x14ac:dyDescent="0.5">
      <c r="D1608" s="200"/>
      <c r="E1608" s="200"/>
      <c r="F1608" s="200"/>
      <c r="G1608" s="200"/>
      <c r="H1608" s="200"/>
      <c r="I1608" s="200"/>
      <c r="J1608" s="200"/>
      <c r="K1608" s="200"/>
      <c r="L1608" s="200"/>
      <c r="M1608" s="200"/>
      <c r="N1608" s="200"/>
      <c r="O1608" s="200"/>
    </row>
    <row r="1609" spans="4:15" x14ac:dyDescent="0.5">
      <c r="D1609" s="200"/>
      <c r="E1609" s="200"/>
      <c r="F1609" s="200"/>
      <c r="G1609" s="200"/>
      <c r="H1609" s="200"/>
      <c r="I1609" s="200"/>
      <c r="J1609" s="200"/>
      <c r="K1609" s="200"/>
      <c r="L1609" s="200"/>
      <c r="M1609" s="200"/>
      <c r="N1609" s="200"/>
      <c r="O1609" s="200"/>
    </row>
    <row r="1610" spans="4:15" x14ac:dyDescent="0.5">
      <c r="D1610" s="200"/>
      <c r="E1610" s="200"/>
      <c r="F1610" s="200"/>
      <c r="G1610" s="200"/>
      <c r="H1610" s="200"/>
      <c r="I1610" s="200"/>
      <c r="J1610" s="200"/>
      <c r="K1610" s="200"/>
      <c r="L1610" s="200"/>
      <c r="M1610" s="200"/>
      <c r="N1610" s="200"/>
      <c r="O1610" s="200"/>
    </row>
    <row r="1611" spans="4:15" x14ac:dyDescent="0.5">
      <c r="D1611" s="200"/>
      <c r="E1611" s="200"/>
      <c r="F1611" s="200"/>
      <c r="G1611" s="200"/>
      <c r="H1611" s="200"/>
      <c r="I1611" s="200"/>
      <c r="J1611" s="200"/>
      <c r="K1611" s="200"/>
      <c r="L1611" s="200"/>
      <c r="M1611" s="200"/>
      <c r="N1611" s="200"/>
      <c r="O1611" s="200"/>
    </row>
    <row r="1612" spans="4:15" x14ac:dyDescent="0.5">
      <c r="D1612" s="200"/>
      <c r="E1612" s="200"/>
      <c r="F1612" s="200"/>
      <c r="G1612" s="200"/>
      <c r="H1612" s="200"/>
      <c r="I1612" s="200"/>
      <c r="J1612" s="200"/>
      <c r="K1612" s="200"/>
      <c r="L1612" s="200"/>
      <c r="M1612" s="200"/>
      <c r="N1612" s="200"/>
      <c r="O1612" s="200"/>
    </row>
    <row r="1613" spans="4:15" x14ac:dyDescent="0.5">
      <c r="D1613" s="200"/>
      <c r="E1613" s="200"/>
      <c r="F1613" s="200"/>
      <c r="G1613" s="200"/>
      <c r="H1613" s="200"/>
      <c r="I1613" s="200"/>
      <c r="J1613" s="200"/>
      <c r="K1613" s="200"/>
      <c r="L1613" s="200"/>
      <c r="M1613" s="200"/>
      <c r="N1613" s="200"/>
      <c r="O1613" s="200"/>
    </row>
    <row r="1614" spans="4:15" x14ac:dyDescent="0.5">
      <c r="D1614" s="200"/>
      <c r="E1614" s="200"/>
      <c r="F1614" s="200"/>
      <c r="G1614" s="200"/>
      <c r="H1614" s="200"/>
      <c r="I1614" s="200"/>
      <c r="J1614" s="200"/>
      <c r="K1614" s="200"/>
      <c r="L1614" s="200"/>
      <c r="M1614" s="200"/>
      <c r="N1614" s="200"/>
      <c r="O1614" s="200"/>
    </row>
    <row r="1615" spans="4:15" x14ac:dyDescent="0.5">
      <c r="D1615" s="200"/>
      <c r="E1615" s="200"/>
      <c r="F1615" s="200"/>
      <c r="G1615" s="200"/>
      <c r="H1615" s="200"/>
      <c r="I1615" s="200"/>
      <c r="J1615" s="200"/>
      <c r="K1615" s="200"/>
      <c r="L1615" s="200"/>
      <c r="M1615" s="200"/>
      <c r="N1615" s="200"/>
      <c r="O1615" s="200"/>
    </row>
    <row r="1616" spans="4:15" x14ac:dyDescent="0.5">
      <c r="D1616" s="200"/>
      <c r="E1616" s="200"/>
      <c r="F1616" s="200"/>
      <c r="G1616" s="200"/>
      <c r="H1616" s="200"/>
      <c r="I1616" s="200"/>
      <c r="J1616" s="200"/>
      <c r="K1616" s="200"/>
      <c r="L1616" s="200"/>
      <c r="M1616" s="200"/>
      <c r="N1616" s="200"/>
      <c r="O1616" s="200"/>
    </row>
    <row r="1617" spans="4:15" x14ac:dyDescent="0.5">
      <c r="D1617" s="200"/>
      <c r="E1617" s="200"/>
      <c r="F1617" s="200"/>
      <c r="G1617" s="200"/>
      <c r="H1617" s="200"/>
      <c r="I1617" s="200"/>
      <c r="J1617" s="200"/>
      <c r="K1617" s="200"/>
      <c r="L1617" s="200"/>
      <c r="M1617" s="200"/>
      <c r="N1617" s="200"/>
      <c r="O1617" s="200"/>
    </row>
    <row r="1618" spans="4:15" x14ac:dyDescent="0.5">
      <c r="D1618" s="200"/>
      <c r="E1618" s="200"/>
      <c r="F1618" s="200"/>
      <c r="G1618" s="200"/>
      <c r="H1618" s="200"/>
      <c r="I1618" s="200"/>
      <c r="J1618" s="200"/>
      <c r="K1618" s="200"/>
      <c r="L1618" s="200"/>
      <c r="M1618" s="200"/>
      <c r="N1618" s="200"/>
      <c r="O1618" s="200"/>
    </row>
    <row r="1619" spans="4:15" x14ac:dyDescent="0.5">
      <c r="D1619" s="200"/>
      <c r="E1619" s="200"/>
      <c r="F1619" s="200"/>
      <c r="G1619" s="200"/>
      <c r="H1619" s="200"/>
      <c r="I1619" s="200"/>
      <c r="J1619" s="200"/>
      <c r="K1619" s="200"/>
      <c r="L1619" s="200"/>
      <c r="M1619" s="200"/>
      <c r="N1619" s="200"/>
      <c r="O1619" s="200"/>
    </row>
    <row r="1620" spans="4:15" x14ac:dyDescent="0.5">
      <c r="D1620" s="200"/>
      <c r="E1620" s="200"/>
      <c r="F1620" s="200"/>
      <c r="G1620" s="200"/>
      <c r="H1620" s="200"/>
      <c r="I1620" s="200"/>
      <c r="J1620" s="200"/>
      <c r="K1620" s="200"/>
      <c r="L1620" s="200"/>
      <c r="M1620" s="200"/>
      <c r="N1620" s="200"/>
      <c r="O1620" s="200"/>
    </row>
    <row r="1621" spans="4:15" x14ac:dyDescent="0.5">
      <c r="D1621" s="200"/>
      <c r="E1621" s="200"/>
      <c r="F1621" s="200"/>
      <c r="G1621" s="200"/>
      <c r="H1621" s="200"/>
      <c r="I1621" s="200"/>
      <c r="J1621" s="200"/>
      <c r="K1621" s="200"/>
      <c r="L1621" s="200"/>
      <c r="M1621" s="200"/>
      <c r="N1621" s="200"/>
      <c r="O1621" s="200"/>
    </row>
    <row r="1622" spans="4:15" x14ac:dyDescent="0.5">
      <c r="D1622" s="200"/>
      <c r="E1622" s="200"/>
      <c r="F1622" s="200"/>
      <c r="G1622" s="200"/>
      <c r="H1622" s="200"/>
      <c r="I1622" s="200"/>
      <c r="J1622" s="200"/>
      <c r="K1622" s="200"/>
      <c r="L1622" s="200"/>
      <c r="M1622" s="200"/>
      <c r="N1622" s="200"/>
      <c r="O1622" s="200"/>
    </row>
    <row r="1623" spans="4:15" x14ac:dyDescent="0.5">
      <c r="D1623" s="200"/>
      <c r="E1623" s="200"/>
      <c r="F1623" s="200"/>
      <c r="G1623" s="200"/>
      <c r="H1623" s="200"/>
      <c r="I1623" s="200"/>
      <c r="J1623" s="200"/>
      <c r="K1623" s="200"/>
      <c r="L1623" s="200"/>
      <c r="M1623" s="200"/>
      <c r="N1623" s="200"/>
      <c r="O1623" s="200"/>
    </row>
    <row r="1624" spans="4:15" x14ac:dyDescent="0.5">
      <c r="D1624" s="200"/>
      <c r="E1624" s="200"/>
      <c r="F1624" s="200"/>
      <c r="G1624" s="200"/>
      <c r="H1624" s="200"/>
      <c r="I1624" s="200"/>
      <c r="J1624" s="200"/>
      <c r="K1624" s="200"/>
      <c r="L1624" s="200"/>
      <c r="M1624" s="200"/>
      <c r="N1624" s="200"/>
      <c r="O1624" s="200"/>
    </row>
    <row r="1625" spans="4:15" x14ac:dyDescent="0.5">
      <c r="D1625" s="200"/>
      <c r="E1625" s="200"/>
      <c r="F1625" s="200"/>
      <c r="G1625" s="200"/>
      <c r="H1625" s="200"/>
      <c r="I1625" s="200"/>
      <c r="J1625" s="200"/>
      <c r="K1625" s="200"/>
      <c r="L1625" s="200"/>
      <c r="M1625" s="200"/>
      <c r="N1625" s="200"/>
      <c r="O1625" s="200"/>
    </row>
    <row r="1626" spans="4:15" x14ac:dyDescent="0.5">
      <c r="D1626" s="200"/>
      <c r="E1626" s="200"/>
      <c r="F1626" s="200"/>
      <c r="G1626" s="200"/>
      <c r="H1626" s="200"/>
      <c r="I1626" s="200"/>
      <c r="J1626" s="200"/>
      <c r="K1626" s="200"/>
      <c r="L1626" s="200"/>
      <c r="M1626" s="200"/>
      <c r="N1626" s="200"/>
      <c r="O1626" s="200"/>
    </row>
    <row r="1627" spans="4:15" x14ac:dyDescent="0.5">
      <c r="D1627" s="200"/>
      <c r="E1627" s="200"/>
      <c r="F1627" s="200"/>
      <c r="G1627" s="200"/>
      <c r="H1627" s="200"/>
      <c r="I1627" s="200"/>
      <c r="J1627" s="200"/>
      <c r="K1627" s="200"/>
      <c r="L1627" s="200"/>
      <c r="M1627" s="200"/>
      <c r="N1627" s="200"/>
      <c r="O1627" s="200"/>
    </row>
    <row r="1628" spans="4:15" x14ac:dyDescent="0.5">
      <c r="D1628" s="200"/>
      <c r="E1628" s="200"/>
      <c r="F1628" s="200"/>
      <c r="G1628" s="200"/>
      <c r="H1628" s="200"/>
      <c r="I1628" s="200"/>
      <c r="J1628" s="200"/>
      <c r="K1628" s="200"/>
      <c r="L1628" s="200"/>
      <c r="M1628" s="200"/>
      <c r="N1628" s="200"/>
      <c r="O1628" s="200"/>
    </row>
    <row r="1629" spans="4:15" x14ac:dyDescent="0.5">
      <c r="D1629" s="200"/>
      <c r="E1629" s="200"/>
      <c r="F1629" s="200"/>
      <c r="G1629" s="200"/>
      <c r="H1629" s="200"/>
      <c r="I1629" s="200"/>
      <c r="J1629" s="200"/>
      <c r="K1629" s="200"/>
      <c r="L1629" s="200"/>
      <c r="M1629" s="200"/>
      <c r="N1629" s="200"/>
      <c r="O1629" s="200"/>
    </row>
    <row r="1630" spans="4:15" x14ac:dyDescent="0.5">
      <c r="D1630" s="200"/>
      <c r="E1630" s="200"/>
      <c r="F1630" s="200"/>
      <c r="G1630" s="200"/>
      <c r="H1630" s="200"/>
      <c r="I1630" s="200"/>
      <c r="J1630" s="200"/>
      <c r="K1630" s="200"/>
      <c r="L1630" s="200"/>
      <c r="M1630" s="200"/>
      <c r="N1630" s="200"/>
      <c r="O1630" s="200"/>
    </row>
    <row r="1631" spans="4:15" x14ac:dyDescent="0.5">
      <c r="D1631" s="200"/>
      <c r="E1631" s="200"/>
      <c r="F1631" s="200"/>
      <c r="G1631" s="200"/>
      <c r="H1631" s="200"/>
      <c r="I1631" s="200"/>
      <c r="J1631" s="200"/>
      <c r="K1631" s="200"/>
      <c r="L1631" s="200"/>
      <c r="M1631" s="200"/>
      <c r="N1631" s="200"/>
      <c r="O1631" s="200"/>
    </row>
    <row r="1632" spans="4:15" x14ac:dyDescent="0.5">
      <c r="D1632" s="200"/>
      <c r="E1632" s="200"/>
      <c r="F1632" s="200"/>
      <c r="G1632" s="200"/>
      <c r="H1632" s="200"/>
      <c r="I1632" s="200"/>
      <c r="J1632" s="200"/>
      <c r="K1632" s="200"/>
      <c r="L1632" s="200"/>
      <c r="M1632" s="200"/>
      <c r="N1632" s="200"/>
      <c r="O1632" s="200"/>
    </row>
    <row r="1633" spans="4:15" x14ac:dyDescent="0.5">
      <c r="D1633" s="200"/>
      <c r="E1633" s="200"/>
      <c r="F1633" s="200"/>
      <c r="G1633" s="200"/>
      <c r="H1633" s="200"/>
      <c r="I1633" s="200"/>
      <c r="J1633" s="200"/>
      <c r="K1633" s="200"/>
      <c r="L1633" s="200"/>
      <c r="M1633" s="200"/>
      <c r="N1633" s="200"/>
      <c r="O1633" s="200"/>
    </row>
    <row r="1634" spans="4:15" x14ac:dyDescent="0.5">
      <c r="D1634" s="200"/>
      <c r="E1634" s="200"/>
      <c r="F1634" s="200"/>
      <c r="G1634" s="200"/>
      <c r="H1634" s="200"/>
      <c r="I1634" s="200"/>
      <c r="J1634" s="200"/>
      <c r="K1634" s="200"/>
      <c r="L1634" s="200"/>
      <c r="M1634" s="200"/>
      <c r="N1634" s="200"/>
      <c r="O1634" s="200"/>
    </row>
    <row r="1635" spans="4:15" x14ac:dyDescent="0.5">
      <c r="D1635" s="200"/>
      <c r="E1635" s="200"/>
      <c r="F1635" s="200"/>
      <c r="G1635" s="200"/>
      <c r="H1635" s="200"/>
      <c r="I1635" s="200"/>
      <c r="J1635" s="200"/>
      <c r="K1635" s="200"/>
      <c r="L1635" s="200"/>
      <c r="M1635" s="200"/>
      <c r="N1635" s="200"/>
      <c r="O1635" s="200"/>
    </row>
    <row r="1636" spans="4:15" x14ac:dyDescent="0.5">
      <c r="D1636" s="200"/>
      <c r="E1636" s="200"/>
      <c r="F1636" s="200"/>
      <c r="G1636" s="200"/>
      <c r="H1636" s="200"/>
      <c r="I1636" s="200"/>
      <c r="J1636" s="200"/>
      <c r="K1636" s="200"/>
      <c r="L1636" s="200"/>
      <c r="M1636" s="200"/>
      <c r="N1636" s="200"/>
      <c r="O1636" s="200"/>
    </row>
    <row r="1637" spans="4:15" x14ac:dyDescent="0.5">
      <c r="D1637" s="200"/>
      <c r="E1637" s="200"/>
      <c r="F1637" s="200"/>
      <c r="G1637" s="200"/>
      <c r="H1637" s="200"/>
      <c r="I1637" s="200"/>
      <c r="J1637" s="200"/>
      <c r="K1637" s="200"/>
      <c r="L1637" s="200"/>
      <c r="M1637" s="200"/>
      <c r="N1637" s="200"/>
      <c r="O1637" s="200"/>
    </row>
    <row r="1638" spans="4:15" x14ac:dyDescent="0.5">
      <c r="D1638" s="200"/>
      <c r="E1638" s="200"/>
      <c r="F1638" s="200"/>
      <c r="G1638" s="200"/>
      <c r="H1638" s="200"/>
      <c r="I1638" s="200"/>
      <c r="J1638" s="200"/>
      <c r="K1638" s="200"/>
      <c r="L1638" s="200"/>
      <c r="M1638" s="200"/>
      <c r="N1638" s="200"/>
      <c r="O1638" s="200"/>
    </row>
    <row r="1639" spans="4:15" x14ac:dyDescent="0.5">
      <c r="D1639" s="200"/>
      <c r="E1639" s="200"/>
      <c r="F1639" s="200"/>
      <c r="G1639" s="200"/>
      <c r="H1639" s="200"/>
      <c r="I1639" s="200"/>
      <c r="J1639" s="200"/>
      <c r="K1639" s="200"/>
      <c r="L1639" s="200"/>
      <c r="M1639" s="200"/>
      <c r="N1639" s="200"/>
      <c r="O1639" s="200"/>
    </row>
    <row r="1640" spans="4:15" x14ac:dyDescent="0.5">
      <c r="D1640" s="200"/>
      <c r="E1640" s="200"/>
      <c r="F1640" s="200"/>
      <c r="G1640" s="200"/>
      <c r="H1640" s="200"/>
      <c r="I1640" s="200"/>
      <c r="J1640" s="200"/>
      <c r="K1640" s="200"/>
      <c r="L1640" s="200"/>
      <c r="M1640" s="200"/>
      <c r="N1640" s="200"/>
      <c r="O1640" s="200"/>
    </row>
    <row r="1641" spans="4:15" x14ac:dyDescent="0.5">
      <c r="D1641" s="200"/>
      <c r="E1641" s="200"/>
      <c r="F1641" s="200"/>
      <c r="G1641" s="200"/>
      <c r="H1641" s="200"/>
      <c r="I1641" s="200"/>
      <c r="J1641" s="200"/>
      <c r="K1641" s="200"/>
      <c r="L1641" s="200"/>
      <c r="M1641" s="200"/>
      <c r="N1641" s="200"/>
      <c r="O1641" s="200"/>
    </row>
    <row r="1642" spans="4:15" x14ac:dyDescent="0.5">
      <c r="D1642" s="200"/>
      <c r="E1642" s="200"/>
      <c r="F1642" s="200"/>
      <c r="G1642" s="200"/>
      <c r="H1642" s="200"/>
      <c r="I1642" s="200"/>
      <c r="J1642" s="200"/>
      <c r="K1642" s="200"/>
      <c r="L1642" s="200"/>
      <c r="M1642" s="200"/>
      <c r="N1642" s="200"/>
      <c r="O1642" s="200"/>
    </row>
    <row r="1643" spans="4:15" x14ac:dyDescent="0.5">
      <c r="D1643" s="200"/>
      <c r="E1643" s="200"/>
      <c r="F1643" s="200"/>
      <c r="G1643" s="200"/>
      <c r="H1643" s="200"/>
      <c r="I1643" s="200"/>
      <c r="J1643" s="200"/>
      <c r="K1643" s="200"/>
      <c r="L1643" s="200"/>
      <c r="M1643" s="200"/>
      <c r="N1643" s="200"/>
      <c r="O1643" s="200"/>
    </row>
    <row r="1644" spans="4:15" x14ac:dyDescent="0.5">
      <c r="D1644" s="200"/>
      <c r="E1644" s="200"/>
      <c r="F1644" s="200"/>
      <c r="G1644" s="200"/>
      <c r="H1644" s="200"/>
      <c r="I1644" s="200"/>
      <c r="J1644" s="200"/>
      <c r="K1644" s="200"/>
      <c r="L1644" s="200"/>
      <c r="M1644" s="200"/>
      <c r="N1644" s="200"/>
      <c r="O1644" s="200"/>
    </row>
    <row r="1645" spans="4:15" x14ac:dyDescent="0.5">
      <c r="D1645" s="200"/>
      <c r="E1645" s="200"/>
      <c r="F1645" s="200"/>
      <c r="G1645" s="200"/>
      <c r="H1645" s="200"/>
      <c r="I1645" s="200"/>
      <c r="J1645" s="200"/>
      <c r="K1645" s="200"/>
      <c r="L1645" s="200"/>
      <c r="M1645" s="200"/>
      <c r="N1645" s="200"/>
      <c r="O1645" s="200"/>
    </row>
    <row r="1646" spans="4:15" x14ac:dyDescent="0.5">
      <c r="D1646" s="200"/>
      <c r="E1646" s="200"/>
      <c r="F1646" s="200"/>
      <c r="G1646" s="200"/>
      <c r="H1646" s="200"/>
      <c r="I1646" s="200"/>
      <c r="J1646" s="200"/>
      <c r="K1646" s="200"/>
      <c r="L1646" s="200"/>
      <c r="M1646" s="200"/>
      <c r="N1646" s="200"/>
      <c r="O1646" s="200"/>
    </row>
    <row r="1647" spans="4:15" x14ac:dyDescent="0.5">
      <c r="D1647" s="200"/>
      <c r="E1647" s="200"/>
      <c r="F1647" s="200"/>
      <c r="G1647" s="200"/>
      <c r="H1647" s="200"/>
      <c r="I1647" s="200"/>
      <c r="J1647" s="200"/>
      <c r="K1647" s="200"/>
      <c r="L1647" s="200"/>
      <c r="M1647" s="200"/>
      <c r="N1647" s="200"/>
      <c r="O1647" s="200"/>
    </row>
    <row r="1648" spans="4:15" x14ac:dyDescent="0.5">
      <c r="D1648" s="200"/>
      <c r="E1648" s="200"/>
      <c r="F1648" s="200"/>
      <c r="G1648" s="200"/>
      <c r="H1648" s="200"/>
      <c r="I1648" s="200"/>
      <c r="J1648" s="200"/>
      <c r="K1648" s="200"/>
      <c r="L1648" s="200"/>
      <c r="M1648" s="200"/>
      <c r="N1648" s="200"/>
      <c r="O1648" s="200"/>
    </row>
    <row r="1649" spans="4:15" x14ac:dyDescent="0.5">
      <c r="D1649" s="200"/>
      <c r="E1649" s="200"/>
      <c r="F1649" s="200"/>
      <c r="G1649" s="200"/>
      <c r="H1649" s="200"/>
      <c r="I1649" s="200"/>
      <c r="J1649" s="200"/>
      <c r="K1649" s="200"/>
      <c r="L1649" s="200"/>
      <c r="M1649" s="200"/>
      <c r="N1649" s="200"/>
      <c r="O1649" s="200"/>
    </row>
    <row r="1650" spans="4:15" x14ac:dyDescent="0.5">
      <c r="D1650" s="200"/>
      <c r="E1650" s="200"/>
      <c r="F1650" s="200"/>
      <c r="G1650" s="200"/>
      <c r="H1650" s="200"/>
      <c r="I1650" s="200"/>
      <c r="J1650" s="200"/>
      <c r="K1650" s="200"/>
      <c r="L1650" s="200"/>
      <c r="M1650" s="200"/>
      <c r="N1650" s="200"/>
      <c r="O1650" s="200"/>
    </row>
    <row r="1651" spans="4:15" x14ac:dyDescent="0.5">
      <c r="D1651" s="200"/>
      <c r="E1651" s="200"/>
      <c r="F1651" s="200"/>
      <c r="G1651" s="200"/>
      <c r="H1651" s="200"/>
      <c r="I1651" s="200"/>
      <c r="J1651" s="200"/>
      <c r="K1651" s="200"/>
      <c r="L1651" s="200"/>
      <c r="M1651" s="200"/>
      <c r="N1651" s="200"/>
      <c r="O1651" s="200"/>
    </row>
    <row r="1652" spans="4:15" x14ac:dyDescent="0.5">
      <c r="D1652" s="200"/>
      <c r="E1652" s="200"/>
      <c r="F1652" s="200"/>
      <c r="G1652" s="200"/>
      <c r="H1652" s="200"/>
      <c r="I1652" s="200"/>
      <c r="J1652" s="200"/>
      <c r="K1652" s="200"/>
      <c r="L1652" s="200"/>
      <c r="M1652" s="200"/>
      <c r="N1652" s="200"/>
      <c r="O1652" s="200"/>
    </row>
    <row r="1653" spans="4:15" x14ac:dyDescent="0.5">
      <c r="D1653" s="200"/>
      <c r="E1653" s="200"/>
      <c r="F1653" s="200"/>
      <c r="G1653" s="200"/>
      <c r="H1653" s="200"/>
      <c r="I1653" s="200"/>
      <c r="J1653" s="200"/>
      <c r="K1653" s="200"/>
      <c r="L1653" s="200"/>
      <c r="M1653" s="200"/>
      <c r="N1653" s="200"/>
      <c r="O1653" s="200"/>
    </row>
    <row r="1654" spans="4:15" x14ac:dyDescent="0.5">
      <c r="D1654" s="200"/>
      <c r="E1654" s="200"/>
      <c r="F1654" s="200"/>
      <c r="G1654" s="200"/>
      <c r="H1654" s="200"/>
      <c r="I1654" s="200"/>
      <c r="J1654" s="200"/>
      <c r="K1654" s="200"/>
      <c r="L1654" s="200"/>
      <c r="M1654" s="200"/>
      <c r="N1654" s="200"/>
      <c r="O1654" s="200"/>
    </row>
    <row r="1655" spans="4:15" x14ac:dyDescent="0.5">
      <c r="D1655" s="200"/>
      <c r="E1655" s="200"/>
      <c r="F1655" s="200"/>
      <c r="G1655" s="200"/>
      <c r="H1655" s="200"/>
      <c r="I1655" s="200"/>
      <c r="J1655" s="200"/>
      <c r="K1655" s="200"/>
      <c r="L1655" s="200"/>
      <c r="M1655" s="200"/>
      <c r="N1655" s="200"/>
      <c r="O1655" s="200"/>
    </row>
    <row r="1656" spans="4:15" x14ac:dyDescent="0.5">
      <c r="D1656" s="200"/>
      <c r="E1656" s="200"/>
      <c r="F1656" s="200"/>
      <c r="G1656" s="200"/>
      <c r="H1656" s="200"/>
      <c r="I1656" s="200"/>
      <c r="J1656" s="200"/>
      <c r="K1656" s="200"/>
      <c r="L1656" s="200"/>
      <c r="M1656" s="200"/>
      <c r="N1656" s="200"/>
      <c r="O1656" s="200"/>
    </row>
    <row r="1657" spans="4:15" x14ac:dyDescent="0.5">
      <c r="D1657" s="200"/>
      <c r="E1657" s="200"/>
      <c r="F1657" s="200"/>
      <c r="G1657" s="200"/>
      <c r="H1657" s="200"/>
      <c r="I1657" s="200"/>
      <c r="J1657" s="200"/>
      <c r="K1657" s="200"/>
      <c r="L1657" s="200"/>
      <c r="M1657" s="200"/>
      <c r="N1657" s="200"/>
      <c r="O1657" s="200"/>
    </row>
    <row r="1658" spans="4:15" x14ac:dyDescent="0.5">
      <c r="D1658" s="200"/>
      <c r="E1658" s="200"/>
      <c r="F1658" s="200"/>
      <c r="G1658" s="200"/>
      <c r="H1658" s="200"/>
      <c r="I1658" s="200"/>
      <c r="J1658" s="200"/>
      <c r="K1658" s="200"/>
      <c r="L1658" s="200"/>
      <c r="M1658" s="200"/>
      <c r="N1658" s="200"/>
      <c r="O1658" s="200"/>
    </row>
    <row r="1659" spans="4:15" x14ac:dyDescent="0.5">
      <c r="D1659" s="200"/>
      <c r="E1659" s="200"/>
      <c r="F1659" s="200"/>
      <c r="G1659" s="200"/>
      <c r="H1659" s="200"/>
      <c r="I1659" s="200"/>
      <c r="J1659" s="200"/>
      <c r="K1659" s="200"/>
      <c r="L1659" s="200"/>
      <c r="M1659" s="200"/>
      <c r="N1659" s="200"/>
      <c r="O1659" s="200"/>
    </row>
    <row r="1660" spans="4:15" x14ac:dyDescent="0.5">
      <c r="D1660" s="200"/>
      <c r="E1660" s="200"/>
      <c r="F1660" s="200"/>
      <c r="G1660" s="200"/>
      <c r="H1660" s="200"/>
      <c r="I1660" s="200"/>
      <c r="J1660" s="200"/>
      <c r="K1660" s="200"/>
      <c r="L1660" s="200"/>
      <c r="M1660" s="200"/>
      <c r="N1660" s="200"/>
      <c r="O1660" s="200"/>
    </row>
    <row r="1661" spans="4:15" x14ac:dyDescent="0.5">
      <c r="D1661" s="200"/>
      <c r="E1661" s="200"/>
      <c r="F1661" s="200"/>
      <c r="G1661" s="200"/>
      <c r="H1661" s="200"/>
      <c r="I1661" s="200"/>
      <c r="J1661" s="200"/>
      <c r="K1661" s="200"/>
      <c r="L1661" s="200"/>
      <c r="M1661" s="200"/>
      <c r="N1661" s="200"/>
      <c r="O1661" s="200"/>
    </row>
    <row r="1662" spans="4:15" x14ac:dyDescent="0.5">
      <c r="D1662" s="200"/>
      <c r="E1662" s="200"/>
      <c r="F1662" s="200"/>
      <c r="G1662" s="200"/>
      <c r="H1662" s="200"/>
      <c r="I1662" s="200"/>
      <c r="J1662" s="200"/>
      <c r="K1662" s="200"/>
      <c r="L1662" s="200"/>
      <c r="M1662" s="200"/>
      <c r="N1662" s="200"/>
      <c r="O1662" s="200"/>
    </row>
    <row r="1663" spans="4:15" x14ac:dyDescent="0.5">
      <c r="D1663" s="200"/>
      <c r="E1663" s="200"/>
      <c r="F1663" s="200"/>
      <c r="G1663" s="200"/>
      <c r="H1663" s="200"/>
      <c r="I1663" s="200"/>
      <c r="J1663" s="200"/>
      <c r="K1663" s="200"/>
      <c r="L1663" s="200"/>
      <c r="M1663" s="200"/>
      <c r="N1663" s="200"/>
      <c r="O1663" s="200"/>
    </row>
    <row r="1664" spans="4:15" x14ac:dyDescent="0.5">
      <c r="D1664" s="200"/>
      <c r="E1664" s="200"/>
      <c r="F1664" s="200"/>
      <c r="G1664" s="200"/>
      <c r="H1664" s="200"/>
      <c r="I1664" s="200"/>
      <c r="J1664" s="200"/>
      <c r="K1664" s="200"/>
      <c r="L1664" s="200"/>
      <c r="M1664" s="200"/>
      <c r="N1664" s="200"/>
      <c r="O1664" s="200"/>
    </row>
    <row r="1665" spans="4:15" x14ac:dyDescent="0.5">
      <c r="D1665" s="200"/>
      <c r="E1665" s="200"/>
      <c r="F1665" s="200"/>
      <c r="G1665" s="200"/>
      <c r="H1665" s="200"/>
      <c r="I1665" s="200"/>
      <c r="J1665" s="200"/>
      <c r="K1665" s="200"/>
      <c r="L1665" s="200"/>
      <c r="M1665" s="200"/>
      <c r="N1665" s="200"/>
      <c r="O1665" s="200"/>
    </row>
    <row r="1666" spans="4:15" x14ac:dyDescent="0.5">
      <c r="D1666" s="200"/>
      <c r="E1666" s="200"/>
      <c r="F1666" s="200"/>
      <c r="G1666" s="200"/>
      <c r="H1666" s="200"/>
      <c r="I1666" s="200"/>
      <c r="J1666" s="200"/>
      <c r="K1666" s="200"/>
      <c r="L1666" s="200"/>
      <c r="M1666" s="200"/>
      <c r="N1666" s="200"/>
      <c r="O1666" s="200"/>
    </row>
    <row r="1667" spans="4:15" x14ac:dyDescent="0.5">
      <c r="D1667" s="200"/>
      <c r="E1667" s="200"/>
      <c r="F1667" s="200"/>
      <c r="G1667" s="200"/>
      <c r="H1667" s="200"/>
      <c r="I1667" s="200"/>
      <c r="J1667" s="200"/>
      <c r="K1667" s="200"/>
      <c r="L1667" s="200"/>
      <c r="M1667" s="200"/>
      <c r="N1667" s="200"/>
      <c r="O1667" s="200"/>
    </row>
    <row r="1668" spans="4:15" x14ac:dyDescent="0.5">
      <c r="D1668" s="200"/>
      <c r="E1668" s="200"/>
      <c r="F1668" s="200"/>
      <c r="G1668" s="200"/>
      <c r="H1668" s="200"/>
      <c r="I1668" s="200"/>
      <c r="J1668" s="200"/>
      <c r="K1668" s="200"/>
      <c r="L1668" s="200"/>
      <c r="M1668" s="200"/>
      <c r="N1668" s="200"/>
      <c r="O1668" s="200"/>
    </row>
    <row r="1669" spans="4:15" x14ac:dyDescent="0.5">
      <c r="D1669" s="200"/>
      <c r="E1669" s="200"/>
      <c r="F1669" s="200"/>
      <c r="G1669" s="200"/>
      <c r="H1669" s="200"/>
      <c r="I1669" s="200"/>
      <c r="J1669" s="200"/>
      <c r="K1669" s="200"/>
      <c r="L1669" s="200"/>
      <c r="M1669" s="200"/>
      <c r="N1669" s="200"/>
      <c r="O1669" s="200"/>
    </row>
    <row r="1670" spans="4:15" x14ac:dyDescent="0.5">
      <c r="D1670" s="200"/>
      <c r="E1670" s="200"/>
      <c r="F1670" s="200"/>
      <c r="G1670" s="200"/>
      <c r="H1670" s="200"/>
      <c r="I1670" s="200"/>
      <c r="J1670" s="200"/>
      <c r="K1670" s="200"/>
      <c r="L1670" s="200"/>
      <c r="M1670" s="200"/>
      <c r="N1670" s="200"/>
      <c r="O1670" s="200"/>
    </row>
    <row r="1671" spans="4:15" x14ac:dyDescent="0.5">
      <c r="D1671" s="200"/>
      <c r="E1671" s="200"/>
      <c r="F1671" s="200"/>
      <c r="G1671" s="200"/>
      <c r="H1671" s="200"/>
      <c r="I1671" s="200"/>
      <c r="J1671" s="200"/>
      <c r="K1671" s="200"/>
      <c r="L1671" s="200"/>
      <c r="M1671" s="200"/>
      <c r="N1671" s="200"/>
      <c r="O1671" s="200"/>
    </row>
    <row r="1672" spans="4:15" x14ac:dyDescent="0.5">
      <c r="D1672" s="200"/>
      <c r="E1672" s="200"/>
      <c r="F1672" s="200"/>
      <c r="G1672" s="200"/>
      <c r="H1672" s="200"/>
      <c r="I1672" s="200"/>
      <c r="J1672" s="200"/>
      <c r="K1672" s="200"/>
      <c r="L1672" s="200"/>
      <c r="M1672" s="200"/>
      <c r="N1672" s="200"/>
      <c r="O1672" s="200"/>
    </row>
    <row r="1673" spans="4:15" x14ac:dyDescent="0.5">
      <c r="D1673" s="200"/>
      <c r="E1673" s="200"/>
      <c r="F1673" s="200"/>
      <c r="G1673" s="200"/>
      <c r="H1673" s="200"/>
      <c r="I1673" s="200"/>
      <c r="J1673" s="200"/>
      <c r="K1673" s="200"/>
      <c r="L1673" s="200"/>
      <c r="M1673" s="200"/>
      <c r="N1673" s="200"/>
      <c r="O1673" s="200"/>
    </row>
    <row r="1674" spans="4:15" x14ac:dyDescent="0.5">
      <c r="D1674" s="200"/>
      <c r="E1674" s="200"/>
      <c r="F1674" s="200"/>
      <c r="G1674" s="200"/>
      <c r="H1674" s="200"/>
      <c r="I1674" s="200"/>
      <c r="J1674" s="200"/>
      <c r="K1674" s="200"/>
      <c r="L1674" s="200"/>
      <c r="M1674" s="200"/>
      <c r="N1674" s="200"/>
      <c r="O1674" s="200"/>
    </row>
    <row r="1675" spans="4:15" x14ac:dyDescent="0.5">
      <c r="D1675" s="200"/>
      <c r="E1675" s="200"/>
      <c r="F1675" s="200"/>
      <c r="G1675" s="200"/>
      <c r="H1675" s="200"/>
      <c r="I1675" s="200"/>
      <c r="J1675" s="200"/>
      <c r="K1675" s="200"/>
      <c r="L1675" s="200"/>
      <c r="M1675" s="200"/>
      <c r="N1675" s="200"/>
      <c r="O1675" s="200"/>
    </row>
    <row r="1676" spans="4:15" x14ac:dyDescent="0.5">
      <c r="D1676" s="200"/>
      <c r="E1676" s="200"/>
      <c r="F1676" s="200"/>
      <c r="G1676" s="200"/>
      <c r="H1676" s="200"/>
      <c r="I1676" s="200"/>
      <c r="J1676" s="200"/>
      <c r="K1676" s="200"/>
      <c r="L1676" s="200"/>
      <c r="M1676" s="200"/>
      <c r="N1676" s="200"/>
      <c r="O1676" s="200"/>
    </row>
    <row r="1677" spans="4:15" x14ac:dyDescent="0.5">
      <c r="D1677" s="200"/>
      <c r="E1677" s="200"/>
      <c r="F1677" s="200"/>
      <c r="G1677" s="200"/>
      <c r="H1677" s="200"/>
      <c r="I1677" s="200"/>
      <c r="J1677" s="200"/>
      <c r="K1677" s="200"/>
      <c r="L1677" s="200"/>
      <c r="M1677" s="200"/>
      <c r="N1677" s="200"/>
      <c r="O1677" s="200"/>
    </row>
    <row r="1678" spans="4:15" x14ac:dyDescent="0.5">
      <c r="D1678" s="200"/>
      <c r="E1678" s="200"/>
      <c r="F1678" s="200"/>
      <c r="G1678" s="200"/>
      <c r="H1678" s="200"/>
      <c r="I1678" s="200"/>
      <c r="J1678" s="200"/>
      <c r="K1678" s="200"/>
      <c r="L1678" s="200"/>
      <c r="M1678" s="200"/>
      <c r="N1678" s="200"/>
      <c r="O1678" s="200"/>
    </row>
    <row r="1679" spans="4:15" x14ac:dyDescent="0.5">
      <c r="D1679" s="200"/>
      <c r="E1679" s="200"/>
      <c r="F1679" s="200"/>
      <c r="G1679" s="200"/>
      <c r="H1679" s="200"/>
      <c r="I1679" s="200"/>
      <c r="J1679" s="200"/>
      <c r="K1679" s="200"/>
      <c r="L1679" s="200"/>
      <c r="M1679" s="200"/>
      <c r="N1679" s="200"/>
      <c r="O1679" s="200"/>
    </row>
    <row r="1680" spans="4:15" x14ac:dyDescent="0.5">
      <c r="D1680" s="200"/>
      <c r="E1680" s="200"/>
      <c r="F1680" s="200"/>
      <c r="G1680" s="200"/>
      <c r="H1680" s="200"/>
      <c r="I1680" s="200"/>
      <c r="J1680" s="200"/>
      <c r="K1680" s="200"/>
      <c r="L1680" s="200"/>
      <c r="M1680" s="200"/>
      <c r="N1680" s="200"/>
      <c r="O1680" s="200"/>
    </row>
    <row r="1681" spans="4:15" x14ac:dyDescent="0.5">
      <c r="D1681" s="200"/>
      <c r="E1681" s="200"/>
      <c r="F1681" s="200"/>
      <c r="G1681" s="200"/>
      <c r="H1681" s="200"/>
      <c r="I1681" s="200"/>
      <c r="J1681" s="200"/>
      <c r="K1681" s="200"/>
      <c r="L1681" s="200"/>
      <c r="M1681" s="200"/>
      <c r="N1681" s="200"/>
      <c r="O1681" s="200"/>
    </row>
    <row r="1682" spans="4:15" x14ac:dyDescent="0.5">
      <c r="D1682" s="200"/>
      <c r="E1682" s="200"/>
      <c r="F1682" s="200"/>
      <c r="G1682" s="200"/>
      <c r="H1682" s="200"/>
      <c r="I1682" s="200"/>
      <c r="J1682" s="200"/>
      <c r="K1682" s="200"/>
      <c r="L1682" s="200"/>
      <c r="M1682" s="200"/>
      <c r="N1682" s="200"/>
      <c r="O1682" s="200"/>
    </row>
    <row r="1683" spans="4:15" x14ac:dyDescent="0.5">
      <c r="D1683" s="200"/>
      <c r="E1683" s="200"/>
      <c r="F1683" s="200"/>
      <c r="G1683" s="200"/>
      <c r="H1683" s="200"/>
      <c r="I1683" s="200"/>
      <c r="J1683" s="200"/>
      <c r="K1683" s="200"/>
      <c r="L1683" s="200"/>
      <c r="M1683" s="200"/>
      <c r="N1683" s="200"/>
      <c r="O1683" s="200"/>
    </row>
    <row r="1684" spans="4:15" x14ac:dyDescent="0.5">
      <c r="D1684" s="200"/>
      <c r="E1684" s="200"/>
      <c r="F1684" s="200"/>
      <c r="G1684" s="200"/>
      <c r="H1684" s="200"/>
      <c r="I1684" s="200"/>
      <c r="J1684" s="200"/>
      <c r="K1684" s="200"/>
      <c r="L1684" s="200"/>
      <c r="M1684" s="200"/>
      <c r="N1684" s="200"/>
      <c r="O1684" s="200"/>
    </row>
    <row r="1685" spans="4:15" x14ac:dyDescent="0.5">
      <c r="D1685" s="200"/>
      <c r="E1685" s="200"/>
      <c r="F1685" s="200"/>
      <c r="G1685" s="200"/>
      <c r="H1685" s="200"/>
      <c r="I1685" s="200"/>
      <c r="J1685" s="200"/>
      <c r="K1685" s="200"/>
      <c r="L1685" s="200"/>
      <c r="M1685" s="200"/>
      <c r="N1685" s="200"/>
      <c r="O1685" s="200"/>
    </row>
    <row r="1686" spans="4:15" x14ac:dyDescent="0.5">
      <c r="D1686" s="200"/>
      <c r="E1686" s="200"/>
      <c r="F1686" s="200"/>
      <c r="G1686" s="200"/>
      <c r="H1686" s="200"/>
      <c r="I1686" s="200"/>
      <c r="J1686" s="200"/>
      <c r="K1686" s="200"/>
      <c r="L1686" s="200"/>
      <c r="M1686" s="200"/>
      <c r="N1686" s="200"/>
      <c r="O1686" s="200"/>
    </row>
    <row r="1687" spans="4:15" x14ac:dyDescent="0.5">
      <c r="D1687" s="200"/>
      <c r="E1687" s="200"/>
      <c r="F1687" s="200"/>
      <c r="G1687" s="200"/>
      <c r="H1687" s="200"/>
      <c r="I1687" s="200"/>
      <c r="J1687" s="200"/>
      <c r="K1687" s="200"/>
      <c r="L1687" s="200"/>
      <c r="M1687" s="200"/>
      <c r="N1687" s="200"/>
      <c r="O1687" s="200"/>
    </row>
    <row r="1688" spans="4:15" x14ac:dyDescent="0.5">
      <c r="D1688" s="200"/>
      <c r="E1688" s="200"/>
      <c r="F1688" s="200"/>
      <c r="G1688" s="200"/>
      <c r="H1688" s="200"/>
      <c r="I1688" s="200"/>
      <c r="J1688" s="200"/>
      <c r="K1688" s="200"/>
      <c r="L1688" s="200"/>
      <c r="M1688" s="200"/>
      <c r="N1688" s="200"/>
      <c r="O1688" s="200"/>
    </row>
    <row r="1689" spans="4:15" x14ac:dyDescent="0.5">
      <c r="D1689" s="200"/>
      <c r="E1689" s="200"/>
      <c r="F1689" s="200"/>
      <c r="G1689" s="200"/>
      <c r="H1689" s="200"/>
      <c r="I1689" s="200"/>
      <c r="J1689" s="200"/>
      <c r="K1689" s="200"/>
      <c r="L1689" s="200"/>
      <c r="M1689" s="200"/>
      <c r="N1689" s="200"/>
      <c r="O1689" s="200"/>
    </row>
    <row r="1690" spans="4:15" x14ac:dyDescent="0.5">
      <c r="D1690" s="200"/>
      <c r="E1690" s="200"/>
      <c r="F1690" s="200"/>
      <c r="G1690" s="200"/>
      <c r="H1690" s="200"/>
      <c r="I1690" s="200"/>
      <c r="J1690" s="200"/>
      <c r="K1690" s="200"/>
      <c r="L1690" s="200"/>
      <c r="M1690" s="200"/>
      <c r="N1690" s="200"/>
      <c r="O1690" s="200"/>
    </row>
    <row r="1691" spans="4:15" x14ac:dyDescent="0.5">
      <c r="D1691" s="200"/>
      <c r="E1691" s="200"/>
      <c r="F1691" s="200"/>
      <c r="G1691" s="200"/>
      <c r="H1691" s="200"/>
      <c r="I1691" s="200"/>
      <c r="J1691" s="200"/>
      <c r="K1691" s="200"/>
      <c r="L1691" s="200"/>
      <c r="M1691" s="200"/>
      <c r="N1691" s="200"/>
      <c r="O1691" s="200"/>
    </row>
    <row r="1692" spans="4:15" x14ac:dyDescent="0.5">
      <c r="D1692" s="200"/>
      <c r="E1692" s="200"/>
      <c r="F1692" s="200"/>
      <c r="G1692" s="200"/>
      <c r="H1692" s="200"/>
      <c r="I1692" s="200"/>
      <c r="J1692" s="200"/>
      <c r="K1692" s="200"/>
      <c r="L1692" s="200"/>
      <c r="M1692" s="200"/>
      <c r="N1692" s="200"/>
      <c r="O1692" s="200"/>
    </row>
    <row r="1693" spans="4:15" x14ac:dyDescent="0.5">
      <c r="D1693" s="200"/>
      <c r="E1693" s="200"/>
      <c r="F1693" s="200"/>
      <c r="G1693" s="200"/>
      <c r="H1693" s="200"/>
      <c r="I1693" s="200"/>
      <c r="J1693" s="200"/>
      <c r="K1693" s="200"/>
      <c r="L1693" s="200"/>
      <c r="M1693" s="200"/>
      <c r="N1693" s="200"/>
      <c r="O1693" s="200"/>
    </row>
    <row r="1694" spans="4:15" x14ac:dyDescent="0.5">
      <c r="D1694" s="200"/>
      <c r="E1694" s="200"/>
      <c r="F1694" s="200"/>
      <c r="G1694" s="200"/>
      <c r="H1694" s="200"/>
      <c r="I1694" s="200"/>
      <c r="J1694" s="200"/>
      <c r="K1694" s="200"/>
      <c r="L1694" s="200"/>
      <c r="M1694" s="200"/>
      <c r="N1694" s="200"/>
      <c r="O1694" s="200"/>
    </row>
    <row r="1695" spans="4:15" x14ac:dyDescent="0.5">
      <c r="D1695" s="200"/>
      <c r="E1695" s="200"/>
      <c r="F1695" s="200"/>
      <c r="G1695" s="200"/>
      <c r="H1695" s="200"/>
      <c r="I1695" s="200"/>
      <c r="J1695" s="200"/>
      <c r="K1695" s="200"/>
      <c r="L1695" s="200"/>
      <c r="M1695" s="200"/>
      <c r="N1695" s="200"/>
      <c r="O1695" s="200"/>
    </row>
    <row r="1696" spans="4:15" x14ac:dyDescent="0.5">
      <c r="D1696" s="200"/>
      <c r="E1696" s="200"/>
      <c r="F1696" s="200"/>
      <c r="G1696" s="200"/>
      <c r="H1696" s="200"/>
      <c r="I1696" s="200"/>
      <c r="J1696" s="200"/>
      <c r="K1696" s="200"/>
      <c r="L1696" s="200"/>
      <c r="M1696" s="200"/>
      <c r="N1696" s="200"/>
      <c r="O1696" s="200"/>
    </row>
    <row r="1697" spans="4:15" x14ac:dyDescent="0.5">
      <c r="D1697" s="200"/>
      <c r="E1697" s="200"/>
      <c r="F1697" s="200"/>
      <c r="G1697" s="200"/>
      <c r="H1697" s="200"/>
      <c r="I1697" s="200"/>
      <c r="J1697" s="200"/>
      <c r="K1697" s="200"/>
      <c r="L1697" s="200"/>
      <c r="M1697" s="200"/>
      <c r="N1697" s="200"/>
      <c r="O1697" s="200"/>
    </row>
    <row r="1698" spans="4:15" x14ac:dyDescent="0.5">
      <c r="D1698" s="200"/>
      <c r="E1698" s="200"/>
      <c r="F1698" s="200"/>
      <c r="G1698" s="200"/>
      <c r="H1698" s="200"/>
      <c r="I1698" s="200"/>
      <c r="J1698" s="200"/>
      <c r="K1698" s="200"/>
      <c r="L1698" s="200"/>
      <c r="M1698" s="200"/>
      <c r="N1698" s="200"/>
      <c r="O1698" s="200"/>
    </row>
    <row r="1699" spans="4:15" x14ac:dyDescent="0.5">
      <c r="D1699" s="200"/>
      <c r="E1699" s="200"/>
      <c r="F1699" s="200"/>
      <c r="G1699" s="200"/>
      <c r="H1699" s="200"/>
      <c r="I1699" s="200"/>
      <c r="J1699" s="200"/>
      <c r="K1699" s="200"/>
      <c r="L1699" s="200"/>
      <c r="M1699" s="200"/>
      <c r="N1699" s="200"/>
      <c r="O1699" s="200"/>
    </row>
    <row r="1700" spans="4:15" x14ac:dyDescent="0.5">
      <c r="D1700" s="200"/>
      <c r="E1700" s="200"/>
      <c r="F1700" s="200"/>
      <c r="G1700" s="200"/>
      <c r="H1700" s="200"/>
      <c r="I1700" s="200"/>
      <c r="J1700" s="200"/>
      <c r="K1700" s="200"/>
      <c r="L1700" s="200"/>
      <c r="M1700" s="200"/>
      <c r="N1700" s="200"/>
      <c r="O1700" s="200"/>
    </row>
    <row r="1701" spans="4:15" x14ac:dyDescent="0.5">
      <c r="D1701" s="200"/>
      <c r="E1701" s="200"/>
      <c r="F1701" s="200"/>
      <c r="G1701" s="200"/>
      <c r="H1701" s="200"/>
      <c r="I1701" s="200"/>
      <c r="J1701" s="200"/>
      <c r="K1701" s="200"/>
      <c r="L1701" s="200"/>
      <c r="M1701" s="200"/>
      <c r="N1701" s="200"/>
      <c r="O1701" s="200"/>
    </row>
    <row r="1702" spans="4:15" x14ac:dyDescent="0.5">
      <c r="D1702" s="200"/>
      <c r="E1702" s="200"/>
      <c r="F1702" s="200"/>
      <c r="G1702" s="200"/>
      <c r="H1702" s="200"/>
      <c r="I1702" s="200"/>
      <c r="J1702" s="200"/>
      <c r="K1702" s="200"/>
      <c r="L1702" s="200"/>
      <c r="M1702" s="200"/>
      <c r="N1702" s="200"/>
      <c r="O1702" s="200"/>
    </row>
    <row r="1703" spans="4:15" x14ac:dyDescent="0.5">
      <c r="D1703" s="200"/>
      <c r="E1703" s="200"/>
      <c r="F1703" s="200"/>
      <c r="G1703" s="200"/>
      <c r="H1703" s="200"/>
      <c r="I1703" s="200"/>
      <c r="J1703" s="200"/>
      <c r="K1703" s="200"/>
      <c r="L1703" s="200"/>
      <c r="M1703" s="200"/>
      <c r="N1703" s="200"/>
      <c r="O1703" s="200"/>
    </row>
    <row r="1704" spans="4:15" x14ac:dyDescent="0.5">
      <c r="D1704" s="200"/>
      <c r="E1704" s="200"/>
      <c r="F1704" s="200"/>
      <c r="G1704" s="200"/>
      <c r="H1704" s="200"/>
      <c r="I1704" s="200"/>
      <c r="J1704" s="200"/>
      <c r="K1704" s="200"/>
      <c r="L1704" s="200"/>
      <c r="M1704" s="200"/>
      <c r="N1704" s="200"/>
      <c r="O1704" s="200"/>
    </row>
    <row r="1705" spans="4:15" x14ac:dyDescent="0.5">
      <c r="D1705" s="200"/>
      <c r="E1705" s="200"/>
      <c r="F1705" s="200"/>
      <c r="G1705" s="200"/>
      <c r="H1705" s="200"/>
      <c r="I1705" s="200"/>
      <c r="J1705" s="200"/>
      <c r="K1705" s="200"/>
      <c r="L1705" s="200"/>
      <c r="M1705" s="200"/>
      <c r="N1705" s="200"/>
      <c r="O1705" s="200"/>
    </row>
    <row r="1706" spans="4:15" x14ac:dyDescent="0.5">
      <c r="D1706" s="200"/>
      <c r="E1706" s="200"/>
      <c r="F1706" s="200"/>
      <c r="G1706" s="200"/>
      <c r="H1706" s="200"/>
      <c r="I1706" s="200"/>
      <c r="J1706" s="200"/>
      <c r="K1706" s="200"/>
      <c r="L1706" s="200"/>
      <c r="M1706" s="200"/>
      <c r="N1706" s="200"/>
      <c r="O1706" s="200"/>
    </row>
    <row r="1707" spans="4:15" x14ac:dyDescent="0.5">
      <c r="D1707" s="200"/>
      <c r="E1707" s="200"/>
      <c r="F1707" s="200"/>
      <c r="G1707" s="200"/>
      <c r="H1707" s="200"/>
      <c r="I1707" s="200"/>
      <c r="J1707" s="200"/>
      <c r="K1707" s="200"/>
      <c r="L1707" s="200"/>
      <c r="M1707" s="200"/>
      <c r="N1707" s="200"/>
      <c r="O1707" s="200"/>
    </row>
    <row r="1708" spans="4:15" x14ac:dyDescent="0.5">
      <c r="D1708" s="200"/>
      <c r="E1708" s="200"/>
      <c r="F1708" s="200"/>
      <c r="G1708" s="200"/>
      <c r="H1708" s="200"/>
      <c r="I1708" s="200"/>
      <c r="J1708" s="200"/>
      <c r="K1708" s="200"/>
      <c r="L1708" s="200"/>
      <c r="M1708" s="200"/>
      <c r="N1708" s="200"/>
      <c r="O1708" s="200"/>
    </row>
    <row r="1709" spans="4:15" x14ac:dyDescent="0.5">
      <c r="D1709" s="200"/>
      <c r="E1709" s="200"/>
      <c r="F1709" s="200"/>
      <c r="G1709" s="200"/>
      <c r="H1709" s="200"/>
      <c r="I1709" s="200"/>
      <c r="J1709" s="200"/>
      <c r="K1709" s="200"/>
      <c r="L1709" s="200"/>
      <c r="M1709" s="200"/>
      <c r="N1709" s="200"/>
      <c r="O1709" s="200"/>
    </row>
    <row r="1710" spans="4:15" x14ac:dyDescent="0.5">
      <c r="D1710" s="200"/>
      <c r="E1710" s="200"/>
      <c r="F1710" s="200"/>
      <c r="G1710" s="200"/>
      <c r="H1710" s="200"/>
      <c r="I1710" s="200"/>
      <c r="J1710" s="200"/>
      <c r="K1710" s="200"/>
      <c r="L1710" s="200"/>
      <c r="M1710" s="200"/>
      <c r="N1710" s="200"/>
      <c r="O1710" s="200"/>
    </row>
    <row r="1711" spans="4:15" x14ac:dyDescent="0.5">
      <c r="D1711" s="200"/>
      <c r="E1711" s="200"/>
      <c r="F1711" s="200"/>
      <c r="G1711" s="200"/>
      <c r="H1711" s="200"/>
      <c r="I1711" s="200"/>
      <c r="J1711" s="200"/>
      <c r="K1711" s="200"/>
      <c r="L1711" s="200"/>
      <c r="M1711" s="200"/>
      <c r="N1711" s="200"/>
      <c r="O1711" s="200"/>
    </row>
    <row r="1712" spans="4:15" x14ac:dyDescent="0.5">
      <c r="D1712" s="200"/>
      <c r="E1712" s="200"/>
      <c r="F1712" s="200"/>
      <c r="G1712" s="200"/>
      <c r="H1712" s="200"/>
      <c r="I1712" s="200"/>
      <c r="J1712" s="200"/>
      <c r="K1712" s="200"/>
      <c r="L1712" s="200"/>
      <c r="M1712" s="200"/>
      <c r="N1712" s="200"/>
      <c r="O1712" s="200"/>
    </row>
    <row r="1713" spans="4:15" x14ac:dyDescent="0.5">
      <c r="D1713" s="200"/>
      <c r="E1713" s="200"/>
      <c r="F1713" s="200"/>
      <c r="G1713" s="200"/>
      <c r="H1713" s="200"/>
      <c r="I1713" s="200"/>
      <c r="J1713" s="200"/>
      <c r="K1713" s="200"/>
      <c r="L1713" s="200"/>
      <c r="M1713" s="200"/>
      <c r="N1713" s="200"/>
      <c r="O1713" s="200"/>
    </row>
    <row r="1714" spans="4:15" x14ac:dyDescent="0.5">
      <c r="D1714" s="200"/>
      <c r="E1714" s="200"/>
      <c r="F1714" s="200"/>
      <c r="G1714" s="200"/>
      <c r="H1714" s="200"/>
      <c r="I1714" s="200"/>
      <c r="J1714" s="200"/>
      <c r="K1714" s="200"/>
      <c r="L1714" s="200"/>
      <c r="M1714" s="200"/>
      <c r="N1714" s="200"/>
      <c r="O1714" s="200"/>
    </row>
    <row r="1715" spans="4:15" x14ac:dyDescent="0.5">
      <c r="D1715" s="200"/>
      <c r="E1715" s="200"/>
      <c r="F1715" s="200"/>
      <c r="G1715" s="200"/>
      <c r="H1715" s="200"/>
      <c r="I1715" s="200"/>
      <c r="J1715" s="200"/>
      <c r="K1715" s="200"/>
      <c r="L1715" s="200"/>
      <c r="M1715" s="200"/>
      <c r="N1715" s="200"/>
      <c r="O1715" s="200"/>
    </row>
    <row r="1716" spans="4:15" x14ac:dyDescent="0.5">
      <c r="D1716" s="200"/>
      <c r="E1716" s="200"/>
      <c r="F1716" s="200"/>
      <c r="G1716" s="200"/>
      <c r="H1716" s="200"/>
      <c r="I1716" s="200"/>
      <c r="J1716" s="200"/>
      <c r="K1716" s="200"/>
      <c r="L1716" s="200"/>
      <c r="M1716" s="200"/>
      <c r="N1716" s="200"/>
      <c r="O1716" s="200"/>
    </row>
    <row r="1717" spans="4:15" x14ac:dyDescent="0.5">
      <c r="D1717" s="200"/>
      <c r="E1717" s="200"/>
      <c r="F1717" s="200"/>
      <c r="G1717" s="200"/>
      <c r="H1717" s="200"/>
      <c r="I1717" s="200"/>
      <c r="J1717" s="200"/>
      <c r="K1717" s="200"/>
      <c r="L1717" s="200"/>
      <c r="M1717" s="200"/>
      <c r="N1717" s="200"/>
      <c r="O1717" s="200"/>
    </row>
    <row r="1718" spans="4:15" x14ac:dyDescent="0.5">
      <c r="D1718" s="200"/>
      <c r="E1718" s="200"/>
      <c r="F1718" s="200"/>
      <c r="G1718" s="200"/>
      <c r="H1718" s="200"/>
      <c r="I1718" s="200"/>
      <c r="J1718" s="200"/>
      <c r="K1718" s="200"/>
      <c r="L1718" s="200"/>
      <c r="M1718" s="200"/>
      <c r="N1718" s="200"/>
      <c r="O1718" s="200"/>
    </row>
    <row r="1719" spans="4:15" x14ac:dyDescent="0.5">
      <c r="D1719" s="200"/>
      <c r="E1719" s="200"/>
      <c r="F1719" s="200"/>
      <c r="G1719" s="200"/>
      <c r="H1719" s="200"/>
      <c r="I1719" s="200"/>
      <c r="J1719" s="200"/>
      <c r="K1719" s="200"/>
      <c r="L1719" s="200"/>
      <c r="M1719" s="200"/>
      <c r="N1719" s="200"/>
      <c r="O1719" s="200"/>
    </row>
    <row r="1720" spans="4:15" x14ac:dyDescent="0.5">
      <c r="D1720" s="200"/>
      <c r="E1720" s="200"/>
      <c r="F1720" s="200"/>
      <c r="G1720" s="200"/>
      <c r="H1720" s="200"/>
      <c r="I1720" s="200"/>
      <c r="J1720" s="200"/>
      <c r="K1720" s="200"/>
      <c r="L1720" s="200"/>
      <c r="M1720" s="200"/>
      <c r="N1720" s="200"/>
      <c r="O1720" s="200"/>
    </row>
    <row r="1721" spans="4:15" x14ac:dyDescent="0.5">
      <c r="D1721" s="200"/>
      <c r="E1721" s="200"/>
      <c r="F1721" s="200"/>
      <c r="G1721" s="200"/>
      <c r="H1721" s="200"/>
      <c r="I1721" s="200"/>
      <c r="J1721" s="200"/>
      <c r="K1721" s="200"/>
      <c r="L1721" s="200"/>
      <c r="M1721" s="200"/>
      <c r="N1721" s="200"/>
      <c r="O1721" s="200"/>
    </row>
    <row r="1722" spans="4:15" x14ac:dyDescent="0.5">
      <c r="D1722" s="200"/>
      <c r="E1722" s="200"/>
      <c r="F1722" s="200"/>
      <c r="G1722" s="200"/>
      <c r="H1722" s="200"/>
      <c r="I1722" s="200"/>
      <c r="J1722" s="200"/>
      <c r="K1722" s="200"/>
      <c r="L1722" s="200"/>
      <c r="M1722" s="200"/>
      <c r="N1722" s="200"/>
      <c r="O1722" s="200"/>
    </row>
    <row r="1723" spans="4:15" x14ac:dyDescent="0.5">
      <c r="D1723" s="200"/>
      <c r="E1723" s="200"/>
      <c r="F1723" s="200"/>
      <c r="G1723" s="200"/>
      <c r="H1723" s="200"/>
      <c r="I1723" s="200"/>
      <c r="J1723" s="200"/>
      <c r="K1723" s="200"/>
      <c r="L1723" s="200"/>
      <c r="M1723" s="200"/>
      <c r="N1723" s="200"/>
      <c r="O1723" s="200"/>
    </row>
    <row r="1724" spans="4:15" x14ac:dyDescent="0.5">
      <c r="D1724" s="200"/>
      <c r="E1724" s="200"/>
      <c r="F1724" s="200"/>
      <c r="G1724" s="200"/>
      <c r="H1724" s="200"/>
      <c r="I1724" s="200"/>
      <c r="J1724" s="200"/>
      <c r="K1724" s="200"/>
      <c r="L1724" s="200"/>
      <c r="M1724" s="200"/>
      <c r="N1724" s="200"/>
      <c r="O1724" s="200"/>
    </row>
    <row r="1725" spans="4:15" x14ac:dyDescent="0.5">
      <c r="D1725" s="200"/>
      <c r="E1725" s="200"/>
      <c r="F1725" s="200"/>
      <c r="G1725" s="200"/>
      <c r="H1725" s="200"/>
      <c r="I1725" s="200"/>
      <c r="J1725" s="200"/>
      <c r="K1725" s="200"/>
      <c r="L1725" s="200"/>
      <c r="M1725" s="200"/>
      <c r="N1725" s="200"/>
      <c r="O1725" s="200"/>
    </row>
    <row r="1726" spans="4:15" x14ac:dyDescent="0.5">
      <c r="D1726" s="200"/>
      <c r="E1726" s="200"/>
      <c r="F1726" s="200"/>
      <c r="G1726" s="200"/>
      <c r="H1726" s="200"/>
      <c r="I1726" s="200"/>
      <c r="J1726" s="200"/>
      <c r="K1726" s="200"/>
      <c r="L1726" s="200"/>
      <c r="M1726" s="200"/>
      <c r="N1726" s="200"/>
      <c r="O1726" s="200"/>
    </row>
    <row r="1727" spans="4:15" x14ac:dyDescent="0.5">
      <c r="D1727" s="200"/>
      <c r="E1727" s="200"/>
      <c r="F1727" s="200"/>
      <c r="G1727" s="200"/>
      <c r="H1727" s="200"/>
      <c r="I1727" s="200"/>
      <c r="J1727" s="200"/>
      <c r="K1727" s="200"/>
      <c r="L1727" s="200"/>
      <c r="M1727" s="200"/>
      <c r="N1727" s="200"/>
      <c r="O1727" s="200"/>
    </row>
    <row r="1728" spans="4:15" x14ac:dyDescent="0.5">
      <c r="D1728" s="200"/>
      <c r="E1728" s="200"/>
      <c r="F1728" s="200"/>
      <c r="G1728" s="200"/>
      <c r="H1728" s="200"/>
      <c r="I1728" s="200"/>
      <c r="J1728" s="200"/>
      <c r="K1728" s="200"/>
      <c r="L1728" s="200"/>
      <c r="M1728" s="200"/>
      <c r="N1728" s="200"/>
      <c r="O1728" s="200"/>
    </row>
    <row r="1729" spans="4:15" x14ac:dyDescent="0.5">
      <c r="D1729" s="200"/>
      <c r="E1729" s="200"/>
      <c r="F1729" s="200"/>
      <c r="G1729" s="200"/>
      <c r="H1729" s="200"/>
      <c r="I1729" s="200"/>
      <c r="J1729" s="200"/>
      <c r="K1729" s="200"/>
      <c r="L1729" s="200"/>
      <c r="M1729" s="200"/>
      <c r="N1729" s="200"/>
      <c r="O1729" s="200"/>
    </row>
    <row r="1730" spans="4:15" x14ac:dyDescent="0.5">
      <c r="D1730" s="200"/>
      <c r="E1730" s="200"/>
      <c r="F1730" s="200"/>
      <c r="G1730" s="200"/>
      <c r="H1730" s="200"/>
      <c r="I1730" s="200"/>
      <c r="J1730" s="200"/>
      <c r="K1730" s="200"/>
      <c r="L1730" s="200"/>
      <c r="M1730" s="200"/>
      <c r="N1730" s="200"/>
      <c r="O1730" s="200"/>
    </row>
    <row r="1731" spans="4:15" x14ac:dyDescent="0.5">
      <c r="D1731" s="200"/>
      <c r="E1731" s="200"/>
      <c r="F1731" s="200"/>
      <c r="G1731" s="200"/>
      <c r="H1731" s="200"/>
      <c r="I1731" s="200"/>
      <c r="J1731" s="200"/>
      <c r="K1731" s="200"/>
      <c r="L1731" s="200"/>
      <c r="M1731" s="200"/>
      <c r="N1731" s="200"/>
      <c r="O1731" s="200"/>
    </row>
    <row r="1732" spans="4:15" x14ac:dyDescent="0.5">
      <c r="D1732" s="200"/>
      <c r="E1732" s="200"/>
      <c r="F1732" s="200"/>
      <c r="G1732" s="200"/>
      <c r="H1732" s="200"/>
      <c r="I1732" s="200"/>
      <c r="J1732" s="200"/>
      <c r="K1732" s="200"/>
      <c r="L1732" s="200"/>
      <c r="M1732" s="200"/>
      <c r="N1732" s="200"/>
      <c r="O1732" s="200"/>
    </row>
    <row r="1733" spans="4:15" x14ac:dyDescent="0.5">
      <c r="D1733" s="200"/>
      <c r="E1733" s="200"/>
      <c r="F1733" s="200"/>
      <c r="G1733" s="200"/>
      <c r="H1733" s="200"/>
      <c r="I1733" s="200"/>
      <c r="J1733" s="200"/>
      <c r="K1733" s="200"/>
      <c r="L1733" s="200"/>
      <c r="M1733" s="200"/>
      <c r="N1733" s="200"/>
      <c r="O1733" s="200"/>
    </row>
    <row r="1734" spans="4:15" x14ac:dyDescent="0.5">
      <c r="D1734" s="200"/>
      <c r="E1734" s="200"/>
      <c r="F1734" s="200"/>
      <c r="G1734" s="200"/>
      <c r="H1734" s="200"/>
      <c r="I1734" s="200"/>
      <c r="J1734" s="200"/>
      <c r="K1734" s="200"/>
      <c r="L1734" s="200"/>
      <c r="M1734" s="200"/>
      <c r="N1734" s="200"/>
      <c r="O1734" s="200"/>
    </row>
    <row r="1735" spans="4:15" x14ac:dyDescent="0.5">
      <c r="D1735" s="200"/>
      <c r="E1735" s="200"/>
      <c r="F1735" s="200"/>
      <c r="G1735" s="200"/>
      <c r="H1735" s="200"/>
      <c r="I1735" s="200"/>
      <c r="J1735" s="200"/>
      <c r="K1735" s="200"/>
      <c r="L1735" s="200"/>
      <c r="M1735" s="200"/>
      <c r="N1735" s="200"/>
      <c r="O1735" s="200"/>
    </row>
    <row r="1736" spans="4:15" x14ac:dyDescent="0.5">
      <c r="D1736" s="200"/>
      <c r="E1736" s="200"/>
      <c r="F1736" s="200"/>
      <c r="G1736" s="200"/>
      <c r="H1736" s="200"/>
      <c r="I1736" s="200"/>
      <c r="J1736" s="200"/>
      <c r="K1736" s="200"/>
      <c r="L1736" s="200"/>
      <c r="M1736" s="200"/>
      <c r="N1736" s="200"/>
      <c r="O1736" s="200"/>
    </row>
    <row r="1737" spans="4:15" x14ac:dyDescent="0.5">
      <c r="D1737" s="200"/>
      <c r="E1737" s="200"/>
      <c r="F1737" s="200"/>
      <c r="G1737" s="200"/>
      <c r="H1737" s="200"/>
      <c r="I1737" s="200"/>
      <c r="J1737" s="200"/>
      <c r="K1737" s="200"/>
      <c r="L1737" s="200"/>
      <c r="M1737" s="200"/>
      <c r="N1737" s="200"/>
      <c r="O1737" s="200"/>
    </row>
    <row r="1738" spans="4:15" x14ac:dyDescent="0.5">
      <c r="D1738" s="200"/>
      <c r="E1738" s="200"/>
      <c r="F1738" s="200"/>
      <c r="G1738" s="200"/>
      <c r="H1738" s="200"/>
      <c r="I1738" s="200"/>
      <c r="J1738" s="200"/>
      <c r="K1738" s="200"/>
      <c r="L1738" s="200"/>
      <c r="M1738" s="200"/>
      <c r="N1738" s="200"/>
      <c r="O1738" s="200"/>
    </row>
    <row r="1739" spans="4:15" x14ac:dyDescent="0.5">
      <c r="D1739" s="200"/>
      <c r="E1739" s="200"/>
      <c r="F1739" s="200"/>
      <c r="G1739" s="200"/>
      <c r="H1739" s="200"/>
      <c r="I1739" s="200"/>
      <c r="J1739" s="200"/>
      <c r="K1739" s="200"/>
      <c r="L1739" s="200"/>
      <c r="M1739" s="200"/>
      <c r="N1739" s="200"/>
      <c r="O1739" s="200"/>
    </row>
    <row r="1740" spans="4:15" x14ac:dyDescent="0.5">
      <c r="D1740" s="200"/>
      <c r="E1740" s="200"/>
      <c r="F1740" s="200"/>
      <c r="G1740" s="200"/>
      <c r="H1740" s="200"/>
      <c r="I1740" s="200"/>
      <c r="J1740" s="200"/>
      <c r="K1740" s="200"/>
      <c r="L1740" s="200"/>
      <c r="M1740" s="200"/>
      <c r="N1740" s="200"/>
      <c r="O1740" s="200"/>
    </row>
    <row r="1741" spans="4:15" x14ac:dyDescent="0.5">
      <c r="D1741" s="200"/>
      <c r="E1741" s="200"/>
      <c r="F1741" s="200"/>
      <c r="G1741" s="200"/>
      <c r="H1741" s="200"/>
      <c r="I1741" s="200"/>
      <c r="J1741" s="200"/>
      <c r="K1741" s="200"/>
      <c r="L1741" s="200"/>
      <c r="M1741" s="200"/>
      <c r="N1741" s="200"/>
      <c r="O1741" s="200"/>
    </row>
    <row r="1742" spans="4:15" x14ac:dyDescent="0.5">
      <c r="D1742" s="200"/>
      <c r="E1742" s="200"/>
      <c r="F1742" s="200"/>
      <c r="G1742" s="200"/>
      <c r="H1742" s="200"/>
      <c r="I1742" s="200"/>
      <c r="J1742" s="200"/>
      <c r="K1742" s="200"/>
      <c r="L1742" s="200"/>
      <c r="M1742" s="200"/>
      <c r="N1742" s="200"/>
      <c r="O1742" s="200"/>
    </row>
    <row r="1743" spans="4:15" x14ac:dyDescent="0.5">
      <c r="D1743" s="200"/>
      <c r="E1743" s="200"/>
      <c r="F1743" s="200"/>
      <c r="G1743" s="200"/>
      <c r="H1743" s="200"/>
      <c r="I1743" s="200"/>
      <c r="J1743" s="200"/>
      <c r="K1743" s="200"/>
      <c r="L1743" s="200"/>
      <c r="M1743" s="200"/>
      <c r="N1743" s="200"/>
      <c r="O1743" s="200"/>
    </row>
    <row r="1744" spans="4:15" x14ac:dyDescent="0.5">
      <c r="D1744" s="200"/>
      <c r="E1744" s="200"/>
      <c r="F1744" s="200"/>
      <c r="G1744" s="200"/>
      <c r="H1744" s="200"/>
      <c r="I1744" s="200"/>
      <c r="J1744" s="200"/>
      <c r="K1744" s="200"/>
      <c r="L1744" s="200"/>
      <c r="M1744" s="200"/>
      <c r="N1744" s="200"/>
      <c r="O1744" s="200"/>
    </row>
    <row r="1745" spans="4:15" x14ac:dyDescent="0.5">
      <c r="D1745" s="200"/>
      <c r="E1745" s="200"/>
      <c r="F1745" s="200"/>
      <c r="G1745" s="200"/>
      <c r="H1745" s="200"/>
      <c r="I1745" s="200"/>
      <c r="J1745" s="200"/>
      <c r="K1745" s="200"/>
      <c r="L1745" s="200"/>
      <c r="M1745" s="200"/>
      <c r="N1745" s="200"/>
      <c r="O1745" s="200"/>
    </row>
    <row r="1746" spans="4:15" x14ac:dyDescent="0.5">
      <c r="D1746" s="200"/>
      <c r="E1746" s="200"/>
      <c r="F1746" s="200"/>
      <c r="G1746" s="200"/>
      <c r="H1746" s="200"/>
      <c r="I1746" s="200"/>
      <c r="J1746" s="200"/>
      <c r="K1746" s="200"/>
      <c r="L1746" s="200"/>
      <c r="M1746" s="200"/>
      <c r="N1746" s="200"/>
      <c r="O1746" s="200"/>
    </row>
    <row r="1747" spans="4:15" x14ac:dyDescent="0.5">
      <c r="D1747" s="200"/>
      <c r="E1747" s="200"/>
      <c r="F1747" s="200"/>
      <c r="G1747" s="200"/>
      <c r="H1747" s="200"/>
      <c r="I1747" s="200"/>
      <c r="J1747" s="200"/>
      <c r="K1747" s="200"/>
      <c r="L1747" s="200"/>
      <c r="M1747" s="200"/>
      <c r="N1747" s="200"/>
      <c r="O1747" s="200"/>
    </row>
    <row r="1748" spans="4:15" x14ac:dyDescent="0.5">
      <c r="D1748" s="200"/>
      <c r="E1748" s="200"/>
      <c r="F1748" s="200"/>
      <c r="G1748" s="200"/>
      <c r="H1748" s="200"/>
      <c r="I1748" s="200"/>
      <c r="J1748" s="200"/>
      <c r="K1748" s="200"/>
      <c r="L1748" s="200"/>
      <c r="M1748" s="200"/>
      <c r="N1748" s="200"/>
      <c r="O1748" s="200"/>
    </row>
    <row r="1749" spans="4:15" x14ac:dyDescent="0.5">
      <c r="D1749" s="200"/>
      <c r="E1749" s="200"/>
      <c r="F1749" s="200"/>
      <c r="G1749" s="200"/>
      <c r="H1749" s="200"/>
      <c r="I1749" s="200"/>
      <c r="J1749" s="200"/>
      <c r="K1749" s="200"/>
      <c r="L1749" s="200"/>
      <c r="M1749" s="200"/>
      <c r="N1749" s="200"/>
      <c r="O1749" s="200"/>
    </row>
    <row r="1750" spans="4:15" x14ac:dyDescent="0.5">
      <c r="D1750" s="200"/>
      <c r="E1750" s="200"/>
      <c r="F1750" s="200"/>
      <c r="G1750" s="200"/>
      <c r="H1750" s="200"/>
      <c r="I1750" s="200"/>
      <c r="J1750" s="200"/>
      <c r="K1750" s="200"/>
      <c r="L1750" s="200"/>
      <c r="M1750" s="200"/>
      <c r="N1750" s="200"/>
      <c r="O1750" s="200"/>
    </row>
    <row r="1751" spans="4:15" x14ac:dyDescent="0.5">
      <c r="D1751" s="200"/>
      <c r="E1751" s="200"/>
      <c r="F1751" s="200"/>
      <c r="G1751" s="200"/>
      <c r="H1751" s="200"/>
      <c r="I1751" s="200"/>
      <c r="J1751" s="200"/>
      <c r="K1751" s="200"/>
      <c r="L1751" s="200"/>
      <c r="M1751" s="200"/>
      <c r="N1751" s="200"/>
      <c r="O1751" s="200"/>
    </row>
    <row r="1752" spans="4:15" x14ac:dyDescent="0.5">
      <c r="D1752" s="200"/>
      <c r="E1752" s="200"/>
      <c r="F1752" s="200"/>
      <c r="G1752" s="200"/>
      <c r="H1752" s="200"/>
      <c r="I1752" s="200"/>
      <c r="J1752" s="200"/>
      <c r="K1752" s="200"/>
      <c r="L1752" s="200"/>
      <c r="M1752" s="200"/>
      <c r="N1752" s="200"/>
      <c r="O1752" s="200"/>
    </row>
    <row r="1753" spans="4:15" x14ac:dyDescent="0.5">
      <c r="D1753" s="200"/>
      <c r="E1753" s="200"/>
      <c r="F1753" s="200"/>
      <c r="G1753" s="200"/>
      <c r="H1753" s="200"/>
      <c r="I1753" s="200"/>
      <c r="J1753" s="200"/>
      <c r="K1753" s="200"/>
      <c r="L1753" s="200"/>
      <c r="M1753" s="200"/>
      <c r="N1753" s="200"/>
      <c r="O1753" s="200"/>
    </row>
    <row r="1754" spans="4:15" x14ac:dyDescent="0.5">
      <c r="D1754" s="200"/>
      <c r="E1754" s="200"/>
      <c r="F1754" s="200"/>
      <c r="G1754" s="200"/>
      <c r="H1754" s="200"/>
      <c r="I1754" s="200"/>
      <c r="J1754" s="200"/>
      <c r="K1754" s="200"/>
      <c r="L1754" s="200"/>
      <c r="M1754" s="200"/>
      <c r="N1754" s="200"/>
      <c r="O1754" s="200"/>
    </row>
    <row r="1755" spans="4:15" x14ac:dyDescent="0.5">
      <c r="D1755" s="200"/>
      <c r="E1755" s="200"/>
      <c r="F1755" s="200"/>
      <c r="G1755" s="200"/>
      <c r="H1755" s="200"/>
      <c r="I1755" s="200"/>
      <c r="J1755" s="200"/>
      <c r="K1755" s="200"/>
      <c r="L1755" s="200"/>
      <c r="M1755" s="200"/>
      <c r="N1755" s="200"/>
      <c r="O1755" s="200"/>
    </row>
    <row r="1756" spans="4:15" x14ac:dyDescent="0.5">
      <c r="D1756" s="200"/>
      <c r="E1756" s="200"/>
      <c r="F1756" s="200"/>
      <c r="G1756" s="200"/>
      <c r="H1756" s="200"/>
      <c r="I1756" s="200"/>
      <c r="J1756" s="200"/>
      <c r="K1756" s="200"/>
      <c r="L1756" s="200"/>
      <c r="M1756" s="200"/>
      <c r="N1756" s="200"/>
      <c r="O1756" s="200"/>
    </row>
    <row r="1757" spans="4:15" x14ac:dyDescent="0.5">
      <c r="D1757" s="200"/>
      <c r="E1757" s="200"/>
      <c r="F1757" s="200"/>
      <c r="G1757" s="200"/>
      <c r="H1757" s="200"/>
      <c r="I1757" s="200"/>
      <c r="J1757" s="200"/>
      <c r="K1757" s="200"/>
      <c r="L1757" s="200"/>
      <c r="M1757" s="200"/>
      <c r="N1757" s="200"/>
      <c r="O1757" s="200"/>
    </row>
    <row r="1758" spans="4:15" x14ac:dyDescent="0.5">
      <c r="D1758" s="200"/>
      <c r="E1758" s="200"/>
      <c r="F1758" s="200"/>
      <c r="G1758" s="200"/>
      <c r="H1758" s="200"/>
      <c r="I1758" s="200"/>
      <c r="J1758" s="200"/>
      <c r="K1758" s="200"/>
      <c r="L1758" s="200"/>
      <c r="M1758" s="200"/>
      <c r="N1758" s="200"/>
      <c r="O1758" s="200"/>
    </row>
    <row r="1759" spans="4:15" x14ac:dyDescent="0.5">
      <c r="D1759" s="200"/>
      <c r="E1759" s="200"/>
      <c r="F1759" s="200"/>
      <c r="G1759" s="200"/>
      <c r="H1759" s="200"/>
      <c r="I1759" s="200"/>
      <c r="J1759" s="200"/>
      <c r="K1759" s="200"/>
      <c r="L1759" s="200"/>
      <c r="M1759" s="200"/>
      <c r="N1759" s="200"/>
      <c r="O1759" s="200"/>
    </row>
    <row r="1760" spans="4:15" x14ac:dyDescent="0.5">
      <c r="D1760" s="200"/>
      <c r="E1760" s="200"/>
      <c r="F1760" s="200"/>
      <c r="G1760" s="200"/>
      <c r="H1760" s="200"/>
      <c r="I1760" s="200"/>
      <c r="J1760" s="200"/>
      <c r="K1760" s="200"/>
      <c r="L1760" s="200"/>
      <c r="M1760" s="200"/>
      <c r="N1760" s="200"/>
      <c r="O1760" s="200"/>
    </row>
    <row r="1761" spans="4:15" x14ac:dyDescent="0.5">
      <c r="D1761" s="200"/>
      <c r="E1761" s="200"/>
      <c r="F1761" s="200"/>
      <c r="G1761" s="200"/>
      <c r="H1761" s="200"/>
      <c r="I1761" s="200"/>
      <c r="J1761" s="200"/>
      <c r="K1761" s="200"/>
      <c r="L1761" s="200"/>
      <c r="M1761" s="200"/>
      <c r="N1761" s="200"/>
      <c r="O1761" s="200"/>
    </row>
    <row r="1762" spans="4:15" x14ac:dyDescent="0.5">
      <c r="D1762" s="200"/>
      <c r="E1762" s="200"/>
      <c r="F1762" s="200"/>
      <c r="G1762" s="200"/>
      <c r="H1762" s="200"/>
      <c r="I1762" s="200"/>
      <c r="J1762" s="200"/>
      <c r="K1762" s="200"/>
      <c r="L1762" s="200"/>
      <c r="M1762" s="200"/>
      <c r="N1762" s="200"/>
      <c r="O1762" s="200"/>
    </row>
    <row r="1763" spans="4:15" x14ac:dyDescent="0.5">
      <c r="D1763" s="200"/>
      <c r="E1763" s="200"/>
      <c r="F1763" s="200"/>
      <c r="G1763" s="200"/>
      <c r="H1763" s="200"/>
      <c r="I1763" s="200"/>
      <c r="J1763" s="200"/>
      <c r="K1763" s="200"/>
      <c r="L1763" s="200"/>
      <c r="M1763" s="200"/>
      <c r="N1763" s="200"/>
      <c r="O1763" s="200"/>
    </row>
    <row r="1764" spans="4:15" x14ac:dyDescent="0.5">
      <c r="D1764" s="200"/>
      <c r="E1764" s="200"/>
      <c r="F1764" s="200"/>
      <c r="G1764" s="200"/>
      <c r="H1764" s="200"/>
      <c r="I1764" s="200"/>
      <c r="J1764" s="200"/>
      <c r="K1764" s="200"/>
      <c r="L1764" s="200"/>
      <c r="M1764" s="200"/>
      <c r="N1764" s="200"/>
      <c r="O1764" s="200"/>
    </row>
    <row r="1765" spans="4:15" x14ac:dyDescent="0.5">
      <c r="D1765" s="200"/>
      <c r="E1765" s="200"/>
      <c r="F1765" s="200"/>
      <c r="G1765" s="200"/>
      <c r="H1765" s="200"/>
      <c r="I1765" s="200"/>
      <c r="J1765" s="200"/>
      <c r="K1765" s="200"/>
      <c r="L1765" s="200"/>
      <c r="M1765" s="200"/>
      <c r="N1765" s="200"/>
      <c r="O1765" s="200"/>
    </row>
    <row r="1766" spans="4:15" x14ac:dyDescent="0.5">
      <c r="D1766" s="200"/>
      <c r="E1766" s="200"/>
      <c r="F1766" s="200"/>
      <c r="G1766" s="200"/>
      <c r="H1766" s="200"/>
      <c r="I1766" s="200"/>
      <c r="J1766" s="200"/>
      <c r="K1766" s="200"/>
      <c r="L1766" s="200"/>
      <c r="M1766" s="200"/>
      <c r="N1766" s="200"/>
      <c r="O1766" s="200"/>
    </row>
    <row r="1767" spans="4:15" x14ac:dyDescent="0.5">
      <c r="D1767" s="200"/>
      <c r="E1767" s="200"/>
      <c r="F1767" s="200"/>
      <c r="G1767" s="200"/>
      <c r="H1767" s="200"/>
      <c r="I1767" s="200"/>
      <c r="J1767" s="200"/>
      <c r="K1767" s="200"/>
      <c r="L1767" s="200"/>
      <c r="M1767" s="200"/>
      <c r="N1767" s="200"/>
      <c r="O1767" s="200"/>
    </row>
    <row r="1768" spans="4:15" x14ac:dyDescent="0.5">
      <c r="D1768" s="200"/>
      <c r="E1768" s="200"/>
      <c r="F1768" s="200"/>
      <c r="G1768" s="200"/>
      <c r="H1768" s="200"/>
      <c r="I1768" s="200"/>
      <c r="J1768" s="200"/>
      <c r="K1768" s="200"/>
      <c r="L1768" s="200"/>
      <c r="M1768" s="200"/>
      <c r="N1768" s="200"/>
      <c r="O1768" s="200"/>
    </row>
    <row r="1769" spans="4:15" x14ac:dyDescent="0.5">
      <c r="D1769" s="200"/>
      <c r="E1769" s="200"/>
      <c r="F1769" s="200"/>
      <c r="G1769" s="200"/>
      <c r="H1769" s="200"/>
      <c r="I1769" s="200"/>
      <c r="J1769" s="200"/>
      <c r="K1769" s="200"/>
      <c r="L1769" s="200"/>
      <c r="M1769" s="200"/>
      <c r="N1769" s="200"/>
      <c r="O1769" s="200"/>
    </row>
    <row r="1770" spans="4:15" x14ac:dyDescent="0.5">
      <c r="D1770" s="200"/>
      <c r="E1770" s="200"/>
      <c r="F1770" s="200"/>
      <c r="G1770" s="200"/>
      <c r="H1770" s="200"/>
      <c r="I1770" s="200"/>
      <c r="J1770" s="200"/>
      <c r="K1770" s="200"/>
      <c r="L1770" s="200"/>
      <c r="M1770" s="200"/>
      <c r="N1770" s="200"/>
      <c r="O1770" s="200"/>
    </row>
    <row r="1771" spans="4:15" x14ac:dyDescent="0.5">
      <c r="D1771" s="200"/>
      <c r="E1771" s="200"/>
      <c r="F1771" s="200"/>
      <c r="G1771" s="200"/>
      <c r="H1771" s="200"/>
      <c r="I1771" s="200"/>
      <c r="J1771" s="200"/>
      <c r="K1771" s="200"/>
      <c r="L1771" s="200"/>
      <c r="M1771" s="200"/>
      <c r="N1771" s="200"/>
      <c r="O1771" s="200"/>
    </row>
    <row r="1772" spans="4:15" x14ac:dyDescent="0.5">
      <c r="D1772" s="200"/>
      <c r="E1772" s="200"/>
      <c r="F1772" s="200"/>
      <c r="G1772" s="200"/>
      <c r="H1772" s="200"/>
      <c r="I1772" s="200"/>
      <c r="J1772" s="200"/>
      <c r="K1772" s="200"/>
      <c r="L1772" s="200"/>
      <c r="M1772" s="200"/>
      <c r="N1772" s="200"/>
      <c r="O1772" s="200"/>
    </row>
    <row r="1773" spans="4:15" x14ac:dyDescent="0.5">
      <c r="D1773" s="200"/>
      <c r="E1773" s="200"/>
      <c r="F1773" s="200"/>
      <c r="G1773" s="200"/>
      <c r="H1773" s="200"/>
      <c r="I1773" s="200"/>
      <c r="J1773" s="200"/>
      <c r="K1773" s="200"/>
      <c r="L1773" s="200"/>
      <c r="M1773" s="200"/>
      <c r="N1773" s="200"/>
      <c r="O1773" s="200"/>
    </row>
    <row r="1774" spans="4:15" x14ac:dyDescent="0.5">
      <c r="D1774" s="200"/>
      <c r="E1774" s="200"/>
      <c r="F1774" s="200"/>
      <c r="G1774" s="200"/>
      <c r="H1774" s="200"/>
      <c r="I1774" s="200"/>
      <c r="J1774" s="200"/>
      <c r="K1774" s="200"/>
      <c r="L1774" s="200"/>
      <c r="M1774" s="200"/>
      <c r="N1774" s="200"/>
      <c r="O1774" s="200"/>
    </row>
    <row r="1775" spans="4:15" x14ac:dyDescent="0.5">
      <c r="D1775" s="200"/>
      <c r="E1775" s="200"/>
      <c r="F1775" s="200"/>
      <c r="G1775" s="200"/>
      <c r="H1775" s="200"/>
      <c r="I1775" s="200"/>
      <c r="J1775" s="200"/>
      <c r="K1775" s="200"/>
      <c r="L1775" s="200"/>
      <c r="M1775" s="200"/>
      <c r="N1775" s="200"/>
      <c r="O1775" s="200"/>
    </row>
    <row r="1776" spans="4:15" x14ac:dyDescent="0.5">
      <c r="D1776" s="200"/>
      <c r="E1776" s="200"/>
      <c r="F1776" s="200"/>
      <c r="G1776" s="200"/>
      <c r="H1776" s="200"/>
      <c r="I1776" s="200"/>
      <c r="J1776" s="200"/>
      <c r="K1776" s="200"/>
      <c r="L1776" s="200"/>
      <c r="M1776" s="200"/>
      <c r="N1776" s="200"/>
      <c r="O1776" s="200"/>
    </row>
    <row r="1777" spans="4:15" x14ac:dyDescent="0.5">
      <c r="D1777" s="200"/>
      <c r="E1777" s="200"/>
      <c r="F1777" s="200"/>
      <c r="G1777" s="200"/>
      <c r="H1777" s="200"/>
      <c r="I1777" s="200"/>
      <c r="J1777" s="200"/>
      <c r="K1777" s="200"/>
      <c r="L1777" s="200"/>
      <c r="M1777" s="200"/>
      <c r="N1777" s="200"/>
      <c r="O1777" s="200"/>
    </row>
    <row r="1778" spans="4:15" x14ac:dyDescent="0.5">
      <c r="D1778" s="200"/>
      <c r="E1778" s="200"/>
      <c r="F1778" s="200"/>
      <c r="G1778" s="200"/>
      <c r="H1778" s="200"/>
      <c r="I1778" s="200"/>
      <c r="J1778" s="200"/>
      <c r="K1778" s="200"/>
      <c r="L1778" s="200"/>
      <c r="M1778" s="200"/>
      <c r="N1778" s="200"/>
      <c r="O1778" s="200"/>
    </row>
    <row r="1779" spans="4:15" x14ac:dyDescent="0.5">
      <c r="D1779" s="200"/>
      <c r="E1779" s="200"/>
      <c r="F1779" s="200"/>
      <c r="G1779" s="200"/>
      <c r="H1779" s="200"/>
      <c r="I1779" s="200"/>
      <c r="J1779" s="200"/>
      <c r="K1779" s="200"/>
      <c r="L1779" s="200"/>
      <c r="M1779" s="200"/>
      <c r="N1779" s="200"/>
      <c r="O1779" s="200"/>
    </row>
    <row r="1780" spans="4:15" x14ac:dyDescent="0.5">
      <c r="D1780" s="200"/>
      <c r="E1780" s="200"/>
      <c r="F1780" s="200"/>
      <c r="G1780" s="200"/>
      <c r="H1780" s="200"/>
      <c r="I1780" s="200"/>
      <c r="J1780" s="200"/>
      <c r="K1780" s="200"/>
      <c r="L1780" s="200"/>
      <c r="M1780" s="200"/>
      <c r="N1780" s="200"/>
      <c r="O1780" s="200"/>
    </row>
    <row r="1781" spans="4:15" x14ac:dyDescent="0.5">
      <c r="D1781" s="200"/>
      <c r="E1781" s="200"/>
      <c r="F1781" s="200"/>
      <c r="G1781" s="200"/>
      <c r="H1781" s="200"/>
      <c r="I1781" s="200"/>
      <c r="J1781" s="200"/>
      <c r="K1781" s="200"/>
      <c r="L1781" s="200"/>
      <c r="M1781" s="200"/>
      <c r="N1781" s="200"/>
      <c r="O1781" s="200"/>
    </row>
    <row r="1782" spans="4:15" x14ac:dyDescent="0.5">
      <c r="D1782" s="200"/>
      <c r="E1782" s="200"/>
      <c r="F1782" s="200"/>
      <c r="G1782" s="200"/>
      <c r="H1782" s="200"/>
      <c r="I1782" s="200"/>
      <c r="J1782" s="200"/>
      <c r="K1782" s="200"/>
      <c r="L1782" s="200"/>
      <c r="M1782" s="200"/>
      <c r="N1782" s="200"/>
      <c r="O1782" s="200"/>
    </row>
    <row r="1783" spans="4:15" x14ac:dyDescent="0.5">
      <c r="D1783" s="200"/>
      <c r="E1783" s="200"/>
      <c r="F1783" s="200"/>
      <c r="G1783" s="200"/>
      <c r="H1783" s="200"/>
      <c r="I1783" s="200"/>
      <c r="J1783" s="200"/>
      <c r="K1783" s="200"/>
      <c r="L1783" s="200"/>
      <c r="M1783" s="200"/>
      <c r="N1783" s="200"/>
      <c r="O1783" s="200"/>
    </row>
    <row r="1784" spans="4:15" x14ac:dyDescent="0.5">
      <c r="D1784" s="200"/>
      <c r="E1784" s="200"/>
      <c r="F1784" s="200"/>
      <c r="G1784" s="200"/>
      <c r="H1784" s="200"/>
      <c r="I1784" s="200"/>
      <c r="J1784" s="200"/>
      <c r="K1784" s="200"/>
      <c r="L1784" s="200"/>
      <c r="M1784" s="200"/>
      <c r="N1784" s="200"/>
      <c r="O1784" s="200"/>
    </row>
    <row r="1785" spans="4:15" x14ac:dyDescent="0.5">
      <c r="D1785" s="200"/>
      <c r="E1785" s="200"/>
      <c r="F1785" s="200"/>
      <c r="G1785" s="200"/>
      <c r="H1785" s="200"/>
      <c r="I1785" s="200"/>
      <c r="J1785" s="200"/>
      <c r="K1785" s="200"/>
      <c r="L1785" s="200"/>
      <c r="M1785" s="200"/>
      <c r="N1785" s="200"/>
      <c r="O1785" s="200"/>
    </row>
    <row r="1786" spans="4:15" x14ac:dyDescent="0.5">
      <c r="D1786" s="200"/>
      <c r="E1786" s="200"/>
      <c r="F1786" s="200"/>
      <c r="G1786" s="200"/>
      <c r="H1786" s="200"/>
      <c r="I1786" s="200"/>
      <c r="J1786" s="200"/>
      <c r="K1786" s="200"/>
      <c r="L1786" s="200"/>
      <c r="M1786" s="200"/>
      <c r="N1786" s="200"/>
      <c r="O1786" s="200"/>
    </row>
    <row r="1787" spans="4:15" x14ac:dyDescent="0.5">
      <c r="D1787" s="200"/>
      <c r="E1787" s="200"/>
      <c r="F1787" s="200"/>
      <c r="G1787" s="200"/>
      <c r="H1787" s="200"/>
      <c r="I1787" s="200"/>
      <c r="J1787" s="200"/>
      <c r="K1787" s="200"/>
      <c r="L1787" s="200"/>
      <c r="M1787" s="200"/>
      <c r="N1787" s="200"/>
      <c r="O1787" s="200"/>
    </row>
    <row r="1788" spans="4:15" x14ac:dyDescent="0.5">
      <c r="D1788" s="200"/>
      <c r="E1788" s="200"/>
      <c r="F1788" s="200"/>
      <c r="G1788" s="200"/>
      <c r="H1788" s="200"/>
      <c r="I1788" s="200"/>
      <c r="J1788" s="200"/>
      <c r="K1788" s="200"/>
      <c r="L1788" s="200"/>
      <c r="M1788" s="200"/>
      <c r="N1788" s="200"/>
      <c r="O1788" s="200"/>
    </row>
    <row r="1789" spans="4:15" x14ac:dyDescent="0.5">
      <c r="D1789" s="200"/>
      <c r="E1789" s="200"/>
      <c r="F1789" s="200"/>
      <c r="G1789" s="200"/>
      <c r="H1789" s="200"/>
      <c r="I1789" s="200"/>
      <c r="J1789" s="200"/>
      <c r="K1789" s="200"/>
      <c r="L1789" s="200"/>
      <c r="M1789" s="200"/>
      <c r="N1789" s="200"/>
      <c r="O1789" s="200"/>
    </row>
    <row r="1790" spans="4:15" x14ac:dyDescent="0.5">
      <c r="D1790" s="200"/>
      <c r="E1790" s="200"/>
      <c r="F1790" s="200"/>
      <c r="G1790" s="200"/>
      <c r="H1790" s="200"/>
      <c r="I1790" s="200"/>
      <c r="J1790" s="200"/>
      <c r="K1790" s="200"/>
      <c r="L1790" s="200"/>
      <c r="M1790" s="200"/>
      <c r="N1790" s="200"/>
      <c r="O1790" s="200"/>
    </row>
    <row r="1791" spans="4:15" x14ac:dyDescent="0.5">
      <c r="D1791" s="200"/>
      <c r="E1791" s="200"/>
      <c r="F1791" s="200"/>
      <c r="G1791" s="200"/>
      <c r="H1791" s="200"/>
      <c r="I1791" s="200"/>
      <c r="J1791" s="200"/>
      <c r="K1791" s="200"/>
      <c r="L1791" s="200"/>
      <c r="M1791" s="200"/>
      <c r="N1791" s="200"/>
      <c r="O1791" s="200"/>
    </row>
    <row r="1792" spans="4:15" x14ac:dyDescent="0.5">
      <c r="D1792" s="200"/>
      <c r="E1792" s="200"/>
      <c r="F1792" s="200"/>
      <c r="G1792" s="200"/>
      <c r="H1792" s="200"/>
      <c r="I1792" s="200"/>
      <c r="J1792" s="200"/>
      <c r="K1792" s="200"/>
      <c r="L1792" s="200"/>
      <c r="M1792" s="200"/>
      <c r="N1792" s="200"/>
      <c r="O1792" s="200"/>
    </row>
    <row r="1793" spans="4:15" x14ac:dyDescent="0.5">
      <c r="D1793" s="200"/>
      <c r="E1793" s="200"/>
      <c r="F1793" s="200"/>
      <c r="G1793" s="200"/>
      <c r="H1793" s="200"/>
      <c r="I1793" s="200"/>
      <c r="J1793" s="200"/>
      <c r="K1793" s="200"/>
      <c r="L1793" s="200"/>
      <c r="M1793" s="200"/>
      <c r="N1793" s="200"/>
      <c r="O1793" s="200"/>
    </row>
    <row r="1794" spans="4:15" x14ac:dyDescent="0.5">
      <c r="D1794" s="200"/>
      <c r="E1794" s="200"/>
      <c r="F1794" s="200"/>
      <c r="G1794" s="200"/>
      <c r="H1794" s="200"/>
      <c r="I1794" s="200"/>
      <c r="J1794" s="200"/>
      <c r="K1794" s="200"/>
      <c r="L1794" s="200"/>
      <c r="M1794" s="200"/>
      <c r="N1794" s="200"/>
      <c r="O1794" s="200"/>
    </row>
    <row r="1795" spans="4:15" x14ac:dyDescent="0.5">
      <c r="D1795" s="200"/>
      <c r="E1795" s="200"/>
      <c r="F1795" s="200"/>
      <c r="G1795" s="200"/>
      <c r="H1795" s="200"/>
      <c r="I1795" s="200"/>
      <c r="J1795" s="200"/>
      <c r="K1795" s="200"/>
      <c r="L1795" s="200"/>
      <c r="M1795" s="200"/>
      <c r="N1795" s="200"/>
      <c r="O1795" s="200"/>
    </row>
    <row r="1796" spans="4:15" x14ac:dyDescent="0.5">
      <c r="D1796" s="200"/>
      <c r="E1796" s="200"/>
      <c r="F1796" s="200"/>
      <c r="G1796" s="200"/>
      <c r="H1796" s="200"/>
      <c r="I1796" s="200"/>
      <c r="J1796" s="200"/>
      <c r="K1796" s="200"/>
      <c r="L1796" s="200"/>
      <c r="M1796" s="200"/>
      <c r="N1796" s="200"/>
      <c r="O1796" s="200"/>
    </row>
    <row r="1797" spans="4:15" x14ac:dyDescent="0.5">
      <c r="D1797" s="200"/>
      <c r="E1797" s="200"/>
      <c r="F1797" s="200"/>
      <c r="G1797" s="200"/>
      <c r="H1797" s="200"/>
      <c r="I1797" s="200"/>
      <c r="J1797" s="200"/>
      <c r="K1797" s="200"/>
      <c r="L1797" s="200"/>
      <c r="M1797" s="200"/>
      <c r="N1797" s="200"/>
      <c r="O1797" s="200"/>
    </row>
    <row r="1798" spans="4:15" x14ac:dyDescent="0.5">
      <c r="D1798" s="200"/>
      <c r="E1798" s="200"/>
      <c r="F1798" s="200"/>
      <c r="G1798" s="200"/>
      <c r="H1798" s="200"/>
      <c r="I1798" s="200"/>
      <c r="J1798" s="200"/>
      <c r="K1798" s="200"/>
      <c r="L1798" s="200"/>
      <c r="M1798" s="200"/>
      <c r="N1798" s="200"/>
      <c r="O1798" s="200"/>
    </row>
    <row r="1799" spans="4:15" x14ac:dyDescent="0.5">
      <c r="D1799" s="200"/>
      <c r="E1799" s="200"/>
      <c r="F1799" s="200"/>
      <c r="G1799" s="200"/>
      <c r="H1799" s="200"/>
      <c r="I1799" s="200"/>
      <c r="J1799" s="200"/>
      <c r="K1799" s="200"/>
      <c r="L1799" s="200"/>
      <c r="M1799" s="200"/>
      <c r="N1799" s="200"/>
      <c r="O1799" s="200"/>
    </row>
    <row r="1800" spans="4:15" x14ac:dyDescent="0.5">
      <c r="D1800" s="200"/>
      <c r="E1800" s="200"/>
      <c r="F1800" s="200"/>
      <c r="G1800" s="200"/>
      <c r="H1800" s="200"/>
      <c r="I1800" s="200"/>
      <c r="J1800" s="200"/>
      <c r="K1800" s="200"/>
      <c r="L1800" s="200"/>
      <c r="M1800" s="200"/>
      <c r="N1800" s="200"/>
      <c r="O1800" s="200"/>
    </row>
    <row r="1801" spans="4:15" x14ac:dyDescent="0.5">
      <c r="D1801" s="200"/>
      <c r="E1801" s="200"/>
      <c r="F1801" s="200"/>
      <c r="G1801" s="200"/>
      <c r="H1801" s="200"/>
      <c r="I1801" s="200"/>
      <c r="J1801" s="200"/>
      <c r="K1801" s="200"/>
      <c r="L1801" s="200"/>
      <c r="M1801" s="200"/>
      <c r="N1801" s="200"/>
      <c r="O1801" s="200"/>
    </row>
    <row r="1802" spans="4:15" x14ac:dyDescent="0.5">
      <c r="D1802" s="200"/>
      <c r="E1802" s="200"/>
      <c r="F1802" s="200"/>
      <c r="G1802" s="200"/>
      <c r="H1802" s="200"/>
      <c r="I1802" s="200"/>
      <c r="J1802" s="200"/>
      <c r="K1802" s="200"/>
      <c r="L1802" s="200"/>
      <c r="M1802" s="200"/>
      <c r="N1802" s="200"/>
      <c r="O1802" s="200"/>
    </row>
    <row r="1803" spans="4:15" x14ac:dyDescent="0.5">
      <c r="D1803" s="200"/>
      <c r="E1803" s="200"/>
      <c r="F1803" s="200"/>
      <c r="G1803" s="200"/>
      <c r="H1803" s="200"/>
      <c r="I1803" s="200"/>
      <c r="J1803" s="200"/>
      <c r="K1803" s="200"/>
      <c r="L1803" s="200"/>
      <c r="M1803" s="200"/>
      <c r="N1803" s="200"/>
      <c r="O1803" s="200"/>
    </row>
    <row r="1804" spans="4:15" x14ac:dyDescent="0.5">
      <c r="D1804" s="200"/>
      <c r="E1804" s="200"/>
      <c r="F1804" s="200"/>
      <c r="G1804" s="200"/>
      <c r="H1804" s="200"/>
      <c r="I1804" s="200"/>
      <c r="J1804" s="200"/>
      <c r="K1804" s="200"/>
      <c r="L1804" s="200"/>
      <c r="M1804" s="200"/>
      <c r="N1804" s="200"/>
      <c r="O1804" s="200"/>
    </row>
    <row r="1805" spans="4:15" x14ac:dyDescent="0.5">
      <c r="D1805" s="200"/>
      <c r="E1805" s="200"/>
      <c r="F1805" s="200"/>
      <c r="G1805" s="200"/>
      <c r="H1805" s="200"/>
      <c r="I1805" s="200"/>
      <c r="J1805" s="200"/>
      <c r="K1805" s="200"/>
      <c r="L1805" s="200"/>
      <c r="M1805" s="200"/>
      <c r="N1805" s="200"/>
      <c r="O1805" s="200"/>
    </row>
    <row r="1806" spans="4:15" x14ac:dyDescent="0.5">
      <c r="D1806" s="200"/>
      <c r="E1806" s="200"/>
      <c r="F1806" s="200"/>
      <c r="G1806" s="200"/>
      <c r="H1806" s="200"/>
      <c r="I1806" s="200"/>
      <c r="J1806" s="200"/>
      <c r="K1806" s="200"/>
      <c r="L1806" s="200"/>
      <c r="M1806" s="200"/>
      <c r="N1806" s="200"/>
      <c r="O1806" s="200"/>
    </row>
    <row r="1807" spans="4:15" x14ac:dyDescent="0.5">
      <c r="D1807" s="200"/>
      <c r="E1807" s="200"/>
      <c r="F1807" s="200"/>
      <c r="G1807" s="200"/>
      <c r="H1807" s="200"/>
      <c r="I1807" s="200"/>
      <c r="J1807" s="200"/>
      <c r="K1807" s="200"/>
      <c r="L1807" s="200"/>
      <c r="M1807" s="200"/>
      <c r="N1807" s="200"/>
      <c r="O1807" s="200"/>
    </row>
    <row r="1808" spans="4:15" x14ac:dyDescent="0.5">
      <c r="D1808" s="200"/>
      <c r="E1808" s="200"/>
      <c r="F1808" s="200"/>
      <c r="G1808" s="200"/>
      <c r="H1808" s="200"/>
      <c r="I1808" s="200"/>
      <c r="J1808" s="200"/>
      <c r="K1808" s="200"/>
      <c r="L1808" s="200"/>
      <c r="M1808" s="200"/>
      <c r="N1808" s="200"/>
      <c r="O1808" s="200"/>
    </row>
    <row r="1809" spans="4:15" x14ac:dyDescent="0.5">
      <c r="D1809" s="200"/>
      <c r="E1809" s="200"/>
      <c r="F1809" s="200"/>
      <c r="G1809" s="200"/>
      <c r="H1809" s="200"/>
      <c r="I1809" s="200"/>
      <c r="J1809" s="200"/>
      <c r="K1809" s="200"/>
      <c r="L1809" s="200"/>
      <c r="M1809" s="200"/>
      <c r="N1809" s="200"/>
      <c r="O1809" s="200"/>
    </row>
    <row r="1810" spans="4:15" x14ac:dyDescent="0.5">
      <c r="D1810" s="200"/>
      <c r="E1810" s="200"/>
      <c r="F1810" s="200"/>
      <c r="G1810" s="200"/>
      <c r="H1810" s="200"/>
      <c r="I1810" s="200"/>
      <c r="J1810" s="200"/>
      <c r="K1810" s="200"/>
      <c r="L1810" s="200"/>
      <c r="M1810" s="200"/>
      <c r="N1810" s="200"/>
      <c r="O1810" s="200"/>
    </row>
    <row r="1811" spans="4:15" x14ac:dyDescent="0.5">
      <c r="D1811" s="200"/>
      <c r="E1811" s="200"/>
      <c r="F1811" s="200"/>
      <c r="G1811" s="200"/>
      <c r="H1811" s="200"/>
      <c r="I1811" s="200"/>
      <c r="J1811" s="200"/>
      <c r="K1811" s="200"/>
      <c r="L1811" s="200"/>
      <c r="M1811" s="200"/>
      <c r="N1811" s="200"/>
      <c r="O1811" s="200"/>
    </row>
    <row r="1812" spans="4:15" x14ac:dyDescent="0.5">
      <c r="D1812" s="200"/>
      <c r="E1812" s="200"/>
      <c r="F1812" s="200"/>
      <c r="G1812" s="200"/>
      <c r="H1812" s="200"/>
      <c r="I1812" s="200"/>
      <c r="J1812" s="200"/>
      <c r="K1812" s="200"/>
      <c r="L1812" s="200"/>
      <c r="M1812" s="200"/>
      <c r="N1812" s="200"/>
      <c r="O1812" s="200"/>
    </row>
    <row r="1813" spans="4:15" x14ac:dyDescent="0.5">
      <c r="D1813" s="200"/>
      <c r="E1813" s="200"/>
      <c r="F1813" s="200"/>
      <c r="G1813" s="200"/>
      <c r="H1813" s="200"/>
      <c r="I1813" s="200"/>
      <c r="J1813" s="200"/>
      <c r="K1813" s="200"/>
      <c r="L1813" s="200"/>
      <c r="M1813" s="200"/>
      <c r="N1813" s="200"/>
      <c r="O1813" s="200"/>
    </row>
    <row r="1814" spans="4:15" x14ac:dyDescent="0.5">
      <c r="D1814" s="200"/>
      <c r="E1814" s="200"/>
      <c r="F1814" s="200"/>
      <c r="G1814" s="200"/>
      <c r="H1814" s="200"/>
      <c r="I1814" s="200"/>
      <c r="J1814" s="200"/>
      <c r="K1814" s="200"/>
      <c r="L1814" s="200"/>
      <c r="M1814" s="200"/>
      <c r="N1814" s="200"/>
      <c r="O1814" s="200"/>
    </row>
    <row r="1815" spans="4:15" x14ac:dyDescent="0.5">
      <c r="D1815" s="200"/>
      <c r="E1815" s="200"/>
      <c r="F1815" s="200"/>
      <c r="G1815" s="200"/>
      <c r="H1815" s="200"/>
      <c r="I1815" s="200"/>
      <c r="J1815" s="200"/>
      <c r="K1815" s="200"/>
      <c r="L1815" s="200"/>
      <c r="M1815" s="200"/>
      <c r="N1815" s="200"/>
      <c r="O1815" s="200"/>
    </row>
    <row r="1816" spans="4:15" x14ac:dyDescent="0.5">
      <c r="D1816" s="200"/>
      <c r="E1816" s="200"/>
      <c r="F1816" s="200"/>
      <c r="G1816" s="200"/>
      <c r="H1816" s="200"/>
      <c r="I1816" s="200"/>
      <c r="J1816" s="200"/>
      <c r="K1816" s="200"/>
      <c r="L1816" s="200"/>
      <c r="M1816" s="200"/>
      <c r="N1816" s="200"/>
      <c r="O1816" s="200"/>
    </row>
    <row r="1817" spans="4:15" x14ac:dyDescent="0.5">
      <c r="D1817" s="200"/>
      <c r="E1817" s="200"/>
      <c r="F1817" s="200"/>
      <c r="G1817" s="200"/>
      <c r="H1817" s="200"/>
      <c r="I1817" s="200"/>
      <c r="J1817" s="200"/>
      <c r="K1817" s="200"/>
      <c r="L1817" s="200"/>
      <c r="M1817" s="200"/>
      <c r="N1817" s="200"/>
      <c r="O1817" s="200"/>
    </row>
    <row r="1818" spans="4:15" x14ac:dyDescent="0.5">
      <c r="D1818" s="200"/>
      <c r="E1818" s="200"/>
      <c r="F1818" s="200"/>
      <c r="G1818" s="200"/>
      <c r="H1818" s="200"/>
      <c r="I1818" s="200"/>
      <c r="J1818" s="200"/>
      <c r="K1818" s="200"/>
      <c r="L1818" s="200"/>
      <c r="M1818" s="200"/>
      <c r="N1818" s="200"/>
      <c r="O1818" s="200"/>
    </row>
    <row r="1819" spans="4:15" x14ac:dyDescent="0.5">
      <c r="D1819" s="200"/>
      <c r="E1819" s="200"/>
      <c r="F1819" s="200"/>
      <c r="G1819" s="200"/>
      <c r="H1819" s="200"/>
      <c r="I1819" s="200"/>
      <c r="J1819" s="200"/>
      <c r="K1819" s="200"/>
      <c r="L1819" s="200"/>
      <c r="M1819" s="200"/>
      <c r="N1819" s="200"/>
      <c r="O1819" s="200"/>
    </row>
    <row r="1820" spans="4:15" x14ac:dyDescent="0.5">
      <c r="D1820" s="200"/>
      <c r="E1820" s="200"/>
      <c r="F1820" s="200"/>
      <c r="G1820" s="200"/>
      <c r="H1820" s="200"/>
      <c r="I1820" s="200"/>
      <c r="J1820" s="200"/>
      <c r="K1820" s="200"/>
      <c r="L1820" s="200"/>
      <c r="M1820" s="200"/>
      <c r="N1820" s="200"/>
      <c r="O1820" s="200"/>
    </row>
    <row r="1821" spans="4:15" x14ac:dyDescent="0.5">
      <c r="D1821" s="200"/>
      <c r="E1821" s="200"/>
      <c r="F1821" s="200"/>
      <c r="G1821" s="200"/>
      <c r="H1821" s="200"/>
      <c r="I1821" s="200"/>
      <c r="J1821" s="200"/>
      <c r="K1821" s="200"/>
      <c r="L1821" s="200"/>
      <c r="M1821" s="200"/>
      <c r="N1821" s="200"/>
      <c r="O1821" s="200"/>
    </row>
    <row r="1822" spans="4:15" x14ac:dyDescent="0.5">
      <c r="D1822" s="200"/>
      <c r="E1822" s="200"/>
      <c r="F1822" s="200"/>
      <c r="G1822" s="200"/>
      <c r="H1822" s="200"/>
      <c r="I1822" s="200"/>
      <c r="J1822" s="200"/>
      <c r="K1822" s="200"/>
      <c r="L1822" s="200"/>
      <c r="M1822" s="200"/>
      <c r="N1822" s="200"/>
      <c r="O1822" s="200"/>
    </row>
    <row r="1823" spans="4:15" x14ac:dyDescent="0.5">
      <c r="D1823" s="200"/>
      <c r="E1823" s="200"/>
      <c r="F1823" s="200"/>
      <c r="G1823" s="200"/>
      <c r="H1823" s="200"/>
      <c r="I1823" s="200"/>
      <c r="J1823" s="200"/>
      <c r="K1823" s="200"/>
      <c r="L1823" s="200"/>
      <c r="M1823" s="200"/>
      <c r="N1823" s="200"/>
      <c r="O1823" s="200"/>
    </row>
    <row r="1824" spans="4:15" x14ac:dyDescent="0.5">
      <c r="D1824" s="200"/>
      <c r="E1824" s="200"/>
      <c r="F1824" s="200"/>
      <c r="G1824" s="200"/>
      <c r="H1824" s="200"/>
      <c r="I1824" s="200"/>
      <c r="J1824" s="200"/>
      <c r="K1824" s="200"/>
      <c r="L1824" s="200"/>
      <c r="M1824" s="200"/>
      <c r="N1824" s="200"/>
      <c r="O1824" s="200"/>
    </row>
    <row r="1825" spans="4:15" x14ac:dyDescent="0.5">
      <c r="D1825" s="200"/>
      <c r="E1825" s="200"/>
      <c r="F1825" s="200"/>
      <c r="G1825" s="200"/>
      <c r="H1825" s="200"/>
      <c r="I1825" s="200"/>
      <c r="J1825" s="200"/>
      <c r="K1825" s="200"/>
      <c r="L1825" s="200"/>
      <c r="M1825" s="200"/>
      <c r="N1825" s="200"/>
      <c r="O1825" s="200"/>
    </row>
    <row r="1826" spans="4:15" x14ac:dyDescent="0.5">
      <c r="D1826" s="200"/>
      <c r="E1826" s="200"/>
      <c r="F1826" s="200"/>
      <c r="G1826" s="200"/>
      <c r="H1826" s="200"/>
      <c r="I1826" s="200"/>
      <c r="J1826" s="200"/>
      <c r="K1826" s="200"/>
      <c r="L1826" s="200"/>
      <c r="M1826" s="200"/>
      <c r="N1826" s="200"/>
      <c r="O1826" s="200"/>
    </row>
    <row r="1827" spans="4:15" x14ac:dyDescent="0.5">
      <c r="D1827" s="200"/>
      <c r="E1827" s="200"/>
      <c r="F1827" s="200"/>
      <c r="G1827" s="200"/>
      <c r="H1827" s="200"/>
      <c r="I1827" s="200"/>
      <c r="J1827" s="200"/>
      <c r="K1827" s="200"/>
      <c r="L1827" s="200"/>
      <c r="M1827" s="200"/>
      <c r="N1827" s="200"/>
      <c r="O1827" s="200"/>
    </row>
    <row r="1828" spans="4:15" x14ac:dyDescent="0.5">
      <c r="D1828" s="200"/>
      <c r="E1828" s="200"/>
      <c r="F1828" s="200"/>
      <c r="G1828" s="200"/>
      <c r="H1828" s="200"/>
      <c r="I1828" s="200"/>
      <c r="J1828" s="200"/>
      <c r="K1828" s="200"/>
      <c r="L1828" s="200"/>
      <c r="M1828" s="200"/>
      <c r="N1828" s="200"/>
      <c r="O1828" s="200"/>
    </row>
    <row r="1829" spans="4:15" x14ac:dyDescent="0.5">
      <c r="D1829" s="200"/>
      <c r="E1829" s="200"/>
      <c r="F1829" s="200"/>
      <c r="G1829" s="200"/>
      <c r="H1829" s="200"/>
      <c r="I1829" s="200"/>
      <c r="J1829" s="200"/>
      <c r="K1829" s="200"/>
      <c r="L1829" s="200"/>
      <c r="M1829" s="200"/>
      <c r="N1829" s="200"/>
      <c r="O1829" s="200"/>
    </row>
    <row r="1830" spans="4:15" x14ac:dyDescent="0.5">
      <c r="D1830" s="200"/>
      <c r="E1830" s="200"/>
      <c r="F1830" s="200"/>
      <c r="G1830" s="200"/>
      <c r="H1830" s="200"/>
      <c r="I1830" s="200"/>
      <c r="J1830" s="200"/>
      <c r="K1830" s="200"/>
      <c r="L1830" s="200"/>
      <c r="M1830" s="200"/>
      <c r="N1830" s="200"/>
      <c r="O1830" s="200"/>
    </row>
    <row r="1831" spans="4:15" x14ac:dyDescent="0.5">
      <c r="D1831" s="200"/>
      <c r="E1831" s="200"/>
      <c r="F1831" s="200"/>
      <c r="G1831" s="200"/>
      <c r="H1831" s="200"/>
      <c r="I1831" s="200"/>
      <c r="J1831" s="200"/>
      <c r="K1831" s="200"/>
      <c r="L1831" s="200"/>
      <c r="M1831" s="200"/>
      <c r="N1831" s="200"/>
      <c r="O1831" s="200"/>
    </row>
    <row r="1832" spans="4:15" x14ac:dyDescent="0.5">
      <c r="D1832" s="200"/>
      <c r="E1832" s="200"/>
      <c r="F1832" s="200"/>
      <c r="G1832" s="200"/>
      <c r="H1832" s="200"/>
      <c r="I1832" s="200"/>
      <c r="J1832" s="200"/>
      <c r="K1832" s="200"/>
      <c r="L1832" s="200"/>
      <c r="M1832" s="200"/>
      <c r="N1832" s="200"/>
      <c r="O1832" s="200"/>
    </row>
    <row r="1833" spans="4:15" x14ac:dyDescent="0.5">
      <c r="D1833" s="200"/>
      <c r="E1833" s="200"/>
      <c r="F1833" s="200"/>
      <c r="G1833" s="200"/>
      <c r="H1833" s="200"/>
      <c r="I1833" s="200"/>
      <c r="J1833" s="200"/>
      <c r="K1833" s="200"/>
      <c r="L1833" s="200"/>
      <c r="M1833" s="200"/>
      <c r="N1833" s="200"/>
      <c r="O1833" s="200"/>
    </row>
    <row r="1834" spans="4:15" x14ac:dyDescent="0.5">
      <c r="D1834" s="200"/>
      <c r="E1834" s="200"/>
      <c r="F1834" s="200"/>
      <c r="G1834" s="200"/>
      <c r="H1834" s="200"/>
      <c r="I1834" s="200"/>
      <c r="J1834" s="200"/>
      <c r="K1834" s="200"/>
      <c r="L1834" s="200"/>
      <c r="M1834" s="200"/>
      <c r="N1834" s="200"/>
      <c r="O1834" s="200"/>
    </row>
    <row r="1835" spans="4:15" x14ac:dyDescent="0.5">
      <c r="D1835" s="200"/>
      <c r="E1835" s="200"/>
      <c r="F1835" s="200"/>
      <c r="G1835" s="200"/>
      <c r="H1835" s="200"/>
      <c r="I1835" s="200"/>
      <c r="J1835" s="200"/>
      <c r="K1835" s="200"/>
      <c r="L1835" s="200"/>
      <c r="M1835" s="200"/>
      <c r="N1835" s="200"/>
      <c r="O1835" s="200"/>
    </row>
    <row r="1836" spans="4:15" x14ac:dyDescent="0.5">
      <c r="D1836" s="200"/>
      <c r="E1836" s="200"/>
      <c r="F1836" s="200"/>
      <c r="G1836" s="200"/>
      <c r="H1836" s="200"/>
      <c r="I1836" s="200"/>
      <c r="J1836" s="200"/>
      <c r="K1836" s="200"/>
      <c r="L1836" s="200"/>
      <c r="M1836" s="200"/>
      <c r="N1836" s="200"/>
      <c r="O1836" s="200"/>
    </row>
    <row r="1837" spans="4:15" x14ac:dyDescent="0.5">
      <c r="D1837" s="200"/>
      <c r="E1837" s="200"/>
      <c r="F1837" s="200"/>
      <c r="G1837" s="200"/>
      <c r="H1837" s="200"/>
      <c r="I1837" s="200"/>
      <c r="J1837" s="200"/>
      <c r="K1837" s="200"/>
      <c r="L1837" s="200"/>
      <c r="M1837" s="200"/>
      <c r="N1837" s="200"/>
      <c r="O1837" s="200"/>
    </row>
    <row r="1838" spans="4:15" x14ac:dyDescent="0.5">
      <c r="D1838" s="200"/>
      <c r="E1838" s="200"/>
      <c r="F1838" s="200"/>
      <c r="G1838" s="200"/>
      <c r="H1838" s="200"/>
      <c r="I1838" s="200"/>
      <c r="J1838" s="200"/>
      <c r="K1838" s="200"/>
      <c r="L1838" s="200"/>
      <c r="M1838" s="200"/>
      <c r="N1838" s="200"/>
      <c r="O1838" s="200"/>
    </row>
    <row r="1839" spans="4:15" x14ac:dyDescent="0.5">
      <c r="D1839" s="200"/>
      <c r="E1839" s="200"/>
      <c r="F1839" s="200"/>
      <c r="G1839" s="200"/>
      <c r="H1839" s="200"/>
      <c r="I1839" s="200"/>
      <c r="J1839" s="200"/>
      <c r="K1839" s="200"/>
      <c r="L1839" s="200"/>
      <c r="M1839" s="200"/>
      <c r="N1839" s="200"/>
      <c r="O1839" s="200"/>
    </row>
    <row r="1840" spans="4:15" x14ac:dyDescent="0.5">
      <c r="D1840" s="200"/>
      <c r="E1840" s="200"/>
      <c r="F1840" s="200"/>
      <c r="G1840" s="200"/>
      <c r="H1840" s="200"/>
      <c r="I1840" s="200"/>
      <c r="J1840" s="200"/>
      <c r="K1840" s="200"/>
      <c r="L1840" s="200"/>
      <c r="M1840" s="200"/>
      <c r="N1840" s="200"/>
      <c r="O1840" s="200"/>
    </row>
    <row r="1841" spans="4:15" x14ac:dyDescent="0.5">
      <c r="D1841" s="200"/>
      <c r="E1841" s="200"/>
      <c r="F1841" s="200"/>
      <c r="G1841" s="200"/>
      <c r="H1841" s="200"/>
      <c r="I1841" s="200"/>
      <c r="J1841" s="200"/>
      <c r="K1841" s="200"/>
      <c r="L1841" s="200"/>
      <c r="M1841" s="200"/>
      <c r="N1841" s="200"/>
      <c r="O1841" s="200"/>
    </row>
    <row r="1842" spans="4:15" x14ac:dyDescent="0.5">
      <c r="D1842" s="200"/>
      <c r="E1842" s="200"/>
      <c r="F1842" s="200"/>
      <c r="G1842" s="200"/>
      <c r="H1842" s="200"/>
      <c r="I1842" s="200"/>
      <c r="J1842" s="200"/>
      <c r="K1842" s="200"/>
      <c r="L1842" s="200"/>
      <c r="M1842" s="200"/>
      <c r="N1842" s="200"/>
      <c r="O1842" s="200"/>
    </row>
    <row r="1843" spans="4:15" x14ac:dyDescent="0.5">
      <c r="D1843" s="200"/>
      <c r="E1843" s="200"/>
      <c r="F1843" s="200"/>
      <c r="G1843" s="200"/>
      <c r="H1843" s="200"/>
      <c r="I1843" s="200"/>
      <c r="J1843" s="200"/>
      <c r="K1843" s="200"/>
      <c r="L1843" s="200"/>
      <c r="M1843" s="200"/>
      <c r="N1843" s="200"/>
      <c r="O1843" s="200"/>
    </row>
    <row r="1844" spans="4:15" x14ac:dyDescent="0.5">
      <c r="D1844" s="200"/>
      <c r="E1844" s="200"/>
      <c r="F1844" s="200"/>
      <c r="G1844" s="200"/>
      <c r="H1844" s="200"/>
      <c r="I1844" s="200"/>
      <c r="J1844" s="200"/>
      <c r="K1844" s="200"/>
      <c r="L1844" s="200"/>
      <c r="M1844" s="200"/>
      <c r="N1844" s="200"/>
      <c r="O1844" s="200"/>
    </row>
    <row r="1845" spans="4:15" x14ac:dyDescent="0.5">
      <c r="D1845" s="200"/>
      <c r="E1845" s="200"/>
      <c r="F1845" s="200"/>
      <c r="G1845" s="200"/>
      <c r="H1845" s="200"/>
      <c r="I1845" s="200"/>
      <c r="J1845" s="200"/>
      <c r="K1845" s="200"/>
      <c r="L1845" s="200"/>
      <c r="M1845" s="200"/>
      <c r="N1845" s="200"/>
      <c r="O1845" s="200"/>
    </row>
    <row r="1846" spans="4:15" x14ac:dyDescent="0.5">
      <c r="D1846" s="200"/>
      <c r="E1846" s="200"/>
      <c r="F1846" s="200"/>
      <c r="G1846" s="200"/>
      <c r="H1846" s="200"/>
      <c r="I1846" s="200"/>
      <c r="J1846" s="200"/>
      <c r="K1846" s="200"/>
      <c r="L1846" s="200"/>
      <c r="M1846" s="200"/>
      <c r="N1846" s="200"/>
      <c r="O1846" s="200"/>
    </row>
    <row r="1847" spans="4:15" x14ac:dyDescent="0.5">
      <c r="D1847" s="200"/>
      <c r="E1847" s="200"/>
      <c r="F1847" s="200"/>
      <c r="G1847" s="200"/>
      <c r="H1847" s="200"/>
      <c r="I1847" s="200"/>
      <c r="J1847" s="200"/>
      <c r="K1847" s="200"/>
      <c r="L1847" s="200"/>
      <c r="M1847" s="200"/>
      <c r="N1847" s="200"/>
      <c r="O1847" s="200"/>
    </row>
    <row r="1848" spans="4:15" x14ac:dyDescent="0.5">
      <c r="D1848" s="200"/>
      <c r="E1848" s="200"/>
      <c r="F1848" s="200"/>
      <c r="G1848" s="200"/>
      <c r="H1848" s="200"/>
      <c r="I1848" s="200"/>
      <c r="J1848" s="200"/>
      <c r="K1848" s="200"/>
      <c r="L1848" s="200"/>
      <c r="M1848" s="200"/>
      <c r="N1848" s="200"/>
      <c r="O1848" s="200"/>
    </row>
    <row r="1849" spans="4:15" x14ac:dyDescent="0.5">
      <c r="D1849" s="200"/>
      <c r="E1849" s="200"/>
      <c r="F1849" s="200"/>
      <c r="G1849" s="200"/>
      <c r="H1849" s="200"/>
      <c r="I1849" s="200"/>
      <c r="J1849" s="200"/>
      <c r="K1849" s="200"/>
      <c r="L1849" s="200"/>
      <c r="M1849" s="200"/>
      <c r="N1849" s="200"/>
      <c r="O1849" s="200"/>
    </row>
    <row r="1850" spans="4:15" x14ac:dyDescent="0.5">
      <c r="D1850" s="200"/>
      <c r="E1850" s="200"/>
      <c r="F1850" s="200"/>
      <c r="G1850" s="200"/>
      <c r="H1850" s="200"/>
      <c r="I1850" s="200"/>
      <c r="J1850" s="200"/>
      <c r="K1850" s="200"/>
      <c r="L1850" s="200"/>
      <c r="M1850" s="200"/>
      <c r="N1850" s="200"/>
      <c r="O1850" s="200"/>
    </row>
    <row r="1851" spans="4:15" x14ac:dyDescent="0.5">
      <c r="D1851" s="200"/>
      <c r="E1851" s="200"/>
      <c r="F1851" s="200"/>
      <c r="G1851" s="200"/>
      <c r="H1851" s="200"/>
      <c r="I1851" s="200"/>
      <c r="J1851" s="200"/>
      <c r="K1851" s="200"/>
      <c r="L1851" s="200"/>
      <c r="M1851" s="200"/>
      <c r="N1851" s="200"/>
      <c r="O1851" s="200"/>
    </row>
    <row r="1852" spans="4:15" x14ac:dyDescent="0.5">
      <c r="D1852" s="200"/>
      <c r="E1852" s="200"/>
      <c r="F1852" s="200"/>
      <c r="G1852" s="200"/>
      <c r="H1852" s="200"/>
      <c r="I1852" s="200"/>
      <c r="J1852" s="200"/>
      <c r="K1852" s="200"/>
      <c r="L1852" s="200"/>
      <c r="M1852" s="200"/>
      <c r="N1852" s="200"/>
      <c r="O1852" s="200"/>
    </row>
    <row r="1853" spans="4:15" x14ac:dyDescent="0.5">
      <c r="D1853" s="200"/>
      <c r="E1853" s="200"/>
      <c r="F1853" s="200"/>
      <c r="G1853" s="200"/>
      <c r="H1853" s="200"/>
      <c r="I1853" s="200"/>
      <c r="J1853" s="200"/>
      <c r="K1853" s="200"/>
      <c r="L1853" s="200"/>
      <c r="M1853" s="200"/>
      <c r="N1853" s="200"/>
      <c r="O1853" s="200"/>
    </row>
    <row r="1854" spans="4:15" x14ac:dyDescent="0.5">
      <c r="D1854" s="200"/>
      <c r="E1854" s="200"/>
      <c r="F1854" s="200"/>
      <c r="G1854" s="200"/>
      <c r="H1854" s="200"/>
      <c r="I1854" s="200"/>
      <c r="J1854" s="200"/>
      <c r="K1854" s="200"/>
      <c r="L1854" s="200"/>
      <c r="M1854" s="200"/>
      <c r="N1854" s="200"/>
      <c r="O1854" s="200"/>
    </row>
    <row r="1855" spans="4:15" x14ac:dyDescent="0.5">
      <c r="D1855" s="200"/>
      <c r="E1855" s="200"/>
      <c r="F1855" s="200"/>
      <c r="G1855" s="200"/>
      <c r="H1855" s="200"/>
      <c r="I1855" s="200"/>
      <c r="J1855" s="200"/>
      <c r="K1855" s="200"/>
      <c r="L1855" s="200"/>
      <c r="M1855" s="200"/>
      <c r="N1855" s="200"/>
      <c r="O1855" s="200"/>
    </row>
    <row r="1856" spans="4:15" x14ac:dyDescent="0.5">
      <c r="D1856" s="200"/>
      <c r="E1856" s="200"/>
      <c r="F1856" s="200"/>
      <c r="G1856" s="200"/>
      <c r="H1856" s="200"/>
      <c r="I1856" s="200"/>
      <c r="J1856" s="200"/>
      <c r="K1856" s="200"/>
      <c r="L1856" s="200"/>
      <c r="M1856" s="200"/>
      <c r="N1856" s="200"/>
      <c r="O1856" s="200"/>
    </row>
    <row r="1857" spans="4:15" x14ac:dyDescent="0.5">
      <c r="D1857" s="200"/>
      <c r="E1857" s="200"/>
      <c r="F1857" s="200"/>
      <c r="G1857" s="200"/>
      <c r="H1857" s="200"/>
      <c r="I1857" s="200"/>
      <c r="J1857" s="200"/>
      <c r="K1857" s="200"/>
      <c r="L1857" s="200"/>
      <c r="M1857" s="200"/>
      <c r="N1857" s="200"/>
      <c r="O1857" s="200"/>
    </row>
    <row r="1858" spans="4:15" x14ac:dyDescent="0.5">
      <c r="D1858" s="200"/>
      <c r="E1858" s="200"/>
      <c r="F1858" s="200"/>
      <c r="G1858" s="200"/>
      <c r="H1858" s="200"/>
      <c r="I1858" s="200"/>
      <c r="J1858" s="200"/>
      <c r="K1858" s="200"/>
      <c r="L1858" s="200"/>
      <c r="M1858" s="200"/>
      <c r="N1858" s="200"/>
      <c r="O1858" s="200"/>
    </row>
    <row r="1859" spans="4:15" x14ac:dyDescent="0.5">
      <c r="D1859" s="200"/>
      <c r="E1859" s="200"/>
      <c r="F1859" s="200"/>
      <c r="G1859" s="200"/>
      <c r="H1859" s="200"/>
      <c r="I1859" s="200"/>
      <c r="J1859" s="200"/>
      <c r="K1859" s="200"/>
      <c r="L1859" s="200"/>
      <c r="M1859" s="200"/>
      <c r="N1859" s="200"/>
      <c r="O1859" s="200"/>
    </row>
    <row r="1860" spans="4:15" x14ac:dyDescent="0.5">
      <c r="D1860" s="200"/>
      <c r="E1860" s="200"/>
      <c r="F1860" s="200"/>
      <c r="G1860" s="200"/>
      <c r="H1860" s="200"/>
      <c r="I1860" s="200"/>
      <c r="J1860" s="200"/>
      <c r="K1860" s="200"/>
      <c r="L1860" s="200"/>
      <c r="M1860" s="200"/>
      <c r="N1860" s="200"/>
      <c r="O1860" s="200"/>
    </row>
    <row r="1861" spans="4:15" x14ac:dyDescent="0.5">
      <c r="D1861" s="200"/>
      <c r="E1861" s="200"/>
      <c r="F1861" s="200"/>
      <c r="G1861" s="200"/>
      <c r="H1861" s="200"/>
      <c r="I1861" s="200"/>
      <c r="J1861" s="200"/>
      <c r="K1861" s="200"/>
      <c r="L1861" s="200"/>
      <c r="M1861" s="200"/>
      <c r="N1861" s="200"/>
      <c r="O1861" s="200"/>
    </row>
    <row r="1862" spans="4:15" x14ac:dyDescent="0.5">
      <c r="D1862" s="200"/>
      <c r="E1862" s="200"/>
      <c r="F1862" s="200"/>
      <c r="G1862" s="200"/>
      <c r="H1862" s="200"/>
      <c r="I1862" s="200"/>
      <c r="J1862" s="200"/>
      <c r="K1862" s="200"/>
      <c r="L1862" s="200"/>
      <c r="M1862" s="200"/>
      <c r="N1862" s="200"/>
      <c r="O1862" s="200"/>
    </row>
    <row r="1863" spans="4:15" x14ac:dyDescent="0.5">
      <c r="D1863" s="200"/>
      <c r="E1863" s="200"/>
      <c r="F1863" s="200"/>
      <c r="G1863" s="200"/>
      <c r="H1863" s="200"/>
      <c r="I1863" s="200"/>
      <c r="J1863" s="200"/>
      <c r="K1863" s="200"/>
      <c r="L1863" s="200"/>
      <c r="M1863" s="200"/>
      <c r="N1863" s="200"/>
      <c r="O1863" s="200"/>
    </row>
    <row r="1864" spans="4:15" x14ac:dyDescent="0.5">
      <c r="D1864" s="200"/>
      <c r="E1864" s="200"/>
      <c r="F1864" s="200"/>
      <c r="G1864" s="200"/>
      <c r="H1864" s="200"/>
      <c r="I1864" s="200"/>
      <c r="J1864" s="200"/>
      <c r="K1864" s="200"/>
      <c r="L1864" s="200"/>
      <c r="M1864" s="200"/>
      <c r="N1864" s="200"/>
      <c r="O1864" s="200"/>
    </row>
    <row r="1865" spans="4:15" x14ac:dyDescent="0.5">
      <c r="D1865" s="200"/>
      <c r="E1865" s="200"/>
      <c r="F1865" s="200"/>
      <c r="G1865" s="200"/>
      <c r="H1865" s="200"/>
      <c r="I1865" s="200"/>
      <c r="J1865" s="200"/>
      <c r="K1865" s="200"/>
      <c r="L1865" s="200"/>
      <c r="M1865" s="200"/>
      <c r="N1865" s="200"/>
      <c r="O1865" s="200"/>
    </row>
    <row r="1866" spans="4:15" x14ac:dyDescent="0.5">
      <c r="D1866" s="200"/>
      <c r="E1866" s="200"/>
      <c r="F1866" s="200"/>
      <c r="G1866" s="200"/>
      <c r="H1866" s="200"/>
      <c r="I1866" s="200"/>
      <c r="J1866" s="200"/>
      <c r="K1866" s="200"/>
      <c r="L1866" s="200"/>
      <c r="M1866" s="200"/>
      <c r="N1866" s="200"/>
      <c r="O1866" s="200"/>
    </row>
    <row r="1867" spans="4:15" x14ac:dyDescent="0.5">
      <c r="D1867" s="200"/>
      <c r="E1867" s="200"/>
      <c r="F1867" s="200"/>
      <c r="G1867" s="200"/>
      <c r="H1867" s="200"/>
      <c r="I1867" s="200"/>
      <c r="J1867" s="200"/>
      <c r="K1867" s="200"/>
      <c r="L1867" s="200"/>
      <c r="M1867" s="200"/>
      <c r="N1867" s="200"/>
      <c r="O1867" s="200"/>
    </row>
    <row r="1868" spans="4:15" x14ac:dyDescent="0.5">
      <c r="D1868" s="200"/>
      <c r="E1868" s="200"/>
      <c r="F1868" s="200"/>
      <c r="G1868" s="200"/>
      <c r="H1868" s="200"/>
      <c r="I1868" s="200"/>
      <c r="J1868" s="200"/>
      <c r="K1868" s="200"/>
      <c r="L1868" s="200"/>
      <c r="M1868" s="200"/>
      <c r="N1868" s="200"/>
      <c r="O1868" s="200"/>
    </row>
    <row r="1869" spans="4:15" x14ac:dyDescent="0.5">
      <c r="D1869" s="200"/>
      <c r="E1869" s="200"/>
      <c r="F1869" s="200"/>
      <c r="G1869" s="200"/>
      <c r="H1869" s="200"/>
      <c r="I1869" s="200"/>
      <c r="J1869" s="200"/>
      <c r="K1869" s="200"/>
      <c r="L1869" s="200"/>
      <c r="M1869" s="200"/>
      <c r="N1869" s="200"/>
      <c r="O1869" s="200"/>
    </row>
    <row r="1870" spans="4:15" x14ac:dyDescent="0.5">
      <c r="D1870" s="200"/>
      <c r="E1870" s="200"/>
      <c r="F1870" s="200"/>
      <c r="G1870" s="200"/>
      <c r="H1870" s="200"/>
      <c r="I1870" s="200"/>
      <c r="J1870" s="200"/>
      <c r="K1870" s="200"/>
      <c r="L1870" s="200"/>
      <c r="M1870" s="200"/>
      <c r="N1870" s="200"/>
      <c r="O1870" s="200"/>
    </row>
    <row r="1871" spans="4:15" x14ac:dyDescent="0.5">
      <c r="D1871" s="200"/>
      <c r="E1871" s="200"/>
      <c r="F1871" s="200"/>
      <c r="G1871" s="200"/>
      <c r="H1871" s="200"/>
      <c r="I1871" s="200"/>
      <c r="J1871" s="200"/>
      <c r="K1871" s="200"/>
      <c r="L1871" s="200"/>
      <c r="M1871" s="200"/>
      <c r="N1871" s="200"/>
      <c r="O1871" s="200"/>
    </row>
    <row r="1872" spans="4:15" x14ac:dyDescent="0.5">
      <c r="D1872" s="200"/>
      <c r="E1872" s="200"/>
      <c r="F1872" s="200"/>
      <c r="G1872" s="200"/>
      <c r="H1872" s="200"/>
      <c r="I1872" s="200"/>
      <c r="J1872" s="200"/>
      <c r="K1872" s="200"/>
      <c r="L1872" s="200"/>
      <c r="M1872" s="200"/>
      <c r="N1872" s="200"/>
      <c r="O1872" s="200"/>
    </row>
    <row r="1873" spans="4:15" x14ac:dyDescent="0.5">
      <c r="D1873" s="200"/>
      <c r="E1873" s="200"/>
      <c r="F1873" s="200"/>
      <c r="G1873" s="200"/>
      <c r="H1873" s="200"/>
      <c r="I1873" s="200"/>
      <c r="J1873" s="200"/>
      <c r="K1873" s="200"/>
      <c r="L1873" s="200"/>
      <c r="M1873" s="200"/>
      <c r="N1873" s="200"/>
      <c r="O1873" s="200"/>
    </row>
    <row r="1874" spans="4:15" x14ac:dyDescent="0.5">
      <c r="D1874" s="200"/>
      <c r="E1874" s="200"/>
      <c r="F1874" s="200"/>
      <c r="G1874" s="200"/>
      <c r="H1874" s="200"/>
      <c r="I1874" s="200"/>
      <c r="J1874" s="200"/>
      <c r="K1874" s="200"/>
      <c r="L1874" s="200"/>
      <c r="M1874" s="200"/>
      <c r="N1874" s="200"/>
      <c r="O1874" s="200"/>
    </row>
    <row r="1875" spans="4:15" x14ac:dyDescent="0.5">
      <c r="D1875" s="200"/>
      <c r="E1875" s="200"/>
      <c r="F1875" s="200"/>
      <c r="G1875" s="200"/>
      <c r="H1875" s="200"/>
      <c r="I1875" s="200"/>
      <c r="J1875" s="200"/>
      <c r="K1875" s="200"/>
      <c r="L1875" s="200"/>
      <c r="M1875" s="200"/>
      <c r="N1875" s="200"/>
      <c r="O1875" s="200"/>
    </row>
    <row r="1876" spans="4:15" x14ac:dyDescent="0.5">
      <c r="D1876" s="200"/>
      <c r="E1876" s="200"/>
      <c r="F1876" s="200"/>
      <c r="G1876" s="200"/>
      <c r="H1876" s="200"/>
      <c r="I1876" s="200"/>
      <c r="J1876" s="200"/>
      <c r="K1876" s="200"/>
      <c r="L1876" s="200"/>
      <c r="M1876" s="200"/>
      <c r="N1876" s="200"/>
      <c r="O1876" s="200"/>
    </row>
    <row r="1877" spans="4:15" x14ac:dyDescent="0.5">
      <c r="D1877" s="200"/>
      <c r="E1877" s="200"/>
      <c r="F1877" s="200"/>
      <c r="G1877" s="200"/>
      <c r="H1877" s="200"/>
      <c r="I1877" s="200"/>
      <c r="J1877" s="200"/>
      <c r="K1877" s="200"/>
      <c r="L1877" s="200"/>
      <c r="M1877" s="200"/>
      <c r="N1877" s="200"/>
      <c r="O1877" s="200"/>
    </row>
    <row r="1878" spans="4:15" x14ac:dyDescent="0.5">
      <c r="D1878" s="200"/>
      <c r="E1878" s="200"/>
      <c r="F1878" s="200"/>
      <c r="G1878" s="200"/>
      <c r="H1878" s="200"/>
      <c r="I1878" s="200"/>
      <c r="J1878" s="200"/>
      <c r="K1878" s="200"/>
      <c r="L1878" s="200"/>
      <c r="M1878" s="200"/>
      <c r="N1878" s="200"/>
      <c r="O1878" s="200"/>
    </row>
    <row r="1879" spans="4:15" x14ac:dyDescent="0.5">
      <c r="D1879" s="200"/>
      <c r="E1879" s="200"/>
      <c r="F1879" s="200"/>
      <c r="G1879" s="200"/>
      <c r="H1879" s="200"/>
      <c r="I1879" s="200"/>
      <c r="J1879" s="200"/>
      <c r="K1879" s="200"/>
      <c r="L1879" s="200"/>
      <c r="M1879" s="200"/>
      <c r="N1879" s="200"/>
      <c r="O1879" s="200"/>
    </row>
    <row r="1880" spans="4:15" x14ac:dyDescent="0.5">
      <c r="D1880" s="200"/>
      <c r="E1880" s="200"/>
      <c r="F1880" s="200"/>
      <c r="G1880" s="200"/>
      <c r="H1880" s="200"/>
      <c r="I1880" s="200"/>
      <c r="J1880" s="200"/>
      <c r="K1880" s="200"/>
      <c r="L1880" s="200"/>
      <c r="M1880" s="200"/>
      <c r="N1880" s="200"/>
      <c r="O1880" s="200"/>
    </row>
    <row r="1881" spans="4:15" x14ac:dyDescent="0.5">
      <c r="D1881" s="200"/>
      <c r="E1881" s="200"/>
      <c r="F1881" s="200"/>
      <c r="G1881" s="200"/>
      <c r="H1881" s="200"/>
      <c r="I1881" s="200"/>
      <c r="J1881" s="200"/>
      <c r="K1881" s="200"/>
      <c r="L1881" s="200"/>
      <c r="M1881" s="200"/>
      <c r="N1881" s="200"/>
      <c r="O1881" s="200"/>
    </row>
    <row r="1882" spans="4:15" x14ac:dyDescent="0.5">
      <c r="D1882" s="200"/>
      <c r="E1882" s="200"/>
      <c r="F1882" s="200"/>
      <c r="G1882" s="200"/>
      <c r="H1882" s="200"/>
      <c r="I1882" s="200"/>
      <c r="J1882" s="200"/>
      <c r="K1882" s="200"/>
      <c r="L1882" s="200"/>
      <c r="M1882" s="200"/>
      <c r="N1882" s="200"/>
      <c r="O1882" s="200"/>
    </row>
    <row r="1883" spans="4:15" x14ac:dyDescent="0.5">
      <c r="D1883" s="200"/>
      <c r="E1883" s="200"/>
      <c r="F1883" s="200"/>
      <c r="G1883" s="200"/>
      <c r="H1883" s="200"/>
      <c r="I1883" s="200"/>
      <c r="J1883" s="200"/>
      <c r="K1883" s="200"/>
      <c r="L1883" s="200"/>
      <c r="M1883" s="200"/>
      <c r="N1883" s="200"/>
      <c r="O1883" s="200"/>
    </row>
    <row r="1884" spans="4:15" x14ac:dyDescent="0.5">
      <c r="D1884" s="200"/>
      <c r="E1884" s="200"/>
      <c r="F1884" s="200"/>
      <c r="G1884" s="200"/>
      <c r="H1884" s="200"/>
      <c r="I1884" s="200"/>
      <c r="J1884" s="200"/>
      <c r="K1884" s="200"/>
      <c r="L1884" s="200"/>
      <c r="M1884" s="200"/>
      <c r="N1884" s="200"/>
      <c r="O1884" s="200"/>
    </row>
    <row r="1885" spans="4:15" x14ac:dyDescent="0.5">
      <c r="D1885" s="200"/>
      <c r="E1885" s="200"/>
      <c r="F1885" s="200"/>
      <c r="G1885" s="200"/>
      <c r="H1885" s="200"/>
      <c r="I1885" s="200"/>
      <c r="J1885" s="200"/>
      <c r="K1885" s="200"/>
      <c r="L1885" s="200"/>
      <c r="M1885" s="200"/>
      <c r="N1885" s="200"/>
      <c r="O1885" s="200"/>
    </row>
    <row r="1886" spans="4:15" x14ac:dyDescent="0.5">
      <c r="D1886" s="200"/>
      <c r="E1886" s="200"/>
      <c r="F1886" s="200"/>
      <c r="G1886" s="200"/>
      <c r="H1886" s="200"/>
      <c r="I1886" s="200"/>
      <c r="J1886" s="200"/>
      <c r="K1886" s="200"/>
      <c r="L1886" s="200"/>
      <c r="M1886" s="200"/>
      <c r="N1886" s="200"/>
      <c r="O1886" s="200"/>
    </row>
    <row r="1887" spans="4:15" x14ac:dyDescent="0.5">
      <c r="D1887" s="200"/>
      <c r="E1887" s="200"/>
      <c r="F1887" s="200"/>
      <c r="G1887" s="200"/>
      <c r="H1887" s="200"/>
      <c r="I1887" s="200"/>
      <c r="J1887" s="200"/>
      <c r="K1887" s="200"/>
      <c r="L1887" s="200"/>
      <c r="M1887" s="200"/>
      <c r="N1887" s="200"/>
      <c r="O1887" s="200"/>
    </row>
    <row r="1888" spans="4:15" x14ac:dyDescent="0.5">
      <c r="D1888" s="200"/>
      <c r="E1888" s="200"/>
      <c r="F1888" s="200"/>
      <c r="G1888" s="200"/>
      <c r="H1888" s="200"/>
      <c r="I1888" s="200"/>
      <c r="J1888" s="200"/>
      <c r="K1888" s="200"/>
      <c r="L1888" s="200"/>
      <c r="M1888" s="200"/>
      <c r="N1888" s="200"/>
      <c r="O1888" s="200"/>
    </row>
    <row r="1889" spans="4:15" x14ac:dyDescent="0.5">
      <c r="D1889" s="200"/>
      <c r="E1889" s="200"/>
      <c r="F1889" s="200"/>
      <c r="G1889" s="200"/>
      <c r="H1889" s="200"/>
      <c r="I1889" s="200"/>
      <c r="J1889" s="200"/>
      <c r="K1889" s="200"/>
      <c r="L1889" s="200"/>
      <c r="M1889" s="200"/>
      <c r="N1889" s="200"/>
      <c r="O1889" s="200"/>
    </row>
    <row r="1890" spans="4:15" x14ac:dyDescent="0.5">
      <c r="D1890" s="200"/>
      <c r="E1890" s="200"/>
      <c r="F1890" s="200"/>
      <c r="G1890" s="200"/>
      <c r="H1890" s="200"/>
      <c r="I1890" s="200"/>
      <c r="J1890" s="200"/>
      <c r="K1890" s="200"/>
      <c r="L1890" s="200"/>
      <c r="M1890" s="200"/>
      <c r="N1890" s="200"/>
      <c r="O1890" s="200"/>
    </row>
    <row r="1891" spans="4:15" x14ac:dyDescent="0.5">
      <c r="D1891" s="200"/>
      <c r="E1891" s="200"/>
      <c r="F1891" s="200"/>
      <c r="G1891" s="200"/>
      <c r="H1891" s="200"/>
      <c r="I1891" s="200"/>
      <c r="J1891" s="200"/>
      <c r="K1891" s="200"/>
      <c r="L1891" s="200"/>
      <c r="M1891" s="200"/>
      <c r="N1891" s="200"/>
      <c r="O1891" s="200"/>
    </row>
    <row r="1892" spans="4:15" x14ac:dyDescent="0.5">
      <c r="D1892" s="200"/>
      <c r="E1892" s="200"/>
      <c r="F1892" s="200"/>
      <c r="G1892" s="200"/>
      <c r="H1892" s="200"/>
      <c r="I1892" s="200"/>
      <c r="J1892" s="200"/>
      <c r="K1892" s="200"/>
      <c r="L1892" s="200"/>
      <c r="M1892" s="200"/>
      <c r="N1892" s="200"/>
      <c r="O1892" s="200"/>
    </row>
    <row r="1893" spans="4:15" x14ac:dyDescent="0.5">
      <c r="D1893" s="200"/>
      <c r="E1893" s="200"/>
      <c r="F1893" s="200"/>
      <c r="G1893" s="200"/>
      <c r="H1893" s="200"/>
      <c r="I1893" s="200"/>
      <c r="J1893" s="200"/>
      <c r="K1893" s="200"/>
      <c r="L1893" s="200"/>
      <c r="M1893" s="200"/>
      <c r="N1893" s="200"/>
      <c r="O1893" s="200"/>
    </row>
    <row r="1894" spans="4:15" x14ac:dyDescent="0.5">
      <c r="D1894" s="200"/>
      <c r="E1894" s="200"/>
      <c r="F1894" s="200"/>
      <c r="G1894" s="200"/>
      <c r="H1894" s="200"/>
      <c r="I1894" s="200"/>
      <c r="J1894" s="200"/>
      <c r="K1894" s="200"/>
      <c r="L1894" s="200"/>
      <c r="M1894" s="200"/>
      <c r="N1894" s="200"/>
      <c r="O1894" s="200"/>
    </row>
    <row r="1895" spans="4:15" x14ac:dyDescent="0.5">
      <c r="D1895" s="200"/>
      <c r="E1895" s="200"/>
      <c r="F1895" s="200"/>
      <c r="G1895" s="200"/>
      <c r="H1895" s="200"/>
      <c r="I1895" s="200"/>
      <c r="J1895" s="200"/>
      <c r="K1895" s="200"/>
      <c r="L1895" s="200"/>
      <c r="M1895" s="200"/>
      <c r="N1895" s="200"/>
      <c r="O1895" s="200"/>
    </row>
    <row r="1896" spans="4:15" x14ac:dyDescent="0.5">
      <c r="D1896" s="200"/>
      <c r="E1896" s="200"/>
      <c r="F1896" s="200"/>
      <c r="G1896" s="200"/>
      <c r="H1896" s="200"/>
      <c r="I1896" s="200"/>
      <c r="J1896" s="200"/>
      <c r="K1896" s="200"/>
      <c r="L1896" s="200"/>
      <c r="M1896" s="200"/>
      <c r="N1896" s="200"/>
      <c r="O1896" s="200"/>
    </row>
    <row r="1897" spans="4:15" x14ac:dyDescent="0.5">
      <c r="D1897" s="200"/>
      <c r="E1897" s="200"/>
      <c r="F1897" s="200"/>
      <c r="G1897" s="200"/>
      <c r="H1897" s="200"/>
      <c r="I1897" s="200"/>
      <c r="J1897" s="200"/>
      <c r="K1897" s="200"/>
      <c r="L1897" s="200"/>
      <c r="M1897" s="200"/>
      <c r="N1897" s="200"/>
      <c r="O1897" s="200"/>
    </row>
    <row r="1898" spans="4:15" x14ac:dyDescent="0.5">
      <c r="D1898" s="200"/>
      <c r="E1898" s="200"/>
      <c r="F1898" s="200"/>
      <c r="G1898" s="200"/>
      <c r="H1898" s="200"/>
      <c r="I1898" s="200"/>
      <c r="J1898" s="200"/>
      <c r="K1898" s="200"/>
      <c r="L1898" s="200"/>
      <c r="M1898" s="200"/>
      <c r="N1898" s="200"/>
      <c r="O1898" s="200"/>
    </row>
    <row r="1899" spans="4:15" x14ac:dyDescent="0.5">
      <c r="D1899" s="200"/>
      <c r="E1899" s="200"/>
      <c r="F1899" s="200"/>
      <c r="G1899" s="200"/>
      <c r="H1899" s="200"/>
      <c r="I1899" s="200"/>
      <c r="J1899" s="200"/>
      <c r="K1899" s="200"/>
      <c r="L1899" s="200"/>
      <c r="M1899" s="200"/>
      <c r="N1899" s="200"/>
      <c r="O1899" s="200"/>
    </row>
    <row r="1900" spans="4:15" x14ac:dyDescent="0.5">
      <c r="D1900" s="200"/>
      <c r="E1900" s="200"/>
      <c r="F1900" s="200"/>
      <c r="G1900" s="200"/>
      <c r="H1900" s="200"/>
      <c r="I1900" s="200"/>
      <c r="J1900" s="200"/>
      <c r="K1900" s="200"/>
      <c r="L1900" s="200"/>
      <c r="M1900" s="200"/>
      <c r="N1900" s="200"/>
      <c r="O1900" s="200"/>
    </row>
    <row r="1901" spans="4:15" x14ac:dyDescent="0.5">
      <c r="D1901" s="200"/>
      <c r="E1901" s="200"/>
      <c r="F1901" s="200"/>
      <c r="G1901" s="200"/>
      <c r="H1901" s="200"/>
      <c r="I1901" s="200"/>
      <c r="J1901" s="200"/>
      <c r="K1901" s="200"/>
      <c r="L1901" s="200"/>
      <c r="M1901" s="200"/>
      <c r="N1901" s="200"/>
      <c r="O1901" s="200"/>
    </row>
    <row r="1902" spans="4:15" x14ac:dyDescent="0.5">
      <c r="D1902" s="200"/>
      <c r="E1902" s="200"/>
      <c r="F1902" s="200"/>
      <c r="G1902" s="200"/>
      <c r="H1902" s="200"/>
      <c r="I1902" s="200"/>
      <c r="J1902" s="200"/>
      <c r="K1902" s="200"/>
      <c r="L1902" s="200"/>
      <c r="M1902" s="200"/>
      <c r="N1902" s="200"/>
      <c r="O1902" s="200"/>
    </row>
    <row r="1903" spans="4:15" x14ac:dyDescent="0.5">
      <c r="D1903" s="200"/>
      <c r="E1903" s="200"/>
      <c r="F1903" s="200"/>
      <c r="G1903" s="200"/>
      <c r="H1903" s="200"/>
      <c r="I1903" s="200"/>
      <c r="J1903" s="200"/>
      <c r="K1903" s="200"/>
      <c r="L1903" s="200"/>
      <c r="M1903" s="200"/>
      <c r="N1903" s="200"/>
      <c r="O1903" s="200"/>
    </row>
    <row r="1904" spans="4:15" x14ac:dyDescent="0.5">
      <c r="D1904" s="200"/>
      <c r="E1904" s="200"/>
      <c r="F1904" s="200"/>
      <c r="G1904" s="200"/>
      <c r="H1904" s="200"/>
      <c r="I1904" s="200"/>
      <c r="J1904" s="200"/>
      <c r="K1904" s="200"/>
      <c r="L1904" s="200"/>
      <c r="M1904" s="200"/>
      <c r="N1904" s="200"/>
      <c r="O1904" s="200"/>
    </row>
    <row r="1905" spans="4:15" x14ac:dyDescent="0.5">
      <c r="D1905" s="200"/>
      <c r="E1905" s="200"/>
      <c r="F1905" s="200"/>
      <c r="G1905" s="200"/>
      <c r="H1905" s="200"/>
      <c r="I1905" s="200"/>
      <c r="J1905" s="200"/>
      <c r="K1905" s="200"/>
      <c r="L1905" s="200"/>
      <c r="M1905" s="200"/>
      <c r="N1905" s="200"/>
      <c r="O1905" s="200"/>
    </row>
    <row r="1906" spans="4:15" x14ac:dyDescent="0.5">
      <c r="D1906" s="200"/>
      <c r="E1906" s="200"/>
      <c r="F1906" s="200"/>
      <c r="G1906" s="200"/>
      <c r="H1906" s="200"/>
      <c r="I1906" s="200"/>
      <c r="J1906" s="200"/>
      <c r="K1906" s="200"/>
      <c r="L1906" s="200"/>
      <c r="M1906" s="200"/>
      <c r="N1906" s="200"/>
      <c r="O1906" s="200"/>
    </row>
    <row r="1907" spans="4:15" x14ac:dyDescent="0.5">
      <c r="D1907" s="200"/>
      <c r="E1907" s="200"/>
      <c r="F1907" s="200"/>
      <c r="G1907" s="200"/>
      <c r="H1907" s="200"/>
      <c r="I1907" s="200"/>
      <c r="J1907" s="200"/>
      <c r="K1907" s="200"/>
      <c r="L1907" s="200"/>
      <c r="M1907" s="200"/>
      <c r="N1907" s="200"/>
      <c r="O1907" s="200"/>
    </row>
    <row r="1908" spans="4:15" x14ac:dyDescent="0.5">
      <c r="D1908" s="200"/>
      <c r="E1908" s="200"/>
      <c r="F1908" s="200"/>
      <c r="G1908" s="200"/>
      <c r="H1908" s="200"/>
      <c r="I1908" s="200"/>
      <c r="J1908" s="200"/>
      <c r="K1908" s="200"/>
      <c r="L1908" s="200"/>
      <c r="M1908" s="200"/>
      <c r="N1908" s="200"/>
      <c r="O1908" s="200"/>
    </row>
    <row r="1909" spans="4:15" x14ac:dyDescent="0.5">
      <c r="D1909" s="200"/>
      <c r="E1909" s="200"/>
      <c r="F1909" s="200"/>
      <c r="G1909" s="200"/>
      <c r="H1909" s="200"/>
      <c r="I1909" s="200"/>
      <c r="J1909" s="200"/>
      <c r="K1909" s="200"/>
      <c r="L1909" s="200"/>
      <c r="M1909" s="200"/>
      <c r="N1909" s="200"/>
      <c r="O1909" s="200"/>
    </row>
    <row r="1910" spans="4:15" x14ac:dyDescent="0.5">
      <c r="D1910" s="200"/>
      <c r="E1910" s="200"/>
      <c r="F1910" s="200"/>
      <c r="G1910" s="200"/>
      <c r="H1910" s="200"/>
      <c r="I1910" s="200"/>
      <c r="J1910" s="200"/>
      <c r="K1910" s="200"/>
      <c r="L1910" s="200"/>
      <c r="M1910" s="200"/>
      <c r="N1910" s="200"/>
      <c r="O1910" s="200"/>
    </row>
    <row r="1911" spans="4:15" x14ac:dyDescent="0.5">
      <c r="D1911" s="200"/>
      <c r="E1911" s="200"/>
      <c r="F1911" s="200"/>
      <c r="G1911" s="200"/>
      <c r="H1911" s="200"/>
      <c r="I1911" s="200"/>
      <c r="J1911" s="200"/>
      <c r="K1911" s="200"/>
      <c r="L1911" s="200"/>
      <c r="M1911" s="200"/>
      <c r="N1911" s="200"/>
      <c r="O1911" s="200"/>
    </row>
    <row r="1912" spans="4:15" x14ac:dyDescent="0.5">
      <c r="D1912" s="200"/>
      <c r="E1912" s="200"/>
      <c r="F1912" s="200"/>
      <c r="G1912" s="200"/>
      <c r="H1912" s="200"/>
      <c r="I1912" s="200"/>
      <c r="J1912" s="200"/>
      <c r="K1912" s="200"/>
      <c r="L1912" s="200"/>
      <c r="M1912" s="200"/>
      <c r="N1912" s="200"/>
      <c r="O1912" s="200"/>
    </row>
    <row r="1913" spans="4:15" x14ac:dyDescent="0.5">
      <c r="D1913" s="200"/>
      <c r="E1913" s="200"/>
      <c r="F1913" s="200"/>
      <c r="G1913" s="200"/>
      <c r="H1913" s="200"/>
      <c r="I1913" s="200"/>
      <c r="J1913" s="200"/>
      <c r="K1913" s="200"/>
      <c r="L1913" s="200"/>
      <c r="M1913" s="200"/>
      <c r="N1913" s="200"/>
      <c r="O1913" s="200"/>
    </row>
    <row r="1914" spans="4:15" x14ac:dyDescent="0.5">
      <c r="D1914" s="200"/>
      <c r="E1914" s="200"/>
      <c r="F1914" s="200"/>
      <c r="G1914" s="200"/>
      <c r="H1914" s="200"/>
      <c r="I1914" s="200"/>
      <c r="J1914" s="200"/>
      <c r="K1914" s="200"/>
      <c r="L1914" s="200"/>
      <c r="M1914" s="200"/>
      <c r="N1914" s="200"/>
      <c r="O1914" s="200"/>
    </row>
    <row r="1915" spans="4:15" x14ac:dyDescent="0.5">
      <c r="D1915" s="200"/>
      <c r="E1915" s="200"/>
      <c r="F1915" s="200"/>
      <c r="G1915" s="200"/>
      <c r="H1915" s="200"/>
      <c r="I1915" s="200"/>
      <c r="J1915" s="200"/>
      <c r="K1915" s="200"/>
      <c r="L1915" s="200"/>
      <c r="M1915" s="200"/>
      <c r="N1915" s="200"/>
      <c r="O1915" s="200"/>
    </row>
    <row r="1916" spans="4:15" x14ac:dyDescent="0.5">
      <c r="D1916" s="200"/>
      <c r="E1916" s="200"/>
      <c r="F1916" s="200"/>
      <c r="G1916" s="200"/>
      <c r="H1916" s="200"/>
      <c r="I1916" s="200"/>
      <c r="J1916" s="200"/>
      <c r="K1916" s="200"/>
      <c r="L1916" s="200"/>
      <c r="M1916" s="200"/>
      <c r="N1916" s="200"/>
      <c r="O1916" s="200"/>
    </row>
    <row r="1917" spans="4:15" x14ac:dyDescent="0.5">
      <c r="D1917" s="200"/>
      <c r="E1917" s="200"/>
      <c r="F1917" s="200"/>
      <c r="G1917" s="200"/>
      <c r="H1917" s="200"/>
      <c r="I1917" s="200"/>
      <c r="J1917" s="200"/>
      <c r="K1917" s="200"/>
      <c r="L1917" s="200"/>
      <c r="M1917" s="200"/>
      <c r="N1917" s="200"/>
      <c r="O1917" s="200"/>
    </row>
    <row r="1918" spans="4:15" x14ac:dyDescent="0.5">
      <c r="D1918" s="200"/>
      <c r="E1918" s="200"/>
      <c r="F1918" s="200"/>
      <c r="G1918" s="200"/>
      <c r="H1918" s="200"/>
      <c r="I1918" s="200"/>
      <c r="J1918" s="200"/>
      <c r="K1918" s="200"/>
      <c r="L1918" s="200"/>
      <c r="M1918" s="200"/>
      <c r="N1918" s="200"/>
      <c r="O1918" s="200"/>
    </row>
    <row r="1919" spans="4:15" x14ac:dyDescent="0.5">
      <c r="D1919" s="200"/>
      <c r="E1919" s="200"/>
      <c r="F1919" s="200"/>
      <c r="G1919" s="200"/>
      <c r="H1919" s="200"/>
      <c r="I1919" s="200"/>
      <c r="J1919" s="200"/>
      <c r="K1919" s="200"/>
      <c r="L1919" s="200"/>
      <c r="M1919" s="200"/>
      <c r="N1919" s="200"/>
      <c r="O1919" s="200"/>
    </row>
    <row r="1920" spans="4:15" x14ac:dyDescent="0.5">
      <c r="D1920" s="200"/>
      <c r="E1920" s="200"/>
      <c r="F1920" s="200"/>
      <c r="G1920" s="200"/>
      <c r="H1920" s="200"/>
      <c r="I1920" s="200"/>
      <c r="J1920" s="200"/>
      <c r="K1920" s="200"/>
      <c r="L1920" s="200"/>
      <c r="M1920" s="200"/>
      <c r="N1920" s="200"/>
      <c r="O1920" s="200"/>
    </row>
    <row r="1921" spans="4:15" x14ac:dyDescent="0.5">
      <c r="D1921" s="200"/>
      <c r="E1921" s="200"/>
      <c r="F1921" s="200"/>
      <c r="G1921" s="200"/>
      <c r="H1921" s="200"/>
      <c r="I1921" s="200"/>
      <c r="J1921" s="200"/>
      <c r="K1921" s="200"/>
      <c r="L1921" s="200"/>
      <c r="M1921" s="200"/>
      <c r="N1921" s="200"/>
      <c r="O1921" s="200"/>
    </row>
    <row r="1922" spans="4:15" x14ac:dyDescent="0.5">
      <c r="D1922" s="200"/>
      <c r="E1922" s="200"/>
      <c r="F1922" s="200"/>
      <c r="G1922" s="200"/>
      <c r="H1922" s="200"/>
      <c r="I1922" s="200"/>
      <c r="J1922" s="200"/>
      <c r="K1922" s="200"/>
      <c r="L1922" s="200"/>
      <c r="M1922" s="200"/>
      <c r="N1922" s="200"/>
      <c r="O1922" s="200"/>
    </row>
    <row r="1923" spans="4:15" x14ac:dyDescent="0.5">
      <c r="D1923" s="200"/>
      <c r="E1923" s="200"/>
      <c r="F1923" s="200"/>
      <c r="G1923" s="200"/>
      <c r="H1923" s="200"/>
      <c r="I1923" s="200"/>
      <c r="J1923" s="200"/>
      <c r="K1923" s="200"/>
      <c r="L1923" s="200"/>
      <c r="M1923" s="200"/>
      <c r="N1923" s="200"/>
      <c r="O1923" s="200"/>
    </row>
    <row r="1924" spans="4:15" x14ac:dyDescent="0.5">
      <c r="D1924" s="200"/>
      <c r="E1924" s="200"/>
      <c r="F1924" s="200"/>
      <c r="G1924" s="200"/>
      <c r="H1924" s="200"/>
      <c r="I1924" s="200"/>
      <c r="J1924" s="200"/>
      <c r="K1924" s="200"/>
      <c r="L1924" s="200"/>
      <c r="M1924" s="200"/>
      <c r="N1924" s="200"/>
      <c r="O1924" s="200"/>
    </row>
    <row r="1925" spans="4:15" x14ac:dyDescent="0.5">
      <c r="D1925" s="200"/>
      <c r="E1925" s="200"/>
      <c r="F1925" s="200"/>
      <c r="G1925" s="200"/>
      <c r="H1925" s="200"/>
      <c r="I1925" s="200"/>
      <c r="J1925" s="200"/>
      <c r="K1925" s="200"/>
      <c r="L1925" s="200"/>
      <c r="M1925" s="200"/>
      <c r="N1925" s="200"/>
      <c r="O1925" s="200"/>
    </row>
    <row r="1926" spans="4:15" x14ac:dyDescent="0.5">
      <c r="D1926" s="200"/>
      <c r="E1926" s="200"/>
      <c r="F1926" s="200"/>
      <c r="G1926" s="200"/>
      <c r="H1926" s="200"/>
      <c r="I1926" s="200"/>
      <c r="J1926" s="200"/>
      <c r="K1926" s="200"/>
      <c r="L1926" s="200"/>
      <c r="M1926" s="200"/>
      <c r="N1926" s="200"/>
      <c r="O1926" s="200"/>
    </row>
    <row r="1927" spans="4:15" x14ac:dyDescent="0.5">
      <c r="D1927" s="200"/>
      <c r="E1927" s="200"/>
      <c r="F1927" s="200"/>
      <c r="G1927" s="200"/>
      <c r="H1927" s="200"/>
      <c r="I1927" s="200"/>
      <c r="J1927" s="200"/>
      <c r="K1927" s="200"/>
      <c r="L1927" s="200"/>
      <c r="M1927" s="200"/>
      <c r="N1927" s="200"/>
      <c r="O1927" s="200"/>
    </row>
    <row r="1928" spans="4:15" x14ac:dyDescent="0.5">
      <c r="D1928" s="200"/>
      <c r="E1928" s="200"/>
      <c r="F1928" s="200"/>
      <c r="G1928" s="200"/>
      <c r="H1928" s="200"/>
      <c r="I1928" s="200"/>
      <c r="J1928" s="200"/>
      <c r="K1928" s="200"/>
      <c r="L1928" s="200"/>
      <c r="M1928" s="200"/>
      <c r="N1928" s="200"/>
      <c r="O1928" s="200"/>
    </row>
    <row r="1929" spans="4:15" x14ac:dyDescent="0.5">
      <c r="D1929" s="200"/>
      <c r="E1929" s="200"/>
      <c r="F1929" s="200"/>
      <c r="G1929" s="200"/>
      <c r="H1929" s="200"/>
      <c r="I1929" s="200"/>
      <c r="J1929" s="200"/>
      <c r="K1929" s="200"/>
      <c r="L1929" s="200"/>
      <c r="M1929" s="200"/>
      <c r="N1929" s="200"/>
      <c r="O1929" s="200"/>
    </row>
    <row r="1930" spans="4:15" x14ac:dyDescent="0.5">
      <c r="D1930" s="200"/>
      <c r="E1930" s="200"/>
      <c r="F1930" s="200"/>
      <c r="G1930" s="200"/>
      <c r="H1930" s="200"/>
      <c r="I1930" s="200"/>
      <c r="J1930" s="200"/>
      <c r="K1930" s="200"/>
      <c r="L1930" s="200"/>
      <c r="M1930" s="200"/>
      <c r="N1930" s="200"/>
      <c r="O1930" s="200"/>
    </row>
    <row r="1931" spans="4:15" x14ac:dyDescent="0.5">
      <c r="D1931" s="200"/>
      <c r="E1931" s="200"/>
      <c r="F1931" s="200"/>
      <c r="G1931" s="200"/>
      <c r="H1931" s="200"/>
      <c r="I1931" s="200"/>
      <c r="J1931" s="200"/>
      <c r="K1931" s="200"/>
      <c r="L1931" s="200"/>
      <c r="M1931" s="200"/>
      <c r="N1931" s="200"/>
      <c r="O1931" s="200"/>
    </row>
    <row r="1932" spans="4:15" x14ac:dyDescent="0.5">
      <c r="D1932" s="200"/>
      <c r="E1932" s="200"/>
      <c r="F1932" s="200"/>
      <c r="G1932" s="200"/>
      <c r="H1932" s="200"/>
      <c r="I1932" s="200"/>
      <c r="J1932" s="200"/>
      <c r="K1932" s="200"/>
      <c r="L1932" s="200"/>
      <c r="M1932" s="200"/>
      <c r="N1932" s="200"/>
      <c r="O1932" s="200"/>
    </row>
    <row r="1933" spans="4:15" x14ac:dyDescent="0.5">
      <c r="D1933" s="200"/>
      <c r="E1933" s="200"/>
      <c r="F1933" s="200"/>
      <c r="G1933" s="200"/>
      <c r="H1933" s="200"/>
      <c r="I1933" s="200"/>
      <c r="J1933" s="200"/>
      <c r="K1933" s="200"/>
      <c r="L1933" s="200"/>
      <c r="M1933" s="200"/>
      <c r="N1933" s="200"/>
      <c r="O1933" s="200"/>
    </row>
    <row r="1934" spans="4:15" x14ac:dyDescent="0.5">
      <c r="D1934" s="200"/>
      <c r="E1934" s="200"/>
      <c r="F1934" s="200"/>
      <c r="G1934" s="200"/>
      <c r="H1934" s="200"/>
      <c r="I1934" s="200"/>
      <c r="J1934" s="200"/>
      <c r="K1934" s="200"/>
      <c r="L1934" s="200"/>
      <c r="M1934" s="200"/>
      <c r="N1934" s="200"/>
      <c r="O1934" s="200"/>
    </row>
    <row r="1935" spans="4:15" x14ac:dyDescent="0.5">
      <c r="D1935" s="200"/>
      <c r="E1935" s="200"/>
      <c r="F1935" s="200"/>
      <c r="G1935" s="200"/>
      <c r="H1935" s="200"/>
      <c r="I1935" s="200"/>
      <c r="J1935" s="200"/>
      <c r="K1935" s="200"/>
      <c r="L1935" s="200"/>
      <c r="M1935" s="200"/>
      <c r="N1935" s="200"/>
      <c r="O1935" s="200"/>
    </row>
    <row r="1936" spans="4:15" x14ac:dyDescent="0.5">
      <c r="D1936" s="200"/>
      <c r="E1936" s="200"/>
      <c r="F1936" s="200"/>
      <c r="G1936" s="200"/>
      <c r="H1936" s="200"/>
      <c r="I1936" s="200"/>
      <c r="J1936" s="200"/>
      <c r="K1936" s="200"/>
      <c r="L1936" s="200"/>
      <c r="M1936" s="200"/>
      <c r="N1936" s="200"/>
      <c r="O1936" s="200"/>
    </row>
    <row r="1937" spans="4:15" x14ac:dyDescent="0.5">
      <c r="D1937" s="200"/>
      <c r="E1937" s="200"/>
      <c r="F1937" s="200"/>
      <c r="G1937" s="200"/>
      <c r="H1937" s="200"/>
      <c r="I1937" s="200"/>
      <c r="J1937" s="200"/>
      <c r="K1937" s="200"/>
      <c r="L1937" s="200"/>
      <c r="M1937" s="200"/>
      <c r="N1937" s="200"/>
      <c r="O1937" s="200"/>
    </row>
    <row r="1938" spans="4:15" x14ac:dyDescent="0.5">
      <c r="D1938" s="200"/>
      <c r="E1938" s="200"/>
      <c r="F1938" s="200"/>
      <c r="G1938" s="200"/>
      <c r="H1938" s="200"/>
      <c r="I1938" s="200"/>
      <c r="J1938" s="200"/>
      <c r="K1938" s="200"/>
      <c r="L1938" s="200"/>
      <c r="M1938" s="200"/>
      <c r="N1938" s="200"/>
      <c r="O1938" s="200"/>
    </row>
    <row r="1939" spans="4:15" x14ac:dyDescent="0.5">
      <c r="D1939" s="200"/>
      <c r="E1939" s="200"/>
      <c r="F1939" s="200"/>
      <c r="G1939" s="200"/>
      <c r="H1939" s="200"/>
      <c r="I1939" s="200"/>
      <c r="J1939" s="200"/>
      <c r="K1939" s="200"/>
      <c r="L1939" s="200"/>
      <c r="M1939" s="200"/>
      <c r="N1939" s="200"/>
      <c r="O1939" s="200"/>
    </row>
    <row r="1940" spans="4:15" x14ac:dyDescent="0.5">
      <c r="D1940" s="200"/>
      <c r="E1940" s="200"/>
      <c r="F1940" s="200"/>
      <c r="G1940" s="200"/>
      <c r="H1940" s="200"/>
      <c r="I1940" s="200"/>
      <c r="J1940" s="200"/>
      <c r="K1940" s="200"/>
      <c r="L1940" s="200"/>
      <c r="M1940" s="200"/>
      <c r="N1940" s="200"/>
      <c r="O1940" s="200"/>
    </row>
    <row r="1941" spans="4:15" x14ac:dyDescent="0.5">
      <c r="D1941" s="200"/>
      <c r="E1941" s="200"/>
      <c r="F1941" s="200"/>
      <c r="G1941" s="200"/>
      <c r="H1941" s="200"/>
      <c r="I1941" s="200"/>
      <c r="J1941" s="200"/>
      <c r="K1941" s="200"/>
      <c r="L1941" s="200"/>
      <c r="M1941" s="200"/>
      <c r="N1941" s="200"/>
      <c r="O1941" s="200"/>
    </row>
    <row r="1942" spans="4:15" x14ac:dyDescent="0.5">
      <c r="D1942" s="200"/>
      <c r="E1942" s="200"/>
      <c r="F1942" s="200"/>
      <c r="G1942" s="200"/>
      <c r="H1942" s="200"/>
      <c r="I1942" s="200"/>
      <c r="J1942" s="200"/>
      <c r="K1942" s="200"/>
      <c r="L1942" s="200"/>
      <c r="M1942" s="200"/>
      <c r="N1942" s="200"/>
      <c r="O1942" s="200"/>
    </row>
    <row r="1943" spans="4:15" x14ac:dyDescent="0.5">
      <c r="D1943" s="200"/>
      <c r="E1943" s="200"/>
      <c r="F1943" s="200"/>
      <c r="G1943" s="200"/>
      <c r="H1943" s="200"/>
      <c r="I1943" s="200"/>
      <c r="J1943" s="200"/>
      <c r="K1943" s="200"/>
      <c r="L1943" s="200"/>
      <c r="M1943" s="200"/>
      <c r="N1943" s="200"/>
      <c r="O1943" s="200"/>
    </row>
    <row r="1944" spans="4:15" x14ac:dyDescent="0.5">
      <c r="D1944" s="200"/>
      <c r="E1944" s="200"/>
      <c r="F1944" s="200"/>
      <c r="G1944" s="200"/>
      <c r="H1944" s="200"/>
      <c r="I1944" s="200"/>
      <c r="J1944" s="200"/>
      <c r="K1944" s="200"/>
      <c r="L1944" s="200"/>
      <c r="M1944" s="200"/>
      <c r="N1944" s="200"/>
      <c r="O1944" s="200"/>
    </row>
    <row r="1945" spans="4:15" x14ac:dyDescent="0.5">
      <c r="D1945" s="200"/>
      <c r="E1945" s="200"/>
      <c r="F1945" s="200"/>
      <c r="G1945" s="200"/>
      <c r="H1945" s="200"/>
      <c r="I1945" s="200"/>
      <c r="J1945" s="200"/>
      <c r="K1945" s="200"/>
      <c r="L1945" s="200"/>
      <c r="M1945" s="200"/>
      <c r="N1945" s="200"/>
      <c r="O1945" s="200"/>
    </row>
    <row r="1946" spans="4:15" x14ac:dyDescent="0.5">
      <c r="D1946" s="200"/>
      <c r="E1946" s="200"/>
      <c r="F1946" s="200"/>
      <c r="G1946" s="200"/>
      <c r="H1946" s="200"/>
      <c r="I1946" s="200"/>
      <c r="J1946" s="200"/>
      <c r="K1946" s="200"/>
      <c r="L1946" s="200"/>
      <c r="M1946" s="200"/>
      <c r="N1946" s="200"/>
      <c r="O1946" s="200"/>
    </row>
    <row r="1947" spans="4:15" x14ac:dyDescent="0.5">
      <c r="D1947" s="200"/>
      <c r="E1947" s="200"/>
      <c r="F1947" s="200"/>
      <c r="G1947" s="200"/>
      <c r="H1947" s="200"/>
      <c r="I1947" s="200"/>
      <c r="J1947" s="200"/>
      <c r="K1947" s="200"/>
      <c r="L1947" s="200"/>
      <c r="M1947" s="200"/>
      <c r="N1947" s="200"/>
      <c r="O1947" s="200"/>
    </row>
    <row r="1948" spans="4:15" x14ac:dyDescent="0.5">
      <c r="D1948" s="200"/>
      <c r="E1948" s="200"/>
      <c r="F1948" s="200"/>
      <c r="G1948" s="200"/>
      <c r="H1948" s="200"/>
      <c r="I1948" s="200"/>
      <c r="J1948" s="200"/>
      <c r="K1948" s="200"/>
      <c r="L1948" s="200"/>
      <c r="M1948" s="200"/>
      <c r="N1948" s="200"/>
      <c r="O1948" s="200"/>
    </row>
    <row r="1949" spans="4:15" x14ac:dyDescent="0.5">
      <c r="D1949" s="200"/>
      <c r="E1949" s="200"/>
      <c r="F1949" s="200"/>
      <c r="G1949" s="200"/>
      <c r="H1949" s="200"/>
      <c r="I1949" s="200"/>
      <c r="J1949" s="200"/>
      <c r="K1949" s="200"/>
      <c r="L1949" s="200"/>
      <c r="M1949" s="200"/>
      <c r="N1949" s="200"/>
      <c r="O1949" s="200"/>
    </row>
    <row r="1950" spans="4:15" x14ac:dyDescent="0.5">
      <c r="D1950" s="200"/>
      <c r="E1950" s="200"/>
      <c r="F1950" s="200"/>
      <c r="G1950" s="200"/>
      <c r="H1950" s="200"/>
      <c r="I1950" s="200"/>
      <c r="J1950" s="200"/>
      <c r="K1950" s="200"/>
      <c r="L1950" s="200"/>
      <c r="M1950" s="200"/>
      <c r="N1950" s="200"/>
      <c r="O1950" s="200"/>
    </row>
    <row r="1951" spans="4:15" x14ac:dyDescent="0.5">
      <c r="D1951" s="200"/>
      <c r="E1951" s="200"/>
      <c r="F1951" s="200"/>
      <c r="G1951" s="200"/>
      <c r="H1951" s="200"/>
      <c r="I1951" s="200"/>
      <c r="J1951" s="200"/>
      <c r="K1951" s="200"/>
      <c r="L1951" s="200"/>
      <c r="M1951" s="200"/>
      <c r="N1951" s="200"/>
      <c r="O1951" s="200"/>
    </row>
    <row r="1952" spans="4:15" x14ac:dyDescent="0.5">
      <c r="D1952" s="200"/>
      <c r="E1952" s="200"/>
      <c r="F1952" s="200"/>
      <c r="G1952" s="200"/>
      <c r="H1952" s="200"/>
      <c r="I1952" s="200"/>
      <c r="J1952" s="200"/>
      <c r="K1952" s="200"/>
      <c r="L1952" s="200"/>
      <c r="M1952" s="200"/>
      <c r="N1952" s="200"/>
      <c r="O1952" s="200"/>
    </row>
    <row r="1953" spans="4:15" x14ac:dyDescent="0.5">
      <c r="D1953" s="200"/>
      <c r="E1953" s="200"/>
      <c r="F1953" s="200"/>
      <c r="G1953" s="200"/>
      <c r="H1953" s="200"/>
      <c r="I1953" s="200"/>
      <c r="J1953" s="200"/>
      <c r="K1953" s="200"/>
      <c r="L1953" s="200"/>
      <c r="M1953" s="200"/>
      <c r="N1953" s="200"/>
      <c r="O1953" s="200"/>
    </row>
    <row r="1954" spans="4:15" x14ac:dyDescent="0.5">
      <c r="D1954" s="200"/>
      <c r="E1954" s="200"/>
      <c r="F1954" s="200"/>
      <c r="G1954" s="200"/>
      <c r="H1954" s="200"/>
      <c r="I1954" s="200"/>
      <c r="J1954" s="200"/>
      <c r="K1954" s="200"/>
      <c r="L1954" s="200"/>
      <c r="M1954" s="200"/>
      <c r="N1954" s="200"/>
      <c r="O1954" s="200"/>
    </row>
    <row r="1955" spans="4:15" x14ac:dyDescent="0.5">
      <c r="D1955" s="200"/>
      <c r="E1955" s="200"/>
      <c r="F1955" s="200"/>
      <c r="G1955" s="200"/>
      <c r="H1955" s="200"/>
      <c r="I1955" s="200"/>
      <c r="J1955" s="200"/>
      <c r="K1955" s="200"/>
      <c r="L1955" s="200"/>
      <c r="M1955" s="200"/>
      <c r="N1955" s="200"/>
      <c r="O1955" s="200"/>
    </row>
    <row r="1956" spans="4:15" x14ac:dyDescent="0.5">
      <c r="D1956" s="200"/>
      <c r="E1956" s="200"/>
      <c r="F1956" s="200"/>
      <c r="G1956" s="200"/>
      <c r="H1956" s="200"/>
      <c r="I1956" s="200"/>
      <c r="J1956" s="200"/>
      <c r="K1956" s="200"/>
      <c r="L1956" s="200"/>
      <c r="M1956" s="200"/>
      <c r="N1956" s="200"/>
      <c r="O1956" s="200"/>
    </row>
    <row r="1957" spans="4:15" x14ac:dyDescent="0.5">
      <c r="D1957" s="200"/>
      <c r="E1957" s="200"/>
      <c r="F1957" s="200"/>
      <c r="G1957" s="200"/>
      <c r="H1957" s="200"/>
      <c r="I1957" s="200"/>
      <c r="J1957" s="200"/>
      <c r="K1957" s="200"/>
      <c r="L1957" s="200"/>
      <c r="M1957" s="200"/>
      <c r="N1957" s="200"/>
      <c r="O1957" s="200"/>
    </row>
    <row r="1958" spans="4:15" x14ac:dyDescent="0.5">
      <c r="D1958" s="200"/>
      <c r="E1958" s="200"/>
      <c r="F1958" s="200"/>
      <c r="G1958" s="200"/>
      <c r="H1958" s="200"/>
      <c r="I1958" s="200"/>
      <c r="J1958" s="200"/>
      <c r="K1958" s="200"/>
      <c r="L1958" s="200"/>
      <c r="M1958" s="200"/>
      <c r="N1958" s="200"/>
      <c r="O1958" s="200"/>
    </row>
    <row r="1959" spans="4:15" x14ac:dyDescent="0.5">
      <c r="D1959" s="200"/>
      <c r="E1959" s="200"/>
      <c r="F1959" s="200"/>
      <c r="G1959" s="200"/>
      <c r="H1959" s="200"/>
      <c r="I1959" s="200"/>
      <c r="J1959" s="200"/>
      <c r="K1959" s="200"/>
      <c r="L1959" s="200"/>
      <c r="M1959" s="200"/>
      <c r="N1959" s="200"/>
      <c r="O1959" s="200"/>
    </row>
    <row r="1960" spans="4:15" x14ac:dyDescent="0.5">
      <c r="D1960" s="200"/>
      <c r="E1960" s="200"/>
      <c r="F1960" s="200"/>
      <c r="G1960" s="200"/>
      <c r="H1960" s="200"/>
      <c r="I1960" s="200"/>
      <c r="J1960" s="200"/>
      <c r="K1960" s="200"/>
      <c r="L1960" s="200"/>
      <c r="M1960" s="200"/>
      <c r="N1960" s="200"/>
      <c r="O1960" s="200"/>
    </row>
    <row r="1961" spans="4:15" x14ac:dyDescent="0.5">
      <c r="D1961" s="200"/>
      <c r="E1961" s="200"/>
      <c r="F1961" s="200"/>
      <c r="G1961" s="200"/>
      <c r="H1961" s="200"/>
      <c r="I1961" s="200"/>
      <c r="J1961" s="200"/>
      <c r="K1961" s="200"/>
      <c r="L1961" s="200"/>
      <c r="M1961" s="200"/>
      <c r="N1961" s="200"/>
      <c r="O1961" s="200"/>
    </row>
    <row r="1962" spans="4:15" x14ac:dyDescent="0.5">
      <c r="D1962" s="200"/>
      <c r="E1962" s="200"/>
      <c r="F1962" s="200"/>
      <c r="G1962" s="200"/>
      <c r="H1962" s="200"/>
      <c r="I1962" s="200"/>
      <c r="J1962" s="200"/>
      <c r="K1962" s="200"/>
      <c r="L1962" s="200"/>
      <c r="M1962" s="200"/>
      <c r="N1962" s="200"/>
      <c r="O1962" s="200"/>
    </row>
    <row r="1963" spans="4:15" x14ac:dyDescent="0.5">
      <c r="D1963" s="200"/>
      <c r="E1963" s="200"/>
      <c r="F1963" s="200"/>
      <c r="G1963" s="200"/>
      <c r="H1963" s="200"/>
      <c r="I1963" s="200"/>
      <c r="J1963" s="200"/>
      <c r="K1963" s="200"/>
      <c r="L1963" s="200"/>
      <c r="M1963" s="200"/>
      <c r="N1963" s="200"/>
      <c r="O1963" s="200"/>
    </row>
    <row r="1964" spans="4:15" x14ac:dyDescent="0.5">
      <c r="D1964" s="200"/>
      <c r="E1964" s="200"/>
      <c r="F1964" s="200"/>
      <c r="G1964" s="200"/>
      <c r="H1964" s="200"/>
      <c r="I1964" s="200"/>
      <c r="J1964" s="200"/>
      <c r="K1964" s="200"/>
      <c r="L1964" s="200"/>
      <c r="M1964" s="200"/>
      <c r="N1964" s="200"/>
      <c r="O1964" s="200"/>
    </row>
    <row r="1965" spans="4:15" x14ac:dyDescent="0.5">
      <c r="D1965" s="200"/>
      <c r="E1965" s="200"/>
      <c r="F1965" s="200"/>
      <c r="G1965" s="200"/>
      <c r="H1965" s="200"/>
      <c r="I1965" s="200"/>
      <c r="J1965" s="200"/>
      <c r="K1965" s="200"/>
      <c r="L1965" s="200"/>
      <c r="M1965" s="200"/>
      <c r="N1965" s="200"/>
      <c r="O1965" s="200"/>
    </row>
    <row r="1966" spans="4:15" x14ac:dyDescent="0.5">
      <c r="D1966" s="200"/>
      <c r="E1966" s="200"/>
      <c r="F1966" s="200"/>
      <c r="G1966" s="200"/>
      <c r="H1966" s="200"/>
      <c r="I1966" s="200"/>
      <c r="J1966" s="200"/>
      <c r="K1966" s="200"/>
      <c r="L1966" s="200"/>
      <c r="M1966" s="200"/>
      <c r="N1966" s="200"/>
      <c r="O1966" s="200"/>
    </row>
    <row r="1967" spans="4:15" x14ac:dyDescent="0.5">
      <c r="D1967" s="200"/>
      <c r="E1967" s="200"/>
      <c r="F1967" s="200"/>
      <c r="G1967" s="200"/>
      <c r="H1967" s="200"/>
      <c r="I1967" s="200"/>
      <c r="J1967" s="200"/>
      <c r="K1967" s="200"/>
      <c r="L1967" s="200"/>
      <c r="M1967" s="200"/>
      <c r="N1967" s="200"/>
      <c r="O1967" s="200"/>
    </row>
    <row r="1968" spans="4:15" x14ac:dyDescent="0.5">
      <c r="D1968" s="200"/>
      <c r="E1968" s="200"/>
      <c r="F1968" s="200"/>
      <c r="G1968" s="200"/>
      <c r="H1968" s="200"/>
      <c r="I1968" s="200"/>
      <c r="J1968" s="200"/>
      <c r="K1968" s="200"/>
      <c r="L1968" s="200"/>
      <c r="M1968" s="200"/>
      <c r="N1968" s="200"/>
      <c r="O1968" s="200"/>
    </row>
    <row r="1969" spans="4:15" x14ac:dyDescent="0.5">
      <c r="D1969" s="200"/>
      <c r="E1969" s="200"/>
      <c r="F1969" s="200"/>
      <c r="G1969" s="200"/>
      <c r="H1969" s="200"/>
      <c r="I1969" s="200"/>
      <c r="J1969" s="200"/>
      <c r="K1969" s="200"/>
      <c r="L1969" s="200"/>
      <c r="M1969" s="200"/>
      <c r="N1969" s="200"/>
      <c r="O1969" s="200"/>
    </row>
    <row r="1970" spans="4:15" x14ac:dyDescent="0.5">
      <c r="D1970" s="200"/>
      <c r="E1970" s="200"/>
      <c r="F1970" s="200"/>
      <c r="G1970" s="200"/>
      <c r="H1970" s="200"/>
      <c r="I1970" s="200"/>
      <c r="J1970" s="200"/>
      <c r="K1970" s="200"/>
      <c r="L1970" s="200"/>
      <c r="M1970" s="200"/>
      <c r="N1970" s="200"/>
      <c r="O1970" s="200"/>
    </row>
    <row r="1971" spans="4:15" x14ac:dyDescent="0.5">
      <c r="D1971" s="200"/>
      <c r="E1971" s="200"/>
      <c r="F1971" s="200"/>
      <c r="G1971" s="200"/>
      <c r="H1971" s="200"/>
      <c r="I1971" s="200"/>
      <c r="J1971" s="200"/>
      <c r="K1971" s="200"/>
      <c r="L1971" s="200"/>
      <c r="M1971" s="200"/>
      <c r="N1971" s="200"/>
      <c r="O1971" s="200"/>
    </row>
    <row r="1972" spans="4:15" x14ac:dyDescent="0.5">
      <c r="D1972" s="200"/>
      <c r="E1972" s="200"/>
      <c r="F1972" s="200"/>
      <c r="G1972" s="200"/>
      <c r="H1972" s="200"/>
      <c r="I1972" s="200"/>
      <c r="J1972" s="200"/>
      <c r="K1972" s="200"/>
      <c r="L1972" s="200"/>
      <c r="M1972" s="200"/>
      <c r="N1972" s="200"/>
      <c r="O1972" s="200"/>
    </row>
    <row r="1973" spans="4:15" x14ac:dyDescent="0.5">
      <c r="D1973" s="200"/>
      <c r="E1973" s="200"/>
      <c r="F1973" s="200"/>
      <c r="G1973" s="200"/>
      <c r="H1973" s="200"/>
      <c r="I1973" s="200"/>
      <c r="J1973" s="200"/>
      <c r="K1973" s="200"/>
      <c r="L1973" s="200"/>
      <c r="M1973" s="200"/>
      <c r="N1973" s="200"/>
      <c r="O1973" s="200"/>
    </row>
    <row r="1974" spans="4:15" x14ac:dyDescent="0.5">
      <c r="D1974" s="200"/>
      <c r="E1974" s="200"/>
      <c r="F1974" s="200"/>
      <c r="G1974" s="200"/>
      <c r="H1974" s="200"/>
      <c r="I1974" s="200"/>
      <c r="J1974" s="200"/>
      <c r="K1974" s="200"/>
      <c r="L1974" s="200"/>
      <c r="M1974" s="200"/>
      <c r="N1974" s="200"/>
      <c r="O1974" s="200"/>
    </row>
    <row r="1975" spans="4:15" x14ac:dyDescent="0.5">
      <c r="D1975" s="200"/>
      <c r="E1975" s="200"/>
      <c r="F1975" s="200"/>
      <c r="G1975" s="200"/>
      <c r="H1975" s="200"/>
      <c r="I1975" s="200"/>
      <c r="J1975" s="200"/>
      <c r="K1975" s="200"/>
      <c r="L1975" s="200"/>
      <c r="M1975" s="200"/>
      <c r="N1975" s="200"/>
      <c r="O1975" s="200"/>
    </row>
    <row r="1976" spans="4:15" x14ac:dyDescent="0.5">
      <c r="D1976" s="200"/>
      <c r="E1976" s="200"/>
      <c r="F1976" s="200"/>
      <c r="G1976" s="200"/>
      <c r="H1976" s="200"/>
      <c r="I1976" s="200"/>
      <c r="J1976" s="200"/>
      <c r="K1976" s="200"/>
      <c r="L1976" s="200"/>
      <c r="M1976" s="200"/>
      <c r="N1976" s="200"/>
      <c r="O1976" s="200"/>
    </row>
    <row r="1977" spans="4:15" x14ac:dyDescent="0.5">
      <c r="D1977" s="200"/>
      <c r="E1977" s="200"/>
      <c r="F1977" s="200"/>
      <c r="G1977" s="200"/>
      <c r="H1977" s="200"/>
      <c r="I1977" s="200"/>
      <c r="J1977" s="200"/>
      <c r="K1977" s="200"/>
      <c r="L1977" s="200"/>
      <c r="M1977" s="200"/>
      <c r="N1977" s="200"/>
      <c r="O1977" s="200"/>
    </row>
    <row r="1978" spans="4:15" x14ac:dyDescent="0.5">
      <c r="D1978" s="200"/>
      <c r="E1978" s="200"/>
      <c r="F1978" s="200"/>
      <c r="G1978" s="200"/>
      <c r="H1978" s="200"/>
      <c r="I1978" s="200"/>
      <c r="J1978" s="200"/>
      <c r="K1978" s="200"/>
      <c r="L1978" s="200"/>
      <c r="M1978" s="200"/>
      <c r="N1978" s="200"/>
      <c r="O1978" s="200"/>
    </row>
    <row r="1979" spans="4:15" x14ac:dyDescent="0.5">
      <c r="D1979" s="200"/>
      <c r="E1979" s="200"/>
      <c r="F1979" s="200"/>
      <c r="G1979" s="200"/>
      <c r="H1979" s="200"/>
      <c r="I1979" s="200"/>
      <c r="J1979" s="200"/>
      <c r="K1979" s="200"/>
      <c r="L1979" s="200"/>
      <c r="M1979" s="200"/>
      <c r="N1979" s="200"/>
      <c r="O1979" s="200"/>
    </row>
    <row r="1980" spans="4:15" x14ac:dyDescent="0.5">
      <c r="D1980" s="200"/>
      <c r="E1980" s="200"/>
      <c r="F1980" s="200"/>
      <c r="G1980" s="200"/>
      <c r="H1980" s="200"/>
      <c r="I1980" s="200"/>
      <c r="J1980" s="200"/>
      <c r="K1980" s="200"/>
      <c r="L1980" s="200"/>
      <c r="M1980" s="200"/>
      <c r="N1980" s="200"/>
      <c r="O1980" s="200"/>
    </row>
    <row r="1981" spans="4:15" x14ac:dyDescent="0.5">
      <c r="D1981" s="200"/>
      <c r="E1981" s="200"/>
      <c r="F1981" s="200"/>
      <c r="G1981" s="200"/>
      <c r="H1981" s="200"/>
      <c r="I1981" s="200"/>
      <c r="J1981" s="200"/>
      <c r="K1981" s="200"/>
      <c r="L1981" s="200"/>
      <c r="M1981" s="200"/>
      <c r="N1981" s="200"/>
      <c r="O1981" s="200"/>
    </row>
    <row r="1982" spans="4:15" x14ac:dyDescent="0.5">
      <c r="D1982" s="200"/>
      <c r="E1982" s="200"/>
      <c r="F1982" s="200"/>
      <c r="G1982" s="200"/>
      <c r="H1982" s="200"/>
      <c r="I1982" s="200"/>
      <c r="J1982" s="200"/>
      <c r="K1982" s="200"/>
      <c r="L1982" s="200"/>
      <c r="M1982" s="200"/>
      <c r="N1982" s="200"/>
      <c r="O1982" s="200"/>
    </row>
    <row r="1983" spans="4:15" x14ac:dyDescent="0.5">
      <c r="D1983" s="200"/>
      <c r="E1983" s="200"/>
      <c r="F1983" s="200"/>
      <c r="G1983" s="200"/>
      <c r="H1983" s="200"/>
      <c r="I1983" s="200"/>
      <c r="J1983" s="200"/>
      <c r="K1983" s="200"/>
      <c r="L1983" s="200"/>
      <c r="M1983" s="200"/>
      <c r="N1983" s="200"/>
      <c r="O1983" s="200"/>
    </row>
    <row r="1984" spans="4:15" x14ac:dyDescent="0.5">
      <c r="D1984" s="200"/>
      <c r="E1984" s="200"/>
      <c r="F1984" s="200"/>
      <c r="G1984" s="200"/>
      <c r="H1984" s="200"/>
      <c r="I1984" s="200"/>
      <c r="J1984" s="200"/>
      <c r="K1984" s="200"/>
      <c r="L1984" s="200"/>
      <c r="M1984" s="200"/>
      <c r="N1984" s="200"/>
      <c r="O1984" s="200"/>
    </row>
    <row r="1985" spans="4:15" x14ac:dyDescent="0.5">
      <c r="D1985" s="200"/>
      <c r="E1985" s="200"/>
      <c r="F1985" s="200"/>
      <c r="G1985" s="200"/>
      <c r="H1985" s="200"/>
      <c r="I1985" s="200"/>
      <c r="J1985" s="200"/>
      <c r="K1985" s="200"/>
      <c r="L1985" s="200"/>
      <c r="M1985" s="200"/>
      <c r="N1985" s="200"/>
      <c r="O1985" s="200"/>
    </row>
    <row r="1986" spans="4:15" x14ac:dyDescent="0.5">
      <c r="D1986" s="200"/>
      <c r="E1986" s="200"/>
      <c r="F1986" s="200"/>
      <c r="G1986" s="200"/>
      <c r="H1986" s="200"/>
      <c r="I1986" s="200"/>
      <c r="J1986" s="200"/>
      <c r="K1986" s="200"/>
      <c r="L1986" s="200"/>
      <c r="M1986" s="200"/>
      <c r="N1986" s="200"/>
      <c r="O1986" s="200"/>
    </row>
    <row r="1987" spans="4:15" x14ac:dyDescent="0.5">
      <c r="D1987" s="200"/>
      <c r="E1987" s="200"/>
      <c r="F1987" s="200"/>
      <c r="G1987" s="200"/>
      <c r="H1987" s="200"/>
      <c r="I1987" s="200"/>
      <c r="J1987" s="200"/>
      <c r="K1987" s="200"/>
      <c r="L1987" s="200"/>
      <c r="M1987" s="200"/>
      <c r="N1987" s="200"/>
      <c r="O1987" s="200"/>
    </row>
    <row r="1988" spans="4:15" x14ac:dyDescent="0.5">
      <c r="D1988" s="200"/>
      <c r="E1988" s="200"/>
      <c r="F1988" s="200"/>
      <c r="G1988" s="200"/>
      <c r="H1988" s="200"/>
      <c r="I1988" s="200"/>
      <c r="J1988" s="200"/>
      <c r="K1988" s="200"/>
      <c r="L1988" s="200"/>
      <c r="M1988" s="200"/>
      <c r="N1988" s="200"/>
      <c r="O1988" s="200"/>
    </row>
    <row r="1989" spans="4:15" x14ac:dyDescent="0.5">
      <c r="D1989" s="200"/>
      <c r="E1989" s="200"/>
      <c r="F1989" s="200"/>
      <c r="G1989" s="200"/>
      <c r="H1989" s="200"/>
      <c r="I1989" s="200"/>
      <c r="J1989" s="200"/>
      <c r="K1989" s="200"/>
      <c r="L1989" s="200"/>
      <c r="M1989" s="200"/>
      <c r="N1989" s="200"/>
      <c r="O1989" s="200"/>
    </row>
    <row r="1990" spans="4:15" x14ac:dyDescent="0.5">
      <c r="D1990" s="200"/>
      <c r="E1990" s="200"/>
      <c r="F1990" s="200"/>
      <c r="G1990" s="200"/>
      <c r="H1990" s="200"/>
      <c r="I1990" s="200"/>
      <c r="J1990" s="200"/>
      <c r="K1990" s="200"/>
      <c r="L1990" s="200"/>
      <c r="M1990" s="200"/>
      <c r="N1990" s="200"/>
      <c r="O1990" s="200"/>
    </row>
    <row r="1991" spans="4:15" x14ac:dyDescent="0.5">
      <c r="D1991" s="200"/>
      <c r="E1991" s="200"/>
      <c r="F1991" s="200"/>
      <c r="G1991" s="200"/>
      <c r="H1991" s="200"/>
      <c r="I1991" s="200"/>
      <c r="J1991" s="200"/>
      <c r="K1991" s="200"/>
      <c r="L1991" s="200"/>
      <c r="M1991" s="200"/>
      <c r="N1991" s="200"/>
      <c r="O1991" s="200"/>
    </row>
    <row r="1992" spans="4:15" x14ac:dyDescent="0.5">
      <c r="D1992" s="200"/>
      <c r="E1992" s="200"/>
      <c r="F1992" s="200"/>
      <c r="G1992" s="200"/>
      <c r="H1992" s="200"/>
      <c r="I1992" s="200"/>
      <c r="J1992" s="200"/>
      <c r="K1992" s="200"/>
      <c r="L1992" s="200"/>
      <c r="M1992" s="200"/>
      <c r="N1992" s="200"/>
      <c r="O1992" s="200"/>
    </row>
    <row r="1993" spans="4:15" x14ac:dyDescent="0.5">
      <c r="D1993" s="200"/>
      <c r="E1993" s="200"/>
      <c r="F1993" s="200"/>
      <c r="G1993" s="200"/>
      <c r="H1993" s="200"/>
      <c r="I1993" s="200"/>
      <c r="J1993" s="200"/>
      <c r="K1993" s="200"/>
      <c r="L1993" s="200"/>
      <c r="M1993" s="200"/>
      <c r="N1993" s="200"/>
      <c r="O1993" s="200"/>
    </row>
    <row r="1994" spans="4:15" x14ac:dyDescent="0.5">
      <c r="D1994" s="200"/>
      <c r="E1994" s="200"/>
      <c r="F1994" s="200"/>
      <c r="G1994" s="200"/>
      <c r="H1994" s="200"/>
      <c r="I1994" s="200"/>
      <c r="J1994" s="200"/>
      <c r="K1994" s="200"/>
      <c r="L1994" s="200"/>
      <c r="M1994" s="200"/>
      <c r="N1994" s="200"/>
      <c r="O1994" s="200"/>
    </row>
    <row r="1995" spans="4:15" x14ac:dyDescent="0.5">
      <c r="D1995" s="200"/>
      <c r="E1995" s="200"/>
      <c r="F1995" s="200"/>
      <c r="G1995" s="200"/>
      <c r="H1995" s="200"/>
      <c r="I1995" s="200"/>
      <c r="J1995" s="200"/>
      <c r="K1995" s="200"/>
      <c r="L1995" s="200"/>
      <c r="M1995" s="200"/>
      <c r="N1995" s="200"/>
      <c r="O1995" s="200"/>
    </row>
    <row r="1996" spans="4:15" x14ac:dyDescent="0.5">
      <c r="D1996" s="200"/>
      <c r="E1996" s="200"/>
      <c r="F1996" s="200"/>
      <c r="G1996" s="200"/>
      <c r="H1996" s="200"/>
      <c r="I1996" s="200"/>
      <c r="J1996" s="200"/>
      <c r="K1996" s="200"/>
      <c r="L1996" s="200"/>
      <c r="M1996" s="200"/>
      <c r="N1996" s="200"/>
      <c r="O1996" s="200"/>
    </row>
    <row r="1997" spans="4:15" x14ac:dyDescent="0.5">
      <c r="D1997" s="200"/>
      <c r="E1997" s="200"/>
      <c r="F1997" s="200"/>
      <c r="G1997" s="200"/>
      <c r="H1997" s="200"/>
      <c r="I1997" s="200"/>
      <c r="J1997" s="200"/>
      <c r="K1997" s="200"/>
      <c r="L1997" s="200"/>
      <c r="M1997" s="200"/>
      <c r="N1997" s="200"/>
      <c r="O1997" s="200"/>
    </row>
    <row r="1998" spans="4:15" x14ac:dyDescent="0.5">
      <c r="D1998" s="200"/>
      <c r="E1998" s="200"/>
      <c r="F1998" s="200"/>
      <c r="G1998" s="200"/>
      <c r="H1998" s="200"/>
      <c r="I1998" s="200"/>
      <c r="J1998" s="200"/>
      <c r="K1998" s="200"/>
      <c r="L1998" s="200"/>
      <c r="M1998" s="200"/>
      <c r="N1998" s="200"/>
      <c r="O1998" s="200"/>
    </row>
    <row r="1999" spans="4:15" x14ac:dyDescent="0.5">
      <c r="D1999" s="200"/>
      <c r="E1999" s="200"/>
      <c r="F1999" s="200"/>
      <c r="G1999" s="200"/>
      <c r="H1999" s="200"/>
      <c r="I1999" s="200"/>
      <c r="J1999" s="200"/>
      <c r="K1999" s="200"/>
      <c r="L1999" s="200"/>
      <c r="M1999" s="200"/>
      <c r="N1999" s="200"/>
      <c r="O1999" s="200"/>
    </row>
    <row r="2000" spans="4:15" x14ac:dyDescent="0.5">
      <c r="D2000" s="200"/>
      <c r="E2000" s="200"/>
      <c r="F2000" s="200"/>
      <c r="G2000" s="200"/>
      <c r="H2000" s="200"/>
      <c r="I2000" s="200"/>
      <c r="J2000" s="200"/>
      <c r="K2000" s="200"/>
      <c r="L2000" s="200"/>
      <c r="M2000" s="200"/>
      <c r="N2000" s="200"/>
      <c r="O2000" s="200"/>
    </row>
    <row r="2001" spans="4:15" x14ac:dyDescent="0.5">
      <c r="D2001" s="200"/>
      <c r="E2001" s="200"/>
      <c r="F2001" s="200"/>
      <c r="G2001" s="200"/>
      <c r="H2001" s="200"/>
      <c r="I2001" s="200"/>
      <c r="J2001" s="200"/>
      <c r="K2001" s="200"/>
      <c r="L2001" s="200"/>
      <c r="M2001" s="200"/>
      <c r="N2001" s="200"/>
      <c r="O2001" s="200"/>
    </row>
    <row r="2002" spans="4:15" x14ac:dyDescent="0.5">
      <c r="D2002" s="200"/>
      <c r="E2002" s="200"/>
      <c r="F2002" s="200"/>
      <c r="G2002" s="200"/>
      <c r="H2002" s="200"/>
      <c r="I2002" s="200"/>
      <c r="J2002" s="200"/>
      <c r="K2002" s="200"/>
      <c r="L2002" s="200"/>
      <c r="M2002" s="200"/>
      <c r="N2002" s="200"/>
      <c r="O2002" s="200"/>
    </row>
    <row r="2003" spans="4:15" x14ac:dyDescent="0.5">
      <c r="D2003" s="200"/>
      <c r="E2003" s="200"/>
      <c r="F2003" s="200"/>
      <c r="G2003" s="200"/>
      <c r="H2003" s="200"/>
      <c r="I2003" s="200"/>
      <c r="J2003" s="200"/>
      <c r="K2003" s="200"/>
      <c r="L2003" s="200"/>
      <c r="M2003" s="200"/>
      <c r="N2003" s="200"/>
      <c r="O2003" s="200"/>
    </row>
    <row r="2004" spans="4:15" x14ac:dyDescent="0.5">
      <c r="D2004" s="200"/>
      <c r="E2004" s="200"/>
      <c r="F2004" s="200"/>
      <c r="G2004" s="200"/>
      <c r="H2004" s="200"/>
      <c r="I2004" s="200"/>
      <c r="J2004" s="200"/>
      <c r="K2004" s="200"/>
      <c r="L2004" s="200"/>
      <c r="M2004" s="200"/>
      <c r="N2004" s="200"/>
      <c r="O2004" s="200"/>
    </row>
    <row r="2005" spans="4:15" x14ac:dyDescent="0.5">
      <c r="D2005" s="200"/>
      <c r="E2005" s="200"/>
      <c r="F2005" s="200"/>
      <c r="G2005" s="200"/>
      <c r="H2005" s="200"/>
      <c r="I2005" s="200"/>
      <c r="J2005" s="200"/>
      <c r="K2005" s="200"/>
      <c r="L2005" s="200"/>
      <c r="M2005" s="200"/>
      <c r="N2005" s="200"/>
      <c r="O2005" s="200"/>
    </row>
    <row r="2006" spans="4:15" x14ac:dyDescent="0.5">
      <c r="D2006" s="200"/>
      <c r="E2006" s="200"/>
      <c r="F2006" s="200"/>
      <c r="G2006" s="200"/>
      <c r="H2006" s="200"/>
      <c r="I2006" s="200"/>
      <c r="J2006" s="200"/>
      <c r="K2006" s="200"/>
      <c r="L2006" s="200"/>
      <c r="M2006" s="200"/>
      <c r="N2006" s="200"/>
      <c r="O2006" s="200"/>
    </row>
    <row r="2007" spans="4:15" x14ac:dyDescent="0.5">
      <c r="D2007" s="200"/>
      <c r="E2007" s="200"/>
      <c r="F2007" s="200"/>
      <c r="G2007" s="200"/>
      <c r="H2007" s="200"/>
      <c r="I2007" s="200"/>
      <c r="J2007" s="200"/>
      <c r="K2007" s="200"/>
      <c r="L2007" s="200"/>
      <c r="M2007" s="200"/>
      <c r="N2007" s="200"/>
      <c r="O2007" s="200"/>
    </row>
    <row r="2008" spans="4:15" x14ac:dyDescent="0.5">
      <c r="D2008" s="200"/>
      <c r="E2008" s="200"/>
      <c r="F2008" s="200"/>
      <c r="G2008" s="200"/>
      <c r="H2008" s="200"/>
      <c r="I2008" s="200"/>
      <c r="J2008" s="200"/>
      <c r="K2008" s="200"/>
      <c r="L2008" s="200"/>
      <c r="M2008" s="200"/>
      <c r="N2008" s="200"/>
      <c r="O2008" s="200"/>
    </row>
    <row r="2009" spans="4:15" x14ac:dyDescent="0.5">
      <c r="D2009" s="200"/>
      <c r="E2009" s="200"/>
      <c r="F2009" s="200"/>
      <c r="G2009" s="200"/>
      <c r="H2009" s="200"/>
      <c r="I2009" s="200"/>
      <c r="J2009" s="200"/>
      <c r="K2009" s="200"/>
      <c r="L2009" s="200"/>
      <c r="M2009" s="200"/>
      <c r="N2009" s="200"/>
      <c r="O2009" s="200"/>
    </row>
    <row r="2010" spans="4:15" x14ac:dyDescent="0.5">
      <c r="D2010" s="200"/>
      <c r="E2010" s="200"/>
      <c r="F2010" s="200"/>
      <c r="G2010" s="200"/>
      <c r="H2010" s="200"/>
      <c r="I2010" s="200"/>
      <c r="J2010" s="200"/>
      <c r="K2010" s="200"/>
      <c r="L2010" s="200"/>
      <c r="M2010" s="200"/>
      <c r="N2010" s="200"/>
      <c r="O2010" s="200"/>
    </row>
    <row r="2011" spans="4:15" x14ac:dyDescent="0.5">
      <c r="D2011" s="200"/>
      <c r="E2011" s="200"/>
      <c r="F2011" s="200"/>
      <c r="G2011" s="200"/>
      <c r="H2011" s="200"/>
      <c r="I2011" s="200"/>
      <c r="J2011" s="200"/>
      <c r="K2011" s="200"/>
      <c r="L2011" s="200"/>
      <c r="M2011" s="200"/>
      <c r="N2011" s="200"/>
      <c r="O2011" s="200"/>
    </row>
    <row r="2012" spans="4:15" x14ac:dyDescent="0.5">
      <c r="D2012" s="200"/>
      <c r="E2012" s="200"/>
      <c r="F2012" s="200"/>
      <c r="G2012" s="200"/>
      <c r="H2012" s="200"/>
      <c r="I2012" s="200"/>
      <c r="J2012" s="200"/>
      <c r="K2012" s="200"/>
      <c r="L2012" s="200"/>
      <c r="M2012" s="200"/>
      <c r="N2012" s="200"/>
      <c r="O2012" s="200"/>
    </row>
    <row r="2013" spans="4:15" x14ac:dyDescent="0.5">
      <c r="D2013" s="200"/>
      <c r="E2013" s="200"/>
      <c r="F2013" s="200"/>
      <c r="G2013" s="200"/>
      <c r="H2013" s="200"/>
      <c r="I2013" s="200"/>
      <c r="J2013" s="200"/>
      <c r="K2013" s="200"/>
      <c r="L2013" s="200"/>
      <c r="M2013" s="200"/>
      <c r="N2013" s="200"/>
      <c r="O2013" s="200"/>
    </row>
    <row r="2014" spans="4:15" x14ac:dyDescent="0.5">
      <c r="D2014" s="200"/>
      <c r="E2014" s="200"/>
      <c r="F2014" s="200"/>
      <c r="G2014" s="200"/>
      <c r="H2014" s="200"/>
      <c r="I2014" s="200"/>
      <c r="J2014" s="200"/>
      <c r="K2014" s="200"/>
      <c r="L2014" s="200"/>
      <c r="M2014" s="200"/>
      <c r="N2014" s="200"/>
      <c r="O2014" s="200"/>
    </row>
    <row r="2015" spans="4:15" x14ac:dyDescent="0.5">
      <c r="D2015" s="200"/>
      <c r="E2015" s="200"/>
      <c r="F2015" s="200"/>
      <c r="G2015" s="200"/>
      <c r="H2015" s="200"/>
      <c r="I2015" s="200"/>
      <c r="J2015" s="200"/>
      <c r="K2015" s="200"/>
      <c r="L2015" s="200"/>
      <c r="M2015" s="200"/>
      <c r="N2015" s="200"/>
      <c r="O2015" s="200"/>
    </row>
    <row r="2016" spans="4:15" x14ac:dyDescent="0.5">
      <c r="D2016" s="200"/>
      <c r="E2016" s="200"/>
      <c r="F2016" s="200"/>
      <c r="G2016" s="200"/>
      <c r="H2016" s="200"/>
      <c r="I2016" s="200"/>
      <c r="J2016" s="200"/>
      <c r="K2016" s="200"/>
      <c r="L2016" s="200"/>
      <c r="M2016" s="200"/>
      <c r="N2016" s="200"/>
      <c r="O2016" s="200"/>
    </row>
    <row r="2017" spans="4:15" x14ac:dyDescent="0.5">
      <c r="D2017" s="200"/>
      <c r="E2017" s="200"/>
      <c r="F2017" s="200"/>
      <c r="G2017" s="200"/>
      <c r="H2017" s="200"/>
      <c r="I2017" s="200"/>
      <c r="J2017" s="200"/>
      <c r="K2017" s="200"/>
      <c r="L2017" s="200"/>
      <c r="M2017" s="200"/>
      <c r="N2017" s="200"/>
      <c r="O2017" s="200"/>
    </row>
    <row r="2018" spans="4:15" x14ac:dyDescent="0.5">
      <c r="D2018" s="200"/>
      <c r="E2018" s="200"/>
      <c r="F2018" s="200"/>
      <c r="G2018" s="200"/>
      <c r="H2018" s="200"/>
      <c r="I2018" s="200"/>
      <c r="J2018" s="200"/>
      <c r="K2018" s="200"/>
      <c r="L2018" s="200"/>
      <c r="M2018" s="200"/>
      <c r="N2018" s="200"/>
      <c r="O2018" s="200"/>
    </row>
    <row r="2019" spans="4:15" x14ac:dyDescent="0.5">
      <c r="D2019" s="200"/>
      <c r="E2019" s="200"/>
      <c r="F2019" s="200"/>
      <c r="G2019" s="200"/>
      <c r="H2019" s="200"/>
      <c r="I2019" s="200"/>
      <c r="J2019" s="200"/>
      <c r="K2019" s="200"/>
      <c r="L2019" s="200"/>
      <c r="M2019" s="200"/>
      <c r="N2019" s="200"/>
      <c r="O2019" s="200"/>
    </row>
    <row r="2020" spans="4:15" x14ac:dyDescent="0.5">
      <c r="D2020" s="200"/>
      <c r="E2020" s="200"/>
      <c r="F2020" s="200"/>
      <c r="G2020" s="200"/>
      <c r="H2020" s="200"/>
      <c r="I2020" s="200"/>
      <c r="J2020" s="200"/>
      <c r="K2020" s="200"/>
      <c r="L2020" s="200"/>
      <c r="M2020" s="200"/>
      <c r="N2020" s="200"/>
      <c r="O2020" s="200"/>
    </row>
    <row r="2021" spans="4:15" x14ac:dyDescent="0.5">
      <c r="D2021" s="200"/>
      <c r="E2021" s="200"/>
      <c r="F2021" s="200"/>
      <c r="G2021" s="200"/>
      <c r="H2021" s="200"/>
      <c r="I2021" s="200"/>
      <c r="J2021" s="200"/>
      <c r="K2021" s="200"/>
      <c r="L2021" s="200"/>
      <c r="M2021" s="200"/>
      <c r="N2021" s="200"/>
      <c r="O2021" s="200"/>
    </row>
    <row r="2022" spans="4:15" x14ac:dyDescent="0.5">
      <c r="D2022" s="200"/>
      <c r="E2022" s="200"/>
      <c r="F2022" s="200"/>
      <c r="G2022" s="200"/>
      <c r="H2022" s="200"/>
      <c r="I2022" s="200"/>
      <c r="J2022" s="200"/>
      <c r="K2022" s="200"/>
      <c r="L2022" s="200"/>
      <c r="M2022" s="200"/>
      <c r="N2022" s="200"/>
      <c r="O2022" s="200"/>
    </row>
    <row r="2023" spans="4:15" x14ac:dyDescent="0.5">
      <c r="D2023" s="200"/>
      <c r="E2023" s="200"/>
      <c r="F2023" s="200"/>
      <c r="G2023" s="200"/>
      <c r="H2023" s="200"/>
      <c r="I2023" s="200"/>
      <c r="J2023" s="200"/>
      <c r="K2023" s="200"/>
      <c r="L2023" s="200"/>
      <c r="M2023" s="200"/>
      <c r="N2023" s="200"/>
      <c r="O2023" s="200"/>
    </row>
    <row r="2024" spans="4:15" x14ac:dyDescent="0.5">
      <c r="D2024" s="200"/>
      <c r="E2024" s="200"/>
      <c r="F2024" s="200"/>
      <c r="G2024" s="200"/>
      <c r="H2024" s="200"/>
      <c r="I2024" s="200"/>
      <c r="J2024" s="200"/>
      <c r="K2024" s="200"/>
      <c r="L2024" s="200"/>
      <c r="M2024" s="200"/>
      <c r="N2024" s="200"/>
      <c r="O2024" s="200"/>
    </row>
    <row r="2025" spans="4:15" x14ac:dyDescent="0.5">
      <c r="D2025" s="200"/>
      <c r="E2025" s="200"/>
      <c r="F2025" s="200"/>
      <c r="G2025" s="200"/>
      <c r="H2025" s="200"/>
      <c r="I2025" s="200"/>
      <c r="J2025" s="200"/>
      <c r="K2025" s="200"/>
      <c r="L2025" s="200"/>
      <c r="M2025" s="200"/>
      <c r="N2025" s="200"/>
      <c r="O2025" s="200"/>
    </row>
    <row r="2026" spans="4:15" x14ac:dyDescent="0.5">
      <c r="D2026" s="200"/>
      <c r="E2026" s="200"/>
      <c r="F2026" s="200"/>
      <c r="G2026" s="200"/>
      <c r="H2026" s="200"/>
      <c r="I2026" s="200"/>
      <c r="J2026" s="200"/>
      <c r="K2026" s="200"/>
      <c r="L2026" s="200"/>
      <c r="M2026" s="200"/>
      <c r="N2026" s="200"/>
      <c r="O2026" s="200"/>
    </row>
    <row r="2027" spans="4:15" x14ac:dyDescent="0.5">
      <c r="D2027" s="200"/>
      <c r="E2027" s="200"/>
      <c r="F2027" s="200"/>
      <c r="G2027" s="200"/>
      <c r="H2027" s="200"/>
      <c r="I2027" s="200"/>
      <c r="J2027" s="200"/>
      <c r="K2027" s="200"/>
      <c r="L2027" s="200"/>
      <c r="M2027" s="200"/>
      <c r="N2027" s="200"/>
      <c r="O2027" s="200"/>
    </row>
    <row r="2028" spans="4:15" x14ac:dyDescent="0.5">
      <c r="D2028" s="200"/>
      <c r="E2028" s="200"/>
      <c r="F2028" s="200"/>
      <c r="G2028" s="200"/>
      <c r="H2028" s="200"/>
      <c r="I2028" s="200"/>
      <c r="J2028" s="200"/>
      <c r="K2028" s="200"/>
      <c r="L2028" s="200"/>
      <c r="M2028" s="200"/>
      <c r="N2028" s="200"/>
      <c r="O2028" s="200"/>
    </row>
    <row r="2029" spans="4:15" x14ac:dyDescent="0.5">
      <c r="D2029" s="200"/>
      <c r="E2029" s="200"/>
      <c r="F2029" s="200"/>
      <c r="G2029" s="200"/>
      <c r="H2029" s="200"/>
      <c r="I2029" s="200"/>
      <c r="J2029" s="200"/>
      <c r="K2029" s="200"/>
      <c r="L2029" s="200"/>
      <c r="M2029" s="200"/>
      <c r="N2029" s="200"/>
      <c r="O2029" s="200"/>
    </row>
    <row r="2030" spans="4:15" x14ac:dyDescent="0.5">
      <c r="D2030" s="200"/>
      <c r="E2030" s="200"/>
      <c r="F2030" s="200"/>
      <c r="G2030" s="200"/>
      <c r="H2030" s="200"/>
      <c r="I2030" s="200"/>
      <c r="J2030" s="200"/>
      <c r="K2030" s="200"/>
      <c r="L2030" s="200"/>
      <c r="M2030" s="200"/>
      <c r="N2030" s="200"/>
      <c r="O2030" s="200"/>
    </row>
    <row r="2031" spans="4:15" x14ac:dyDescent="0.5">
      <c r="D2031" s="200"/>
      <c r="E2031" s="200"/>
      <c r="F2031" s="200"/>
      <c r="G2031" s="200"/>
      <c r="H2031" s="200"/>
      <c r="I2031" s="200"/>
      <c r="J2031" s="200"/>
      <c r="K2031" s="200"/>
      <c r="L2031" s="200"/>
      <c r="M2031" s="200"/>
      <c r="N2031" s="200"/>
      <c r="O2031" s="200"/>
    </row>
    <row r="2032" spans="4:15" x14ac:dyDescent="0.5">
      <c r="D2032" s="200"/>
      <c r="E2032" s="200"/>
      <c r="F2032" s="200"/>
      <c r="G2032" s="200"/>
      <c r="H2032" s="200"/>
      <c r="I2032" s="200"/>
      <c r="J2032" s="200"/>
      <c r="K2032" s="200"/>
      <c r="L2032" s="200"/>
      <c r="M2032" s="200"/>
      <c r="N2032" s="200"/>
      <c r="O2032" s="200"/>
    </row>
    <row r="2033" spans="4:15" x14ac:dyDescent="0.5">
      <c r="D2033" s="200"/>
      <c r="E2033" s="200"/>
      <c r="F2033" s="200"/>
      <c r="G2033" s="200"/>
      <c r="H2033" s="200"/>
      <c r="I2033" s="200"/>
      <c r="J2033" s="200"/>
      <c r="K2033" s="200"/>
      <c r="L2033" s="200"/>
      <c r="M2033" s="200"/>
      <c r="N2033" s="200"/>
      <c r="O2033" s="200"/>
    </row>
    <row r="2034" spans="4:15" x14ac:dyDescent="0.5">
      <c r="D2034" s="200"/>
      <c r="E2034" s="200"/>
      <c r="F2034" s="200"/>
      <c r="G2034" s="200"/>
      <c r="H2034" s="200"/>
      <c r="I2034" s="200"/>
      <c r="J2034" s="200"/>
      <c r="K2034" s="200"/>
      <c r="L2034" s="200"/>
      <c r="M2034" s="200"/>
      <c r="N2034" s="200"/>
      <c r="O2034" s="200"/>
    </row>
    <row r="2035" spans="4:15" x14ac:dyDescent="0.5">
      <c r="D2035" s="200"/>
      <c r="E2035" s="200"/>
      <c r="F2035" s="200"/>
      <c r="G2035" s="200"/>
      <c r="H2035" s="200"/>
      <c r="I2035" s="200"/>
      <c r="J2035" s="200"/>
      <c r="K2035" s="200"/>
      <c r="L2035" s="200"/>
      <c r="M2035" s="200"/>
      <c r="N2035" s="200"/>
      <c r="O2035" s="200"/>
    </row>
    <row r="2036" spans="4:15" x14ac:dyDescent="0.5">
      <c r="D2036" s="200"/>
      <c r="E2036" s="200"/>
      <c r="F2036" s="200"/>
      <c r="G2036" s="200"/>
      <c r="H2036" s="200"/>
      <c r="I2036" s="200"/>
      <c r="J2036" s="200"/>
      <c r="K2036" s="200"/>
      <c r="L2036" s="200"/>
      <c r="M2036" s="200"/>
      <c r="N2036" s="200"/>
      <c r="O2036" s="200"/>
    </row>
    <row r="2037" spans="4:15" x14ac:dyDescent="0.5">
      <c r="D2037" s="200"/>
      <c r="E2037" s="200"/>
      <c r="F2037" s="200"/>
      <c r="G2037" s="200"/>
      <c r="H2037" s="200"/>
      <c r="I2037" s="200"/>
      <c r="J2037" s="200"/>
      <c r="K2037" s="200"/>
      <c r="L2037" s="200"/>
      <c r="M2037" s="200"/>
      <c r="N2037" s="200"/>
      <c r="O2037" s="200"/>
    </row>
    <row r="2038" spans="4:15" x14ac:dyDescent="0.5">
      <c r="D2038" s="200"/>
      <c r="E2038" s="200"/>
      <c r="F2038" s="200"/>
      <c r="G2038" s="200"/>
      <c r="H2038" s="200"/>
      <c r="I2038" s="200"/>
      <c r="J2038" s="200"/>
      <c r="K2038" s="200"/>
      <c r="L2038" s="200"/>
      <c r="M2038" s="200"/>
      <c r="N2038" s="200"/>
      <c r="O2038" s="200"/>
    </row>
    <row r="2039" spans="4:15" x14ac:dyDescent="0.5">
      <c r="D2039" s="200"/>
      <c r="E2039" s="200"/>
      <c r="F2039" s="200"/>
      <c r="G2039" s="200"/>
      <c r="H2039" s="200"/>
      <c r="I2039" s="200"/>
      <c r="J2039" s="200"/>
      <c r="K2039" s="200"/>
      <c r="L2039" s="200"/>
      <c r="M2039" s="200"/>
      <c r="N2039" s="200"/>
      <c r="O2039" s="200"/>
    </row>
    <row r="2040" spans="4:15" x14ac:dyDescent="0.5">
      <c r="D2040" s="200"/>
      <c r="E2040" s="200"/>
      <c r="F2040" s="200"/>
      <c r="G2040" s="200"/>
      <c r="H2040" s="200"/>
      <c r="I2040" s="200"/>
      <c r="J2040" s="200"/>
      <c r="K2040" s="200"/>
      <c r="L2040" s="200"/>
      <c r="M2040" s="200"/>
      <c r="N2040" s="200"/>
      <c r="O2040" s="200"/>
    </row>
    <row r="2041" spans="4:15" x14ac:dyDescent="0.5">
      <c r="D2041" s="200"/>
      <c r="E2041" s="200"/>
      <c r="F2041" s="200"/>
      <c r="G2041" s="200"/>
      <c r="H2041" s="200"/>
      <c r="I2041" s="200"/>
      <c r="J2041" s="200"/>
      <c r="K2041" s="200"/>
      <c r="L2041" s="200"/>
      <c r="M2041" s="200"/>
      <c r="N2041" s="200"/>
      <c r="O2041" s="200"/>
    </row>
    <row r="2042" spans="4:15" x14ac:dyDescent="0.5">
      <c r="D2042" s="200"/>
      <c r="E2042" s="200"/>
      <c r="F2042" s="200"/>
      <c r="G2042" s="200"/>
      <c r="H2042" s="200"/>
      <c r="I2042" s="200"/>
      <c r="J2042" s="200"/>
      <c r="K2042" s="200"/>
      <c r="L2042" s="200"/>
      <c r="M2042" s="200"/>
      <c r="N2042" s="200"/>
      <c r="O2042" s="200"/>
    </row>
    <row r="2043" spans="4:15" x14ac:dyDescent="0.5">
      <c r="D2043" s="200"/>
      <c r="E2043" s="200"/>
      <c r="F2043" s="200"/>
      <c r="G2043" s="200"/>
      <c r="H2043" s="200"/>
      <c r="I2043" s="200"/>
      <c r="J2043" s="200"/>
      <c r="K2043" s="200"/>
      <c r="L2043" s="200"/>
      <c r="M2043" s="200"/>
      <c r="N2043" s="200"/>
      <c r="O2043" s="200"/>
    </row>
    <row r="2044" spans="4:15" x14ac:dyDescent="0.5">
      <c r="D2044" s="200"/>
      <c r="E2044" s="200"/>
      <c r="F2044" s="200"/>
      <c r="G2044" s="200"/>
      <c r="H2044" s="200"/>
      <c r="I2044" s="200"/>
      <c r="J2044" s="200"/>
      <c r="K2044" s="200"/>
      <c r="L2044" s="200"/>
      <c r="M2044" s="200"/>
      <c r="N2044" s="200"/>
      <c r="O2044" s="200"/>
    </row>
    <row r="2045" spans="4:15" x14ac:dyDescent="0.5">
      <c r="D2045" s="200"/>
      <c r="E2045" s="200"/>
      <c r="F2045" s="200"/>
      <c r="G2045" s="200"/>
      <c r="H2045" s="200"/>
      <c r="I2045" s="200"/>
      <c r="J2045" s="200"/>
      <c r="K2045" s="200"/>
      <c r="L2045" s="200"/>
      <c r="M2045" s="200"/>
      <c r="N2045" s="200"/>
      <c r="O2045" s="200"/>
    </row>
    <row r="2046" spans="4:15" x14ac:dyDescent="0.5">
      <c r="D2046" s="200"/>
      <c r="E2046" s="200"/>
      <c r="F2046" s="200"/>
      <c r="G2046" s="200"/>
      <c r="H2046" s="200"/>
      <c r="I2046" s="200"/>
      <c r="J2046" s="200"/>
      <c r="K2046" s="200"/>
      <c r="L2046" s="200"/>
      <c r="M2046" s="200"/>
      <c r="N2046" s="200"/>
      <c r="O2046" s="200"/>
    </row>
    <row r="2047" spans="4:15" x14ac:dyDescent="0.5">
      <c r="D2047" s="200"/>
      <c r="E2047" s="200"/>
      <c r="F2047" s="200"/>
      <c r="G2047" s="200"/>
      <c r="H2047" s="200"/>
      <c r="I2047" s="200"/>
      <c r="J2047" s="200"/>
      <c r="K2047" s="200"/>
      <c r="L2047" s="200"/>
      <c r="M2047" s="200"/>
      <c r="N2047" s="200"/>
      <c r="O2047" s="200"/>
    </row>
    <row r="2048" spans="4:15" x14ac:dyDescent="0.5">
      <c r="D2048" s="200"/>
      <c r="E2048" s="200"/>
      <c r="F2048" s="200"/>
      <c r="G2048" s="200"/>
      <c r="H2048" s="200"/>
      <c r="I2048" s="200"/>
      <c r="J2048" s="200"/>
      <c r="K2048" s="200"/>
      <c r="L2048" s="200"/>
      <c r="M2048" s="200"/>
      <c r="N2048" s="200"/>
      <c r="O2048" s="200"/>
    </row>
    <row r="2049" spans="4:15" x14ac:dyDescent="0.5">
      <c r="D2049" s="200"/>
      <c r="E2049" s="200"/>
      <c r="F2049" s="200"/>
      <c r="G2049" s="200"/>
      <c r="H2049" s="200"/>
      <c r="I2049" s="200"/>
      <c r="J2049" s="200"/>
      <c r="K2049" s="200"/>
      <c r="L2049" s="200"/>
      <c r="M2049" s="200"/>
      <c r="N2049" s="200"/>
      <c r="O2049" s="200"/>
    </row>
    <row r="2050" spans="4:15" x14ac:dyDescent="0.5">
      <c r="D2050" s="200"/>
      <c r="E2050" s="200"/>
      <c r="F2050" s="200"/>
      <c r="G2050" s="200"/>
      <c r="H2050" s="200"/>
      <c r="I2050" s="200"/>
      <c r="J2050" s="200"/>
      <c r="K2050" s="200"/>
      <c r="L2050" s="200"/>
      <c r="M2050" s="200"/>
      <c r="N2050" s="200"/>
      <c r="O2050" s="200"/>
    </row>
    <row r="2051" spans="4:15" x14ac:dyDescent="0.5">
      <c r="D2051" s="200"/>
      <c r="E2051" s="200"/>
      <c r="F2051" s="200"/>
      <c r="G2051" s="200"/>
      <c r="H2051" s="200"/>
      <c r="I2051" s="200"/>
      <c r="J2051" s="200"/>
      <c r="K2051" s="200"/>
      <c r="L2051" s="200"/>
      <c r="M2051" s="200"/>
      <c r="N2051" s="200"/>
      <c r="O2051" s="200"/>
    </row>
    <row r="2052" spans="4:15" x14ac:dyDescent="0.5">
      <c r="D2052" s="200"/>
      <c r="E2052" s="200"/>
      <c r="F2052" s="200"/>
      <c r="G2052" s="200"/>
      <c r="H2052" s="200"/>
      <c r="I2052" s="200"/>
      <c r="J2052" s="200"/>
      <c r="K2052" s="200"/>
      <c r="L2052" s="200"/>
      <c r="M2052" s="200"/>
      <c r="N2052" s="200"/>
      <c r="O2052" s="200"/>
    </row>
    <row r="2053" spans="4:15" x14ac:dyDescent="0.5">
      <c r="D2053" s="200"/>
      <c r="E2053" s="200"/>
      <c r="F2053" s="200"/>
      <c r="G2053" s="200"/>
      <c r="H2053" s="200"/>
      <c r="I2053" s="200"/>
      <c r="J2053" s="200"/>
      <c r="K2053" s="200"/>
      <c r="L2053" s="200"/>
      <c r="M2053" s="200"/>
      <c r="N2053" s="200"/>
      <c r="O2053" s="200"/>
    </row>
    <row r="2054" spans="4:15" x14ac:dyDescent="0.5">
      <c r="D2054" s="200"/>
      <c r="E2054" s="200"/>
      <c r="F2054" s="200"/>
      <c r="G2054" s="200"/>
      <c r="H2054" s="200"/>
      <c r="I2054" s="200"/>
      <c r="J2054" s="200"/>
      <c r="K2054" s="200"/>
      <c r="L2054" s="200"/>
      <c r="M2054" s="200"/>
      <c r="N2054" s="200"/>
      <c r="O2054" s="200"/>
    </row>
    <row r="2055" spans="4:15" x14ac:dyDescent="0.5">
      <c r="D2055" s="200"/>
      <c r="E2055" s="200"/>
      <c r="F2055" s="200"/>
      <c r="G2055" s="200"/>
      <c r="H2055" s="200"/>
      <c r="I2055" s="200"/>
      <c r="J2055" s="200"/>
      <c r="K2055" s="200"/>
      <c r="L2055" s="200"/>
      <c r="M2055" s="200"/>
      <c r="N2055" s="200"/>
      <c r="O2055" s="200"/>
    </row>
    <row r="2056" spans="4:15" x14ac:dyDescent="0.5">
      <c r="D2056" s="200"/>
      <c r="E2056" s="200"/>
      <c r="F2056" s="200"/>
      <c r="G2056" s="200"/>
      <c r="H2056" s="200"/>
      <c r="I2056" s="200"/>
      <c r="J2056" s="200"/>
      <c r="K2056" s="200"/>
      <c r="L2056" s="200"/>
      <c r="M2056" s="200"/>
      <c r="N2056" s="200"/>
      <c r="O2056" s="200"/>
    </row>
    <row r="2057" spans="4:15" x14ac:dyDescent="0.5">
      <c r="D2057" s="200"/>
      <c r="E2057" s="200"/>
      <c r="F2057" s="200"/>
      <c r="G2057" s="200"/>
      <c r="H2057" s="200"/>
      <c r="I2057" s="200"/>
      <c r="J2057" s="200"/>
      <c r="K2057" s="200"/>
      <c r="L2057" s="200"/>
      <c r="M2057" s="200"/>
      <c r="N2057" s="200"/>
      <c r="O2057" s="200"/>
    </row>
    <row r="2058" spans="4:15" x14ac:dyDescent="0.5">
      <c r="D2058" s="200"/>
      <c r="E2058" s="200"/>
      <c r="F2058" s="200"/>
      <c r="G2058" s="200"/>
      <c r="H2058" s="200"/>
      <c r="I2058" s="200"/>
      <c r="J2058" s="200"/>
      <c r="K2058" s="200"/>
      <c r="L2058" s="200"/>
      <c r="M2058" s="200"/>
      <c r="N2058" s="200"/>
      <c r="O2058" s="200"/>
    </row>
    <row r="2059" spans="4:15" x14ac:dyDescent="0.5">
      <c r="D2059" s="200"/>
      <c r="E2059" s="200"/>
      <c r="F2059" s="200"/>
      <c r="G2059" s="200"/>
      <c r="H2059" s="200"/>
      <c r="I2059" s="200"/>
      <c r="J2059" s="200"/>
      <c r="K2059" s="200"/>
      <c r="L2059" s="200"/>
      <c r="M2059" s="200"/>
      <c r="N2059" s="200"/>
      <c r="O2059" s="200"/>
    </row>
    <row r="2060" spans="4:15" x14ac:dyDescent="0.5">
      <c r="D2060" s="200"/>
      <c r="E2060" s="200"/>
      <c r="F2060" s="200"/>
      <c r="G2060" s="200"/>
      <c r="H2060" s="200"/>
      <c r="I2060" s="200"/>
      <c r="J2060" s="200"/>
      <c r="K2060" s="200"/>
      <c r="L2060" s="200"/>
      <c r="M2060" s="200"/>
      <c r="N2060" s="200"/>
      <c r="O2060" s="200"/>
    </row>
    <row r="2061" spans="4:15" x14ac:dyDescent="0.5">
      <c r="D2061" s="200"/>
      <c r="E2061" s="200"/>
      <c r="F2061" s="200"/>
      <c r="G2061" s="200"/>
      <c r="H2061" s="200"/>
      <c r="I2061" s="200"/>
      <c r="J2061" s="200"/>
      <c r="K2061" s="200"/>
      <c r="L2061" s="200"/>
      <c r="M2061" s="200"/>
      <c r="N2061" s="200"/>
      <c r="O2061" s="200"/>
    </row>
    <row r="2062" spans="4:15" x14ac:dyDescent="0.5">
      <c r="D2062" s="200"/>
      <c r="E2062" s="200"/>
      <c r="F2062" s="200"/>
      <c r="G2062" s="200"/>
      <c r="H2062" s="200"/>
      <c r="I2062" s="200"/>
      <c r="J2062" s="200"/>
      <c r="K2062" s="200"/>
      <c r="L2062" s="200"/>
      <c r="M2062" s="200"/>
      <c r="N2062" s="200"/>
      <c r="O2062" s="200"/>
    </row>
    <row r="2063" spans="4:15" x14ac:dyDescent="0.5">
      <c r="D2063" s="200"/>
      <c r="E2063" s="200"/>
      <c r="F2063" s="200"/>
      <c r="G2063" s="200"/>
      <c r="H2063" s="200"/>
      <c r="I2063" s="200"/>
      <c r="J2063" s="200"/>
      <c r="K2063" s="200"/>
      <c r="L2063" s="200"/>
      <c r="M2063" s="200"/>
      <c r="N2063" s="200"/>
      <c r="O2063" s="200"/>
    </row>
    <row r="2064" spans="4:15" x14ac:dyDescent="0.5">
      <c r="D2064" s="200"/>
      <c r="E2064" s="200"/>
      <c r="F2064" s="200"/>
      <c r="G2064" s="200"/>
      <c r="H2064" s="200"/>
      <c r="I2064" s="200"/>
      <c r="J2064" s="200"/>
      <c r="K2064" s="200"/>
      <c r="L2064" s="200"/>
      <c r="M2064" s="200"/>
      <c r="N2064" s="200"/>
      <c r="O2064" s="200"/>
    </row>
    <row r="2065" spans="4:15" x14ac:dyDescent="0.5">
      <c r="D2065" s="200"/>
      <c r="E2065" s="200"/>
      <c r="F2065" s="200"/>
      <c r="G2065" s="200"/>
      <c r="H2065" s="200"/>
      <c r="I2065" s="200"/>
      <c r="J2065" s="200"/>
      <c r="K2065" s="200"/>
      <c r="L2065" s="200"/>
      <c r="M2065" s="200"/>
      <c r="N2065" s="200"/>
      <c r="O2065" s="200"/>
    </row>
    <row r="2066" spans="4:15" x14ac:dyDescent="0.5">
      <c r="D2066" s="200"/>
      <c r="E2066" s="200"/>
      <c r="F2066" s="200"/>
      <c r="G2066" s="200"/>
      <c r="H2066" s="200"/>
      <c r="I2066" s="200"/>
      <c r="J2066" s="200"/>
      <c r="K2066" s="200"/>
      <c r="L2066" s="200"/>
      <c r="M2066" s="200"/>
      <c r="N2066" s="200"/>
      <c r="O2066" s="200"/>
    </row>
    <row r="2067" spans="4:15" x14ac:dyDescent="0.5">
      <c r="D2067" s="200"/>
      <c r="E2067" s="200"/>
      <c r="F2067" s="200"/>
      <c r="G2067" s="200"/>
      <c r="H2067" s="200"/>
      <c r="I2067" s="200"/>
      <c r="J2067" s="200"/>
      <c r="K2067" s="200"/>
      <c r="L2067" s="200"/>
      <c r="M2067" s="200"/>
      <c r="N2067" s="200"/>
      <c r="O2067" s="200"/>
    </row>
    <row r="2068" spans="4:15" x14ac:dyDescent="0.5">
      <c r="D2068" s="200"/>
      <c r="E2068" s="200"/>
      <c r="F2068" s="200"/>
      <c r="G2068" s="200"/>
      <c r="H2068" s="200"/>
      <c r="I2068" s="200"/>
      <c r="J2068" s="200"/>
      <c r="K2068" s="200"/>
      <c r="L2068" s="200"/>
      <c r="M2068" s="200"/>
      <c r="N2068" s="200"/>
      <c r="O2068" s="200"/>
    </row>
    <row r="2069" spans="4:15" x14ac:dyDescent="0.5">
      <c r="D2069" s="200"/>
      <c r="E2069" s="200"/>
      <c r="F2069" s="200"/>
      <c r="G2069" s="200"/>
      <c r="H2069" s="200"/>
      <c r="I2069" s="200"/>
      <c r="J2069" s="200"/>
      <c r="K2069" s="200"/>
      <c r="L2069" s="200"/>
      <c r="M2069" s="200"/>
      <c r="N2069" s="200"/>
      <c r="O2069" s="200"/>
    </row>
    <row r="2070" spans="4:15" x14ac:dyDescent="0.5">
      <c r="D2070" s="200"/>
      <c r="E2070" s="200"/>
      <c r="F2070" s="200"/>
      <c r="G2070" s="200"/>
      <c r="H2070" s="200"/>
      <c r="I2070" s="200"/>
      <c r="J2070" s="200"/>
      <c r="K2070" s="200"/>
      <c r="L2070" s="200"/>
      <c r="M2070" s="200"/>
      <c r="N2070" s="200"/>
      <c r="O2070" s="200"/>
    </row>
    <row r="2071" spans="4:15" x14ac:dyDescent="0.5">
      <c r="D2071" s="200"/>
      <c r="E2071" s="200"/>
      <c r="F2071" s="200"/>
      <c r="G2071" s="200"/>
      <c r="H2071" s="200"/>
      <c r="I2071" s="200"/>
      <c r="J2071" s="200"/>
      <c r="K2071" s="200"/>
      <c r="L2071" s="200"/>
      <c r="M2071" s="200"/>
      <c r="N2071" s="200"/>
      <c r="O2071" s="200"/>
    </row>
    <row r="2072" spans="4:15" x14ac:dyDescent="0.5">
      <c r="D2072" s="200"/>
      <c r="E2072" s="200"/>
      <c r="F2072" s="200"/>
      <c r="G2072" s="200"/>
      <c r="H2072" s="200"/>
      <c r="I2072" s="200"/>
      <c r="J2072" s="200"/>
      <c r="K2072" s="200"/>
      <c r="L2072" s="200"/>
      <c r="M2072" s="200"/>
      <c r="N2072" s="200"/>
      <c r="O2072" s="200"/>
    </row>
    <row r="2073" spans="4:15" x14ac:dyDescent="0.5">
      <c r="D2073" s="200"/>
      <c r="E2073" s="200"/>
      <c r="F2073" s="200"/>
      <c r="G2073" s="200"/>
      <c r="H2073" s="200"/>
      <c r="I2073" s="200"/>
      <c r="J2073" s="200"/>
      <c r="K2073" s="200"/>
      <c r="L2073" s="200"/>
      <c r="M2073" s="200"/>
      <c r="N2073" s="200"/>
      <c r="O2073" s="200"/>
    </row>
    <row r="2074" spans="4:15" x14ac:dyDescent="0.5">
      <c r="D2074" s="200"/>
      <c r="E2074" s="200"/>
      <c r="F2074" s="200"/>
      <c r="G2074" s="200"/>
      <c r="H2074" s="200"/>
      <c r="I2074" s="200"/>
      <c r="J2074" s="200"/>
      <c r="K2074" s="200"/>
      <c r="L2074" s="200"/>
      <c r="M2074" s="200"/>
      <c r="N2074" s="200"/>
      <c r="O2074" s="200"/>
    </row>
    <row r="2075" spans="4:15" x14ac:dyDescent="0.5">
      <c r="D2075" s="200"/>
      <c r="E2075" s="200"/>
      <c r="F2075" s="200"/>
      <c r="G2075" s="200"/>
      <c r="H2075" s="200"/>
      <c r="I2075" s="200"/>
      <c r="J2075" s="200"/>
      <c r="K2075" s="200"/>
      <c r="L2075" s="200"/>
      <c r="M2075" s="200"/>
      <c r="N2075" s="200"/>
      <c r="O2075" s="200"/>
    </row>
    <row r="2076" spans="4:15" x14ac:dyDescent="0.5">
      <c r="D2076" s="200"/>
      <c r="E2076" s="200"/>
      <c r="F2076" s="200"/>
      <c r="G2076" s="200"/>
      <c r="H2076" s="200"/>
      <c r="I2076" s="200"/>
      <c r="J2076" s="200"/>
      <c r="K2076" s="200"/>
      <c r="L2076" s="200"/>
      <c r="M2076" s="200"/>
      <c r="N2076" s="200"/>
      <c r="O2076" s="200"/>
    </row>
    <row r="2077" spans="4:15" x14ac:dyDescent="0.5">
      <c r="D2077" s="200"/>
      <c r="E2077" s="200"/>
      <c r="F2077" s="200"/>
      <c r="G2077" s="200"/>
      <c r="H2077" s="200"/>
      <c r="I2077" s="200"/>
      <c r="J2077" s="200"/>
      <c r="K2077" s="200"/>
      <c r="L2077" s="200"/>
      <c r="M2077" s="200"/>
      <c r="N2077" s="200"/>
      <c r="O2077" s="200"/>
    </row>
    <row r="2078" spans="4:15" x14ac:dyDescent="0.5">
      <c r="D2078" s="200"/>
      <c r="E2078" s="200"/>
      <c r="F2078" s="200"/>
      <c r="G2078" s="200"/>
      <c r="H2078" s="200"/>
      <c r="I2078" s="200"/>
      <c r="J2078" s="200"/>
      <c r="K2078" s="200"/>
      <c r="L2078" s="200"/>
      <c r="M2078" s="200"/>
      <c r="N2078" s="200"/>
      <c r="O2078" s="200"/>
    </row>
    <row r="2079" spans="4:15" x14ac:dyDescent="0.5">
      <c r="D2079" s="200"/>
      <c r="E2079" s="200"/>
      <c r="F2079" s="200"/>
      <c r="G2079" s="200"/>
      <c r="H2079" s="200"/>
      <c r="I2079" s="200"/>
      <c r="J2079" s="200"/>
      <c r="K2079" s="200"/>
      <c r="L2079" s="200"/>
      <c r="M2079" s="200"/>
      <c r="N2079" s="200"/>
      <c r="O2079" s="200"/>
    </row>
    <row r="2080" spans="4:15" x14ac:dyDescent="0.5">
      <c r="D2080" s="200"/>
      <c r="E2080" s="200"/>
      <c r="F2080" s="200"/>
      <c r="G2080" s="200"/>
      <c r="H2080" s="200"/>
      <c r="I2080" s="200"/>
      <c r="J2080" s="200"/>
      <c r="K2080" s="200"/>
      <c r="L2080" s="200"/>
      <c r="M2080" s="200"/>
      <c r="N2080" s="200"/>
      <c r="O2080" s="200"/>
    </row>
    <row r="2081" spans="4:15" x14ac:dyDescent="0.5">
      <c r="D2081" s="200"/>
      <c r="E2081" s="200"/>
      <c r="F2081" s="200"/>
      <c r="G2081" s="200"/>
      <c r="H2081" s="200"/>
      <c r="I2081" s="200"/>
      <c r="J2081" s="200"/>
      <c r="K2081" s="200"/>
      <c r="L2081" s="200"/>
      <c r="M2081" s="200"/>
      <c r="N2081" s="200"/>
      <c r="O2081" s="200"/>
    </row>
    <row r="2082" spans="4:15" x14ac:dyDescent="0.5">
      <c r="D2082" s="200"/>
      <c r="E2082" s="200"/>
      <c r="F2082" s="200"/>
      <c r="G2082" s="200"/>
      <c r="H2082" s="200"/>
      <c r="I2082" s="200"/>
      <c r="J2082" s="200"/>
      <c r="K2082" s="200"/>
      <c r="L2082" s="200"/>
      <c r="M2082" s="200"/>
      <c r="N2082" s="200"/>
      <c r="O2082" s="200"/>
    </row>
    <row r="2083" spans="4:15" x14ac:dyDescent="0.5">
      <c r="D2083" s="200"/>
      <c r="E2083" s="200"/>
      <c r="F2083" s="200"/>
      <c r="G2083" s="200"/>
      <c r="H2083" s="200"/>
      <c r="I2083" s="200"/>
      <c r="J2083" s="200"/>
      <c r="K2083" s="200"/>
      <c r="L2083" s="200"/>
      <c r="M2083" s="200"/>
      <c r="N2083" s="200"/>
      <c r="O2083" s="200"/>
    </row>
    <row r="2084" spans="4:15" x14ac:dyDescent="0.5">
      <c r="D2084" s="200"/>
      <c r="E2084" s="200"/>
      <c r="F2084" s="200"/>
      <c r="G2084" s="200"/>
      <c r="H2084" s="200"/>
      <c r="I2084" s="200"/>
      <c r="J2084" s="200"/>
      <c r="K2084" s="200"/>
      <c r="L2084" s="200"/>
      <c r="M2084" s="200"/>
      <c r="N2084" s="200"/>
      <c r="O2084" s="200"/>
    </row>
    <row r="2085" spans="4:15" x14ac:dyDescent="0.5">
      <c r="D2085" s="200"/>
      <c r="E2085" s="200"/>
      <c r="F2085" s="200"/>
      <c r="G2085" s="200"/>
      <c r="H2085" s="200"/>
      <c r="I2085" s="200"/>
      <c r="J2085" s="200"/>
      <c r="K2085" s="200"/>
      <c r="L2085" s="200"/>
      <c r="M2085" s="200"/>
      <c r="N2085" s="200"/>
      <c r="O2085" s="200"/>
    </row>
    <row r="2086" spans="4:15" x14ac:dyDescent="0.5">
      <c r="D2086" s="200"/>
      <c r="E2086" s="200"/>
      <c r="F2086" s="200"/>
      <c r="G2086" s="200"/>
      <c r="H2086" s="200"/>
      <c r="I2086" s="200"/>
      <c r="J2086" s="200"/>
      <c r="K2086" s="200"/>
      <c r="L2086" s="200"/>
      <c r="M2086" s="200"/>
      <c r="N2086" s="200"/>
      <c r="O2086" s="200"/>
    </row>
    <row r="2087" spans="4:15" x14ac:dyDescent="0.5">
      <c r="D2087" s="200"/>
      <c r="E2087" s="200"/>
      <c r="F2087" s="200"/>
      <c r="G2087" s="200"/>
      <c r="H2087" s="200"/>
      <c r="I2087" s="200"/>
      <c r="J2087" s="200"/>
      <c r="K2087" s="200"/>
      <c r="L2087" s="200"/>
      <c r="M2087" s="200"/>
      <c r="N2087" s="200"/>
      <c r="O2087" s="200"/>
    </row>
    <row r="2088" spans="4:15" x14ac:dyDescent="0.5">
      <c r="D2088" s="200"/>
      <c r="E2088" s="200"/>
      <c r="F2088" s="200"/>
      <c r="G2088" s="200"/>
      <c r="H2088" s="200"/>
      <c r="I2088" s="200"/>
      <c r="J2088" s="200"/>
      <c r="K2088" s="200"/>
      <c r="L2088" s="200"/>
      <c r="M2088" s="200"/>
      <c r="N2088" s="200"/>
      <c r="O2088" s="200"/>
    </row>
    <row r="2089" spans="4:15" x14ac:dyDescent="0.5">
      <c r="D2089" s="200"/>
      <c r="E2089" s="200"/>
      <c r="F2089" s="200"/>
      <c r="G2089" s="200"/>
      <c r="H2089" s="200"/>
      <c r="I2089" s="200"/>
      <c r="J2089" s="200"/>
      <c r="K2089" s="200"/>
      <c r="L2089" s="200"/>
      <c r="M2089" s="200"/>
      <c r="N2089" s="200"/>
      <c r="O2089" s="200"/>
    </row>
    <row r="2090" spans="4:15" x14ac:dyDescent="0.5">
      <c r="D2090" s="200"/>
      <c r="E2090" s="200"/>
      <c r="F2090" s="200"/>
      <c r="G2090" s="200"/>
      <c r="H2090" s="200"/>
      <c r="I2090" s="200"/>
      <c r="J2090" s="200"/>
      <c r="K2090" s="200"/>
      <c r="L2090" s="200"/>
      <c r="M2090" s="200"/>
      <c r="N2090" s="200"/>
      <c r="O2090" s="200"/>
    </row>
    <row r="2091" spans="4:15" x14ac:dyDescent="0.5">
      <c r="D2091" s="200"/>
      <c r="E2091" s="200"/>
      <c r="F2091" s="200"/>
      <c r="G2091" s="200"/>
      <c r="H2091" s="200"/>
      <c r="I2091" s="200"/>
      <c r="J2091" s="200"/>
      <c r="K2091" s="200"/>
      <c r="L2091" s="200"/>
      <c r="M2091" s="200"/>
      <c r="N2091" s="200"/>
      <c r="O2091" s="200"/>
    </row>
    <row r="2092" spans="4:15" x14ac:dyDescent="0.5">
      <c r="D2092" s="200"/>
      <c r="E2092" s="200"/>
      <c r="F2092" s="200"/>
      <c r="G2092" s="200"/>
      <c r="H2092" s="200"/>
      <c r="I2092" s="200"/>
      <c r="J2092" s="200"/>
      <c r="K2092" s="200"/>
      <c r="L2092" s="200"/>
      <c r="M2092" s="200"/>
      <c r="N2092" s="200"/>
      <c r="O2092" s="200"/>
    </row>
    <row r="2093" spans="4:15" x14ac:dyDescent="0.5">
      <c r="D2093" s="200"/>
      <c r="E2093" s="200"/>
      <c r="F2093" s="200"/>
      <c r="G2093" s="200"/>
      <c r="H2093" s="200"/>
      <c r="I2093" s="200"/>
      <c r="J2093" s="200"/>
      <c r="K2093" s="200"/>
      <c r="L2093" s="200"/>
      <c r="M2093" s="200"/>
      <c r="N2093" s="200"/>
      <c r="O2093" s="200"/>
    </row>
    <row r="2094" spans="4:15" x14ac:dyDescent="0.5">
      <c r="D2094" s="200"/>
      <c r="E2094" s="200"/>
      <c r="F2094" s="200"/>
      <c r="G2094" s="200"/>
      <c r="H2094" s="200"/>
      <c r="I2094" s="200"/>
      <c r="J2094" s="200"/>
      <c r="K2094" s="200"/>
      <c r="L2094" s="200"/>
      <c r="M2094" s="200"/>
      <c r="N2094" s="200"/>
      <c r="O2094" s="200"/>
    </row>
    <row r="2095" spans="4:15" x14ac:dyDescent="0.5">
      <c r="D2095" s="200"/>
      <c r="E2095" s="200"/>
      <c r="F2095" s="200"/>
      <c r="G2095" s="200"/>
      <c r="H2095" s="200"/>
      <c r="I2095" s="200"/>
      <c r="J2095" s="200"/>
      <c r="K2095" s="200"/>
      <c r="L2095" s="200"/>
      <c r="M2095" s="200"/>
      <c r="N2095" s="200"/>
      <c r="O2095" s="200"/>
    </row>
    <row r="2096" spans="4:15" x14ac:dyDescent="0.5">
      <c r="D2096" s="200"/>
      <c r="E2096" s="200"/>
      <c r="F2096" s="200"/>
      <c r="G2096" s="200"/>
      <c r="H2096" s="200"/>
      <c r="I2096" s="200"/>
      <c r="J2096" s="200"/>
      <c r="K2096" s="200"/>
      <c r="L2096" s="200"/>
      <c r="M2096" s="200"/>
      <c r="N2096" s="200"/>
      <c r="O2096" s="200"/>
    </row>
    <row r="2097" spans="4:15" x14ac:dyDescent="0.5">
      <c r="D2097" s="200"/>
      <c r="E2097" s="200"/>
      <c r="F2097" s="200"/>
      <c r="G2097" s="200"/>
      <c r="H2097" s="200"/>
      <c r="I2097" s="200"/>
      <c r="J2097" s="200"/>
      <c r="K2097" s="200"/>
      <c r="L2097" s="200"/>
      <c r="M2097" s="200"/>
      <c r="N2097" s="200"/>
      <c r="O2097" s="200"/>
    </row>
    <row r="2098" spans="4:15" x14ac:dyDescent="0.5">
      <c r="D2098" s="200"/>
      <c r="E2098" s="200"/>
      <c r="F2098" s="200"/>
      <c r="G2098" s="200"/>
      <c r="H2098" s="200"/>
      <c r="I2098" s="200"/>
      <c r="J2098" s="200"/>
      <c r="K2098" s="200"/>
      <c r="L2098" s="200"/>
      <c r="M2098" s="200"/>
      <c r="N2098" s="200"/>
      <c r="O2098" s="200"/>
    </row>
    <row r="2099" spans="4:15" x14ac:dyDescent="0.5">
      <c r="D2099" s="200"/>
      <c r="E2099" s="200"/>
      <c r="F2099" s="200"/>
      <c r="G2099" s="200"/>
      <c r="H2099" s="200"/>
      <c r="I2099" s="200"/>
      <c r="J2099" s="200"/>
      <c r="K2099" s="200"/>
      <c r="L2099" s="200"/>
      <c r="M2099" s="200"/>
      <c r="N2099" s="200"/>
      <c r="O2099" s="200"/>
    </row>
    <row r="2100" spans="4:15" x14ac:dyDescent="0.5">
      <c r="D2100" s="200"/>
      <c r="E2100" s="200"/>
      <c r="F2100" s="200"/>
      <c r="G2100" s="200"/>
      <c r="H2100" s="200"/>
      <c r="I2100" s="200"/>
      <c r="J2100" s="200"/>
      <c r="K2100" s="200"/>
      <c r="L2100" s="200"/>
      <c r="M2100" s="200"/>
      <c r="N2100" s="200"/>
      <c r="O2100" s="200"/>
    </row>
    <row r="2101" spans="4:15" x14ac:dyDescent="0.5">
      <c r="D2101" s="200"/>
      <c r="E2101" s="200"/>
      <c r="F2101" s="200"/>
      <c r="G2101" s="200"/>
      <c r="H2101" s="200"/>
      <c r="I2101" s="200"/>
      <c r="J2101" s="200"/>
      <c r="K2101" s="200"/>
      <c r="L2101" s="200"/>
      <c r="M2101" s="200"/>
      <c r="N2101" s="200"/>
      <c r="O2101" s="200"/>
    </row>
    <row r="2102" spans="4:15" x14ac:dyDescent="0.5">
      <c r="D2102" s="200"/>
      <c r="E2102" s="200"/>
      <c r="F2102" s="200"/>
      <c r="G2102" s="200"/>
      <c r="H2102" s="200"/>
      <c r="I2102" s="200"/>
      <c r="J2102" s="200"/>
      <c r="K2102" s="200"/>
      <c r="L2102" s="200"/>
      <c r="M2102" s="200"/>
      <c r="N2102" s="200"/>
      <c r="O2102" s="200"/>
    </row>
    <row r="2103" spans="4:15" x14ac:dyDescent="0.5">
      <c r="D2103" s="200"/>
      <c r="E2103" s="200"/>
      <c r="F2103" s="200"/>
      <c r="G2103" s="200"/>
      <c r="H2103" s="200"/>
      <c r="I2103" s="200"/>
      <c r="J2103" s="200"/>
      <c r="K2103" s="200"/>
      <c r="L2103" s="200"/>
      <c r="M2103" s="200"/>
      <c r="N2103" s="200"/>
      <c r="O2103" s="200"/>
    </row>
    <row r="2104" spans="4:15" x14ac:dyDescent="0.5">
      <c r="D2104" s="200"/>
      <c r="E2104" s="200"/>
      <c r="F2104" s="200"/>
      <c r="G2104" s="200"/>
      <c r="H2104" s="200"/>
      <c r="I2104" s="200"/>
      <c r="J2104" s="200"/>
      <c r="K2104" s="200"/>
      <c r="L2104" s="200"/>
      <c r="M2104" s="200"/>
      <c r="N2104" s="200"/>
      <c r="O2104" s="200"/>
    </row>
    <row r="2105" spans="4:15" x14ac:dyDescent="0.5">
      <c r="D2105" s="200"/>
      <c r="E2105" s="200"/>
      <c r="F2105" s="200"/>
      <c r="G2105" s="200"/>
      <c r="H2105" s="200"/>
      <c r="I2105" s="200"/>
      <c r="J2105" s="200"/>
      <c r="K2105" s="200"/>
      <c r="L2105" s="200"/>
      <c r="M2105" s="200"/>
      <c r="N2105" s="200"/>
      <c r="O2105" s="200"/>
    </row>
    <row r="2106" spans="4:15" x14ac:dyDescent="0.5">
      <c r="D2106" s="200"/>
      <c r="E2106" s="200"/>
      <c r="F2106" s="200"/>
      <c r="G2106" s="200"/>
      <c r="H2106" s="200"/>
      <c r="I2106" s="200"/>
      <c r="J2106" s="200"/>
      <c r="K2106" s="200"/>
      <c r="L2106" s="200"/>
      <c r="M2106" s="200"/>
      <c r="N2106" s="200"/>
      <c r="O2106" s="200"/>
    </row>
    <row r="2107" spans="4:15" x14ac:dyDescent="0.5">
      <c r="D2107" s="200"/>
      <c r="E2107" s="200"/>
      <c r="F2107" s="200"/>
      <c r="G2107" s="200"/>
      <c r="H2107" s="200"/>
      <c r="I2107" s="200"/>
      <c r="J2107" s="200"/>
      <c r="K2107" s="200"/>
      <c r="L2107" s="200"/>
      <c r="M2107" s="200"/>
      <c r="N2107" s="200"/>
      <c r="O2107" s="200"/>
    </row>
    <row r="2108" spans="4:15" x14ac:dyDescent="0.5">
      <c r="D2108" s="200"/>
      <c r="E2108" s="200"/>
      <c r="F2108" s="200"/>
      <c r="G2108" s="200"/>
      <c r="H2108" s="200"/>
      <c r="I2108" s="200"/>
      <c r="J2108" s="200"/>
      <c r="K2108" s="200"/>
      <c r="L2108" s="200"/>
      <c r="M2108" s="200"/>
      <c r="N2108" s="200"/>
      <c r="O2108" s="200"/>
    </row>
    <row r="2109" spans="4:15" x14ac:dyDescent="0.5">
      <c r="D2109" s="200"/>
      <c r="E2109" s="200"/>
      <c r="F2109" s="200"/>
      <c r="G2109" s="200"/>
      <c r="H2109" s="200"/>
      <c r="I2109" s="200"/>
      <c r="J2109" s="200"/>
      <c r="K2109" s="200"/>
      <c r="L2109" s="200"/>
      <c r="M2109" s="200"/>
      <c r="N2109" s="200"/>
      <c r="O2109" s="200"/>
    </row>
    <row r="2110" spans="4:15" x14ac:dyDescent="0.5">
      <c r="D2110" s="200"/>
      <c r="E2110" s="200"/>
      <c r="F2110" s="200"/>
      <c r="G2110" s="200"/>
      <c r="H2110" s="200"/>
      <c r="I2110" s="200"/>
      <c r="J2110" s="200"/>
      <c r="K2110" s="200"/>
      <c r="L2110" s="200"/>
      <c r="M2110" s="200"/>
      <c r="N2110" s="200"/>
      <c r="O2110" s="200"/>
    </row>
    <row r="2111" spans="4:15" x14ac:dyDescent="0.5">
      <c r="D2111" s="200"/>
      <c r="E2111" s="200"/>
      <c r="F2111" s="200"/>
      <c r="G2111" s="200"/>
      <c r="H2111" s="200"/>
      <c r="I2111" s="200"/>
      <c r="J2111" s="200"/>
      <c r="K2111" s="200"/>
      <c r="L2111" s="200"/>
      <c r="M2111" s="200"/>
      <c r="N2111" s="200"/>
      <c r="O2111" s="200"/>
    </row>
    <row r="2112" spans="4:15" x14ac:dyDescent="0.5">
      <c r="D2112" s="200"/>
      <c r="E2112" s="200"/>
      <c r="F2112" s="200"/>
      <c r="G2112" s="200"/>
      <c r="H2112" s="200"/>
      <c r="I2112" s="200"/>
      <c r="J2112" s="200"/>
      <c r="K2112" s="200"/>
      <c r="L2112" s="200"/>
      <c r="M2112" s="200"/>
      <c r="N2112" s="200"/>
      <c r="O2112" s="200"/>
    </row>
    <row r="2113" spans="4:15" x14ac:dyDescent="0.5">
      <c r="D2113" s="200"/>
      <c r="E2113" s="200"/>
      <c r="F2113" s="200"/>
      <c r="G2113" s="200"/>
      <c r="H2113" s="200"/>
      <c r="I2113" s="200"/>
      <c r="J2113" s="200"/>
      <c r="K2113" s="200"/>
      <c r="L2113" s="200"/>
      <c r="M2113" s="200"/>
      <c r="N2113" s="200"/>
      <c r="O2113" s="200"/>
    </row>
    <row r="2114" spans="4:15" x14ac:dyDescent="0.5">
      <c r="D2114" s="200"/>
      <c r="E2114" s="200"/>
      <c r="F2114" s="200"/>
      <c r="G2114" s="200"/>
      <c r="H2114" s="200"/>
      <c r="I2114" s="200"/>
      <c r="J2114" s="200"/>
      <c r="K2114" s="200"/>
      <c r="L2114" s="200"/>
      <c r="M2114" s="200"/>
      <c r="N2114" s="200"/>
      <c r="O2114" s="200"/>
    </row>
    <row r="2115" spans="4:15" x14ac:dyDescent="0.5">
      <c r="D2115" s="200"/>
      <c r="E2115" s="200"/>
      <c r="F2115" s="200"/>
      <c r="G2115" s="200"/>
      <c r="H2115" s="200"/>
      <c r="I2115" s="200"/>
      <c r="J2115" s="200"/>
      <c r="K2115" s="200"/>
      <c r="L2115" s="200"/>
      <c r="M2115" s="200"/>
      <c r="N2115" s="200"/>
      <c r="O2115" s="200"/>
    </row>
    <row r="2116" spans="4:15" x14ac:dyDescent="0.5">
      <c r="D2116" s="200"/>
      <c r="E2116" s="200"/>
      <c r="F2116" s="200"/>
      <c r="G2116" s="200"/>
      <c r="H2116" s="200"/>
      <c r="I2116" s="200"/>
      <c r="J2116" s="200"/>
      <c r="K2116" s="200"/>
      <c r="L2116" s="200"/>
      <c r="M2116" s="200"/>
      <c r="N2116" s="200"/>
      <c r="O2116" s="200"/>
    </row>
    <row r="2117" spans="4:15" x14ac:dyDescent="0.5">
      <c r="D2117" s="200"/>
      <c r="E2117" s="200"/>
      <c r="F2117" s="200"/>
      <c r="G2117" s="200"/>
      <c r="H2117" s="200"/>
      <c r="I2117" s="200"/>
      <c r="J2117" s="200"/>
      <c r="K2117" s="200"/>
      <c r="L2117" s="200"/>
      <c r="M2117" s="200"/>
      <c r="N2117" s="200"/>
      <c r="O2117" s="200"/>
    </row>
    <row r="2118" spans="4:15" x14ac:dyDescent="0.5">
      <c r="D2118" s="200"/>
      <c r="E2118" s="200"/>
      <c r="F2118" s="200"/>
      <c r="G2118" s="200"/>
      <c r="H2118" s="200"/>
      <c r="I2118" s="200"/>
      <c r="J2118" s="200"/>
      <c r="K2118" s="200"/>
      <c r="L2118" s="200"/>
      <c r="M2118" s="200"/>
      <c r="N2118" s="200"/>
      <c r="O2118" s="200"/>
    </row>
    <row r="2119" spans="4:15" x14ac:dyDescent="0.5">
      <c r="D2119" s="200"/>
      <c r="E2119" s="200"/>
      <c r="F2119" s="200"/>
      <c r="G2119" s="200"/>
      <c r="H2119" s="200"/>
      <c r="I2119" s="200"/>
      <c r="J2119" s="200"/>
      <c r="K2119" s="200"/>
      <c r="L2119" s="200"/>
      <c r="M2119" s="200"/>
      <c r="N2119" s="200"/>
      <c r="O2119" s="200"/>
    </row>
    <row r="2120" spans="4:15" x14ac:dyDescent="0.5">
      <c r="D2120" s="200"/>
      <c r="E2120" s="200"/>
      <c r="F2120" s="200"/>
      <c r="G2120" s="200"/>
      <c r="H2120" s="200"/>
      <c r="I2120" s="200"/>
      <c r="J2120" s="200"/>
      <c r="K2120" s="200"/>
      <c r="L2120" s="200"/>
      <c r="M2120" s="200"/>
      <c r="N2120" s="200"/>
      <c r="O2120" s="200"/>
    </row>
    <row r="2121" spans="4:15" x14ac:dyDescent="0.5">
      <c r="D2121" s="200"/>
      <c r="E2121" s="200"/>
      <c r="F2121" s="200"/>
      <c r="G2121" s="200"/>
      <c r="H2121" s="200"/>
      <c r="I2121" s="200"/>
      <c r="J2121" s="200"/>
      <c r="K2121" s="200"/>
      <c r="L2121" s="200"/>
      <c r="M2121" s="200"/>
      <c r="N2121" s="200"/>
      <c r="O2121" s="200"/>
    </row>
    <row r="2122" spans="4:15" x14ac:dyDescent="0.5">
      <c r="D2122" s="200"/>
      <c r="E2122" s="200"/>
      <c r="F2122" s="200"/>
      <c r="G2122" s="200"/>
      <c r="H2122" s="200"/>
      <c r="I2122" s="200"/>
      <c r="J2122" s="200"/>
      <c r="K2122" s="200"/>
      <c r="L2122" s="200"/>
      <c r="M2122" s="200"/>
      <c r="N2122" s="200"/>
      <c r="O2122" s="200"/>
    </row>
    <row r="2123" spans="4:15" x14ac:dyDescent="0.5">
      <c r="D2123" s="200"/>
      <c r="E2123" s="200"/>
      <c r="F2123" s="200"/>
      <c r="G2123" s="200"/>
      <c r="H2123" s="200"/>
      <c r="I2123" s="200"/>
      <c r="J2123" s="200"/>
      <c r="K2123" s="200"/>
      <c r="L2123" s="200"/>
      <c r="M2123" s="200"/>
      <c r="N2123" s="200"/>
      <c r="O2123" s="200"/>
    </row>
    <row r="2124" spans="4:15" x14ac:dyDescent="0.5">
      <c r="D2124" s="200"/>
      <c r="E2124" s="200"/>
      <c r="F2124" s="200"/>
      <c r="G2124" s="200"/>
      <c r="H2124" s="200"/>
      <c r="I2124" s="200"/>
      <c r="J2124" s="200"/>
      <c r="K2124" s="200"/>
      <c r="L2124" s="200"/>
      <c r="M2124" s="200"/>
      <c r="N2124" s="200"/>
      <c r="O2124" s="200"/>
    </row>
    <row r="2125" spans="4:15" x14ac:dyDescent="0.5">
      <c r="D2125" s="200"/>
      <c r="E2125" s="200"/>
      <c r="F2125" s="200"/>
      <c r="G2125" s="200"/>
      <c r="H2125" s="200"/>
      <c r="I2125" s="200"/>
      <c r="J2125" s="200"/>
      <c r="K2125" s="200"/>
      <c r="L2125" s="200"/>
      <c r="M2125" s="200"/>
      <c r="N2125" s="200"/>
      <c r="O2125" s="200"/>
    </row>
    <row r="2126" spans="4:15" x14ac:dyDescent="0.5">
      <c r="D2126" s="200"/>
      <c r="E2126" s="200"/>
      <c r="F2126" s="200"/>
      <c r="G2126" s="200"/>
      <c r="H2126" s="200"/>
      <c r="I2126" s="200"/>
      <c r="J2126" s="200"/>
      <c r="K2126" s="200"/>
      <c r="L2126" s="200"/>
      <c r="M2126" s="200"/>
      <c r="N2126" s="200"/>
      <c r="O2126" s="200"/>
    </row>
    <row r="2127" spans="4:15" x14ac:dyDescent="0.5">
      <c r="D2127" s="200"/>
      <c r="E2127" s="200"/>
      <c r="F2127" s="200"/>
      <c r="G2127" s="200"/>
      <c r="H2127" s="200"/>
      <c r="I2127" s="200"/>
      <c r="J2127" s="200"/>
      <c r="K2127" s="200"/>
      <c r="L2127" s="200"/>
      <c r="M2127" s="200"/>
      <c r="N2127" s="200"/>
      <c r="O2127" s="200"/>
    </row>
    <row r="2128" spans="4:15" x14ac:dyDescent="0.5">
      <c r="D2128" s="200"/>
      <c r="E2128" s="200"/>
      <c r="F2128" s="200"/>
      <c r="G2128" s="200"/>
      <c r="H2128" s="200"/>
      <c r="I2128" s="200"/>
      <c r="J2128" s="200"/>
      <c r="K2128" s="200"/>
      <c r="L2128" s="200"/>
      <c r="M2128" s="200"/>
      <c r="N2128" s="200"/>
      <c r="O2128" s="200"/>
    </row>
    <row r="2129" spans="4:15" x14ac:dyDescent="0.5">
      <c r="D2129" s="200"/>
      <c r="E2129" s="200"/>
      <c r="F2129" s="200"/>
      <c r="G2129" s="200"/>
      <c r="H2129" s="200"/>
      <c r="I2129" s="200"/>
      <c r="J2129" s="200"/>
      <c r="K2129" s="200"/>
      <c r="L2129" s="200"/>
      <c r="M2129" s="200"/>
      <c r="N2129" s="200"/>
      <c r="O2129" s="200"/>
    </row>
    <row r="2130" spans="4:15" x14ac:dyDescent="0.5">
      <c r="D2130" s="200"/>
      <c r="E2130" s="200"/>
      <c r="F2130" s="200"/>
      <c r="G2130" s="200"/>
      <c r="H2130" s="200"/>
      <c r="I2130" s="200"/>
      <c r="J2130" s="200"/>
      <c r="K2130" s="200"/>
      <c r="L2130" s="200"/>
      <c r="M2130" s="200"/>
      <c r="N2130" s="200"/>
      <c r="O2130" s="200"/>
    </row>
    <row r="2131" spans="4:15" x14ac:dyDescent="0.5">
      <c r="D2131" s="200"/>
      <c r="E2131" s="200"/>
      <c r="F2131" s="200"/>
      <c r="G2131" s="200"/>
      <c r="H2131" s="200"/>
      <c r="I2131" s="200"/>
      <c r="J2131" s="200"/>
      <c r="K2131" s="200"/>
      <c r="L2131" s="200"/>
      <c r="M2131" s="200"/>
      <c r="N2131" s="200"/>
      <c r="O2131" s="200"/>
    </row>
    <row r="2132" spans="4:15" x14ac:dyDescent="0.5">
      <c r="D2132" s="200"/>
      <c r="E2132" s="200"/>
      <c r="F2132" s="200"/>
      <c r="G2132" s="200"/>
      <c r="H2132" s="200"/>
      <c r="I2132" s="200"/>
      <c r="J2132" s="200"/>
      <c r="K2132" s="200"/>
      <c r="L2132" s="200"/>
      <c r="M2132" s="200"/>
      <c r="N2132" s="200"/>
      <c r="O2132" s="200"/>
    </row>
    <row r="2133" spans="4:15" x14ac:dyDescent="0.5">
      <c r="D2133" s="200"/>
      <c r="E2133" s="200"/>
      <c r="F2133" s="200"/>
      <c r="G2133" s="200"/>
      <c r="H2133" s="200"/>
      <c r="I2133" s="200"/>
      <c r="J2133" s="200"/>
      <c r="K2133" s="200"/>
      <c r="L2133" s="200"/>
      <c r="M2133" s="200"/>
      <c r="N2133" s="200"/>
      <c r="O2133" s="200"/>
    </row>
    <row r="2134" spans="4:15" x14ac:dyDescent="0.5">
      <c r="D2134" s="200"/>
      <c r="E2134" s="200"/>
      <c r="F2134" s="200"/>
      <c r="G2134" s="200"/>
      <c r="H2134" s="200"/>
      <c r="I2134" s="200"/>
      <c r="J2134" s="200"/>
      <c r="K2134" s="200"/>
      <c r="L2134" s="200"/>
      <c r="M2134" s="200"/>
      <c r="N2134" s="200"/>
      <c r="O2134" s="200"/>
    </row>
    <row r="2135" spans="4:15" x14ac:dyDescent="0.5">
      <c r="D2135" s="200"/>
      <c r="E2135" s="200"/>
      <c r="F2135" s="200"/>
      <c r="G2135" s="200"/>
      <c r="H2135" s="200"/>
      <c r="I2135" s="200"/>
      <c r="J2135" s="200"/>
      <c r="K2135" s="200"/>
      <c r="L2135" s="200"/>
      <c r="M2135" s="200"/>
      <c r="N2135" s="200"/>
      <c r="O2135" s="200"/>
    </row>
    <row r="2136" spans="4:15" x14ac:dyDescent="0.5">
      <c r="D2136" s="200"/>
      <c r="E2136" s="200"/>
      <c r="F2136" s="200"/>
      <c r="G2136" s="200"/>
      <c r="H2136" s="200"/>
      <c r="I2136" s="200"/>
      <c r="J2136" s="200"/>
      <c r="K2136" s="200"/>
      <c r="L2136" s="200"/>
      <c r="M2136" s="200"/>
      <c r="N2136" s="200"/>
      <c r="O2136" s="200"/>
    </row>
    <row r="2137" spans="4:15" x14ac:dyDescent="0.5">
      <c r="D2137" s="200"/>
      <c r="E2137" s="200"/>
      <c r="F2137" s="200"/>
      <c r="G2137" s="200"/>
      <c r="H2137" s="200"/>
      <c r="I2137" s="200"/>
      <c r="J2137" s="200"/>
      <c r="K2137" s="200"/>
      <c r="L2137" s="200"/>
      <c r="M2137" s="200"/>
      <c r="N2137" s="200"/>
      <c r="O2137" s="200"/>
    </row>
    <row r="2138" spans="4:15" x14ac:dyDescent="0.5">
      <c r="D2138" s="200"/>
      <c r="E2138" s="200"/>
      <c r="F2138" s="200"/>
      <c r="G2138" s="200"/>
      <c r="H2138" s="200"/>
      <c r="I2138" s="200"/>
      <c r="J2138" s="200"/>
      <c r="K2138" s="200"/>
      <c r="L2138" s="200"/>
      <c r="M2138" s="200"/>
      <c r="N2138" s="200"/>
      <c r="O2138" s="200"/>
    </row>
    <row r="2139" spans="4:15" x14ac:dyDescent="0.5">
      <c r="D2139" s="200"/>
      <c r="E2139" s="200"/>
      <c r="F2139" s="200"/>
      <c r="G2139" s="200"/>
      <c r="H2139" s="200"/>
      <c r="I2139" s="200"/>
      <c r="J2139" s="200"/>
      <c r="K2139" s="200"/>
      <c r="L2139" s="200"/>
      <c r="M2139" s="200"/>
      <c r="N2139" s="200"/>
      <c r="O2139" s="200"/>
    </row>
    <row r="2140" spans="4:15" x14ac:dyDescent="0.5">
      <c r="D2140" s="200"/>
      <c r="E2140" s="200"/>
      <c r="F2140" s="200"/>
      <c r="G2140" s="200"/>
      <c r="H2140" s="200"/>
      <c r="I2140" s="200"/>
      <c r="J2140" s="200"/>
      <c r="K2140" s="200"/>
      <c r="L2140" s="200"/>
      <c r="M2140" s="200"/>
      <c r="N2140" s="200"/>
      <c r="O2140" s="200"/>
    </row>
    <row r="2141" spans="4:15" x14ac:dyDescent="0.5">
      <c r="D2141" s="200"/>
      <c r="E2141" s="200"/>
      <c r="F2141" s="200"/>
      <c r="G2141" s="200"/>
      <c r="H2141" s="200"/>
      <c r="I2141" s="200"/>
      <c r="J2141" s="200"/>
      <c r="K2141" s="200"/>
      <c r="L2141" s="200"/>
      <c r="M2141" s="200"/>
      <c r="N2141" s="200"/>
      <c r="O2141" s="200"/>
    </row>
    <row r="2142" spans="4:15" x14ac:dyDescent="0.5">
      <c r="D2142" s="200"/>
      <c r="E2142" s="200"/>
      <c r="F2142" s="200"/>
      <c r="G2142" s="200"/>
      <c r="H2142" s="200"/>
      <c r="I2142" s="200"/>
      <c r="J2142" s="200"/>
      <c r="K2142" s="200"/>
      <c r="L2142" s="200"/>
      <c r="M2142" s="200"/>
      <c r="N2142" s="200"/>
      <c r="O2142" s="200"/>
    </row>
    <row r="2143" spans="4:15" x14ac:dyDescent="0.5">
      <c r="D2143" s="200"/>
      <c r="E2143" s="200"/>
      <c r="F2143" s="200"/>
      <c r="G2143" s="200"/>
      <c r="H2143" s="200"/>
      <c r="I2143" s="200"/>
      <c r="J2143" s="200"/>
      <c r="K2143" s="200"/>
      <c r="L2143" s="200"/>
      <c r="M2143" s="200"/>
      <c r="N2143" s="200"/>
      <c r="O2143" s="200"/>
    </row>
    <row r="2144" spans="4:15" x14ac:dyDescent="0.5">
      <c r="D2144" s="200"/>
      <c r="E2144" s="200"/>
      <c r="F2144" s="200"/>
      <c r="G2144" s="200"/>
      <c r="H2144" s="200"/>
      <c r="I2144" s="200"/>
      <c r="J2144" s="200"/>
      <c r="K2144" s="200"/>
      <c r="L2144" s="200"/>
      <c r="M2144" s="200"/>
      <c r="N2144" s="200"/>
      <c r="O2144" s="200"/>
    </row>
    <row r="2145" spans="4:15" x14ac:dyDescent="0.5">
      <c r="D2145" s="200"/>
      <c r="E2145" s="200"/>
      <c r="F2145" s="200"/>
      <c r="G2145" s="200"/>
      <c r="H2145" s="200"/>
      <c r="I2145" s="200"/>
      <c r="J2145" s="200"/>
      <c r="K2145" s="200"/>
      <c r="L2145" s="200"/>
      <c r="M2145" s="200"/>
      <c r="N2145" s="200"/>
      <c r="O2145" s="200"/>
    </row>
    <row r="2146" spans="4:15" x14ac:dyDescent="0.5">
      <c r="D2146" s="200"/>
      <c r="E2146" s="200"/>
      <c r="F2146" s="200"/>
      <c r="G2146" s="200"/>
      <c r="H2146" s="200"/>
      <c r="I2146" s="200"/>
      <c r="J2146" s="200"/>
      <c r="K2146" s="200"/>
      <c r="L2146" s="200"/>
      <c r="M2146" s="200"/>
      <c r="N2146" s="200"/>
      <c r="O2146" s="200"/>
    </row>
    <row r="2147" spans="4:15" x14ac:dyDescent="0.5">
      <c r="D2147" s="200"/>
      <c r="E2147" s="200"/>
      <c r="F2147" s="200"/>
      <c r="G2147" s="200"/>
      <c r="H2147" s="200"/>
      <c r="I2147" s="200"/>
      <c r="J2147" s="200"/>
      <c r="K2147" s="200"/>
      <c r="L2147" s="200"/>
      <c r="M2147" s="200"/>
      <c r="N2147" s="200"/>
      <c r="O2147" s="200"/>
    </row>
    <row r="2148" spans="4:15" x14ac:dyDescent="0.5">
      <c r="D2148" s="200"/>
      <c r="E2148" s="200"/>
      <c r="F2148" s="200"/>
      <c r="G2148" s="200"/>
      <c r="H2148" s="200"/>
      <c r="I2148" s="200"/>
      <c r="J2148" s="200"/>
      <c r="K2148" s="200"/>
      <c r="L2148" s="200"/>
      <c r="M2148" s="200"/>
      <c r="N2148" s="200"/>
      <c r="O2148" s="200"/>
    </row>
    <row r="2149" spans="4:15" x14ac:dyDescent="0.5">
      <c r="D2149" s="200"/>
      <c r="E2149" s="200"/>
      <c r="F2149" s="200"/>
      <c r="G2149" s="200"/>
      <c r="H2149" s="200"/>
      <c r="I2149" s="200"/>
      <c r="J2149" s="200"/>
      <c r="K2149" s="200"/>
      <c r="L2149" s="200"/>
      <c r="M2149" s="200"/>
      <c r="N2149" s="200"/>
      <c r="O2149" s="200"/>
    </row>
    <row r="2150" spans="4:15" x14ac:dyDescent="0.5">
      <c r="D2150" s="200"/>
      <c r="E2150" s="200"/>
      <c r="F2150" s="200"/>
      <c r="G2150" s="200"/>
      <c r="H2150" s="200"/>
      <c r="I2150" s="200"/>
      <c r="J2150" s="200"/>
      <c r="K2150" s="200"/>
      <c r="L2150" s="200"/>
      <c r="M2150" s="200"/>
      <c r="N2150" s="200"/>
      <c r="O2150" s="200"/>
    </row>
    <row r="2151" spans="4:15" x14ac:dyDescent="0.5">
      <c r="D2151" s="200"/>
      <c r="E2151" s="200"/>
      <c r="F2151" s="200"/>
      <c r="G2151" s="200"/>
      <c r="H2151" s="200"/>
      <c r="I2151" s="200"/>
      <c r="J2151" s="200"/>
      <c r="K2151" s="200"/>
      <c r="L2151" s="200"/>
      <c r="M2151" s="200"/>
      <c r="N2151" s="200"/>
      <c r="O2151" s="200"/>
    </row>
    <row r="2152" spans="4:15" x14ac:dyDescent="0.5">
      <c r="D2152" s="200"/>
      <c r="E2152" s="200"/>
      <c r="F2152" s="200"/>
      <c r="G2152" s="200"/>
      <c r="H2152" s="200"/>
      <c r="I2152" s="200"/>
      <c r="J2152" s="200"/>
      <c r="K2152" s="200"/>
      <c r="L2152" s="200"/>
      <c r="M2152" s="200"/>
      <c r="N2152" s="200"/>
      <c r="O2152" s="200"/>
    </row>
    <row r="2153" spans="4:15" x14ac:dyDescent="0.5">
      <c r="D2153" s="200"/>
      <c r="E2153" s="200"/>
      <c r="F2153" s="200"/>
      <c r="G2153" s="200"/>
      <c r="H2153" s="200"/>
      <c r="I2153" s="200"/>
      <c r="J2153" s="200"/>
      <c r="K2153" s="200"/>
      <c r="L2153" s="200"/>
      <c r="M2153" s="200"/>
      <c r="N2153" s="200"/>
      <c r="O2153" s="200"/>
    </row>
    <row r="2154" spans="4:15" x14ac:dyDescent="0.5">
      <c r="D2154" s="200"/>
      <c r="E2154" s="200"/>
      <c r="F2154" s="200"/>
      <c r="G2154" s="200"/>
      <c r="H2154" s="200"/>
      <c r="I2154" s="200"/>
      <c r="J2154" s="200"/>
      <c r="K2154" s="200"/>
      <c r="L2154" s="200"/>
      <c r="M2154" s="200"/>
      <c r="N2154" s="200"/>
      <c r="O2154" s="200"/>
    </row>
    <row r="2155" spans="4:15" x14ac:dyDescent="0.5">
      <c r="D2155" s="200"/>
      <c r="E2155" s="200"/>
      <c r="F2155" s="200"/>
      <c r="G2155" s="200"/>
      <c r="H2155" s="200"/>
      <c r="I2155" s="200"/>
      <c r="J2155" s="200"/>
      <c r="K2155" s="200"/>
      <c r="L2155" s="200"/>
      <c r="M2155" s="200"/>
      <c r="N2155" s="200"/>
      <c r="O2155" s="200"/>
    </row>
    <row r="2156" spans="4:15" x14ac:dyDescent="0.5">
      <c r="D2156" s="200"/>
      <c r="E2156" s="200"/>
      <c r="F2156" s="200"/>
      <c r="G2156" s="200"/>
      <c r="H2156" s="200"/>
      <c r="I2156" s="200"/>
      <c r="J2156" s="200"/>
      <c r="K2156" s="200"/>
      <c r="L2156" s="200"/>
      <c r="M2156" s="200"/>
      <c r="N2156" s="200"/>
      <c r="O2156" s="200"/>
    </row>
    <row r="2157" spans="4:15" x14ac:dyDescent="0.5">
      <c r="D2157" s="200"/>
      <c r="E2157" s="200"/>
      <c r="F2157" s="200"/>
      <c r="G2157" s="200"/>
      <c r="H2157" s="200"/>
      <c r="I2157" s="200"/>
      <c r="J2157" s="200"/>
      <c r="K2157" s="200"/>
      <c r="L2157" s="200"/>
      <c r="M2157" s="200"/>
      <c r="N2157" s="200"/>
      <c r="O2157" s="200"/>
    </row>
    <row r="2158" spans="4:15" x14ac:dyDescent="0.5">
      <c r="D2158" s="200"/>
      <c r="E2158" s="200"/>
      <c r="F2158" s="200"/>
      <c r="G2158" s="200"/>
      <c r="H2158" s="200"/>
      <c r="I2158" s="200"/>
      <c r="J2158" s="200"/>
      <c r="K2158" s="200"/>
      <c r="L2158" s="200"/>
      <c r="M2158" s="200"/>
      <c r="N2158" s="200"/>
      <c r="O2158" s="200"/>
    </row>
    <row r="2159" spans="4:15" x14ac:dyDescent="0.5">
      <c r="D2159" s="200"/>
      <c r="E2159" s="200"/>
      <c r="F2159" s="200"/>
      <c r="G2159" s="200"/>
      <c r="H2159" s="200"/>
      <c r="I2159" s="200"/>
      <c r="J2159" s="200"/>
      <c r="K2159" s="200"/>
      <c r="L2159" s="200"/>
      <c r="M2159" s="200"/>
      <c r="N2159" s="200"/>
      <c r="O2159" s="200"/>
    </row>
    <row r="2160" spans="4:15" x14ac:dyDescent="0.5">
      <c r="D2160" s="200"/>
      <c r="E2160" s="200"/>
      <c r="F2160" s="200"/>
      <c r="G2160" s="200"/>
      <c r="H2160" s="200"/>
      <c r="I2160" s="200"/>
      <c r="J2160" s="200"/>
      <c r="K2160" s="200"/>
      <c r="L2160" s="200"/>
      <c r="M2160" s="200"/>
      <c r="N2160" s="200"/>
      <c r="O2160" s="200"/>
    </row>
    <row r="2161" spans="4:15" x14ac:dyDescent="0.5">
      <c r="D2161" s="200"/>
      <c r="E2161" s="200"/>
      <c r="F2161" s="200"/>
      <c r="G2161" s="200"/>
      <c r="H2161" s="200"/>
      <c r="I2161" s="200"/>
      <c r="J2161" s="200"/>
      <c r="K2161" s="200"/>
      <c r="L2161" s="200"/>
      <c r="M2161" s="200"/>
      <c r="N2161" s="200"/>
      <c r="O2161" s="200"/>
    </row>
    <row r="2162" spans="4:15" x14ac:dyDescent="0.5">
      <c r="D2162" s="200"/>
      <c r="E2162" s="200"/>
      <c r="F2162" s="200"/>
      <c r="G2162" s="200"/>
      <c r="H2162" s="200"/>
      <c r="I2162" s="200"/>
      <c r="J2162" s="200"/>
      <c r="K2162" s="200"/>
      <c r="L2162" s="200"/>
      <c r="M2162" s="200"/>
      <c r="N2162" s="200"/>
      <c r="O2162" s="200"/>
    </row>
    <row r="2163" spans="4:15" x14ac:dyDescent="0.5">
      <c r="D2163" s="200"/>
      <c r="E2163" s="200"/>
      <c r="F2163" s="200"/>
      <c r="G2163" s="200"/>
      <c r="H2163" s="200"/>
      <c r="I2163" s="200"/>
      <c r="J2163" s="200"/>
      <c r="K2163" s="200"/>
      <c r="L2163" s="200"/>
      <c r="M2163" s="200"/>
      <c r="N2163" s="200"/>
      <c r="O2163" s="200"/>
    </row>
    <row r="2164" spans="4:15" x14ac:dyDescent="0.5">
      <c r="D2164" s="200"/>
      <c r="E2164" s="200"/>
      <c r="F2164" s="200"/>
      <c r="G2164" s="200"/>
      <c r="H2164" s="200"/>
      <c r="I2164" s="200"/>
      <c r="J2164" s="200"/>
      <c r="K2164" s="200"/>
      <c r="L2164" s="200"/>
      <c r="M2164" s="200"/>
      <c r="N2164" s="200"/>
      <c r="O2164" s="200"/>
    </row>
    <row r="2165" spans="4:15" x14ac:dyDescent="0.5">
      <c r="D2165" s="200"/>
      <c r="E2165" s="200"/>
      <c r="F2165" s="200"/>
      <c r="G2165" s="200"/>
      <c r="H2165" s="200"/>
      <c r="I2165" s="200"/>
      <c r="J2165" s="200"/>
      <c r="K2165" s="200"/>
      <c r="L2165" s="200"/>
      <c r="M2165" s="200"/>
      <c r="N2165" s="200"/>
      <c r="O2165" s="200"/>
    </row>
    <row r="2166" spans="4:15" x14ac:dyDescent="0.5">
      <c r="D2166" s="200"/>
      <c r="E2166" s="200"/>
      <c r="F2166" s="200"/>
      <c r="G2166" s="200"/>
      <c r="H2166" s="200"/>
      <c r="I2166" s="200"/>
      <c r="J2166" s="200"/>
      <c r="K2166" s="200"/>
      <c r="L2166" s="200"/>
      <c r="M2166" s="200"/>
      <c r="N2166" s="200"/>
      <c r="O2166" s="200"/>
    </row>
    <row r="2167" spans="4:15" x14ac:dyDescent="0.5">
      <c r="D2167" s="200"/>
      <c r="E2167" s="200"/>
      <c r="F2167" s="200"/>
      <c r="G2167" s="200"/>
      <c r="H2167" s="200"/>
      <c r="I2167" s="200"/>
      <c r="J2167" s="200"/>
      <c r="K2167" s="200"/>
      <c r="L2167" s="200"/>
      <c r="M2167" s="200"/>
      <c r="N2167" s="200"/>
      <c r="O2167" s="200"/>
    </row>
    <row r="2168" spans="4:15" x14ac:dyDescent="0.5">
      <c r="D2168" s="200"/>
      <c r="E2168" s="200"/>
      <c r="F2168" s="200"/>
      <c r="G2168" s="200"/>
      <c r="H2168" s="200"/>
      <c r="I2168" s="200"/>
      <c r="J2168" s="200"/>
      <c r="K2168" s="200"/>
      <c r="L2168" s="200"/>
      <c r="M2168" s="200"/>
      <c r="N2168" s="200"/>
      <c r="O2168" s="200"/>
    </row>
    <row r="2169" spans="4:15" x14ac:dyDescent="0.5">
      <c r="D2169" s="200"/>
      <c r="E2169" s="200"/>
      <c r="F2169" s="200"/>
      <c r="G2169" s="200"/>
      <c r="H2169" s="200"/>
      <c r="I2169" s="200"/>
      <c r="J2169" s="200"/>
      <c r="K2169" s="200"/>
      <c r="L2169" s="200"/>
      <c r="M2169" s="200"/>
      <c r="N2169" s="200"/>
      <c r="O2169" s="200"/>
    </row>
    <row r="2170" spans="4:15" x14ac:dyDescent="0.5">
      <c r="D2170" s="200"/>
      <c r="E2170" s="200"/>
      <c r="F2170" s="200"/>
      <c r="G2170" s="200"/>
      <c r="H2170" s="200"/>
      <c r="I2170" s="200"/>
      <c r="J2170" s="200"/>
      <c r="K2170" s="200"/>
      <c r="L2170" s="200"/>
      <c r="M2170" s="200"/>
      <c r="N2170" s="200"/>
      <c r="O2170" s="200"/>
    </row>
    <row r="2171" spans="4:15" x14ac:dyDescent="0.5">
      <c r="D2171" s="200"/>
      <c r="E2171" s="200"/>
      <c r="F2171" s="200"/>
      <c r="G2171" s="200"/>
      <c r="H2171" s="200"/>
      <c r="I2171" s="200"/>
      <c r="J2171" s="200"/>
      <c r="K2171" s="200"/>
      <c r="L2171" s="200"/>
      <c r="M2171" s="200"/>
      <c r="N2171" s="200"/>
      <c r="O2171" s="200"/>
    </row>
    <row r="2172" spans="4:15" x14ac:dyDescent="0.5">
      <c r="D2172" s="200"/>
      <c r="E2172" s="200"/>
      <c r="F2172" s="200"/>
      <c r="G2172" s="200"/>
      <c r="H2172" s="200"/>
      <c r="I2172" s="200"/>
      <c r="J2172" s="200"/>
      <c r="K2172" s="200"/>
      <c r="L2172" s="200"/>
      <c r="M2172" s="200"/>
      <c r="N2172" s="200"/>
      <c r="O2172" s="200"/>
    </row>
    <row r="2173" spans="4:15" x14ac:dyDescent="0.5">
      <c r="D2173" s="200"/>
      <c r="E2173" s="200"/>
      <c r="F2173" s="200"/>
      <c r="G2173" s="200"/>
      <c r="H2173" s="200"/>
      <c r="I2173" s="200"/>
      <c r="J2173" s="200"/>
      <c r="K2173" s="200"/>
      <c r="L2173" s="200"/>
      <c r="M2173" s="200"/>
      <c r="N2173" s="200"/>
      <c r="O2173" s="200"/>
    </row>
    <row r="2174" spans="4:15" x14ac:dyDescent="0.5">
      <c r="D2174" s="200"/>
      <c r="E2174" s="200"/>
      <c r="F2174" s="200"/>
      <c r="G2174" s="200"/>
      <c r="H2174" s="200"/>
      <c r="I2174" s="200"/>
      <c r="J2174" s="200"/>
      <c r="K2174" s="200"/>
      <c r="L2174" s="200"/>
      <c r="M2174" s="200"/>
      <c r="N2174" s="200"/>
      <c r="O2174" s="200"/>
    </row>
    <row r="2175" spans="4:15" x14ac:dyDescent="0.5">
      <c r="D2175" s="200"/>
      <c r="E2175" s="200"/>
      <c r="F2175" s="200"/>
      <c r="G2175" s="200"/>
      <c r="H2175" s="200"/>
      <c r="I2175" s="200"/>
      <c r="J2175" s="200"/>
      <c r="K2175" s="200"/>
      <c r="L2175" s="200"/>
      <c r="M2175" s="200"/>
      <c r="N2175" s="200"/>
      <c r="O2175" s="200"/>
    </row>
    <row r="2176" spans="4:15" x14ac:dyDescent="0.5">
      <c r="D2176" s="200"/>
      <c r="E2176" s="200"/>
      <c r="F2176" s="200"/>
      <c r="G2176" s="200"/>
      <c r="H2176" s="200"/>
      <c r="I2176" s="200"/>
      <c r="J2176" s="200"/>
      <c r="K2176" s="200"/>
      <c r="L2176" s="200"/>
      <c r="M2176" s="200"/>
      <c r="N2176" s="200"/>
      <c r="O2176" s="200"/>
    </row>
    <row r="2177" spans="4:15" x14ac:dyDescent="0.5">
      <c r="D2177" s="200"/>
      <c r="E2177" s="200"/>
      <c r="F2177" s="200"/>
      <c r="G2177" s="200"/>
      <c r="H2177" s="200"/>
      <c r="I2177" s="200"/>
      <c r="J2177" s="200"/>
      <c r="K2177" s="200"/>
      <c r="L2177" s="200"/>
      <c r="M2177" s="200"/>
      <c r="N2177" s="200"/>
      <c r="O2177" s="200"/>
    </row>
    <row r="2178" spans="4:15" x14ac:dyDescent="0.5">
      <c r="D2178" s="200"/>
      <c r="E2178" s="200"/>
      <c r="F2178" s="200"/>
      <c r="G2178" s="200"/>
      <c r="H2178" s="200"/>
      <c r="I2178" s="200"/>
      <c r="J2178" s="200"/>
      <c r="K2178" s="200"/>
      <c r="L2178" s="200"/>
      <c r="M2178" s="200"/>
      <c r="N2178" s="200"/>
      <c r="O2178" s="200"/>
    </row>
    <row r="2179" spans="4:15" x14ac:dyDescent="0.5">
      <c r="D2179" s="200"/>
      <c r="E2179" s="200"/>
      <c r="F2179" s="200"/>
      <c r="G2179" s="200"/>
      <c r="H2179" s="200"/>
      <c r="I2179" s="200"/>
      <c r="J2179" s="200"/>
      <c r="K2179" s="200"/>
      <c r="L2179" s="200"/>
      <c r="M2179" s="200"/>
      <c r="N2179" s="200"/>
      <c r="O2179" s="200"/>
    </row>
    <row r="2180" spans="4:15" x14ac:dyDescent="0.5">
      <c r="D2180" s="200"/>
      <c r="E2180" s="200"/>
      <c r="F2180" s="200"/>
      <c r="G2180" s="200"/>
      <c r="H2180" s="200"/>
      <c r="I2180" s="200"/>
      <c r="J2180" s="200"/>
      <c r="K2180" s="200"/>
      <c r="L2180" s="200"/>
      <c r="M2180" s="200"/>
      <c r="N2180" s="200"/>
      <c r="O2180" s="200"/>
    </row>
    <row r="2181" spans="4:15" x14ac:dyDescent="0.5">
      <c r="D2181" s="200"/>
      <c r="E2181" s="200"/>
      <c r="F2181" s="200"/>
      <c r="G2181" s="200"/>
      <c r="H2181" s="200"/>
      <c r="I2181" s="200"/>
      <c r="J2181" s="200"/>
      <c r="K2181" s="200"/>
      <c r="L2181" s="200"/>
      <c r="M2181" s="200"/>
      <c r="N2181" s="200"/>
      <c r="O2181" s="200"/>
    </row>
    <row r="2182" spans="4:15" x14ac:dyDescent="0.5">
      <c r="D2182" s="200"/>
      <c r="E2182" s="200"/>
      <c r="F2182" s="200"/>
      <c r="G2182" s="200"/>
      <c r="H2182" s="200"/>
      <c r="I2182" s="200"/>
      <c r="J2182" s="200"/>
      <c r="K2182" s="200"/>
      <c r="L2182" s="200"/>
      <c r="M2182" s="200"/>
      <c r="N2182" s="200"/>
      <c r="O2182" s="200"/>
    </row>
    <row r="2183" spans="4:15" x14ac:dyDescent="0.5">
      <c r="D2183" s="200"/>
      <c r="E2183" s="200"/>
      <c r="F2183" s="200"/>
      <c r="G2183" s="200"/>
      <c r="H2183" s="200"/>
      <c r="I2183" s="200"/>
      <c r="J2183" s="200"/>
      <c r="K2183" s="200"/>
      <c r="L2183" s="200"/>
      <c r="M2183" s="200"/>
      <c r="N2183" s="200"/>
      <c r="O2183" s="200"/>
    </row>
    <row r="2184" spans="4:15" x14ac:dyDescent="0.5">
      <c r="D2184" s="200"/>
      <c r="E2184" s="200"/>
      <c r="F2184" s="200"/>
      <c r="G2184" s="200"/>
      <c r="H2184" s="200"/>
      <c r="I2184" s="200"/>
      <c r="J2184" s="200"/>
      <c r="K2184" s="200"/>
      <c r="L2184" s="200"/>
      <c r="M2184" s="200"/>
      <c r="N2184" s="200"/>
      <c r="O2184" s="200"/>
    </row>
    <row r="2185" spans="4:15" x14ac:dyDescent="0.5">
      <c r="D2185" s="200"/>
      <c r="E2185" s="200"/>
      <c r="F2185" s="200"/>
      <c r="G2185" s="200"/>
      <c r="H2185" s="200"/>
      <c r="I2185" s="200"/>
      <c r="J2185" s="200"/>
      <c r="K2185" s="200"/>
      <c r="L2185" s="200"/>
      <c r="M2185" s="200"/>
      <c r="N2185" s="200"/>
      <c r="O2185" s="200"/>
    </row>
    <row r="2186" spans="4:15" x14ac:dyDescent="0.5">
      <c r="D2186" s="200"/>
      <c r="E2186" s="200"/>
      <c r="F2186" s="200"/>
      <c r="G2186" s="200"/>
      <c r="H2186" s="200"/>
      <c r="I2186" s="200"/>
      <c r="J2186" s="200"/>
      <c r="K2186" s="200"/>
      <c r="L2186" s="200"/>
      <c r="M2186" s="200"/>
      <c r="N2186" s="200"/>
      <c r="O2186" s="200"/>
    </row>
    <row r="2187" spans="4:15" x14ac:dyDescent="0.5">
      <c r="D2187" s="200"/>
      <c r="E2187" s="200"/>
      <c r="F2187" s="200"/>
      <c r="G2187" s="200"/>
      <c r="H2187" s="200"/>
      <c r="I2187" s="200"/>
      <c r="J2187" s="200"/>
      <c r="K2187" s="200"/>
      <c r="L2187" s="200"/>
      <c r="M2187" s="200"/>
      <c r="N2187" s="200"/>
      <c r="O2187" s="200"/>
    </row>
    <row r="2188" spans="4:15" x14ac:dyDescent="0.5">
      <c r="D2188" s="200"/>
      <c r="E2188" s="200"/>
      <c r="F2188" s="200"/>
      <c r="G2188" s="200"/>
      <c r="H2188" s="200"/>
      <c r="I2188" s="200"/>
      <c r="J2188" s="200"/>
      <c r="K2188" s="200"/>
      <c r="L2188" s="200"/>
      <c r="M2188" s="200"/>
      <c r="N2188" s="200"/>
      <c r="O2188" s="200"/>
    </row>
    <row r="2189" spans="4:15" x14ac:dyDescent="0.5">
      <c r="D2189" s="200"/>
      <c r="E2189" s="200"/>
      <c r="F2189" s="200"/>
      <c r="G2189" s="200"/>
      <c r="H2189" s="200"/>
      <c r="I2189" s="200"/>
      <c r="J2189" s="200"/>
      <c r="K2189" s="200"/>
      <c r="L2189" s="200"/>
      <c r="M2189" s="200"/>
      <c r="N2189" s="200"/>
      <c r="O2189" s="200"/>
    </row>
    <row r="2190" spans="4:15" x14ac:dyDescent="0.5">
      <c r="D2190" s="200"/>
      <c r="E2190" s="200"/>
      <c r="F2190" s="200"/>
      <c r="G2190" s="200"/>
      <c r="H2190" s="200"/>
      <c r="I2190" s="200"/>
      <c r="J2190" s="200"/>
      <c r="K2190" s="200"/>
      <c r="L2190" s="200"/>
      <c r="M2190" s="200"/>
      <c r="N2190" s="200"/>
      <c r="O2190" s="200"/>
    </row>
    <row r="2191" spans="4:15" x14ac:dyDescent="0.5">
      <c r="D2191" s="200"/>
      <c r="E2191" s="200"/>
      <c r="F2191" s="200"/>
      <c r="G2191" s="200"/>
      <c r="H2191" s="200"/>
      <c r="I2191" s="200"/>
      <c r="J2191" s="200"/>
      <c r="K2191" s="200"/>
      <c r="L2191" s="200"/>
      <c r="M2191" s="200"/>
      <c r="N2191" s="200"/>
      <c r="O2191" s="200"/>
    </row>
    <row r="2192" spans="4:15" x14ac:dyDescent="0.5">
      <c r="D2192" s="200"/>
      <c r="E2192" s="200"/>
      <c r="F2192" s="200"/>
      <c r="G2192" s="200"/>
      <c r="H2192" s="200"/>
      <c r="I2192" s="200"/>
      <c r="J2192" s="200"/>
      <c r="K2192" s="200"/>
      <c r="L2192" s="200"/>
      <c r="M2192" s="200"/>
      <c r="N2192" s="200"/>
      <c r="O2192" s="200"/>
    </row>
    <row r="2193" spans="4:15" x14ac:dyDescent="0.5">
      <c r="D2193" s="200"/>
      <c r="E2193" s="200"/>
      <c r="F2193" s="200"/>
      <c r="G2193" s="200"/>
      <c r="H2193" s="200"/>
      <c r="I2193" s="200"/>
      <c r="J2193" s="200"/>
      <c r="K2193" s="200"/>
      <c r="L2193" s="200"/>
      <c r="M2193" s="200"/>
      <c r="N2193" s="200"/>
      <c r="O2193" s="200"/>
    </row>
    <row r="2194" spans="4:15" x14ac:dyDescent="0.5">
      <c r="D2194" s="200"/>
      <c r="E2194" s="200"/>
      <c r="F2194" s="200"/>
      <c r="G2194" s="200"/>
      <c r="H2194" s="200"/>
      <c r="I2194" s="200"/>
      <c r="J2194" s="200"/>
      <c r="K2194" s="200"/>
      <c r="L2194" s="200"/>
      <c r="M2194" s="200"/>
      <c r="N2194" s="200"/>
      <c r="O2194" s="200"/>
    </row>
    <row r="2195" spans="4:15" x14ac:dyDescent="0.5">
      <c r="D2195" s="200"/>
      <c r="E2195" s="200"/>
      <c r="F2195" s="200"/>
      <c r="G2195" s="200"/>
      <c r="H2195" s="200"/>
      <c r="I2195" s="200"/>
      <c r="J2195" s="200"/>
      <c r="K2195" s="200"/>
      <c r="L2195" s="200"/>
      <c r="M2195" s="200"/>
      <c r="N2195" s="200"/>
      <c r="O2195" s="200"/>
    </row>
    <row r="2196" spans="4:15" x14ac:dyDescent="0.5">
      <c r="D2196" s="200"/>
      <c r="E2196" s="200"/>
      <c r="F2196" s="200"/>
      <c r="G2196" s="200"/>
      <c r="H2196" s="200"/>
      <c r="I2196" s="200"/>
      <c r="J2196" s="200"/>
      <c r="K2196" s="200"/>
      <c r="L2196" s="200"/>
      <c r="M2196" s="200"/>
      <c r="N2196" s="200"/>
      <c r="O2196" s="200"/>
    </row>
    <row r="2197" spans="4:15" x14ac:dyDescent="0.5">
      <c r="D2197" s="200"/>
      <c r="E2197" s="200"/>
      <c r="F2197" s="200"/>
      <c r="G2197" s="200"/>
      <c r="H2197" s="200"/>
      <c r="I2197" s="200"/>
      <c r="J2197" s="200"/>
      <c r="K2197" s="200"/>
      <c r="L2197" s="200"/>
      <c r="M2197" s="200"/>
      <c r="N2197" s="200"/>
      <c r="O2197" s="200"/>
    </row>
    <row r="2198" spans="4:15" x14ac:dyDescent="0.5">
      <c r="D2198" s="200"/>
      <c r="E2198" s="200"/>
      <c r="F2198" s="200"/>
      <c r="G2198" s="200"/>
      <c r="H2198" s="200"/>
      <c r="I2198" s="200"/>
      <c r="J2198" s="200"/>
      <c r="K2198" s="200"/>
      <c r="L2198" s="200"/>
      <c r="M2198" s="200"/>
      <c r="N2198" s="200"/>
      <c r="O2198" s="200"/>
    </row>
    <row r="2199" spans="4:15" x14ac:dyDescent="0.5">
      <c r="D2199" s="200"/>
      <c r="E2199" s="200"/>
      <c r="F2199" s="200"/>
      <c r="G2199" s="200"/>
      <c r="H2199" s="200"/>
      <c r="I2199" s="200"/>
      <c r="J2199" s="200"/>
      <c r="K2199" s="200"/>
      <c r="L2199" s="200"/>
      <c r="M2199" s="200"/>
      <c r="N2199" s="200"/>
      <c r="O2199" s="200"/>
    </row>
    <row r="2200" spans="4:15" x14ac:dyDescent="0.5">
      <c r="D2200" s="200"/>
      <c r="E2200" s="200"/>
      <c r="F2200" s="200"/>
      <c r="G2200" s="200"/>
      <c r="H2200" s="200"/>
      <c r="I2200" s="200"/>
      <c r="J2200" s="200"/>
      <c r="K2200" s="200"/>
      <c r="L2200" s="200"/>
      <c r="M2200" s="200"/>
      <c r="N2200" s="200"/>
      <c r="O2200" s="200"/>
    </row>
    <row r="2201" spans="4:15" x14ac:dyDescent="0.5">
      <c r="D2201" s="200"/>
      <c r="E2201" s="200"/>
      <c r="F2201" s="200"/>
      <c r="G2201" s="200"/>
      <c r="H2201" s="200"/>
      <c r="I2201" s="200"/>
      <c r="J2201" s="200"/>
      <c r="K2201" s="200"/>
      <c r="L2201" s="200"/>
      <c r="M2201" s="200"/>
      <c r="N2201" s="200"/>
      <c r="O2201" s="200"/>
    </row>
    <row r="2202" spans="4:15" x14ac:dyDescent="0.5">
      <c r="D2202" s="200"/>
      <c r="E2202" s="200"/>
      <c r="F2202" s="200"/>
      <c r="G2202" s="200"/>
      <c r="H2202" s="200"/>
      <c r="I2202" s="200"/>
      <c r="J2202" s="200"/>
      <c r="K2202" s="200"/>
      <c r="L2202" s="200"/>
      <c r="M2202" s="200"/>
      <c r="N2202" s="200"/>
      <c r="O2202" s="200"/>
    </row>
    <row r="2203" spans="4:15" x14ac:dyDescent="0.5">
      <c r="D2203" s="200"/>
      <c r="E2203" s="200"/>
      <c r="F2203" s="200"/>
      <c r="G2203" s="200"/>
      <c r="H2203" s="200"/>
      <c r="I2203" s="200"/>
      <c r="J2203" s="200"/>
      <c r="K2203" s="200"/>
      <c r="L2203" s="200"/>
      <c r="M2203" s="200"/>
      <c r="N2203" s="200"/>
      <c r="O2203" s="200"/>
    </row>
    <row r="2204" spans="4:15" x14ac:dyDescent="0.5">
      <c r="D2204" s="200"/>
      <c r="E2204" s="200"/>
      <c r="F2204" s="200"/>
      <c r="G2204" s="200"/>
      <c r="H2204" s="200"/>
      <c r="I2204" s="200"/>
      <c r="J2204" s="200"/>
      <c r="K2204" s="200"/>
      <c r="L2204" s="200"/>
      <c r="M2204" s="200"/>
      <c r="N2204" s="200"/>
      <c r="O2204" s="200"/>
    </row>
    <row r="2205" spans="4:15" x14ac:dyDescent="0.5">
      <c r="D2205" s="200"/>
      <c r="E2205" s="200"/>
      <c r="F2205" s="200"/>
      <c r="G2205" s="200"/>
      <c r="H2205" s="200"/>
      <c r="I2205" s="200"/>
      <c r="J2205" s="200"/>
      <c r="K2205" s="200"/>
      <c r="L2205" s="200"/>
      <c r="M2205" s="200"/>
      <c r="N2205" s="200"/>
      <c r="O2205" s="200"/>
    </row>
    <row r="2206" spans="4:15" x14ac:dyDescent="0.5">
      <c r="D2206" s="200"/>
      <c r="E2206" s="200"/>
      <c r="F2206" s="200"/>
      <c r="G2206" s="200"/>
      <c r="H2206" s="200"/>
      <c r="I2206" s="200"/>
      <c r="J2206" s="200"/>
      <c r="K2206" s="200"/>
      <c r="L2206" s="200"/>
      <c r="M2206" s="200"/>
      <c r="N2206" s="200"/>
      <c r="O2206" s="200"/>
    </row>
    <row r="2207" spans="4:15" x14ac:dyDescent="0.5">
      <c r="D2207" s="200"/>
      <c r="E2207" s="200"/>
      <c r="F2207" s="200"/>
      <c r="G2207" s="200"/>
      <c r="H2207" s="200"/>
      <c r="I2207" s="200"/>
      <c r="J2207" s="200"/>
      <c r="K2207" s="200"/>
      <c r="L2207" s="200"/>
      <c r="M2207" s="200"/>
      <c r="N2207" s="200"/>
      <c r="O2207" s="200"/>
    </row>
    <row r="2208" spans="4:15" x14ac:dyDescent="0.5">
      <c r="D2208" s="200"/>
      <c r="E2208" s="200"/>
      <c r="F2208" s="200"/>
      <c r="G2208" s="200"/>
      <c r="H2208" s="200"/>
      <c r="I2208" s="200"/>
      <c r="J2208" s="200"/>
      <c r="K2208" s="200"/>
      <c r="L2208" s="200"/>
      <c r="M2208" s="200"/>
      <c r="N2208" s="200"/>
      <c r="O2208" s="200"/>
    </row>
    <row r="2209" spans="4:15" x14ac:dyDescent="0.5">
      <c r="D2209" s="200"/>
      <c r="E2209" s="200"/>
      <c r="F2209" s="200"/>
      <c r="G2209" s="200"/>
      <c r="H2209" s="200"/>
      <c r="I2209" s="200"/>
      <c r="J2209" s="200"/>
      <c r="K2209" s="200"/>
      <c r="L2209" s="200"/>
      <c r="M2209" s="200"/>
      <c r="N2209" s="200"/>
      <c r="O2209" s="200"/>
    </row>
    <row r="2210" spans="4:15" x14ac:dyDescent="0.5">
      <c r="D2210" s="200"/>
      <c r="E2210" s="200"/>
      <c r="F2210" s="200"/>
      <c r="G2210" s="200"/>
      <c r="H2210" s="200"/>
      <c r="I2210" s="200"/>
      <c r="J2210" s="200"/>
      <c r="K2210" s="200"/>
      <c r="L2210" s="200"/>
      <c r="M2210" s="200"/>
      <c r="N2210" s="200"/>
      <c r="O2210" s="200"/>
    </row>
    <row r="2211" spans="4:15" x14ac:dyDescent="0.5">
      <c r="D2211" s="200"/>
      <c r="E2211" s="200"/>
      <c r="F2211" s="200"/>
      <c r="G2211" s="200"/>
      <c r="H2211" s="200"/>
      <c r="I2211" s="200"/>
      <c r="J2211" s="200"/>
      <c r="K2211" s="200"/>
      <c r="L2211" s="200"/>
      <c r="M2211" s="200"/>
      <c r="N2211" s="200"/>
      <c r="O2211" s="200"/>
    </row>
    <row r="2212" spans="4:15" x14ac:dyDescent="0.5">
      <c r="D2212" s="200"/>
      <c r="E2212" s="200"/>
      <c r="F2212" s="200"/>
      <c r="G2212" s="200"/>
      <c r="H2212" s="200"/>
      <c r="I2212" s="200"/>
      <c r="J2212" s="200"/>
      <c r="K2212" s="200"/>
      <c r="L2212" s="200"/>
      <c r="M2212" s="200"/>
      <c r="N2212" s="200"/>
      <c r="O2212" s="200"/>
    </row>
    <row r="2213" spans="4:15" x14ac:dyDescent="0.5">
      <c r="D2213" s="200"/>
      <c r="E2213" s="200"/>
      <c r="F2213" s="200"/>
      <c r="G2213" s="200"/>
      <c r="H2213" s="200"/>
      <c r="I2213" s="200"/>
      <c r="J2213" s="200"/>
      <c r="K2213" s="200"/>
      <c r="L2213" s="200"/>
      <c r="M2213" s="200"/>
      <c r="N2213" s="200"/>
      <c r="O2213" s="200"/>
    </row>
    <row r="2214" spans="4:15" x14ac:dyDescent="0.5">
      <c r="D2214" s="200"/>
      <c r="E2214" s="200"/>
      <c r="F2214" s="200"/>
      <c r="G2214" s="200"/>
      <c r="H2214" s="200"/>
      <c r="I2214" s="200"/>
      <c r="J2214" s="200"/>
      <c r="K2214" s="200"/>
      <c r="L2214" s="200"/>
      <c r="M2214" s="200"/>
      <c r="N2214" s="200"/>
      <c r="O2214" s="200"/>
    </row>
    <row r="2215" spans="4:15" x14ac:dyDescent="0.5">
      <c r="D2215" s="200"/>
      <c r="E2215" s="200"/>
      <c r="F2215" s="200"/>
      <c r="G2215" s="200"/>
      <c r="H2215" s="200"/>
      <c r="I2215" s="200"/>
      <c r="J2215" s="200"/>
      <c r="K2215" s="200"/>
      <c r="L2215" s="200"/>
      <c r="M2215" s="200"/>
      <c r="N2215" s="200"/>
      <c r="O2215" s="200"/>
    </row>
    <row r="2216" spans="4:15" x14ac:dyDescent="0.5">
      <c r="D2216" s="200"/>
      <c r="E2216" s="200"/>
      <c r="F2216" s="200"/>
      <c r="G2216" s="200"/>
      <c r="H2216" s="200"/>
      <c r="I2216" s="200"/>
      <c r="J2216" s="200"/>
      <c r="K2216" s="200"/>
      <c r="L2216" s="200"/>
      <c r="M2216" s="200"/>
      <c r="N2216" s="200"/>
      <c r="O2216" s="200"/>
    </row>
    <row r="2217" spans="4:15" x14ac:dyDescent="0.5">
      <c r="D2217" s="200"/>
      <c r="E2217" s="200"/>
      <c r="F2217" s="200"/>
      <c r="G2217" s="200"/>
      <c r="H2217" s="200"/>
      <c r="I2217" s="200"/>
      <c r="J2217" s="200"/>
      <c r="K2217" s="200"/>
      <c r="L2217" s="200"/>
      <c r="M2217" s="200"/>
      <c r="N2217" s="200"/>
      <c r="O2217" s="200"/>
    </row>
    <row r="2218" spans="4:15" x14ac:dyDescent="0.5">
      <c r="D2218" s="200"/>
      <c r="E2218" s="200"/>
      <c r="F2218" s="200"/>
      <c r="G2218" s="200"/>
      <c r="H2218" s="200"/>
      <c r="I2218" s="200"/>
      <c r="J2218" s="200"/>
      <c r="K2218" s="200"/>
      <c r="L2218" s="200"/>
      <c r="M2218" s="200"/>
      <c r="N2218" s="200"/>
      <c r="O2218" s="200"/>
    </row>
    <row r="2219" spans="4:15" x14ac:dyDescent="0.5">
      <c r="D2219" s="200"/>
      <c r="E2219" s="200"/>
      <c r="F2219" s="200"/>
      <c r="G2219" s="200"/>
      <c r="H2219" s="200"/>
      <c r="I2219" s="200"/>
      <c r="J2219" s="200"/>
      <c r="K2219" s="200"/>
      <c r="L2219" s="200"/>
      <c r="M2219" s="200"/>
      <c r="N2219" s="200"/>
      <c r="O2219" s="200"/>
    </row>
    <row r="2220" spans="4:15" x14ac:dyDescent="0.5">
      <c r="D2220" s="200"/>
      <c r="E2220" s="200"/>
      <c r="F2220" s="200"/>
      <c r="G2220" s="200"/>
      <c r="H2220" s="200"/>
      <c r="I2220" s="200"/>
      <c r="J2220" s="200"/>
      <c r="K2220" s="200"/>
      <c r="L2220" s="200"/>
      <c r="M2220" s="200"/>
      <c r="N2220" s="200"/>
      <c r="O2220" s="200"/>
    </row>
    <row r="2221" spans="4:15" x14ac:dyDescent="0.5">
      <c r="D2221" s="200"/>
      <c r="E2221" s="200"/>
      <c r="F2221" s="200"/>
      <c r="G2221" s="200"/>
      <c r="H2221" s="200"/>
      <c r="I2221" s="200"/>
      <c r="J2221" s="200"/>
      <c r="K2221" s="200"/>
      <c r="L2221" s="200"/>
      <c r="M2221" s="200"/>
      <c r="N2221" s="200"/>
      <c r="O2221" s="200"/>
    </row>
    <row r="2222" spans="4:15" x14ac:dyDescent="0.5">
      <c r="D2222" s="200"/>
      <c r="E2222" s="200"/>
      <c r="F2222" s="200"/>
      <c r="G2222" s="200"/>
      <c r="H2222" s="200"/>
      <c r="I2222" s="200"/>
      <c r="J2222" s="200"/>
      <c r="K2222" s="200"/>
      <c r="L2222" s="200"/>
      <c r="M2222" s="200"/>
      <c r="N2222" s="200"/>
      <c r="O2222" s="200"/>
    </row>
    <row r="2223" spans="4:15" x14ac:dyDescent="0.5">
      <c r="D2223" s="200"/>
      <c r="E2223" s="200"/>
      <c r="F2223" s="200"/>
      <c r="G2223" s="200"/>
      <c r="H2223" s="200"/>
      <c r="I2223" s="200"/>
      <c r="J2223" s="200"/>
      <c r="K2223" s="200"/>
      <c r="L2223" s="200"/>
      <c r="M2223" s="200"/>
      <c r="N2223" s="200"/>
      <c r="O2223" s="200"/>
    </row>
    <row r="2224" spans="4:15" x14ac:dyDescent="0.5">
      <c r="D2224" s="200"/>
      <c r="E2224" s="200"/>
      <c r="F2224" s="200"/>
      <c r="G2224" s="200"/>
      <c r="H2224" s="200"/>
      <c r="I2224" s="200"/>
      <c r="J2224" s="200"/>
      <c r="K2224" s="200"/>
      <c r="L2224" s="200"/>
      <c r="M2224" s="200"/>
      <c r="N2224" s="200"/>
      <c r="O2224" s="200"/>
    </row>
    <row r="2225" spans="4:15" x14ac:dyDescent="0.5">
      <c r="D2225" s="200"/>
      <c r="E2225" s="200"/>
      <c r="F2225" s="200"/>
      <c r="G2225" s="200"/>
      <c r="H2225" s="200"/>
      <c r="I2225" s="200"/>
      <c r="J2225" s="200"/>
      <c r="K2225" s="200"/>
      <c r="L2225" s="200"/>
      <c r="M2225" s="200"/>
      <c r="N2225" s="200"/>
      <c r="O2225" s="200"/>
    </row>
    <row r="2226" spans="4:15" x14ac:dyDescent="0.5">
      <c r="D2226" s="200"/>
      <c r="E2226" s="200"/>
      <c r="F2226" s="200"/>
      <c r="G2226" s="200"/>
      <c r="H2226" s="200"/>
      <c r="I2226" s="200"/>
      <c r="J2226" s="200"/>
      <c r="K2226" s="200"/>
      <c r="L2226" s="200"/>
      <c r="M2226" s="200"/>
      <c r="N2226" s="200"/>
      <c r="O2226" s="200"/>
    </row>
    <row r="2227" spans="4:15" x14ac:dyDescent="0.5">
      <c r="D2227" s="200"/>
      <c r="E2227" s="200"/>
      <c r="F2227" s="200"/>
      <c r="G2227" s="200"/>
      <c r="H2227" s="200"/>
      <c r="I2227" s="200"/>
      <c r="J2227" s="200"/>
      <c r="K2227" s="200"/>
      <c r="L2227" s="200"/>
      <c r="M2227" s="200"/>
      <c r="N2227" s="200"/>
      <c r="O2227" s="200"/>
    </row>
    <row r="2228" spans="4:15" x14ac:dyDescent="0.5">
      <c r="D2228" s="200"/>
      <c r="E2228" s="200"/>
      <c r="F2228" s="200"/>
      <c r="G2228" s="200"/>
      <c r="H2228" s="200"/>
      <c r="I2228" s="200"/>
      <c r="J2228" s="200"/>
      <c r="K2228" s="200"/>
      <c r="L2228" s="200"/>
      <c r="M2228" s="200"/>
      <c r="N2228" s="200"/>
      <c r="O2228" s="200"/>
    </row>
    <row r="2229" spans="4:15" x14ac:dyDescent="0.5">
      <c r="D2229" s="200"/>
      <c r="E2229" s="200"/>
      <c r="F2229" s="200"/>
      <c r="G2229" s="200"/>
      <c r="H2229" s="200"/>
      <c r="I2229" s="200"/>
      <c r="J2229" s="200"/>
      <c r="K2229" s="200"/>
      <c r="L2229" s="200"/>
      <c r="M2229" s="200"/>
      <c r="N2229" s="200"/>
      <c r="O2229" s="200"/>
    </row>
    <row r="2230" spans="4:15" x14ac:dyDescent="0.5">
      <c r="D2230" s="200"/>
      <c r="E2230" s="200"/>
      <c r="F2230" s="200"/>
      <c r="G2230" s="200"/>
      <c r="H2230" s="200"/>
      <c r="I2230" s="200"/>
      <c r="J2230" s="200"/>
      <c r="K2230" s="200"/>
      <c r="L2230" s="200"/>
      <c r="M2230" s="200"/>
      <c r="N2230" s="200"/>
      <c r="O2230" s="200"/>
    </row>
    <row r="2231" spans="4:15" x14ac:dyDescent="0.5">
      <c r="D2231" s="200"/>
      <c r="E2231" s="200"/>
      <c r="F2231" s="200"/>
      <c r="G2231" s="200"/>
      <c r="H2231" s="200"/>
      <c r="I2231" s="200"/>
      <c r="J2231" s="200"/>
      <c r="K2231" s="200"/>
      <c r="L2231" s="200"/>
      <c r="M2231" s="200"/>
      <c r="N2231" s="200"/>
      <c r="O2231" s="200"/>
    </row>
    <row r="2232" spans="4:15" x14ac:dyDescent="0.5">
      <c r="D2232" s="200"/>
      <c r="E2232" s="200"/>
      <c r="F2232" s="200"/>
      <c r="G2232" s="200"/>
      <c r="H2232" s="200"/>
      <c r="I2232" s="200"/>
      <c r="J2232" s="200"/>
      <c r="K2232" s="200"/>
      <c r="L2232" s="200"/>
      <c r="M2232" s="200"/>
      <c r="N2232" s="200"/>
      <c r="O2232" s="200"/>
    </row>
    <row r="2233" spans="4:15" x14ac:dyDescent="0.5">
      <c r="D2233" s="200"/>
      <c r="E2233" s="200"/>
      <c r="F2233" s="200"/>
      <c r="G2233" s="200"/>
      <c r="H2233" s="200"/>
      <c r="I2233" s="200"/>
      <c r="J2233" s="200"/>
      <c r="K2233" s="200"/>
      <c r="L2233" s="200"/>
      <c r="M2233" s="200"/>
      <c r="N2233" s="200"/>
      <c r="O2233" s="200"/>
    </row>
    <row r="2234" spans="4:15" x14ac:dyDescent="0.5">
      <c r="D2234" s="200"/>
      <c r="E2234" s="200"/>
      <c r="F2234" s="200"/>
      <c r="G2234" s="200"/>
      <c r="H2234" s="200"/>
      <c r="I2234" s="200"/>
      <c r="J2234" s="200"/>
      <c r="K2234" s="200"/>
      <c r="L2234" s="200"/>
      <c r="M2234" s="200"/>
      <c r="N2234" s="200"/>
      <c r="O2234" s="200"/>
    </row>
    <row r="2235" spans="4:15" x14ac:dyDescent="0.5">
      <c r="D2235" s="200"/>
      <c r="E2235" s="200"/>
      <c r="F2235" s="200"/>
      <c r="G2235" s="200"/>
      <c r="H2235" s="200"/>
      <c r="I2235" s="200"/>
      <c r="J2235" s="200"/>
      <c r="K2235" s="200"/>
      <c r="L2235" s="200"/>
      <c r="M2235" s="200"/>
      <c r="N2235" s="200"/>
      <c r="O2235" s="200"/>
    </row>
    <row r="2236" spans="4:15" x14ac:dyDescent="0.5">
      <c r="D2236" s="200"/>
      <c r="E2236" s="200"/>
      <c r="F2236" s="200"/>
      <c r="G2236" s="200"/>
      <c r="H2236" s="200"/>
      <c r="I2236" s="200"/>
      <c r="J2236" s="200"/>
      <c r="K2236" s="200"/>
      <c r="L2236" s="200"/>
      <c r="M2236" s="200"/>
      <c r="N2236" s="200"/>
      <c r="O2236" s="200"/>
    </row>
    <row r="2237" spans="4:15" x14ac:dyDescent="0.5">
      <c r="D2237" s="200"/>
      <c r="E2237" s="200"/>
      <c r="F2237" s="200"/>
      <c r="G2237" s="200"/>
      <c r="H2237" s="200"/>
      <c r="I2237" s="200"/>
      <c r="J2237" s="200"/>
      <c r="K2237" s="200"/>
      <c r="L2237" s="200"/>
      <c r="M2237" s="200"/>
      <c r="N2237" s="200"/>
      <c r="O2237" s="200"/>
    </row>
    <row r="2238" spans="4:15" x14ac:dyDescent="0.5">
      <c r="D2238" s="200"/>
      <c r="E2238" s="200"/>
      <c r="F2238" s="200"/>
      <c r="G2238" s="200"/>
      <c r="H2238" s="200"/>
      <c r="I2238" s="200"/>
      <c r="J2238" s="200"/>
      <c r="K2238" s="200"/>
      <c r="L2238" s="200"/>
      <c r="M2238" s="200"/>
      <c r="N2238" s="200"/>
      <c r="O2238" s="200"/>
    </row>
    <row r="2239" spans="4:15" x14ac:dyDescent="0.5">
      <c r="D2239" s="200"/>
      <c r="E2239" s="200"/>
      <c r="F2239" s="200"/>
      <c r="G2239" s="200"/>
      <c r="H2239" s="200"/>
      <c r="I2239" s="200"/>
      <c r="J2239" s="200"/>
      <c r="K2239" s="200"/>
      <c r="L2239" s="200"/>
      <c r="M2239" s="200"/>
      <c r="N2239" s="200"/>
      <c r="O2239" s="200"/>
    </row>
    <row r="2240" spans="4:15" x14ac:dyDescent="0.5">
      <c r="D2240" s="200"/>
      <c r="E2240" s="200"/>
      <c r="F2240" s="200"/>
      <c r="G2240" s="200"/>
      <c r="H2240" s="200"/>
      <c r="I2240" s="200"/>
      <c r="J2240" s="200"/>
      <c r="K2240" s="200"/>
      <c r="L2240" s="200"/>
      <c r="M2240" s="200"/>
      <c r="N2240" s="200"/>
      <c r="O2240" s="200"/>
    </row>
    <row r="2241" spans="4:15" x14ac:dyDescent="0.5">
      <c r="D2241" s="200"/>
      <c r="E2241" s="200"/>
      <c r="F2241" s="200"/>
      <c r="G2241" s="200"/>
      <c r="H2241" s="200"/>
      <c r="I2241" s="200"/>
      <c r="J2241" s="200"/>
      <c r="K2241" s="200"/>
      <c r="L2241" s="200"/>
      <c r="M2241" s="200"/>
      <c r="N2241" s="200"/>
      <c r="O2241" s="200"/>
    </row>
    <row r="2242" spans="4:15" x14ac:dyDescent="0.5">
      <c r="D2242" s="200"/>
      <c r="E2242" s="200"/>
      <c r="F2242" s="200"/>
      <c r="G2242" s="200"/>
      <c r="H2242" s="200"/>
      <c r="I2242" s="200"/>
      <c r="J2242" s="200"/>
      <c r="K2242" s="200"/>
      <c r="L2242" s="200"/>
      <c r="M2242" s="200"/>
      <c r="N2242" s="200"/>
      <c r="O2242" s="200"/>
    </row>
    <row r="2243" spans="4:15" x14ac:dyDescent="0.5">
      <c r="D2243" s="200"/>
      <c r="E2243" s="200"/>
      <c r="F2243" s="200"/>
      <c r="G2243" s="200"/>
      <c r="H2243" s="200"/>
      <c r="I2243" s="200"/>
      <c r="J2243" s="200"/>
      <c r="K2243" s="200"/>
      <c r="L2243" s="200"/>
      <c r="M2243" s="200"/>
      <c r="N2243" s="200"/>
      <c r="O2243" s="200"/>
    </row>
    <row r="2244" spans="4:15" x14ac:dyDescent="0.5">
      <c r="D2244" s="200"/>
      <c r="E2244" s="200"/>
      <c r="F2244" s="200"/>
      <c r="G2244" s="200"/>
      <c r="H2244" s="200"/>
      <c r="I2244" s="200"/>
      <c r="J2244" s="200"/>
      <c r="K2244" s="200"/>
      <c r="L2244" s="200"/>
      <c r="M2244" s="200"/>
      <c r="N2244" s="200"/>
      <c r="O2244" s="200"/>
    </row>
    <row r="2245" spans="4:15" x14ac:dyDescent="0.5">
      <c r="D2245" s="200"/>
      <c r="E2245" s="200"/>
      <c r="F2245" s="200"/>
      <c r="G2245" s="200"/>
      <c r="H2245" s="200"/>
      <c r="I2245" s="200"/>
      <c r="J2245" s="200"/>
      <c r="K2245" s="200"/>
      <c r="L2245" s="200"/>
      <c r="M2245" s="200"/>
      <c r="N2245" s="200"/>
      <c r="O2245" s="200"/>
    </row>
    <row r="2246" spans="4:15" x14ac:dyDescent="0.5">
      <c r="D2246" s="200"/>
      <c r="E2246" s="200"/>
      <c r="F2246" s="200"/>
      <c r="G2246" s="200"/>
      <c r="H2246" s="200"/>
      <c r="I2246" s="200"/>
      <c r="J2246" s="200"/>
      <c r="K2246" s="200"/>
      <c r="L2246" s="200"/>
      <c r="M2246" s="200"/>
      <c r="N2246" s="200"/>
      <c r="O2246" s="200"/>
    </row>
    <row r="2247" spans="4:15" x14ac:dyDescent="0.5">
      <c r="D2247" s="200"/>
      <c r="E2247" s="200"/>
      <c r="F2247" s="200"/>
      <c r="G2247" s="200"/>
      <c r="H2247" s="200"/>
      <c r="I2247" s="200"/>
      <c r="J2247" s="200"/>
      <c r="K2247" s="200"/>
      <c r="L2247" s="200"/>
      <c r="M2247" s="200"/>
      <c r="N2247" s="200"/>
      <c r="O2247" s="200"/>
    </row>
    <row r="2248" spans="4:15" x14ac:dyDescent="0.5">
      <c r="D2248" s="200"/>
      <c r="E2248" s="200"/>
      <c r="F2248" s="200"/>
      <c r="G2248" s="200"/>
      <c r="H2248" s="200"/>
      <c r="I2248" s="200"/>
      <c r="J2248" s="200"/>
      <c r="K2248" s="200"/>
      <c r="L2248" s="200"/>
      <c r="M2248" s="200"/>
      <c r="N2248" s="200"/>
      <c r="O2248" s="200"/>
    </row>
    <row r="2249" spans="4:15" x14ac:dyDescent="0.5">
      <c r="D2249" s="200"/>
      <c r="E2249" s="200"/>
      <c r="F2249" s="200"/>
      <c r="G2249" s="200"/>
      <c r="H2249" s="200"/>
      <c r="I2249" s="200"/>
      <c r="J2249" s="200"/>
      <c r="K2249" s="200"/>
      <c r="L2249" s="200"/>
      <c r="M2249" s="200"/>
      <c r="N2249" s="200"/>
      <c r="O2249" s="200"/>
    </row>
    <row r="2250" spans="4:15" x14ac:dyDescent="0.5">
      <c r="D2250" s="200"/>
      <c r="E2250" s="200"/>
      <c r="F2250" s="200"/>
      <c r="G2250" s="200"/>
      <c r="H2250" s="200"/>
      <c r="I2250" s="200"/>
      <c r="J2250" s="200"/>
      <c r="K2250" s="200"/>
      <c r="L2250" s="200"/>
      <c r="M2250" s="200"/>
      <c r="N2250" s="200"/>
      <c r="O2250" s="200"/>
    </row>
    <row r="2251" spans="4:15" x14ac:dyDescent="0.5">
      <c r="D2251" s="200"/>
      <c r="E2251" s="200"/>
      <c r="F2251" s="200"/>
      <c r="G2251" s="200"/>
      <c r="H2251" s="200"/>
      <c r="I2251" s="200"/>
      <c r="J2251" s="200"/>
      <c r="K2251" s="200"/>
      <c r="L2251" s="200"/>
      <c r="M2251" s="200"/>
      <c r="N2251" s="200"/>
      <c r="O2251" s="200"/>
    </row>
    <row r="2252" spans="4:15" x14ac:dyDescent="0.5">
      <c r="D2252" s="200"/>
      <c r="E2252" s="200"/>
      <c r="F2252" s="200"/>
      <c r="G2252" s="200"/>
      <c r="H2252" s="200"/>
      <c r="I2252" s="200"/>
      <c r="J2252" s="200"/>
      <c r="K2252" s="200"/>
      <c r="L2252" s="200"/>
      <c r="M2252" s="200"/>
      <c r="N2252" s="200"/>
      <c r="O2252" s="200"/>
    </row>
    <row r="2253" spans="4:15" x14ac:dyDescent="0.5">
      <c r="D2253" s="200"/>
      <c r="E2253" s="200"/>
      <c r="F2253" s="200"/>
      <c r="G2253" s="200"/>
      <c r="H2253" s="200"/>
      <c r="I2253" s="200"/>
      <c r="J2253" s="200"/>
      <c r="K2253" s="200"/>
      <c r="L2253" s="200"/>
      <c r="M2253" s="200"/>
      <c r="N2253" s="200"/>
      <c r="O2253" s="200"/>
    </row>
    <row r="2254" spans="4:15" x14ac:dyDescent="0.5">
      <c r="D2254" s="200"/>
      <c r="E2254" s="200"/>
      <c r="F2254" s="200"/>
      <c r="G2254" s="200"/>
      <c r="H2254" s="200"/>
      <c r="I2254" s="200"/>
      <c r="J2254" s="200"/>
      <c r="K2254" s="200"/>
      <c r="L2254" s="200"/>
      <c r="M2254" s="200"/>
      <c r="N2254" s="200"/>
      <c r="O2254" s="200"/>
    </row>
    <row r="2255" spans="4:15" x14ac:dyDescent="0.5">
      <c r="D2255" s="200"/>
      <c r="E2255" s="200"/>
      <c r="F2255" s="200"/>
      <c r="G2255" s="200"/>
      <c r="H2255" s="200"/>
      <c r="I2255" s="200"/>
      <c r="J2255" s="200"/>
      <c r="K2255" s="200"/>
      <c r="L2255" s="200"/>
      <c r="M2255" s="200"/>
      <c r="N2255" s="200"/>
      <c r="O2255" s="200"/>
    </row>
    <row r="2256" spans="4:15" x14ac:dyDescent="0.5">
      <c r="D2256" s="200"/>
      <c r="E2256" s="200"/>
      <c r="F2256" s="200"/>
      <c r="G2256" s="200"/>
      <c r="H2256" s="200"/>
      <c r="I2256" s="200"/>
      <c r="J2256" s="200"/>
      <c r="K2256" s="200"/>
      <c r="L2256" s="200"/>
      <c r="M2256" s="200"/>
      <c r="N2256" s="200"/>
      <c r="O2256" s="200"/>
    </row>
    <row r="2257" spans="4:15" x14ac:dyDescent="0.5">
      <c r="D2257" s="200"/>
      <c r="E2257" s="200"/>
      <c r="F2257" s="200"/>
      <c r="G2257" s="200"/>
      <c r="H2257" s="200"/>
      <c r="I2257" s="200"/>
      <c r="J2257" s="200"/>
      <c r="K2257" s="200"/>
      <c r="L2257" s="200"/>
      <c r="M2257" s="200"/>
      <c r="N2257" s="200"/>
      <c r="O2257" s="200"/>
    </row>
    <row r="2258" spans="4:15" x14ac:dyDescent="0.5">
      <c r="D2258" s="200"/>
      <c r="E2258" s="200"/>
      <c r="F2258" s="200"/>
      <c r="G2258" s="200"/>
      <c r="H2258" s="200"/>
      <c r="I2258" s="200"/>
      <c r="J2258" s="200"/>
      <c r="K2258" s="200"/>
      <c r="L2258" s="200"/>
      <c r="M2258" s="200"/>
      <c r="N2258" s="200"/>
      <c r="O2258" s="200"/>
    </row>
    <row r="2259" spans="4:15" x14ac:dyDescent="0.5">
      <c r="D2259" s="200"/>
      <c r="E2259" s="200"/>
      <c r="F2259" s="200"/>
      <c r="G2259" s="200"/>
      <c r="H2259" s="200"/>
      <c r="I2259" s="200"/>
      <c r="J2259" s="200"/>
      <c r="K2259" s="200"/>
      <c r="L2259" s="200"/>
      <c r="M2259" s="200"/>
      <c r="N2259" s="200"/>
      <c r="O2259" s="200"/>
    </row>
    <row r="2260" spans="4:15" x14ac:dyDescent="0.5">
      <c r="D2260" s="200"/>
      <c r="E2260" s="200"/>
      <c r="F2260" s="200"/>
      <c r="G2260" s="200"/>
      <c r="H2260" s="200"/>
      <c r="I2260" s="200"/>
      <c r="J2260" s="200"/>
      <c r="K2260" s="200"/>
      <c r="L2260" s="200"/>
      <c r="M2260" s="200"/>
      <c r="N2260" s="200"/>
      <c r="O2260" s="200"/>
    </row>
    <row r="2261" spans="4:15" x14ac:dyDescent="0.5">
      <c r="D2261" s="200"/>
      <c r="E2261" s="200"/>
      <c r="F2261" s="200"/>
      <c r="G2261" s="200"/>
      <c r="H2261" s="200"/>
      <c r="I2261" s="200"/>
      <c r="J2261" s="200"/>
      <c r="K2261" s="200"/>
      <c r="L2261" s="200"/>
      <c r="M2261" s="200"/>
      <c r="N2261" s="200"/>
      <c r="O2261" s="200"/>
    </row>
    <row r="2262" spans="4:15" x14ac:dyDescent="0.5">
      <c r="D2262" s="200"/>
      <c r="E2262" s="200"/>
      <c r="F2262" s="200"/>
      <c r="G2262" s="200"/>
      <c r="H2262" s="200"/>
      <c r="I2262" s="200"/>
      <c r="J2262" s="200"/>
      <c r="K2262" s="200"/>
      <c r="L2262" s="200"/>
      <c r="M2262" s="200"/>
      <c r="N2262" s="200"/>
      <c r="O2262" s="200"/>
    </row>
    <row r="2263" spans="4:15" x14ac:dyDescent="0.5">
      <c r="D2263" s="200"/>
      <c r="E2263" s="200"/>
      <c r="F2263" s="200"/>
      <c r="G2263" s="200"/>
      <c r="H2263" s="200"/>
      <c r="I2263" s="200"/>
      <c r="J2263" s="200"/>
      <c r="K2263" s="200"/>
      <c r="L2263" s="200"/>
      <c r="M2263" s="200"/>
      <c r="N2263" s="200"/>
      <c r="O2263" s="200"/>
    </row>
    <row r="2264" spans="4:15" x14ac:dyDescent="0.5">
      <c r="D2264" s="200"/>
      <c r="E2264" s="200"/>
      <c r="F2264" s="200"/>
      <c r="G2264" s="200"/>
      <c r="H2264" s="200"/>
      <c r="I2264" s="200"/>
      <c r="J2264" s="200"/>
      <c r="K2264" s="200"/>
      <c r="L2264" s="200"/>
      <c r="M2264" s="200"/>
      <c r="N2264" s="200"/>
      <c r="O2264" s="200"/>
    </row>
    <row r="2265" spans="4:15" x14ac:dyDescent="0.5">
      <c r="D2265" s="200"/>
      <c r="E2265" s="200"/>
      <c r="F2265" s="200"/>
      <c r="G2265" s="200"/>
      <c r="H2265" s="200"/>
      <c r="I2265" s="200"/>
      <c r="J2265" s="200"/>
      <c r="K2265" s="200"/>
      <c r="L2265" s="200"/>
      <c r="M2265" s="200"/>
      <c r="N2265" s="200"/>
      <c r="O2265" s="200"/>
    </row>
    <row r="2266" spans="4:15" x14ac:dyDescent="0.5">
      <c r="D2266" s="200"/>
      <c r="E2266" s="200"/>
      <c r="F2266" s="200"/>
      <c r="G2266" s="200"/>
      <c r="H2266" s="200"/>
      <c r="I2266" s="200"/>
      <c r="J2266" s="200"/>
      <c r="K2266" s="200"/>
      <c r="L2266" s="200"/>
      <c r="M2266" s="200"/>
      <c r="N2266" s="200"/>
      <c r="O2266" s="200"/>
    </row>
    <row r="2267" spans="4:15" x14ac:dyDescent="0.5">
      <c r="D2267" s="200"/>
      <c r="E2267" s="200"/>
      <c r="F2267" s="200"/>
      <c r="G2267" s="200"/>
      <c r="H2267" s="200"/>
      <c r="I2267" s="200"/>
      <c r="J2267" s="200"/>
      <c r="K2267" s="200"/>
      <c r="L2267" s="200"/>
      <c r="M2267" s="200"/>
      <c r="N2267" s="200"/>
      <c r="O2267" s="200"/>
    </row>
    <row r="2268" spans="4:15" x14ac:dyDescent="0.5">
      <c r="D2268" s="200"/>
      <c r="E2268" s="200"/>
      <c r="F2268" s="200"/>
      <c r="G2268" s="200"/>
      <c r="H2268" s="200"/>
      <c r="I2268" s="200"/>
      <c r="J2268" s="200"/>
      <c r="K2268" s="200"/>
      <c r="L2268" s="200"/>
      <c r="M2268" s="200"/>
      <c r="N2268" s="200"/>
      <c r="O2268" s="200"/>
    </row>
    <row r="2269" spans="4:15" x14ac:dyDescent="0.5">
      <c r="D2269" s="200"/>
      <c r="E2269" s="200"/>
      <c r="F2269" s="200"/>
      <c r="G2269" s="200"/>
      <c r="H2269" s="200"/>
      <c r="I2269" s="200"/>
      <c r="J2269" s="200"/>
      <c r="K2269" s="200"/>
      <c r="L2269" s="200"/>
      <c r="M2269" s="200"/>
      <c r="N2269" s="200"/>
      <c r="O2269" s="200"/>
    </row>
    <row r="2270" spans="4:15" x14ac:dyDescent="0.5">
      <c r="D2270" s="200"/>
      <c r="E2270" s="200"/>
      <c r="F2270" s="200"/>
      <c r="G2270" s="200"/>
      <c r="H2270" s="200"/>
      <c r="I2270" s="200"/>
      <c r="J2270" s="200"/>
      <c r="K2270" s="200"/>
      <c r="L2270" s="200"/>
      <c r="M2270" s="200"/>
      <c r="N2270" s="200"/>
      <c r="O2270" s="200"/>
    </row>
    <row r="2271" spans="4:15" x14ac:dyDescent="0.5">
      <c r="D2271" s="200"/>
      <c r="E2271" s="200"/>
      <c r="F2271" s="200"/>
      <c r="G2271" s="200"/>
      <c r="H2271" s="200"/>
      <c r="I2271" s="200"/>
      <c r="J2271" s="200"/>
      <c r="K2271" s="200"/>
      <c r="L2271" s="200"/>
      <c r="M2271" s="200"/>
      <c r="N2271" s="200"/>
      <c r="O2271" s="200"/>
    </row>
    <row r="2272" spans="4:15" x14ac:dyDescent="0.5">
      <c r="D2272" s="200"/>
      <c r="E2272" s="200"/>
      <c r="F2272" s="200"/>
      <c r="G2272" s="200"/>
      <c r="H2272" s="200"/>
      <c r="I2272" s="200"/>
      <c r="J2272" s="200"/>
      <c r="K2272" s="200"/>
      <c r="L2272" s="200"/>
      <c r="M2272" s="200"/>
      <c r="N2272" s="200"/>
      <c r="O2272" s="200"/>
    </row>
    <row r="2273" spans="4:15" x14ac:dyDescent="0.5">
      <c r="D2273" s="200"/>
      <c r="E2273" s="200"/>
      <c r="F2273" s="200"/>
      <c r="G2273" s="200"/>
      <c r="H2273" s="200"/>
      <c r="I2273" s="200"/>
      <c r="J2273" s="200"/>
      <c r="K2273" s="200"/>
      <c r="L2273" s="200"/>
      <c r="M2273" s="200"/>
      <c r="N2273" s="200"/>
      <c r="O2273" s="200"/>
    </row>
    <row r="2274" spans="4:15" x14ac:dyDescent="0.5">
      <c r="D2274" s="200"/>
      <c r="E2274" s="200"/>
      <c r="F2274" s="200"/>
      <c r="G2274" s="200"/>
      <c r="H2274" s="200"/>
      <c r="I2274" s="200"/>
      <c r="J2274" s="200"/>
      <c r="K2274" s="200"/>
      <c r="L2274" s="200"/>
      <c r="M2274" s="200"/>
      <c r="N2274" s="200"/>
      <c r="O2274" s="200"/>
    </row>
    <row r="2275" spans="4:15" x14ac:dyDescent="0.5">
      <c r="D2275" s="200"/>
      <c r="E2275" s="200"/>
      <c r="F2275" s="200"/>
      <c r="G2275" s="200"/>
      <c r="H2275" s="200"/>
      <c r="I2275" s="200"/>
      <c r="J2275" s="200"/>
      <c r="K2275" s="200"/>
      <c r="L2275" s="200"/>
      <c r="M2275" s="200"/>
      <c r="N2275" s="200"/>
      <c r="O2275" s="200"/>
    </row>
    <row r="2276" spans="4:15" x14ac:dyDescent="0.5">
      <c r="D2276" s="200"/>
      <c r="E2276" s="200"/>
      <c r="F2276" s="200"/>
      <c r="G2276" s="200"/>
      <c r="H2276" s="200"/>
      <c r="I2276" s="200"/>
      <c r="J2276" s="200"/>
      <c r="K2276" s="200"/>
      <c r="L2276" s="200"/>
      <c r="M2276" s="200"/>
      <c r="N2276" s="200"/>
      <c r="O2276" s="200"/>
    </row>
    <row r="2277" spans="4:15" x14ac:dyDescent="0.5">
      <c r="D2277" s="200"/>
      <c r="E2277" s="200"/>
      <c r="F2277" s="200"/>
      <c r="G2277" s="200"/>
      <c r="H2277" s="200"/>
      <c r="I2277" s="200"/>
      <c r="J2277" s="200"/>
      <c r="K2277" s="200"/>
      <c r="L2277" s="200"/>
      <c r="M2277" s="200"/>
      <c r="N2277" s="200"/>
      <c r="O2277" s="200"/>
    </row>
    <row r="2278" spans="4:15" x14ac:dyDescent="0.5">
      <c r="D2278" s="200"/>
      <c r="E2278" s="200"/>
      <c r="F2278" s="200"/>
      <c r="G2278" s="200"/>
      <c r="H2278" s="200"/>
      <c r="I2278" s="200"/>
      <c r="J2278" s="200"/>
      <c r="K2278" s="200"/>
      <c r="L2278" s="200"/>
      <c r="M2278" s="200"/>
      <c r="N2278" s="200"/>
      <c r="O2278" s="200"/>
    </row>
    <row r="2279" spans="4:15" x14ac:dyDescent="0.5">
      <c r="D2279" s="200"/>
      <c r="E2279" s="200"/>
      <c r="F2279" s="200"/>
      <c r="G2279" s="200"/>
      <c r="H2279" s="200"/>
      <c r="I2279" s="200"/>
      <c r="J2279" s="200"/>
      <c r="K2279" s="200"/>
      <c r="L2279" s="200"/>
      <c r="M2279" s="200"/>
      <c r="N2279" s="200"/>
      <c r="O2279" s="200"/>
    </row>
    <row r="2280" spans="4:15" x14ac:dyDescent="0.5">
      <c r="D2280" s="200"/>
      <c r="E2280" s="200"/>
      <c r="F2280" s="200"/>
      <c r="G2280" s="200"/>
      <c r="H2280" s="200"/>
      <c r="I2280" s="200"/>
      <c r="J2280" s="200"/>
      <c r="K2280" s="200"/>
      <c r="L2280" s="200"/>
      <c r="M2280" s="200"/>
      <c r="N2280" s="200"/>
      <c r="O2280" s="200"/>
    </row>
    <row r="2281" spans="4:15" x14ac:dyDescent="0.5">
      <c r="D2281" s="200"/>
      <c r="E2281" s="200"/>
      <c r="F2281" s="200"/>
      <c r="G2281" s="200"/>
      <c r="H2281" s="200"/>
      <c r="I2281" s="200"/>
      <c r="J2281" s="200"/>
      <c r="K2281" s="200"/>
      <c r="L2281" s="200"/>
      <c r="M2281" s="200"/>
      <c r="N2281" s="200"/>
      <c r="O2281" s="200"/>
    </row>
    <row r="2282" spans="4:15" x14ac:dyDescent="0.5">
      <c r="D2282" s="200"/>
      <c r="E2282" s="200"/>
      <c r="F2282" s="200"/>
      <c r="G2282" s="200"/>
      <c r="H2282" s="200"/>
      <c r="I2282" s="200"/>
      <c r="J2282" s="200"/>
      <c r="K2282" s="200"/>
      <c r="L2282" s="200"/>
      <c r="M2282" s="200"/>
      <c r="N2282" s="200"/>
      <c r="O2282" s="200"/>
    </row>
    <row r="2283" spans="4:15" x14ac:dyDescent="0.5">
      <c r="D2283" s="200"/>
      <c r="E2283" s="200"/>
      <c r="F2283" s="200"/>
      <c r="G2283" s="200"/>
      <c r="H2283" s="200"/>
      <c r="I2283" s="200"/>
      <c r="J2283" s="200"/>
      <c r="K2283" s="200"/>
      <c r="L2283" s="200"/>
      <c r="M2283" s="200"/>
      <c r="N2283" s="200"/>
      <c r="O2283" s="200"/>
    </row>
    <row r="2284" spans="4:15" x14ac:dyDescent="0.5">
      <c r="D2284" s="200"/>
      <c r="E2284" s="200"/>
      <c r="F2284" s="200"/>
      <c r="G2284" s="200"/>
      <c r="H2284" s="200"/>
      <c r="I2284" s="200"/>
      <c r="J2284" s="200"/>
      <c r="K2284" s="200"/>
      <c r="L2284" s="200"/>
      <c r="M2284" s="200"/>
      <c r="N2284" s="200"/>
      <c r="O2284" s="200"/>
    </row>
    <row r="2285" spans="4:15" x14ac:dyDescent="0.5">
      <c r="D2285" s="200"/>
      <c r="E2285" s="200"/>
      <c r="F2285" s="200"/>
      <c r="G2285" s="200"/>
      <c r="H2285" s="200"/>
      <c r="I2285" s="200"/>
      <c r="J2285" s="200"/>
      <c r="K2285" s="200"/>
      <c r="L2285" s="200"/>
      <c r="M2285" s="200"/>
      <c r="N2285" s="200"/>
      <c r="O2285" s="200"/>
    </row>
    <row r="2286" spans="4:15" x14ac:dyDescent="0.5">
      <c r="D2286" s="200"/>
      <c r="E2286" s="200"/>
      <c r="F2286" s="200"/>
      <c r="G2286" s="200"/>
      <c r="H2286" s="200"/>
      <c r="I2286" s="200"/>
      <c r="J2286" s="200"/>
      <c r="K2286" s="200"/>
      <c r="L2286" s="200"/>
      <c r="M2286" s="200"/>
      <c r="N2286" s="200"/>
      <c r="O2286" s="200"/>
    </row>
    <row r="2287" spans="4:15" x14ac:dyDescent="0.5">
      <c r="D2287" s="200"/>
      <c r="E2287" s="200"/>
      <c r="F2287" s="200"/>
      <c r="G2287" s="200"/>
      <c r="H2287" s="200"/>
      <c r="I2287" s="200"/>
      <c r="J2287" s="200"/>
      <c r="K2287" s="200"/>
      <c r="L2287" s="200"/>
      <c r="M2287" s="200"/>
      <c r="N2287" s="200"/>
      <c r="O2287" s="200"/>
    </row>
    <row r="2288" spans="4:15" x14ac:dyDescent="0.5">
      <c r="D2288" s="200"/>
      <c r="E2288" s="200"/>
      <c r="F2288" s="200"/>
      <c r="G2288" s="200"/>
      <c r="H2288" s="200"/>
      <c r="I2288" s="200"/>
      <c r="J2288" s="200"/>
      <c r="K2288" s="200"/>
      <c r="L2288" s="200"/>
      <c r="M2288" s="200"/>
      <c r="N2288" s="200"/>
      <c r="O2288" s="200"/>
    </row>
    <row r="2289" spans="4:15" x14ac:dyDescent="0.5">
      <c r="D2289" s="200"/>
      <c r="E2289" s="200"/>
      <c r="F2289" s="200"/>
      <c r="G2289" s="200"/>
      <c r="H2289" s="200"/>
      <c r="I2289" s="200"/>
      <c r="J2289" s="200"/>
      <c r="K2289" s="200"/>
      <c r="L2289" s="200"/>
      <c r="M2289" s="200"/>
      <c r="N2289" s="200"/>
      <c r="O2289" s="200"/>
    </row>
    <row r="2290" spans="4:15" x14ac:dyDescent="0.5">
      <c r="D2290" s="200"/>
      <c r="E2290" s="200"/>
      <c r="F2290" s="200"/>
      <c r="G2290" s="200"/>
      <c r="H2290" s="200"/>
      <c r="I2290" s="200"/>
      <c r="J2290" s="200"/>
      <c r="K2290" s="200"/>
      <c r="L2290" s="200"/>
      <c r="M2290" s="200"/>
      <c r="N2290" s="200"/>
      <c r="O2290" s="200"/>
    </row>
    <row r="2291" spans="4:15" x14ac:dyDescent="0.5">
      <c r="D2291" s="200"/>
      <c r="E2291" s="200"/>
      <c r="F2291" s="200"/>
      <c r="G2291" s="200"/>
      <c r="H2291" s="200"/>
      <c r="I2291" s="200"/>
      <c r="J2291" s="200"/>
      <c r="K2291" s="200"/>
      <c r="L2291" s="200"/>
      <c r="M2291" s="200"/>
      <c r="N2291" s="200"/>
      <c r="O2291" s="200"/>
    </row>
    <row r="2292" spans="4:15" x14ac:dyDescent="0.5">
      <c r="D2292" s="200"/>
      <c r="E2292" s="200"/>
      <c r="F2292" s="200"/>
      <c r="G2292" s="200"/>
      <c r="H2292" s="200"/>
      <c r="I2292" s="200"/>
      <c r="J2292" s="200"/>
      <c r="K2292" s="200"/>
      <c r="L2292" s="200"/>
      <c r="M2292" s="200"/>
      <c r="N2292" s="200"/>
      <c r="O2292" s="200"/>
    </row>
    <row r="2293" spans="4:15" x14ac:dyDescent="0.5">
      <c r="D2293" s="200"/>
      <c r="E2293" s="200"/>
      <c r="F2293" s="200"/>
      <c r="G2293" s="200"/>
      <c r="H2293" s="200"/>
      <c r="I2293" s="200"/>
      <c r="J2293" s="200"/>
      <c r="K2293" s="200"/>
      <c r="L2293" s="200"/>
      <c r="M2293" s="200"/>
      <c r="N2293" s="200"/>
      <c r="O2293" s="200"/>
    </row>
    <row r="2294" spans="4:15" x14ac:dyDescent="0.5">
      <c r="D2294" s="200"/>
      <c r="E2294" s="200"/>
      <c r="F2294" s="200"/>
      <c r="G2294" s="200"/>
      <c r="H2294" s="200"/>
      <c r="I2294" s="200"/>
      <c r="J2294" s="200"/>
      <c r="K2294" s="200"/>
      <c r="L2294" s="200"/>
      <c r="M2294" s="200"/>
      <c r="N2294" s="200"/>
      <c r="O2294" s="200"/>
    </row>
    <row r="2295" spans="4:15" x14ac:dyDescent="0.5">
      <c r="D2295" s="200"/>
      <c r="E2295" s="200"/>
      <c r="F2295" s="200"/>
      <c r="G2295" s="200"/>
      <c r="H2295" s="200"/>
      <c r="I2295" s="200"/>
      <c r="J2295" s="200"/>
      <c r="K2295" s="200"/>
      <c r="L2295" s="200"/>
      <c r="M2295" s="200"/>
      <c r="N2295" s="200"/>
      <c r="O2295" s="200"/>
    </row>
    <row r="2296" spans="4:15" x14ac:dyDescent="0.5">
      <c r="D2296" s="200"/>
      <c r="E2296" s="200"/>
      <c r="F2296" s="200"/>
      <c r="G2296" s="200"/>
      <c r="H2296" s="200"/>
      <c r="I2296" s="200"/>
      <c r="J2296" s="200"/>
      <c r="K2296" s="200"/>
      <c r="L2296" s="200"/>
      <c r="M2296" s="200"/>
      <c r="N2296" s="200"/>
      <c r="O2296" s="200"/>
    </row>
    <row r="2297" spans="4:15" x14ac:dyDescent="0.5">
      <c r="D2297" s="200"/>
      <c r="E2297" s="200"/>
      <c r="F2297" s="200"/>
      <c r="G2297" s="200"/>
      <c r="H2297" s="200"/>
      <c r="I2297" s="200"/>
      <c r="J2297" s="200"/>
      <c r="K2297" s="200"/>
      <c r="L2297" s="200"/>
      <c r="M2297" s="200"/>
      <c r="N2297" s="200"/>
      <c r="O2297" s="200"/>
    </row>
    <row r="2298" spans="4:15" x14ac:dyDescent="0.5">
      <c r="D2298" s="200"/>
      <c r="E2298" s="200"/>
      <c r="F2298" s="200"/>
      <c r="G2298" s="200"/>
      <c r="H2298" s="200"/>
      <c r="I2298" s="200"/>
      <c r="J2298" s="200"/>
      <c r="K2298" s="200"/>
      <c r="L2298" s="200"/>
      <c r="M2298" s="200"/>
      <c r="N2298" s="200"/>
      <c r="O2298" s="200"/>
    </row>
    <row r="2299" spans="4:15" x14ac:dyDescent="0.5">
      <c r="D2299" s="200"/>
      <c r="E2299" s="200"/>
      <c r="F2299" s="200"/>
      <c r="G2299" s="200"/>
      <c r="H2299" s="200"/>
      <c r="I2299" s="200"/>
      <c r="J2299" s="200"/>
      <c r="K2299" s="200"/>
      <c r="L2299" s="200"/>
      <c r="M2299" s="200"/>
      <c r="N2299" s="200"/>
      <c r="O2299" s="200"/>
    </row>
    <row r="2300" spans="4:15" x14ac:dyDescent="0.5">
      <c r="D2300" s="200"/>
      <c r="E2300" s="200"/>
      <c r="F2300" s="200"/>
      <c r="G2300" s="200"/>
      <c r="H2300" s="200"/>
      <c r="I2300" s="200"/>
      <c r="J2300" s="200"/>
      <c r="K2300" s="200"/>
      <c r="L2300" s="200"/>
      <c r="M2300" s="200"/>
      <c r="N2300" s="200"/>
      <c r="O2300" s="200"/>
    </row>
    <row r="2301" spans="4:15" x14ac:dyDescent="0.5">
      <c r="D2301" s="200"/>
      <c r="E2301" s="200"/>
      <c r="F2301" s="200"/>
      <c r="G2301" s="200"/>
      <c r="H2301" s="200"/>
      <c r="I2301" s="200"/>
      <c r="J2301" s="200"/>
      <c r="K2301" s="200"/>
      <c r="L2301" s="200"/>
      <c r="M2301" s="200"/>
      <c r="N2301" s="200"/>
      <c r="O2301" s="200"/>
    </row>
    <row r="2302" spans="4:15" x14ac:dyDescent="0.5">
      <c r="D2302" s="200"/>
      <c r="E2302" s="200"/>
      <c r="F2302" s="200"/>
      <c r="G2302" s="200"/>
      <c r="H2302" s="200"/>
      <c r="I2302" s="200"/>
      <c r="J2302" s="200"/>
      <c r="K2302" s="200"/>
      <c r="L2302" s="200"/>
      <c r="M2302" s="200"/>
      <c r="N2302" s="200"/>
      <c r="O2302" s="200"/>
    </row>
    <row r="2303" spans="4:15" x14ac:dyDescent="0.5">
      <c r="D2303" s="200"/>
      <c r="E2303" s="200"/>
      <c r="F2303" s="200"/>
      <c r="G2303" s="200"/>
      <c r="H2303" s="200"/>
      <c r="I2303" s="200"/>
      <c r="J2303" s="200"/>
      <c r="K2303" s="200"/>
      <c r="L2303" s="200"/>
      <c r="M2303" s="200"/>
      <c r="N2303" s="200"/>
      <c r="O2303" s="200"/>
    </row>
    <row r="2304" spans="4:15" x14ac:dyDescent="0.5">
      <c r="D2304" s="200"/>
      <c r="E2304" s="200"/>
      <c r="F2304" s="200"/>
      <c r="G2304" s="200"/>
      <c r="H2304" s="200"/>
      <c r="I2304" s="200"/>
      <c r="J2304" s="200"/>
      <c r="K2304" s="200"/>
      <c r="L2304" s="200"/>
      <c r="M2304" s="200"/>
      <c r="N2304" s="200"/>
      <c r="O2304" s="200"/>
    </row>
    <row r="2305" spans="4:15" x14ac:dyDescent="0.5">
      <c r="D2305" s="200"/>
      <c r="E2305" s="200"/>
      <c r="F2305" s="200"/>
      <c r="G2305" s="200"/>
      <c r="H2305" s="200"/>
      <c r="I2305" s="200"/>
      <c r="J2305" s="200"/>
      <c r="K2305" s="200"/>
      <c r="L2305" s="200"/>
      <c r="M2305" s="200"/>
      <c r="N2305" s="200"/>
      <c r="O2305" s="200"/>
    </row>
    <row r="2306" spans="4:15" x14ac:dyDescent="0.5">
      <c r="D2306" s="200"/>
      <c r="E2306" s="200"/>
      <c r="F2306" s="200"/>
      <c r="G2306" s="200"/>
      <c r="H2306" s="200"/>
      <c r="I2306" s="200"/>
      <c r="J2306" s="200"/>
      <c r="K2306" s="200"/>
      <c r="L2306" s="200"/>
      <c r="M2306" s="200"/>
      <c r="N2306" s="200"/>
      <c r="O2306" s="200"/>
    </row>
    <row r="2307" spans="4:15" x14ac:dyDescent="0.5">
      <c r="D2307" s="200"/>
      <c r="E2307" s="200"/>
      <c r="F2307" s="200"/>
      <c r="G2307" s="200"/>
      <c r="H2307" s="200"/>
      <c r="I2307" s="200"/>
      <c r="J2307" s="200"/>
      <c r="K2307" s="200"/>
      <c r="L2307" s="200"/>
      <c r="M2307" s="200"/>
      <c r="N2307" s="200"/>
      <c r="O2307" s="200"/>
    </row>
    <row r="2308" spans="4:15" x14ac:dyDescent="0.5">
      <c r="D2308" s="200"/>
      <c r="E2308" s="200"/>
      <c r="F2308" s="200"/>
      <c r="G2308" s="200"/>
      <c r="H2308" s="200"/>
      <c r="I2308" s="200"/>
      <c r="J2308" s="200"/>
      <c r="K2308" s="200"/>
      <c r="L2308" s="200"/>
      <c r="M2308" s="200"/>
      <c r="N2308" s="200"/>
      <c r="O2308" s="200"/>
    </row>
    <row r="2309" spans="4:15" x14ac:dyDescent="0.5">
      <c r="D2309" s="200"/>
      <c r="E2309" s="200"/>
      <c r="F2309" s="200"/>
      <c r="G2309" s="200"/>
      <c r="H2309" s="200"/>
      <c r="I2309" s="200"/>
      <c r="J2309" s="200"/>
      <c r="K2309" s="200"/>
      <c r="L2309" s="200"/>
      <c r="M2309" s="200"/>
      <c r="N2309" s="200"/>
      <c r="O2309" s="200"/>
    </row>
    <row r="2310" spans="4:15" x14ac:dyDescent="0.5">
      <c r="D2310" s="200"/>
      <c r="E2310" s="200"/>
      <c r="F2310" s="200"/>
      <c r="G2310" s="200"/>
      <c r="H2310" s="200"/>
      <c r="I2310" s="200"/>
      <c r="J2310" s="200"/>
      <c r="K2310" s="200"/>
      <c r="L2310" s="200"/>
      <c r="M2310" s="200"/>
      <c r="N2310" s="200"/>
      <c r="O2310" s="200"/>
    </row>
    <row r="2311" spans="4:15" x14ac:dyDescent="0.5">
      <c r="D2311" s="200"/>
      <c r="E2311" s="200"/>
      <c r="F2311" s="200"/>
      <c r="G2311" s="200"/>
      <c r="H2311" s="200"/>
      <c r="I2311" s="200"/>
      <c r="J2311" s="200"/>
      <c r="K2311" s="200"/>
      <c r="L2311" s="200"/>
      <c r="M2311" s="200"/>
      <c r="N2311" s="200"/>
      <c r="O2311" s="200"/>
    </row>
    <row r="2312" spans="4:15" x14ac:dyDescent="0.5">
      <c r="D2312" s="200"/>
      <c r="E2312" s="200"/>
      <c r="F2312" s="200"/>
      <c r="G2312" s="200"/>
      <c r="H2312" s="200"/>
      <c r="I2312" s="200"/>
      <c r="J2312" s="200"/>
      <c r="K2312" s="200"/>
      <c r="L2312" s="200"/>
      <c r="M2312" s="200"/>
      <c r="N2312" s="200"/>
      <c r="O2312" s="200"/>
    </row>
    <row r="2313" spans="4:15" x14ac:dyDescent="0.5">
      <c r="D2313" s="200"/>
      <c r="E2313" s="200"/>
      <c r="F2313" s="200"/>
      <c r="G2313" s="200"/>
      <c r="H2313" s="200"/>
      <c r="I2313" s="200"/>
      <c r="J2313" s="200"/>
      <c r="K2313" s="200"/>
      <c r="L2313" s="200"/>
      <c r="M2313" s="200"/>
      <c r="N2313" s="200"/>
      <c r="O2313" s="200"/>
    </row>
    <row r="2314" spans="4:15" x14ac:dyDescent="0.5">
      <c r="D2314" s="200"/>
      <c r="E2314" s="200"/>
      <c r="F2314" s="200"/>
      <c r="G2314" s="200"/>
      <c r="H2314" s="200"/>
      <c r="I2314" s="200"/>
      <c r="J2314" s="200"/>
      <c r="K2314" s="200"/>
      <c r="L2314" s="200"/>
      <c r="M2314" s="200"/>
      <c r="N2314" s="200"/>
      <c r="O2314" s="200"/>
    </row>
    <row r="2315" spans="4:15" x14ac:dyDescent="0.5">
      <c r="D2315" s="200"/>
      <c r="E2315" s="200"/>
      <c r="F2315" s="200"/>
      <c r="G2315" s="200"/>
      <c r="H2315" s="200"/>
      <c r="I2315" s="200"/>
      <c r="J2315" s="200"/>
      <c r="K2315" s="200"/>
      <c r="L2315" s="200"/>
      <c r="M2315" s="200"/>
      <c r="N2315" s="200"/>
      <c r="O2315" s="200"/>
    </row>
    <row r="2316" spans="4:15" x14ac:dyDescent="0.5">
      <c r="D2316" s="200"/>
      <c r="E2316" s="200"/>
      <c r="F2316" s="200"/>
      <c r="G2316" s="200"/>
      <c r="H2316" s="200"/>
      <c r="I2316" s="200"/>
      <c r="J2316" s="200"/>
      <c r="K2316" s="200"/>
      <c r="L2316" s="200"/>
      <c r="M2316" s="200"/>
      <c r="N2316" s="200"/>
      <c r="O2316" s="200"/>
    </row>
    <row r="2317" spans="4:15" x14ac:dyDescent="0.5">
      <c r="D2317" s="200"/>
      <c r="E2317" s="200"/>
      <c r="F2317" s="200"/>
      <c r="G2317" s="200"/>
      <c r="H2317" s="200"/>
      <c r="I2317" s="200"/>
      <c r="J2317" s="200"/>
      <c r="K2317" s="200"/>
      <c r="L2317" s="200"/>
      <c r="M2317" s="200"/>
      <c r="N2317" s="200"/>
      <c r="O2317" s="200"/>
    </row>
    <row r="2318" spans="4:15" x14ac:dyDescent="0.5">
      <c r="D2318" s="200"/>
      <c r="E2318" s="200"/>
      <c r="F2318" s="200"/>
      <c r="G2318" s="200"/>
      <c r="H2318" s="200"/>
      <c r="I2318" s="200"/>
      <c r="J2318" s="200"/>
      <c r="K2318" s="200"/>
      <c r="L2318" s="200"/>
      <c r="M2318" s="200"/>
      <c r="N2318" s="200"/>
      <c r="O2318" s="200"/>
    </row>
    <row r="2319" spans="4:15" x14ac:dyDescent="0.5">
      <c r="D2319" s="200"/>
      <c r="E2319" s="200"/>
      <c r="F2319" s="200"/>
      <c r="G2319" s="200"/>
      <c r="H2319" s="200"/>
      <c r="I2319" s="200"/>
      <c r="J2319" s="200"/>
      <c r="K2319" s="200"/>
      <c r="L2319" s="200"/>
      <c r="M2319" s="200"/>
      <c r="N2319" s="200"/>
      <c r="O2319" s="200"/>
    </row>
    <row r="2320" spans="4:15" x14ac:dyDescent="0.5">
      <c r="D2320" s="200"/>
      <c r="E2320" s="200"/>
      <c r="F2320" s="200"/>
      <c r="G2320" s="200"/>
      <c r="H2320" s="200"/>
      <c r="I2320" s="200"/>
      <c r="J2320" s="200"/>
      <c r="K2320" s="200"/>
      <c r="L2320" s="200"/>
      <c r="M2320" s="200"/>
      <c r="N2320" s="200"/>
      <c r="O2320" s="200"/>
    </row>
    <row r="2321" spans="4:15" x14ac:dyDescent="0.5">
      <c r="D2321" s="200"/>
      <c r="E2321" s="200"/>
      <c r="F2321" s="200"/>
      <c r="G2321" s="200"/>
      <c r="H2321" s="200"/>
      <c r="I2321" s="200"/>
      <c r="J2321" s="200"/>
      <c r="K2321" s="200"/>
      <c r="L2321" s="200"/>
      <c r="M2321" s="200"/>
      <c r="N2321" s="200"/>
      <c r="O2321" s="200"/>
    </row>
    <row r="2322" spans="4:15" x14ac:dyDescent="0.5">
      <c r="D2322" s="200"/>
      <c r="E2322" s="200"/>
      <c r="F2322" s="200"/>
      <c r="G2322" s="200"/>
      <c r="H2322" s="200"/>
      <c r="I2322" s="200"/>
      <c r="J2322" s="200"/>
      <c r="K2322" s="200"/>
      <c r="L2322" s="200"/>
      <c r="M2322" s="200"/>
      <c r="N2322" s="200"/>
      <c r="O2322" s="200"/>
    </row>
    <row r="2323" spans="4:15" x14ac:dyDescent="0.5">
      <c r="D2323" s="200"/>
      <c r="E2323" s="200"/>
      <c r="F2323" s="200"/>
      <c r="G2323" s="200"/>
      <c r="H2323" s="200"/>
      <c r="I2323" s="200"/>
      <c r="J2323" s="200"/>
      <c r="K2323" s="200"/>
      <c r="L2323" s="200"/>
      <c r="M2323" s="200"/>
      <c r="N2323" s="200"/>
      <c r="O2323" s="200"/>
    </row>
    <row r="2324" spans="4:15" x14ac:dyDescent="0.5">
      <c r="D2324" s="200"/>
      <c r="E2324" s="200"/>
      <c r="F2324" s="200"/>
      <c r="G2324" s="200"/>
      <c r="H2324" s="200"/>
      <c r="I2324" s="200"/>
      <c r="J2324" s="200"/>
      <c r="K2324" s="200"/>
      <c r="L2324" s="200"/>
      <c r="M2324" s="200"/>
      <c r="N2324" s="200"/>
      <c r="O2324" s="200"/>
    </row>
    <row r="2325" spans="4:15" x14ac:dyDescent="0.5">
      <c r="D2325" s="200"/>
      <c r="E2325" s="200"/>
      <c r="F2325" s="200"/>
      <c r="G2325" s="200"/>
      <c r="H2325" s="200"/>
      <c r="I2325" s="200"/>
      <c r="J2325" s="200"/>
      <c r="K2325" s="200"/>
      <c r="L2325" s="200"/>
      <c r="M2325" s="200"/>
      <c r="N2325" s="200"/>
      <c r="O2325" s="200"/>
    </row>
    <row r="2326" spans="4:15" x14ac:dyDescent="0.5">
      <c r="D2326" s="200"/>
      <c r="E2326" s="200"/>
      <c r="F2326" s="200"/>
      <c r="G2326" s="200"/>
      <c r="H2326" s="200"/>
      <c r="I2326" s="200"/>
      <c r="J2326" s="200"/>
      <c r="K2326" s="200"/>
      <c r="L2326" s="200"/>
      <c r="M2326" s="200"/>
      <c r="N2326" s="200"/>
      <c r="O2326" s="200"/>
    </row>
    <row r="2327" spans="4:15" x14ac:dyDescent="0.5">
      <c r="D2327" s="200"/>
      <c r="E2327" s="200"/>
      <c r="F2327" s="200"/>
      <c r="G2327" s="200"/>
      <c r="H2327" s="200"/>
      <c r="I2327" s="200"/>
      <c r="J2327" s="200"/>
      <c r="K2327" s="200"/>
      <c r="L2327" s="200"/>
      <c r="M2327" s="200"/>
      <c r="N2327" s="200"/>
      <c r="O2327" s="200"/>
    </row>
    <row r="2328" spans="4:15" x14ac:dyDescent="0.5">
      <c r="D2328" s="200"/>
      <c r="E2328" s="200"/>
      <c r="F2328" s="200"/>
      <c r="G2328" s="200"/>
      <c r="H2328" s="200"/>
      <c r="I2328" s="200"/>
      <c r="J2328" s="200"/>
      <c r="K2328" s="200"/>
      <c r="L2328" s="200"/>
      <c r="M2328" s="200"/>
      <c r="N2328" s="200"/>
      <c r="O2328" s="200"/>
    </row>
    <row r="2329" spans="4:15" x14ac:dyDescent="0.5">
      <c r="D2329" s="200"/>
      <c r="E2329" s="200"/>
      <c r="F2329" s="200"/>
      <c r="G2329" s="200"/>
      <c r="H2329" s="200"/>
      <c r="I2329" s="200"/>
      <c r="J2329" s="200"/>
      <c r="K2329" s="200"/>
      <c r="L2329" s="200"/>
      <c r="M2329" s="200"/>
      <c r="N2329" s="200"/>
      <c r="O2329" s="200"/>
    </row>
    <row r="2330" spans="4:15" x14ac:dyDescent="0.5">
      <c r="D2330" s="200"/>
      <c r="E2330" s="200"/>
      <c r="F2330" s="200"/>
      <c r="G2330" s="200"/>
      <c r="H2330" s="200"/>
      <c r="I2330" s="200"/>
      <c r="J2330" s="200"/>
      <c r="K2330" s="200"/>
      <c r="L2330" s="200"/>
      <c r="M2330" s="200"/>
      <c r="N2330" s="200"/>
      <c r="O2330" s="200"/>
    </row>
    <row r="2331" spans="4:15" x14ac:dyDescent="0.5">
      <c r="D2331" s="200"/>
      <c r="E2331" s="200"/>
      <c r="F2331" s="200"/>
      <c r="G2331" s="200"/>
      <c r="H2331" s="200"/>
      <c r="I2331" s="200"/>
      <c r="J2331" s="200"/>
      <c r="K2331" s="200"/>
      <c r="L2331" s="200"/>
      <c r="M2331" s="200"/>
      <c r="N2331" s="200"/>
      <c r="O2331" s="200"/>
    </row>
    <row r="2332" spans="4:15" x14ac:dyDescent="0.5">
      <c r="D2332" s="200"/>
      <c r="E2332" s="200"/>
      <c r="F2332" s="200"/>
      <c r="G2332" s="200"/>
      <c r="H2332" s="200"/>
      <c r="I2332" s="200"/>
      <c r="J2332" s="200"/>
      <c r="K2332" s="200"/>
      <c r="L2332" s="200"/>
      <c r="M2332" s="200"/>
      <c r="N2332" s="200"/>
      <c r="O2332" s="200"/>
    </row>
    <row r="2333" spans="4:15" x14ac:dyDescent="0.5">
      <c r="D2333" s="200"/>
      <c r="E2333" s="200"/>
      <c r="F2333" s="200"/>
      <c r="G2333" s="200"/>
      <c r="H2333" s="200"/>
      <c r="I2333" s="200"/>
      <c r="J2333" s="200"/>
      <c r="K2333" s="200"/>
      <c r="L2333" s="200"/>
      <c r="M2333" s="200"/>
      <c r="N2333" s="200"/>
      <c r="O2333" s="200"/>
    </row>
    <row r="2334" spans="4:15" x14ac:dyDescent="0.5">
      <c r="D2334" s="200"/>
      <c r="E2334" s="200"/>
      <c r="F2334" s="200"/>
      <c r="G2334" s="200"/>
      <c r="H2334" s="200"/>
      <c r="I2334" s="200"/>
      <c r="J2334" s="200"/>
      <c r="K2334" s="200"/>
      <c r="L2334" s="200"/>
      <c r="M2334" s="200"/>
      <c r="N2334" s="200"/>
      <c r="O2334" s="200"/>
    </row>
    <row r="2335" spans="4:15" x14ac:dyDescent="0.5">
      <c r="D2335" s="200"/>
      <c r="E2335" s="200"/>
      <c r="F2335" s="200"/>
      <c r="G2335" s="200"/>
      <c r="H2335" s="200"/>
      <c r="I2335" s="200"/>
      <c r="J2335" s="200"/>
      <c r="K2335" s="200"/>
      <c r="L2335" s="200"/>
      <c r="M2335" s="200"/>
      <c r="N2335" s="200"/>
      <c r="O2335" s="200"/>
    </row>
    <row r="2336" spans="4:15" x14ac:dyDescent="0.5">
      <c r="D2336" s="200"/>
      <c r="E2336" s="200"/>
      <c r="F2336" s="200"/>
      <c r="G2336" s="200"/>
      <c r="H2336" s="200"/>
      <c r="I2336" s="200"/>
      <c r="J2336" s="200"/>
      <c r="K2336" s="200"/>
      <c r="L2336" s="200"/>
      <c r="M2336" s="200"/>
      <c r="N2336" s="200"/>
      <c r="O2336" s="200"/>
    </row>
    <row r="2337" spans="4:15" x14ac:dyDescent="0.5">
      <c r="D2337" s="200"/>
      <c r="E2337" s="200"/>
      <c r="F2337" s="200"/>
      <c r="G2337" s="200"/>
      <c r="H2337" s="200"/>
      <c r="I2337" s="200"/>
      <c r="J2337" s="200"/>
      <c r="K2337" s="200"/>
      <c r="L2337" s="200"/>
      <c r="M2337" s="200"/>
      <c r="N2337" s="200"/>
      <c r="O2337" s="200"/>
    </row>
    <row r="2338" spans="4:15" x14ac:dyDescent="0.5">
      <c r="D2338" s="200"/>
      <c r="E2338" s="200"/>
      <c r="F2338" s="200"/>
      <c r="G2338" s="200"/>
      <c r="H2338" s="200"/>
      <c r="I2338" s="200"/>
      <c r="J2338" s="200"/>
      <c r="K2338" s="200"/>
      <c r="L2338" s="200"/>
      <c r="M2338" s="200"/>
      <c r="N2338" s="200"/>
      <c r="O2338" s="200"/>
    </row>
    <row r="2339" spans="4:15" x14ac:dyDescent="0.5">
      <c r="D2339" s="200"/>
      <c r="E2339" s="200"/>
      <c r="F2339" s="200"/>
      <c r="G2339" s="200"/>
      <c r="H2339" s="200"/>
      <c r="I2339" s="200"/>
      <c r="J2339" s="200"/>
      <c r="K2339" s="200"/>
      <c r="L2339" s="200"/>
      <c r="M2339" s="200"/>
      <c r="N2339" s="200"/>
      <c r="O2339" s="200"/>
    </row>
    <row r="2340" spans="4:15" x14ac:dyDescent="0.5">
      <c r="D2340" s="200"/>
      <c r="E2340" s="200"/>
      <c r="F2340" s="200"/>
      <c r="G2340" s="200"/>
      <c r="H2340" s="200"/>
      <c r="I2340" s="200"/>
      <c r="J2340" s="200"/>
      <c r="K2340" s="200"/>
      <c r="L2340" s="200"/>
      <c r="M2340" s="200"/>
      <c r="N2340" s="200"/>
      <c r="O2340" s="200"/>
    </row>
    <row r="2341" spans="4:15" x14ac:dyDescent="0.5">
      <c r="D2341" s="200"/>
      <c r="E2341" s="200"/>
      <c r="F2341" s="200"/>
      <c r="G2341" s="200"/>
      <c r="H2341" s="200"/>
      <c r="I2341" s="200"/>
      <c r="J2341" s="200"/>
      <c r="K2341" s="200"/>
      <c r="L2341" s="200"/>
      <c r="M2341" s="200"/>
      <c r="N2341" s="200"/>
      <c r="O2341" s="200"/>
    </row>
    <row r="2342" spans="4:15" x14ac:dyDescent="0.5">
      <c r="D2342" s="200"/>
      <c r="E2342" s="200"/>
      <c r="F2342" s="200"/>
      <c r="G2342" s="200"/>
      <c r="H2342" s="200"/>
      <c r="I2342" s="200"/>
      <c r="J2342" s="200"/>
      <c r="K2342" s="200"/>
      <c r="L2342" s="200"/>
      <c r="M2342" s="200"/>
      <c r="N2342" s="200"/>
      <c r="O2342" s="200"/>
    </row>
    <row r="2343" spans="4:15" x14ac:dyDescent="0.5">
      <c r="D2343" s="200"/>
      <c r="E2343" s="200"/>
      <c r="F2343" s="200"/>
      <c r="G2343" s="200"/>
      <c r="H2343" s="200"/>
      <c r="I2343" s="200"/>
      <c r="J2343" s="200"/>
      <c r="K2343" s="200"/>
      <c r="L2343" s="200"/>
      <c r="M2343" s="200"/>
      <c r="N2343" s="200"/>
      <c r="O2343" s="200"/>
    </row>
    <row r="2344" spans="4:15" x14ac:dyDescent="0.5">
      <c r="D2344" s="200"/>
      <c r="E2344" s="200"/>
      <c r="F2344" s="200"/>
      <c r="G2344" s="200"/>
      <c r="H2344" s="200"/>
      <c r="I2344" s="200"/>
      <c r="J2344" s="200"/>
      <c r="K2344" s="200"/>
      <c r="L2344" s="200"/>
      <c r="M2344" s="200"/>
      <c r="N2344" s="200"/>
      <c r="O2344" s="200"/>
    </row>
    <row r="2345" spans="4:15" x14ac:dyDescent="0.5">
      <c r="D2345" s="200"/>
      <c r="E2345" s="200"/>
      <c r="F2345" s="200"/>
      <c r="G2345" s="200"/>
      <c r="H2345" s="200"/>
      <c r="I2345" s="200"/>
      <c r="J2345" s="200"/>
      <c r="K2345" s="200"/>
      <c r="L2345" s="200"/>
      <c r="M2345" s="200"/>
      <c r="N2345" s="200"/>
      <c r="O2345" s="200"/>
    </row>
    <row r="2346" spans="4:15" x14ac:dyDescent="0.5">
      <c r="D2346" s="200"/>
      <c r="E2346" s="200"/>
      <c r="F2346" s="200"/>
      <c r="G2346" s="200"/>
      <c r="H2346" s="200"/>
      <c r="I2346" s="200"/>
      <c r="J2346" s="200"/>
      <c r="K2346" s="200"/>
      <c r="L2346" s="200"/>
      <c r="M2346" s="200"/>
      <c r="N2346" s="200"/>
      <c r="O2346" s="200"/>
    </row>
    <row r="2347" spans="4:15" x14ac:dyDescent="0.5">
      <c r="D2347" s="200"/>
      <c r="E2347" s="200"/>
      <c r="F2347" s="200"/>
      <c r="G2347" s="200"/>
      <c r="H2347" s="200"/>
      <c r="I2347" s="200"/>
      <c r="J2347" s="200"/>
      <c r="K2347" s="200"/>
      <c r="L2347" s="200"/>
      <c r="M2347" s="200"/>
      <c r="N2347" s="200"/>
      <c r="O2347" s="200"/>
    </row>
    <row r="2348" spans="4:15" x14ac:dyDescent="0.5">
      <c r="D2348" s="200"/>
      <c r="E2348" s="200"/>
      <c r="F2348" s="200"/>
      <c r="G2348" s="200"/>
      <c r="H2348" s="200"/>
      <c r="I2348" s="200"/>
      <c r="J2348" s="200"/>
      <c r="K2348" s="200"/>
      <c r="L2348" s="200"/>
      <c r="M2348" s="200"/>
      <c r="N2348" s="200"/>
      <c r="O2348" s="200"/>
    </row>
    <row r="2349" spans="4:15" x14ac:dyDescent="0.5">
      <c r="D2349" s="200"/>
      <c r="E2349" s="200"/>
      <c r="F2349" s="200"/>
      <c r="G2349" s="200"/>
      <c r="H2349" s="200"/>
      <c r="I2349" s="200"/>
      <c r="J2349" s="200"/>
      <c r="K2349" s="200"/>
      <c r="L2349" s="200"/>
      <c r="M2349" s="200"/>
      <c r="N2349" s="200"/>
      <c r="O2349" s="200"/>
    </row>
    <row r="2350" spans="4:15" x14ac:dyDescent="0.5">
      <c r="D2350" s="200"/>
      <c r="E2350" s="200"/>
      <c r="F2350" s="200"/>
      <c r="G2350" s="200"/>
      <c r="H2350" s="200"/>
      <c r="I2350" s="200"/>
      <c r="J2350" s="200"/>
      <c r="K2350" s="200"/>
      <c r="L2350" s="200"/>
      <c r="M2350" s="200"/>
      <c r="N2350" s="200"/>
      <c r="O2350" s="200"/>
    </row>
    <row r="2351" spans="4:15" x14ac:dyDescent="0.5">
      <c r="D2351" s="200"/>
      <c r="E2351" s="200"/>
      <c r="F2351" s="200"/>
      <c r="G2351" s="200"/>
      <c r="H2351" s="200"/>
      <c r="I2351" s="200"/>
      <c r="J2351" s="200"/>
      <c r="K2351" s="200"/>
      <c r="L2351" s="200"/>
      <c r="M2351" s="200"/>
      <c r="N2351" s="200"/>
      <c r="O2351" s="200"/>
    </row>
    <row r="2352" spans="4:15" x14ac:dyDescent="0.5">
      <c r="D2352" s="200"/>
      <c r="E2352" s="200"/>
      <c r="F2352" s="200"/>
      <c r="G2352" s="200"/>
      <c r="H2352" s="200"/>
      <c r="I2352" s="200"/>
      <c r="J2352" s="200"/>
      <c r="K2352" s="200"/>
      <c r="L2352" s="200"/>
      <c r="M2352" s="200"/>
      <c r="N2352" s="200"/>
      <c r="O2352" s="200"/>
    </row>
    <row r="2353" spans="4:15" x14ac:dyDescent="0.5">
      <c r="D2353" s="200"/>
      <c r="E2353" s="200"/>
      <c r="F2353" s="200"/>
      <c r="G2353" s="200"/>
      <c r="H2353" s="200"/>
      <c r="I2353" s="200"/>
      <c r="J2353" s="200"/>
      <c r="K2353" s="200"/>
      <c r="L2353" s="200"/>
      <c r="M2353" s="200"/>
      <c r="N2353" s="200"/>
      <c r="O2353" s="200"/>
    </row>
    <row r="2354" spans="4:15" x14ac:dyDescent="0.5">
      <c r="D2354" s="200"/>
      <c r="E2354" s="200"/>
      <c r="F2354" s="200"/>
      <c r="G2354" s="200"/>
      <c r="H2354" s="200"/>
      <c r="I2354" s="200"/>
      <c r="J2354" s="200"/>
      <c r="K2354" s="200"/>
      <c r="L2354" s="200"/>
      <c r="M2354" s="200"/>
      <c r="N2354" s="200"/>
      <c r="O2354" s="200"/>
    </row>
    <row r="2355" spans="4:15" x14ac:dyDescent="0.5">
      <c r="D2355" s="200"/>
      <c r="E2355" s="200"/>
      <c r="F2355" s="200"/>
      <c r="G2355" s="200"/>
      <c r="H2355" s="200"/>
      <c r="I2355" s="200"/>
      <c r="J2355" s="200"/>
      <c r="K2355" s="200"/>
      <c r="L2355" s="200"/>
      <c r="M2355" s="200"/>
      <c r="N2355" s="200"/>
      <c r="O2355" s="200"/>
    </row>
    <row r="2356" spans="4:15" x14ac:dyDescent="0.5">
      <c r="D2356" s="200"/>
      <c r="E2356" s="200"/>
      <c r="F2356" s="200"/>
      <c r="G2356" s="200"/>
      <c r="H2356" s="200"/>
      <c r="I2356" s="200"/>
      <c r="J2356" s="200"/>
      <c r="K2356" s="200"/>
      <c r="L2356" s="200"/>
      <c r="M2356" s="200"/>
      <c r="N2356" s="200"/>
      <c r="O2356" s="200"/>
    </row>
    <row r="2357" spans="4:15" x14ac:dyDescent="0.5">
      <c r="D2357" s="200"/>
      <c r="E2357" s="200"/>
      <c r="F2357" s="200"/>
      <c r="G2357" s="200"/>
      <c r="H2357" s="200"/>
      <c r="I2357" s="200"/>
      <c r="J2357" s="200"/>
      <c r="K2357" s="200"/>
      <c r="L2357" s="200"/>
      <c r="M2357" s="200"/>
      <c r="N2357" s="200"/>
      <c r="O2357" s="200"/>
    </row>
    <row r="2358" spans="4:15" x14ac:dyDescent="0.5">
      <c r="D2358" s="200"/>
      <c r="E2358" s="200"/>
      <c r="F2358" s="200"/>
      <c r="G2358" s="200"/>
      <c r="H2358" s="200"/>
      <c r="I2358" s="200"/>
      <c r="J2358" s="200"/>
      <c r="K2358" s="200"/>
      <c r="L2358" s="200"/>
      <c r="M2358" s="200"/>
      <c r="N2358" s="200"/>
      <c r="O2358" s="200"/>
    </row>
    <row r="2359" spans="4:15" x14ac:dyDescent="0.5">
      <c r="D2359" s="200"/>
      <c r="E2359" s="200"/>
      <c r="F2359" s="200"/>
      <c r="G2359" s="200"/>
      <c r="H2359" s="200"/>
      <c r="I2359" s="200"/>
      <c r="J2359" s="200"/>
      <c r="K2359" s="200"/>
      <c r="L2359" s="200"/>
      <c r="M2359" s="200"/>
      <c r="N2359" s="200"/>
      <c r="O2359" s="200"/>
    </row>
    <row r="2360" spans="4:15" x14ac:dyDescent="0.5">
      <c r="D2360" s="200"/>
      <c r="E2360" s="200"/>
      <c r="F2360" s="200"/>
      <c r="G2360" s="200"/>
      <c r="H2360" s="200"/>
      <c r="I2360" s="200"/>
      <c r="J2360" s="200"/>
      <c r="K2360" s="200"/>
      <c r="L2360" s="200"/>
      <c r="M2360" s="200"/>
      <c r="N2360" s="200"/>
      <c r="O2360" s="200"/>
    </row>
    <row r="2361" spans="4:15" x14ac:dyDescent="0.5">
      <c r="D2361" s="200"/>
      <c r="E2361" s="200"/>
      <c r="F2361" s="200"/>
      <c r="G2361" s="200"/>
      <c r="H2361" s="200"/>
      <c r="I2361" s="200"/>
      <c r="J2361" s="200"/>
      <c r="K2361" s="200"/>
      <c r="L2361" s="200"/>
      <c r="M2361" s="200"/>
      <c r="N2361" s="200"/>
      <c r="O2361" s="200"/>
    </row>
    <row r="2362" spans="4:15" x14ac:dyDescent="0.5">
      <c r="D2362" s="200"/>
      <c r="E2362" s="200"/>
      <c r="F2362" s="200"/>
      <c r="G2362" s="200"/>
      <c r="H2362" s="200"/>
      <c r="I2362" s="200"/>
      <c r="J2362" s="200"/>
      <c r="K2362" s="200"/>
      <c r="L2362" s="200"/>
      <c r="M2362" s="200"/>
      <c r="N2362" s="200"/>
      <c r="O2362" s="200"/>
    </row>
    <row r="2363" spans="4:15" x14ac:dyDescent="0.5">
      <c r="D2363" s="200"/>
      <c r="E2363" s="200"/>
      <c r="F2363" s="200"/>
      <c r="G2363" s="200"/>
      <c r="H2363" s="200"/>
      <c r="I2363" s="200"/>
      <c r="J2363" s="200"/>
      <c r="K2363" s="200"/>
      <c r="L2363" s="200"/>
      <c r="M2363" s="200"/>
      <c r="N2363" s="200"/>
      <c r="O2363" s="200"/>
    </row>
    <row r="2364" spans="4:15" x14ac:dyDescent="0.5">
      <c r="D2364" s="200"/>
      <c r="E2364" s="200"/>
      <c r="F2364" s="200"/>
      <c r="G2364" s="200"/>
      <c r="H2364" s="200"/>
      <c r="I2364" s="200"/>
      <c r="J2364" s="200"/>
      <c r="K2364" s="200"/>
      <c r="L2364" s="200"/>
      <c r="M2364" s="200"/>
      <c r="N2364" s="200"/>
      <c r="O2364" s="200"/>
    </row>
    <row r="2365" spans="4:15" x14ac:dyDescent="0.5">
      <c r="D2365" s="200"/>
      <c r="E2365" s="200"/>
      <c r="F2365" s="200"/>
      <c r="G2365" s="200"/>
      <c r="H2365" s="200"/>
      <c r="I2365" s="200"/>
      <c r="J2365" s="200"/>
      <c r="K2365" s="200"/>
      <c r="L2365" s="200"/>
      <c r="M2365" s="200"/>
      <c r="N2365" s="200"/>
      <c r="O2365" s="200"/>
    </row>
    <row r="2366" spans="4:15" x14ac:dyDescent="0.5">
      <c r="D2366" s="200"/>
      <c r="E2366" s="200"/>
      <c r="F2366" s="200"/>
      <c r="G2366" s="200"/>
      <c r="H2366" s="200"/>
      <c r="I2366" s="200"/>
      <c r="J2366" s="200"/>
      <c r="K2366" s="200"/>
      <c r="L2366" s="200"/>
      <c r="M2366" s="200"/>
      <c r="N2366" s="200"/>
      <c r="O2366" s="200"/>
    </row>
    <row r="2367" spans="4:15" x14ac:dyDescent="0.5">
      <c r="D2367" s="200"/>
      <c r="E2367" s="200"/>
      <c r="F2367" s="200"/>
      <c r="G2367" s="200"/>
      <c r="H2367" s="200"/>
      <c r="I2367" s="200"/>
      <c r="J2367" s="200"/>
      <c r="K2367" s="200"/>
      <c r="L2367" s="200"/>
      <c r="M2367" s="200"/>
      <c r="N2367" s="200"/>
      <c r="O2367" s="200"/>
    </row>
    <row r="2368" spans="4:15" x14ac:dyDescent="0.5">
      <c r="D2368" s="200"/>
      <c r="E2368" s="200"/>
      <c r="F2368" s="200"/>
      <c r="G2368" s="200"/>
      <c r="H2368" s="200"/>
      <c r="I2368" s="200"/>
      <c r="J2368" s="200"/>
      <c r="K2368" s="200"/>
      <c r="L2368" s="200"/>
      <c r="M2368" s="200"/>
      <c r="N2368" s="200"/>
      <c r="O2368" s="200"/>
    </row>
    <row r="2369" spans="4:15" x14ac:dyDescent="0.5">
      <c r="D2369" s="200"/>
      <c r="E2369" s="200"/>
      <c r="F2369" s="200"/>
      <c r="G2369" s="200"/>
      <c r="H2369" s="200"/>
      <c r="I2369" s="200"/>
      <c r="J2369" s="200"/>
      <c r="K2369" s="200"/>
      <c r="L2369" s="200"/>
      <c r="M2369" s="200"/>
      <c r="N2369" s="200"/>
      <c r="O2369" s="200"/>
    </row>
    <row r="2370" spans="4:15" x14ac:dyDescent="0.5">
      <c r="D2370" s="200"/>
      <c r="E2370" s="200"/>
      <c r="F2370" s="200"/>
      <c r="G2370" s="200"/>
      <c r="H2370" s="200"/>
      <c r="I2370" s="200"/>
      <c r="J2370" s="200"/>
      <c r="K2370" s="200"/>
      <c r="L2370" s="200"/>
      <c r="M2370" s="200"/>
      <c r="N2370" s="200"/>
      <c r="O2370" s="200"/>
    </row>
    <row r="2371" spans="4:15" x14ac:dyDescent="0.5">
      <c r="D2371" s="200"/>
      <c r="E2371" s="200"/>
      <c r="F2371" s="200"/>
      <c r="G2371" s="200"/>
      <c r="H2371" s="200"/>
      <c r="I2371" s="200"/>
      <c r="J2371" s="200"/>
      <c r="K2371" s="200"/>
      <c r="L2371" s="200"/>
      <c r="M2371" s="200"/>
      <c r="N2371" s="200"/>
      <c r="O2371" s="200"/>
    </row>
    <row r="2372" spans="4:15" x14ac:dyDescent="0.5">
      <c r="D2372" s="200"/>
      <c r="E2372" s="200"/>
      <c r="F2372" s="200"/>
      <c r="G2372" s="200"/>
      <c r="H2372" s="200"/>
      <c r="I2372" s="200"/>
      <c r="J2372" s="200"/>
      <c r="K2372" s="200"/>
      <c r="L2372" s="200"/>
      <c r="M2372" s="200"/>
      <c r="N2372" s="200"/>
      <c r="O2372" s="200"/>
    </row>
    <row r="2373" spans="4:15" x14ac:dyDescent="0.5">
      <c r="D2373" s="200"/>
      <c r="E2373" s="200"/>
      <c r="F2373" s="200"/>
      <c r="G2373" s="200"/>
      <c r="H2373" s="200"/>
      <c r="I2373" s="200"/>
      <c r="J2373" s="200"/>
      <c r="K2373" s="200"/>
      <c r="L2373" s="200"/>
      <c r="M2373" s="200"/>
      <c r="N2373" s="200"/>
      <c r="O2373" s="200"/>
    </row>
    <row r="2374" spans="4:15" x14ac:dyDescent="0.5">
      <c r="D2374" s="200"/>
      <c r="E2374" s="200"/>
      <c r="F2374" s="200"/>
      <c r="G2374" s="200"/>
      <c r="H2374" s="200"/>
      <c r="I2374" s="200"/>
      <c r="J2374" s="200"/>
      <c r="K2374" s="200"/>
      <c r="L2374" s="200"/>
      <c r="M2374" s="200"/>
      <c r="N2374" s="200"/>
      <c r="O2374" s="200"/>
    </row>
    <row r="2375" spans="4:15" x14ac:dyDescent="0.5">
      <c r="D2375" s="200"/>
      <c r="E2375" s="200"/>
      <c r="F2375" s="200"/>
      <c r="G2375" s="200"/>
      <c r="H2375" s="200"/>
      <c r="I2375" s="200"/>
      <c r="J2375" s="200"/>
      <c r="K2375" s="200"/>
      <c r="L2375" s="200"/>
      <c r="M2375" s="200"/>
      <c r="N2375" s="200"/>
      <c r="O2375" s="200"/>
    </row>
    <row r="2376" spans="4:15" x14ac:dyDescent="0.5">
      <c r="D2376" s="200"/>
      <c r="E2376" s="200"/>
      <c r="F2376" s="200"/>
      <c r="G2376" s="200"/>
      <c r="H2376" s="200"/>
      <c r="I2376" s="200"/>
      <c r="J2376" s="200"/>
      <c r="K2376" s="200"/>
      <c r="L2376" s="200"/>
      <c r="M2376" s="200"/>
      <c r="N2376" s="200"/>
      <c r="O2376" s="200"/>
    </row>
    <row r="2377" spans="4:15" x14ac:dyDescent="0.5">
      <c r="D2377" s="200"/>
      <c r="E2377" s="200"/>
      <c r="F2377" s="200"/>
      <c r="G2377" s="200"/>
      <c r="H2377" s="200"/>
      <c r="I2377" s="200"/>
      <c r="J2377" s="200"/>
      <c r="K2377" s="200"/>
      <c r="L2377" s="200"/>
      <c r="M2377" s="200"/>
      <c r="N2377" s="200"/>
      <c r="O2377" s="200"/>
    </row>
    <row r="2378" spans="4:15" x14ac:dyDescent="0.5">
      <c r="D2378" s="200"/>
      <c r="E2378" s="200"/>
      <c r="F2378" s="200"/>
      <c r="G2378" s="200"/>
      <c r="H2378" s="200"/>
      <c r="I2378" s="200"/>
      <c r="J2378" s="200"/>
      <c r="K2378" s="200"/>
      <c r="L2378" s="200"/>
      <c r="M2378" s="200"/>
      <c r="N2378" s="200"/>
      <c r="O2378" s="200"/>
    </row>
    <row r="2379" spans="4:15" x14ac:dyDescent="0.5">
      <c r="D2379" s="200"/>
      <c r="E2379" s="200"/>
      <c r="F2379" s="200"/>
      <c r="G2379" s="200"/>
      <c r="H2379" s="200"/>
      <c r="I2379" s="200"/>
      <c r="J2379" s="200"/>
      <c r="K2379" s="200"/>
      <c r="L2379" s="200"/>
      <c r="M2379" s="200"/>
      <c r="N2379" s="200"/>
      <c r="O2379" s="200"/>
    </row>
    <row r="2380" spans="4:15" x14ac:dyDescent="0.5">
      <c r="D2380" s="200"/>
      <c r="E2380" s="200"/>
      <c r="F2380" s="200"/>
      <c r="G2380" s="200"/>
      <c r="H2380" s="200"/>
      <c r="I2380" s="200"/>
      <c r="J2380" s="200"/>
      <c r="K2380" s="200"/>
      <c r="L2380" s="200"/>
      <c r="M2380" s="200"/>
      <c r="N2380" s="200"/>
      <c r="O2380" s="200"/>
    </row>
    <row r="2381" spans="4:15" x14ac:dyDescent="0.5">
      <c r="D2381" s="200"/>
      <c r="E2381" s="200"/>
      <c r="F2381" s="200"/>
      <c r="G2381" s="200"/>
      <c r="H2381" s="200"/>
      <c r="I2381" s="200"/>
      <c r="J2381" s="200"/>
      <c r="K2381" s="200"/>
      <c r="L2381" s="200"/>
      <c r="M2381" s="200"/>
      <c r="N2381" s="200"/>
      <c r="O2381" s="200"/>
    </row>
    <row r="2382" spans="4:15" x14ac:dyDescent="0.5">
      <c r="D2382" s="200"/>
      <c r="E2382" s="200"/>
      <c r="F2382" s="200"/>
      <c r="G2382" s="200"/>
      <c r="H2382" s="200"/>
      <c r="I2382" s="200"/>
      <c r="J2382" s="200"/>
      <c r="K2382" s="200"/>
      <c r="L2382" s="200"/>
      <c r="M2382" s="200"/>
      <c r="N2382" s="200"/>
      <c r="O2382" s="200"/>
    </row>
    <row r="2383" spans="4:15" x14ac:dyDescent="0.5">
      <c r="D2383" s="200"/>
      <c r="E2383" s="200"/>
      <c r="F2383" s="200"/>
      <c r="G2383" s="200"/>
      <c r="H2383" s="200"/>
      <c r="I2383" s="200"/>
      <c r="J2383" s="200"/>
      <c r="K2383" s="200"/>
      <c r="L2383" s="200"/>
      <c r="M2383" s="200"/>
      <c r="N2383" s="200"/>
      <c r="O2383" s="200"/>
    </row>
    <row r="2384" spans="4:15" x14ac:dyDescent="0.5">
      <c r="D2384" s="200"/>
      <c r="E2384" s="200"/>
      <c r="F2384" s="200"/>
      <c r="G2384" s="200"/>
      <c r="H2384" s="200"/>
      <c r="I2384" s="200"/>
      <c r="J2384" s="200"/>
      <c r="K2384" s="200"/>
      <c r="L2384" s="200"/>
      <c r="M2384" s="200"/>
      <c r="N2384" s="200"/>
      <c r="O2384" s="200"/>
    </row>
    <row r="2385" spans="4:15" x14ac:dyDescent="0.5">
      <c r="D2385" s="200"/>
      <c r="E2385" s="200"/>
      <c r="F2385" s="200"/>
      <c r="G2385" s="200"/>
      <c r="H2385" s="200"/>
      <c r="I2385" s="200"/>
      <c r="J2385" s="200"/>
      <c r="K2385" s="200"/>
      <c r="L2385" s="200"/>
      <c r="M2385" s="200"/>
      <c r="N2385" s="200"/>
      <c r="O2385" s="200"/>
    </row>
    <row r="2386" spans="4:15" x14ac:dyDescent="0.5">
      <c r="D2386" s="200"/>
      <c r="E2386" s="200"/>
      <c r="F2386" s="200"/>
      <c r="G2386" s="200"/>
      <c r="H2386" s="200"/>
      <c r="I2386" s="200"/>
      <c r="J2386" s="200"/>
      <c r="K2386" s="200"/>
      <c r="L2386" s="200"/>
      <c r="M2386" s="200"/>
      <c r="N2386" s="200"/>
      <c r="O2386" s="200"/>
    </row>
    <row r="2387" spans="4:15" x14ac:dyDescent="0.5">
      <c r="D2387" s="200"/>
      <c r="E2387" s="200"/>
      <c r="F2387" s="200"/>
      <c r="G2387" s="200"/>
      <c r="H2387" s="200"/>
      <c r="I2387" s="200"/>
      <c r="J2387" s="200"/>
      <c r="K2387" s="200"/>
      <c r="L2387" s="200"/>
      <c r="M2387" s="200"/>
      <c r="N2387" s="200"/>
      <c r="O2387" s="200"/>
    </row>
    <row r="2388" spans="4:15" x14ac:dyDescent="0.5">
      <c r="D2388" s="200"/>
      <c r="E2388" s="200"/>
      <c r="F2388" s="200"/>
      <c r="G2388" s="200"/>
      <c r="H2388" s="200"/>
      <c r="I2388" s="200"/>
      <c r="J2388" s="200"/>
      <c r="K2388" s="200"/>
      <c r="L2388" s="200"/>
      <c r="M2388" s="200"/>
      <c r="N2388" s="200"/>
      <c r="O2388" s="200"/>
    </row>
    <row r="2389" spans="4:15" x14ac:dyDescent="0.5">
      <c r="D2389" s="200"/>
      <c r="E2389" s="200"/>
      <c r="F2389" s="200"/>
      <c r="G2389" s="200"/>
      <c r="H2389" s="200"/>
      <c r="I2389" s="200"/>
      <c r="J2389" s="200"/>
      <c r="K2389" s="200"/>
      <c r="L2389" s="200"/>
      <c r="M2389" s="200"/>
      <c r="N2389" s="200"/>
      <c r="O2389" s="200"/>
    </row>
    <row r="2390" spans="4:15" x14ac:dyDescent="0.5">
      <c r="D2390" s="200"/>
      <c r="E2390" s="200"/>
      <c r="F2390" s="200"/>
      <c r="G2390" s="200"/>
      <c r="H2390" s="200"/>
      <c r="I2390" s="200"/>
      <c r="J2390" s="200"/>
      <c r="K2390" s="200"/>
      <c r="L2390" s="200"/>
      <c r="M2390" s="200"/>
      <c r="N2390" s="200"/>
      <c r="O2390" s="200"/>
    </row>
    <row r="2391" spans="4:15" x14ac:dyDescent="0.5">
      <c r="D2391" s="200"/>
      <c r="E2391" s="200"/>
      <c r="F2391" s="200"/>
      <c r="G2391" s="200"/>
      <c r="H2391" s="200"/>
      <c r="I2391" s="200"/>
      <c r="J2391" s="200"/>
      <c r="K2391" s="200"/>
      <c r="L2391" s="200"/>
      <c r="M2391" s="200"/>
      <c r="N2391" s="200"/>
      <c r="O2391" s="200"/>
    </row>
    <row r="2392" spans="4:15" x14ac:dyDescent="0.5">
      <c r="D2392" s="200"/>
      <c r="E2392" s="200"/>
      <c r="F2392" s="200"/>
      <c r="G2392" s="200"/>
      <c r="H2392" s="200"/>
      <c r="I2392" s="200"/>
      <c r="J2392" s="200"/>
      <c r="K2392" s="200"/>
      <c r="L2392" s="200"/>
      <c r="M2392" s="200"/>
      <c r="N2392" s="200"/>
      <c r="O2392" s="200"/>
    </row>
    <row r="2393" spans="4:15" x14ac:dyDescent="0.5">
      <c r="D2393" s="200"/>
      <c r="E2393" s="200"/>
      <c r="F2393" s="200"/>
      <c r="G2393" s="200"/>
      <c r="H2393" s="200"/>
      <c r="I2393" s="200"/>
      <c r="J2393" s="200"/>
      <c r="K2393" s="200"/>
      <c r="L2393" s="200"/>
      <c r="M2393" s="200"/>
      <c r="N2393" s="200"/>
      <c r="O2393" s="200"/>
    </row>
    <row r="2394" spans="4:15" x14ac:dyDescent="0.5">
      <c r="D2394" s="200"/>
      <c r="E2394" s="200"/>
      <c r="F2394" s="200"/>
      <c r="G2394" s="200"/>
      <c r="H2394" s="200"/>
      <c r="I2394" s="200"/>
      <c r="J2394" s="200"/>
      <c r="K2394" s="200"/>
      <c r="L2394" s="200"/>
      <c r="M2394" s="200"/>
      <c r="N2394" s="200"/>
      <c r="O2394" s="200"/>
    </row>
    <row r="2395" spans="4:15" x14ac:dyDescent="0.5">
      <c r="D2395" s="200"/>
      <c r="E2395" s="200"/>
      <c r="F2395" s="200"/>
      <c r="G2395" s="200"/>
      <c r="H2395" s="200"/>
      <c r="I2395" s="200"/>
      <c r="J2395" s="200"/>
      <c r="K2395" s="200"/>
      <c r="L2395" s="200"/>
      <c r="M2395" s="200"/>
      <c r="N2395" s="200"/>
      <c r="O2395" s="200"/>
    </row>
    <row r="2396" spans="4:15" x14ac:dyDescent="0.5">
      <c r="D2396" s="200"/>
      <c r="E2396" s="200"/>
      <c r="F2396" s="200"/>
      <c r="G2396" s="200"/>
      <c r="H2396" s="200"/>
      <c r="I2396" s="200"/>
      <c r="J2396" s="200"/>
      <c r="K2396" s="200"/>
      <c r="L2396" s="200"/>
      <c r="M2396" s="200"/>
      <c r="N2396" s="200"/>
      <c r="O2396" s="200"/>
    </row>
    <row r="2397" spans="4:15" x14ac:dyDescent="0.5">
      <c r="D2397" s="200"/>
      <c r="E2397" s="200"/>
      <c r="F2397" s="200"/>
      <c r="G2397" s="200"/>
      <c r="H2397" s="200"/>
      <c r="I2397" s="200"/>
      <c r="J2397" s="200"/>
      <c r="K2397" s="200"/>
      <c r="L2397" s="200"/>
      <c r="M2397" s="200"/>
      <c r="N2397" s="200"/>
      <c r="O2397" s="200"/>
    </row>
    <row r="2398" spans="4:15" x14ac:dyDescent="0.5">
      <c r="D2398" s="200"/>
      <c r="E2398" s="200"/>
      <c r="F2398" s="200"/>
      <c r="G2398" s="200"/>
      <c r="H2398" s="200"/>
      <c r="I2398" s="200"/>
      <c r="J2398" s="200"/>
      <c r="K2398" s="200"/>
      <c r="L2398" s="200"/>
      <c r="M2398" s="200"/>
      <c r="N2398" s="200"/>
      <c r="O2398" s="200"/>
    </row>
    <row r="2399" spans="4:15" x14ac:dyDescent="0.5">
      <c r="D2399" s="200"/>
      <c r="E2399" s="200"/>
      <c r="F2399" s="200"/>
      <c r="G2399" s="200"/>
      <c r="H2399" s="200"/>
      <c r="I2399" s="200"/>
      <c r="J2399" s="200"/>
      <c r="K2399" s="200"/>
      <c r="L2399" s="200"/>
      <c r="M2399" s="200"/>
      <c r="N2399" s="200"/>
      <c r="O2399" s="200"/>
    </row>
    <row r="2400" spans="4:15" x14ac:dyDescent="0.5">
      <c r="D2400" s="200"/>
      <c r="E2400" s="200"/>
      <c r="F2400" s="200"/>
      <c r="G2400" s="200"/>
      <c r="H2400" s="200"/>
      <c r="I2400" s="200"/>
      <c r="J2400" s="200"/>
      <c r="K2400" s="200"/>
      <c r="L2400" s="200"/>
      <c r="M2400" s="200"/>
      <c r="N2400" s="200"/>
      <c r="O2400" s="200"/>
    </row>
    <row r="2401" spans="4:15" x14ac:dyDescent="0.5">
      <c r="D2401" s="200"/>
      <c r="E2401" s="200"/>
      <c r="F2401" s="200"/>
      <c r="G2401" s="200"/>
      <c r="H2401" s="200"/>
      <c r="I2401" s="200"/>
      <c r="J2401" s="200"/>
      <c r="K2401" s="200"/>
      <c r="L2401" s="200"/>
      <c r="M2401" s="200"/>
      <c r="N2401" s="200"/>
      <c r="O2401" s="200"/>
    </row>
    <row r="2402" spans="4:15" x14ac:dyDescent="0.5">
      <c r="D2402" s="200"/>
      <c r="E2402" s="200"/>
      <c r="F2402" s="200"/>
      <c r="G2402" s="200"/>
      <c r="H2402" s="200"/>
      <c r="I2402" s="200"/>
      <c r="J2402" s="200"/>
      <c r="K2402" s="200"/>
      <c r="L2402" s="200"/>
      <c r="M2402" s="200"/>
      <c r="N2402" s="200"/>
      <c r="O2402" s="200"/>
    </row>
    <row r="2403" spans="4:15" x14ac:dyDescent="0.5">
      <c r="D2403" s="200"/>
      <c r="E2403" s="200"/>
      <c r="F2403" s="200"/>
      <c r="G2403" s="200"/>
      <c r="H2403" s="200"/>
      <c r="I2403" s="200"/>
      <c r="J2403" s="200"/>
      <c r="K2403" s="200"/>
      <c r="L2403" s="200"/>
      <c r="M2403" s="200"/>
      <c r="N2403" s="200"/>
      <c r="O2403" s="200"/>
    </row>
    <row r="2404" spans="4:15" x14ac:dyDescent="0.5">
      <c r="D2404" s="200"/>
      <c r="E2404" s="200"/>
      <c r="F2404" s="200"/>
      <c r="G2404" s="200"/>
      <c r="H2404" s="200"/>
      <c r="I2404" s="200"/>
      <c r="J2404" s="200"/>
      <c r="K2404" s="200"/>
      <c r="L2404" s="200"/>
      <c r="M2404" s="200"/>
      <c r="N2404" s="200"/>
      <c r="O2404" s="200"/>
    </row>
    <row r="2405" spans="4:15" x14ac:dyDescent="0.5">
      <c r="D2405" s="200"/>
      <c r="E2405" s="200"/>
      <c r="F2405" s="200"/>
      <c r="G2405" s="200"/>
      <c r="H2405" s="200"/>
      <c r="I2405" s="200"/>
      <c r="J2405" s="200"/>
      <c r="K2405" s="200"/>
      <c r="L2405" s="200"/>
      <c r="M2405" s="200"/>
      <c r="N2405" s="200"/>
      <c r="O2405" s="200"/>
    </row>
    <row r="2406" spans="4:15" x14ac:dyDescent="0.5">
      <c r="D2406" s="200"/>
      <c r="E2406" s="200"/>
      <c r="F2406" s="200"/>
      <c r="G2406" s="200"/>
      <c r="H2406" s="200"/>
      <c r="I2406" s="200"/>
      <c r="J2406" s="200"/>
      <c r="K2406" s="200"/>
      <c r="L2406" s="200"/>
      <c r="M2406" s="200"/>
      <c r="N2406" s="200"/>
      <c r="O2406" s="200"/>
    </row>
    <row r="2407" spans="4:15" x14ac:dyDescent="0.5">
      <c r="D2407" s="200"/>
      <c r="E2407" s="200"/>
      <c r="F2407" s="200"/>
      <c r="G2407" s="200"/>
      <c r="H2407" s="200"/>
      <c r="I2407" s="200"/>
      <c r="J2407" s="200"/>
      <c r="K2407" s="200"/>
      <c r="L2407" s="200"/>
      <c r="M2407" s="200"/>
      <c r="N2407" s="200"/>
      <c r="O2407" s="200"/>
    </row>
    <row r="2408" spans="4:15" x14ac:dyDescent="0.5">
      <c r="D2408" s="200"/>
      <c r="E2408" s="200"/>
      <c r="F2408" s="200"/>
      <c r="G2408" s="200"/>
      <c r="H2408" s="200"/>
      <c r="I2408" s="200"/>
      <c r="J2408" s="200"/>
      <c r="K2408" s="200"/>
      <c r="L2408" s="200"/>
      <c r="M2408" s="200"/>
      <c r="N2408" s="200"/>
      <c r="O2408" s="200"/>
    </row>
    <row r="2409" spans="4:15" x14ac:dyDescent="0.5">
      <c r="D2409" s="200"/>
      <c r="E2409" s="200"/>
      <c r="F2409" s="200"/>
      <c r="G2409" s="200"/>
      <c r="H2409" s="200"/>
      <c r="I2409" s="200"/>
      <c r="J2409" s="200"/>
      <c r="K2409" s="200"/>
      <c r="L2409" s="200"/>
      <c r="M2409" s="200"/>
      <c r="N2409" s="200"/>
      <c r="O2409" s="200"/>
    </row>
    <row r="2410" spans="4:15" x14ac:dyDescent="0.5">
      <c r="D2410" s="200"/>
      <c r="E2410" s="200"/>
      <c r="F2410" s="200"/>
      <c r="G2410" s="200"/>
      <c r="H2410" s="200"/>
      <c r="I2410" s="200"/>
      <c r="J2410" s="200"/>
      <c r="K2410" s="200"/>
      <c r="L2410" s="200"/>
      <c r="M2410" s="200"/>
      <c r="N2410" s="200"/>
      <c r="O2410" s="200"/>
    </row>
    <row r="2411" spans="4:15" x14ac:dyDescent="0.5">
      <c r="D2411" s="200"/>
      <c r="E2411" s="200"/>
      <c r="F2411" s="200"/>
      <c r="G2411" s="200"/>
      <c r="H2411" s="200"/>
      <c r="I2411" s="200"/>
      <c r="J2411" s="200"/>
      <c r="K2411" s="200"/>
      <c r="L2411" s="200"/>
      <c r="M2411" s="200"/>
      <c r="N2411" s="200"/>
      <c r="O2411" s="200"/>
    </row>
    <row r="2412" spans="4:15" x14ac:dyDescent="0.5">
      <c r="D2412" s="200"/>
      <c r="E2412" s="200"/>
      <c r="F2412" s="200"/>
      <c r="G2412" s="200"/>
      <c r="H2412" s="200"/>
      <c r="I2412" s="200"/>
      <c r="J2412" s="200"/>
      <c r="K2412" s="200"/>
      <c r="L2412" s="200"/>
      <c r="M2412" s="200"/>
      <c r="N2412" s="200"/>
      <c r="O2412" s="200"/>
    </row>
    <row r="2413" spans="4:15" x14ac:dyDescent="0.5">
      <c r="D2413" s="200"/>
      <c r="E2413" s="200"/>
      <c r="F2413" s="200"/>
      <c r="G2413" s="200"/>
      <c r="H2413" s="200"/>
      <c r="I2413" s="200"/>
      <c r="J2413" s="200"/>
      <c r="K2413" s="200"/>
      <c r="L2413" s="200"/>
      <c r="M2413" s="200"/>
      <c r="N2413" s="200"/>
      <c r="O2413" s="200"/>
    </row>
    <row r="2414" spans="4:15" x14ac:dyDescent="0.5">
      <c r="D2414" s="200"/>
      <c r="E2414" s="200"/>
      <c r="F2414" s="200"/>
      <c r="G2414" s="200"/>
      <c r="H2414" s="200"/>
      <c r="I2414" s="200"/>
      <c r="J2414" s="200"/>
      <c r="K2414" s="200"/>
      <c r="L2414" s="200"/>
      <c r="M2414" s="200"/>
      <c r="N2414" s="200"/>
      <c r="O2414" s="200"/>
    </row>
    <row r="2415" spans="4:15" x14ac:dyDescent="0.5">
      <c r="D2415" s="200"/>
      <c r="E2415" s="200"/>
      <c r="F2415" s="200"/>
      <c r="G2415" s="200"/>
      <c r="H2415" s="200"/>
      <c r="I2415" s="200"/>
      <c r="J2415" s="200"/>
      <c r="K2415" s="200"/>
      <c r="L2415" s="200"/>
      <c r="M2415" s="200"/>
      <c r="N2415" s="200"/>
      <c r="O2415" s="200"/>
    </row>
    <row r="2416" spans="4:15" x14ac:dyDescent="0.5">
      <c r="D2416" s="200"/>
      <c r="E2416" s="200"/>
      <c r="F2416" s="200"/>
      <c r="G2416" s="200"/>
      <c r="H2416" s="200"/>
      <c r="I2416" s="200"/>
      <c r="J2416" s="200"/>
      <c r="K2416" s="200"/>
      <c r="L2416" s="200"/>
      <c r="M2416" s="200"/>
      <c r="N2416" s="200"/>
      <c r="O2416" s="200"/>
    </row>
    <row r="2417" spans="4:15" x14ac:dyDescent="0.5">
      <c r="D2417" s="200"/>
      <c r="E2417" s="200"/>
      <c r="F2417" s="200"/>
      <c r="G2417" s="200"/>
      <c r="H2417" s="200"/>
      <c r="I2417" s="200"/>
      <c r="J2417" s="200"/>
      <c r="K2417" s="200"/>
      <c r="L2417" s="200"/>
      <c r="M2417" s="200"/>
      <c r="N2417" s="200"/>
      <c r="O2417" s="200"/>
    </row>
    <row r="2418" spans="4:15" x14ac:dyDescent="0.5">
      <c r="D2418" s="200"/>
      <c r="E2418" s="200"/>
      <c r="F2418" s="200"/>
      <c r="G2418" s="200"/>
      <c r="H2418" s="200"/>
      <c r="I2418" s="200"/>
      <c r="J2418" s="200"/>
      <c r="K2418" s="200"/>
      <c r="L2418" s="200"/>
      <c r="M2418" s="200"/>
      <c r="N2418" s="200"/>
      <c r="O2418" s="200"/>
    </row>
    <row r="2419" spans="4:15" x14ac:dyDescent="0.5">
      <c r="D2419" s="200"/>
      <c r="E2419" s="200"/>
      <c r="F2419" s="200"/>
      <c r="G2419" s="200"/>
      <c r="H2419" s="200"/>
      <c r="I2419" s="200"/>
      <c r="J2419" s="200"/>
      <c r="K2419" s="200"/>
      <c r="L2419" s="200"/>
      <c r="M2419" s="200"/>
      <c r="N2419" s="200"/>
      <c r="O2419" s="200"/>
    </row>
    <row r="2420" spans="4:15" x14ac:dyDescent="0.5">
      <c r="D2420" s="200"/>
      <c r="E2420" s="200"/>
      <c r="F2420" s="200"/>
      <c r="G2420" s="200"/>
      <c r="H2420" s="200"/>
      <c r="I2420" s="200"/>
      <c r="J2420" s="200"/>
      <c r="K2420" s="200"/>
      <c r="L2420" s="200"/>
      <c r="M2420" s="200"/>
      <c r="N2420" s="200"/>
      <c r="O2420" s="200"/>
    </row>
    <row r="2421" spans="4:15" x14ac:dyDescent="0.5">
      <c r="D2421" s="200"/>
      <c r="E2421" s="200"/>
      <c r="F2421" s="200"/>
      <c r="G2421" s="200"/>
      <c r="H2421" s="200"/>
      <c r="I2421" s="200"/>
      <c r="J2421" s="200"/>
      <c r="K2421" s="200"/>
      <c r="L2421" s="200"/>
      <c r="M2421" s="200"/>
      <c r="N2421" s="200"/>
      <c r="O2421" s="200"/>
    </row>
    <row r="2422" spans="4:15" x14ac:dyDescent="0.5">
      <c r="D2422" s="200"/>
      <c r="E2422" s="200"/>
      <c r="F2422" s="200"/>
      <c r="G2422" s="200"/>
      <c r="H2422" s="200"/>
      <c r="I2422" s="200"/>
      <c r="J2422" s="200"/>
      <c r="K2422" s="200"/>
      <c r="L2422" s="200"/>
      <c r="M2422" s="200"/>
      <c r="N2422" s="200"/>
      <c r="O2422" s="200"/>
    </row>
    <row r="2423" spans="4:15" x14ac:dyDescent="0.5">
      <c r="D2423" s="200"/>
      <c r="E2423" s="200"/>
      <c r="F2423" s="200"/>
      <c r="G2423" s="200"/>
      <c r="H2423" s="200"/>
      <c r="I2423" s="200"/>
      <c r="J2423" s="200"/>
      <c r="K2423" s="200"/>
      <c r="L2423" s="200"/>
      <c r="M2423" s="200"/>
      <c r="N2423" s="200"/>
      <c r="O2423" s="200"/>
    </row>
    <row r="2424" spans="4:15" x14ac:dyDescent="0.5">
      <c r="D2424" s="200"/>
      <c r="E2424" s="200"/>
      <c r="F2424" s="200"/>
      <c r="G2424" s="200"/>
      <c r="H2424" s="200"/>
      <c r="I2424" s="200"/>
      <c r="J2424" s="200"/>
      <c r="K2424" s="200"/>
      <c r="L2424" s="200"/>
      <c r="M2424" s="200"/>
      <c r="N2424" s="200"/>
      <c r="O2424" s="200"/>
    </row>
    <row r="2425" spans="4:15" x14ac:dyDescent="0.5">
      <c r="D2425" s="200"/>
      <c r="E2425" s="200"/>
      <c r="F2425" s="200"/>
      <c r="G2425" s="200"/>
      <c r="H2425" s="200"/>
      <c r="I2425" s="200"/>
      <c r="J2425" s="200"/>
      <c r="K2425" s="200"/>
      <c r="L2425" s="200"/>
      <c r="M2425" s="200"/>
      <c r="N2425" s="200"/>
      <c r="O2425" s="200"/>
    </row>
    <row r="2426" spans="4:15" x14ac:dyDescent="0.5">
      <c r="D2426" s="200"/>
      <c r="E2426" s="200"/>
      <c r="F2426" s="200"/>
      <c r="G2426" s="200"/>
      <c r="H2426" s="200"/>
      <c r="I2426" s="200"/>
      <c r="J2426" s="200"/>
      <c r="K2426" s="200"/>
      <c r="L2426" s="200"/>
      <c r="M2426" s="200"/>
      <c r="N2426" s="200"/>
      <c r="O2426" s="200"/>
    </row>
    <row r="2427" spans="4:15" x14ac:dyDescent="0.5">
      <c r="D2427" s="200"/>
      <c r="E2427" s="200"/>
      <c r="F2427" s="200"/>
      <c r="G2427" s="200"/>
      <c r="H2427" s="200"/>
      <c r="I2427" s="200"/>
      <c r="J2427" s="200"/>
      <c r="K2427" s="200"/>
      <c r="L2427" s="200"/>
      <c r="M2427" s="200"/>
      <c r="N2427" s="200"/>
      <c r="O2427" s="200"/>
    </row>
    <row r="2428" spans="4:15" x14ac:dyDescent="0.5">
      <c r="D2428" s="200"/>
      <c r="E2428" s="200"/>
      <c r="F2428" s="200"/>
      <c r="G2428" s="200"/>
      <c r="H2428" s="200"/>
      <c r="I2428" s="200"/>
      <c r="J2428" s="200"/>
      <c r="K2428" s="200"/>
      <c r="L2428" s="200"/>
      <c r="M2428" s="200"/>
      <c r="N2428" s="200"/>
      <c r="O2428" s="200"/>
    </row>
    <row r="2429" spans="4:15" x14ac:dyDescent="0.5">
      <c r="D2429" s="200"/>
      <c r="E2429" s="200"/>
      <c r="F2429" s="200"/>
      <c r="G2429" s="200"/>
      <c r="H2429" s="200"/>
      <c r="I2429" s="200"/>
      <c r="J2429" s="200"/>
      <c r="K2429" s="200"/>
      <c r="L2429" s="200"/>
      <c r="M2429" s="200"/>
      <c r="N2429" s="200"/>
      <c r="O2429" s="200"/>
    </row>
    <row r="2430" spans="4:15" x14ac:dyDescent="0.5">
      <c r="D2430" s="200"/>
      <c r="E2430" s="200"/>
      <c r="F2430" s="200"/>
      <c r="G2430" s="200"/>
      <c r="H2430" s="200"/>
      <c r="I2430" s="200"/>
      <c r="J2430" s="200"/>
      <c r="K2430" s="200"/>
      <c r="L2430" s="200"/>
      <c r="M2430" s="200"/>
      <c r="N2430" s="200"/>
      <c r="O2430" s="200"/>
    </row>
    <row r="2431" spans="4:15" x14ac:dyDescent="0.5">
      <c r="D2431" s="200"/>
      <c r="E2431" s="200"/>
      <c r="F2431" s="200"/>
      <c r="G2431" s="200"/>
      <c r="H2431" s="200"/>
      <c r="I2431" s="200"/>
      <c r="J2431" s="200"/>
      <c r="K2431" s="200"/>
      <c r="L2431" s="200"/>
      <c r="M2431" s="200"/>
      <c r="N2431" s="200"/>
      <c r="O2431" s="200"/>
    </row>
    <row r="2432" spans="4:15" x14ac:dyDescent="0.5">
      <c r="D2432" s="200"/>
      <c r="E2432" s="200"/>
      <c r="F2432" s="200"/>
      <c r="G2432" s="200"/>
      <c r="H2432" s="200"/>
      <c r="I2432" s="200"/>
      <c r="J2432" s="200"/>
      <c r="K2432" s="200"/>
      <c r="L2432" s="200"/>
      <c r="M2432" s="200"/>
      <c r="N2432" s="200"/>
      <c r="O2432" s="200"/>
    </row>
    <row r="2433" spans="4:15" x14ac:dyDescent="0.5">
      <c r="D2433" s="200"/>
      <c r="E2433" s="200"/>
      <c r="F2433" s="200"/>
      <c r="G2433" s="200"/>
      <c r="H2433" s="200"/>
      <c r="I2433" s="200"/>
      <c r="J2433" s="200"/>
      <c r="K2433" s="200"/>
      <c r="L2433" s="200"/>
      <c r="M2433" s="200"/>
      <c r="N2433" s="200"/>
      <c r="O2433" s="200"/>
    </row>
    <row r="2434" spans="4:15" x14ac:dyDescent="0.5">
      <c r="D2434" s="200"/>
      <c r="E2434" s="200"/>
      <c r="F2434" s="200"/>
      <c r="G2434" s="200"/>
      <c r="H2434" s="200"/>
      <c r="I2434" s="200"/>
      <c r="J2434" s="200"/>
      <c r="K2434" s="200"/>
      <c r="L2434" s="200"/>
      <c r="M2434" s="200"/>
      <c r="N2434" s="200"/>
      <c r="O2434" s="200"/>
    </row>
    <row r="2435" spans="4:15" x14ac:dyDescent="0.5">
      <c r="D2435" s="200"/>
      <c r="E2435" s="200"/>
      <c r="F2435" s="200"/>
      <c r="G2435" s="200"/>
      <c r="H2435" s="200"/>
      <c r="I2435" s="200"/>
      <c r="J2435" s="200"/>
      <c r="K2435" s="200"/>
      <c r="L2435" s="200"/>
      <c r="M2435" s="200"/>
      <c r="N2435" s="200"/>
      <c r="O2435" s="200"/>
    </row>
    <row r="2436" spans="4:15" x14ac:dyDescent="0.5">
      <c r="D2436" s="200"/>
      <c r="E2436" s="200"/>
      <c r="F2436" s="200"/>
      <c r="G2436" s="200"/>
      <c r="H2436" s="200"/>
      <c r="I2436" s="200"/>
      <c r="J2436" s="200"/>
      <c r="K2436" s="200"/>
      <c r="L2436" s="200"/>
      <c r="M2436" s="200"/>
      <c r="N2436" s="200"/>
      <c r="O2436" s="200"/>
    </row>
    <row r="2437" spans="4:15" x14ac:dyDescent="0.5">
      <c r="D2437" s="200"/>
      <c r="E2437" s="200"/>
      <c r="F2437" s="200"/>
      <c r="G2437" s="200"/>
      <c r="H2437" s="200"/>
      <c r="I2437" s="200"/>
      <c r="J2437" s="200"/>
      <c r="K2437" s="200"/>
      <c r="L2437" s="200"/>
      <c r="M2437" s="200"/>
      <c r="N2437" s="200"/>
      <c r="O2437" s="200"/>
    </row>
    <row r="2438" spans="4:15" x14ac:dyDescent="0.5">
      <c r="D2438" s="200"/>
      <c r="E2438" s="200"/>
      <c r="F2438" s="200"/>
      <c r="G2438" s="200"/>
      <c r="H2438" s="200"/>
      <c r="I2438" s="200"/>
      <c r="J2438" s="200"/>
      <c r="K2438" s="200"/>
      <c r="L2438" s="200"/>
      <c r="M2438" s="200"/>
      <c r="N2438" s="200"/>
      <c r="O2438" s="200"/>
    </row>
    <row r="2439" spans="4:15" x14ac:dyDescent="0.5">
      <c r="D2439" s="200"/>
      <c r="E2439" s="200"/>
      <c r="F2439" s="200"/>
      <c r="G2439" s="200"/>
      <c r="H2439" s="200"/>
      <c r="I2439" s="200"/>
      <c r="J2439" s="200"/>
      <c r="K2439" s="200"/>
      <c r="L2439" s="200"/>
      <c r="M2439" s="200"/>
      <c r="N2439" s="200"/>
      <c r="O2439" s="200"/>
    </row>
    <row r="2440" spans="4:15" x14ac:dyDescent="0.5">
      <c r="D2440" s="200"/>
      <c r="E2440" s="200"/>
      <c r="F2440" s="200"/>
      <c r="G2440" s="200"/>
      <c r="H2440" s="200"/>
      <c r="I2440" s="200"/>
      <c r="J2440" s="200"/>
      <c r="K2440" s="200"/>
      <c r="L2440" s="200"/>
      <c r="M2440" s="200"/>
      <c r="N2440" s="200"/>
      <c r="O2440" s="200"/>
    </row>
    <row r="2441" spans="4:15" x14ac:dyDescent="0.5">
      <c r="D2441" s="200"/>
      <c r="E2441" s="200"/>
      <c r="F2441" s="200"/>
      <c r="G2441" s="200"/>
      <c r="H2441" s="200"/>
      <c r="I2441" s="200"/>
      <c r="J2441" s="200"/>
      <c r="K2441" s="200"/>
      <c r="L2441" s="200"/>
      <c r="M2441" s="200"/>
      <c r="N2441" s="200"/>
      <c r="O2441" s="200"/>
    </row>
    <row r="2442" spans="4:15" x14ac:dyDescent="0.5">
      <c r="D2442" s="200"/>
      <c r="E2442" s="200"/>
      <c r="F2442" s="200"/>
      <c r="G2442" s="200"/>
      <c r="H2442" s="200"/>
      <c r="I2442" s="200"/>
      <c r="J2442" s="200"/>
      <c r="K2442" s="200"/>
      <c r="L2442" s="200"/>
      <c r="M2442" s="200"/>
      <c r="N2442" s="200"/>
      <c r="O2442" s="200"/>
    </row>
    <row r="2443" spans="4:15" x14ac:dyDescent="0.5">
      <c r="D2443" s="200"/>
      <c r="E2443" s="200"/>
      <c r="F2443" s="200"/>
      <c r="G2443" s="200"/>
      <c r="H2443" s="200"/>
      <c r="I2443" s="200"/>
      <c r="J2443" s="200"/>
      <c r="K2443" s="200"/>
      <c r="L2443" s="200"/>
      <c r="M2443" s="200"/>
      <c r="N2443" s="200"/>
      <c r="O2443" s="200"/>
    </row>
    <row r="2444" spans="4:15" x14ac:dyDescent="0.5">
      <c r="D2444" s="200"/>
      <c r="E2444" s="200"/>
      <c r="F2444" s="200"/>
      <c r="G2444" s="200"/>
      <c r="H2444" s="200"/>
      <c r="I2444" s="200"/>
      <c r="J2444" s="200"/>
      <c r="K2444" s="200"/>
      <c r="L2444" s="200"/>
      <c r="M2444" s="200"/>
      <c r="N2444" s="200"/>
      <c r="O2444" s="200"/>
    </row>
    <row r="2445" spans="4:15" x14ac:dyDescent="0.5">
      <c r="D2445" s="200"/>
      <c r="E2445" s="200"/>
      <c r="F2445" s="200"/>
      <c r="G2445" s="200"/>
      <c r="H2445" s="200"/>
      <c r="I2445" s="200"/>
      <c r="J2445" s="200"/>
      <c r="K2445" s="200"/>
      <c r="L2445" s="200"/>
      <c r="M2445" s="200"/>
      <c r="N2445" s="200"/>
      <c r="O2445" s="200"/>
    </row>
    <row r="2446" spans="4:15" x14ac:dyDescent="0.5">
      <c r="D2446" s="200"/>
      <c r="E2446" s="200"/>
      <c r="F2446" s="200"/>
      <c r="G2446" s="200"/>
      <c r="H2446" s="200"/>
      <c r="I2446" s="200"/>
      <c r="J2446" s="200"/>
      <c r="K2446" s="200"/>
      <c r="L2446" s="200"/>
      <c r="M2446" s="200"/>
      <c r="N2446" s="200"/>
      <c r="O2446" s="200"/>
    </row>
    <row r="2447" spans="4:15" x14ac:dyDescent="0.5">
      <c r="D2447" s="200"/>
      <c r="E2447" s="200"/>
      <c r="F2447" s="200"/>
      <c r="G2447" s="200"/>
      <c r="H2447" s="200"/>
      <c r="I2447" s="200"/>
      <c r="J2447" s="200"/>
      <c r="K2447" s="200"/>
      <c r="L2447" s="200"/>
      <c r="M2447" s="200"/>
      <c r="N2447" s="200"/>
      <c r="O2447" s="200"/>
    </row>
    <row r="2448" spans="4:15" x14ac:dyDescent="0.5">
      <c r="D2448" s="200"/>
      <c r="E2448" s="200"/>
      <c r="F2448" s="200"/>
      <c r="G2448" s="200"/>
      <c r="H2448" s="200"/>
      <c r="I2448" s="200"/>
      <c r="J2448" s="200"/>
      <c r="K2448" s="200"/>
      <c r="L2448" s="200"/>
      <c r="M2448" s="200"/>
      <c r="N2448" s="200"/>
      <c r="O2448" s="200"/>
    </row>
    <row r="2449" spans="4:15" x14ac:dyDescent="0.5">
      <c r="D2449" s="200"/>
      <c r="E2449" s="200"/>
      <c r="F2449" s="200"/>
      <c r="G2449" s="200"/>
      <c r="H2449" s="200"/>
      <c r="I2449" s="200"/>
      <c r="J2449" s="200"/>
      <c r="K2449" s="200"/>
      <c r="L2449" s="200"/>
      <c r="M2449" s="200"/>
      <c r="N2449" s="200"/>
      <c r="O2449" s="200"/>
    </row>
    <row r="2450" spans="4:15" x14ac:dyDescent="0.5">
      <c r="D2450" s="200"/>
      <c r="E2450" s="200"/>
      <c r="F2450" s="200"/>
      <c r="G2450" s="200"/>
      <c r="H2450" s="200"/>
      <c r="I2450" s="200"/>
      <c r="J2450" s="200"/>
      <c r="K2450" s="200"/>
      <c r="L2450" s="200"/>
      <c r="M2450" s="200"/>
      <c r="N2450" s="200"/>
      <c r="O2450" s="200"/>
    </row>
    <row r="2451" spans="4:15" x14ac:dyDescent="0.5">
      <c r="D2451" s="200"/>
      <c r="E2451" s="200"/>
      <c r="F2451" s="200"/>
      <c r="G2451" s="200"/>
      <c r="H2451" s="200"/>
      <c r="I2451" s="200"/>
      <c r="J2451" s="200"/>
      <c r="K2451" s="200"/>
      <c r="L2451" s="200"/>
      <c r="M2451" s="200"/>
      <c r="N2451" s="200"/>
      <c r="O2451" s="200"/>
    </row>
    <row r="2452" spans="4:15" x14ac:dyDescent="0.5">
      <c r="D2452" s="200"/>
      <c r="E2452" s="200"/>
      <c r="F2452" s="200"/>
      <c r="G2452" s="200"/>
      <c r="H2452" s="200"/>
      <c r="I2452" s="200"/>
      <c r="J2452" s="200"/>
      <c r="K2452" s="200"/>
      <c r="L2452" s="200"/>
      <c r="M2452" s="200"/>
      <c r="N2452" s="200"/>
      <c r="O2452" s="200"/>
    </row>
    <row r="2453" spans="4:15" x14ac:dyDescent="0.5">
      <c r="D2453" s="200"/>
      <c r="E2453" s="200"/>
      <c r="F2453" s="200"/>
      <c r="G2453" s="200"/>
      <c r="H2453" s="200"/>
      <c r="I2453" s="200"/>
      <c r="J2453" s="200"/>
      <c r="K2453" s="200"/>
      <c r="L2453" s="200"/>
      <c r="M2453" s="200"/>
      <c r="N2453" s="200"/>
      <c r="O2453" s="200"/>
    </row>
    <row r="2454" spans="4:15" x14ac:dyDescent="0.5">
      <c r="D2454" s="200"/>
      <c r="E2454" s="200"/>
      <c r="F2454" s="200"/>
      <c r="G2454" s="200"/>
      <c r="H2454" s="200"/>
      <c r="I2454" s="200"/>
      <c r="J2454" s="200"/>
      <c r="K2454" s="200"/>
      <c r="L2454" s="200"/>
      <c r="M2454" s="200"/>
      <c r="N2454" s="200"/>
      <c r="O2454" s="200"/>
    </row>
    <row r="2455" spans="4:15" x14ac:dyDescent="0.5">
      <c r="D2455" s="200"/>
      <c r="E2455" s="200"/>
      <c r="F2455" s="200"/>
      <c r="G2455" s="200"/>
      <c r="H2455" s="200"/>
      <c r="I2455" s="200"/>
      <c r="J2455" s="200"/>
      <c r="K2455" s="200"/>
      <c r="L2455" s="200"/>
      <c r="M2455" s="200"/>
      <c r="N2455" s="200"/>
      <c r="O2455" s="200"/>
    </row>
    <row r="2456" spans="4:15" x14ac:dyDescent="0.5">
      <c r="D2456" s="200"/>
      <c r="E2456" s="200"/>
      <c r="F2456" s="200"/>
      <c r="G2456" s="200"/>
      <c r="H2456" s="200"/>
      <c r="I2456" s="200"/>
      <c r="J2456" s="200"/>
      <c r="K2456" s="200"/>
      <c r="L2456" s="200"/>
      <c r="M2456" s="200"/>
      <c r="N2456" s="200"/>
      <c r="O2456" s="200"/>
    </row>
    <row r="2457" spans="4:15" x14ac:dyDescent="0.5">
      <c r="D2457" s="200"/>
      <c r="E2457" s="200"/>
      <c r="F2457" s="200"/>
      <c r="G2457" s="200"/>
      <c r="H2457" s="200"/>
      <c r="I2457" s="200"/>
      <c r="J2457" s="200"/>
      <c r="K2457" s="200"/>
      <c r="L2457" s="200"/>
      <c r="M2457" s="200"/>
      <c r="N2457" s="200"/>
      <c r="O2457" s="200"/>
    </row>
    <row r="2458" spans="4:15" x14ac:dyDescent="0.5">
      <c r="D2458" s="200"/>
      <c r="E2458" s="200"/>
      <c r="F2458" s="200"/>
      <c r="G2458" s="200"/>
      <c r="H2458" s="200"/>
      <c r="I2458" s="200"/>
      <c r="J2458" s="200"/>
      <c r="K2458" s="200"/>
      <c r="L2458" s="200"/>
      <c r="M2458" s="200"/>
      <c r="N2458" s="200"/>
      <c r="O2458" s="200"/>
    </row>
    <row r="2459" spans="4:15" x14ac:dyDescent="0.5">
      <c r="D2459" s="200"/>
      <c r="E2459" s="200"/>
      <c r="F2459" s="200"/>
      <c r="G2459" s="200"/>
      <c r="H2459" s="200"/>
      <c r="I2459" s="200"/>
      <c r="J2459" s="200"/>
      <c r="K2459" s="200"/>
      <c r="L2459" s="200"/>
      <c r="M2459" s="200"/>
      <c r="N2459" s="200"/>
      <c r="O2459" s="200"/>
    </row>
    <row r="2460" spans="4:15" x14ac:dyDescent="0.5">
      <c r="D2460" s="200"/>
      <c r="E2460" s="200"/>
      <c r="F2460" s="200"/>
      <c r="G2460" s="200"/>
      <c r="H2460" s="200"/>
      <c r="I2460" s="200"/>
      <c r="J2460" s="200"/>
      <c r="K2460" s="200"/>
      <c r="L2460" s="200"/>
      <c r="M2460" s="200"/>
      <c r="N2460" s="200"/>
      <c r="O2460" s="200"/>
    </row>
    <row r="2461" spans="4:15" x14ac:dyDescent="0.5">
      <c r="D2461" s="200"/>
      <c r="E2461" s="200"/>
      <c r="F2461" s="200"/>
      <c r="G2461" s="200"/>
      <c r="H2461" s="200"/>
      <c r="I2461" s="200"/>
      <c r="J2461" s="200"/>
      <c r="K2461" s="200"/>
      <c r="L2461" s="200"/>
      <c r="M2461" s="200"/>
      <c r="N2461" s="200"/>
      <c r="O2461" s="200"/>
    </row>
    <row r="2462" spans="4:15" x14ac:dyDescent="0.5">
      <c r="D2462" s="200"/>
      <c r="E2462" s="200"/>
      <c r="F2462" s="200"/>
      <c r="G2462" s="200"/>
      <c r="H2462" s="200"/>
      <c r="I2462" s="200"/>
      <c r="J2462" s="200"/>
      <c r="K2462" s="200"/>
      <c r="L2462" s="200"/>
      <c r="M2462" s="200"/>
      <c r="N2462" s="200"/>
      <c r="O2462" s="200"/>
    </row>
    <row r="2463" spans="4:15" x14ac:dyDescent="0.5">
      <c r="D2463" s="200"/>
      <c r="E2463" s="200"/>
      <c r="F2463" s="200"/>
      <c r="G2463" s="200"/>
      <c r="H2463" s="200"/>
      <c r="I2463" s="200"/>
      <c r="J2463" s="200"/>
      <c r="K2463" s="200"/>
      <c r="L2463" s="200"/>
      <c r="M2463" s="200"/>
      <c r="N2463" s="200"/>
      <c r="O2463" s="200"/>
    </row>
    <row r="2464" spans="4:15" x14ac:dyDescent="0.5">
      <c r="D2464" s="200"/>
      <c r="E2464" s="200"/>
      <c r="F2464" s="200"/>
      <c r="G2464" s="200"/>
      <c r="H2464" s="200"/>
      <c r="I2464" s="200"/>
      <c r="J2464" s="200"/>
      <c r="K2464" s="200"/>
      <c r="L2464" s="200"/>
      <c r="M2464" s="200"/>
      <c r="N2464" s="200"/>
      <c r="O2464" s="200"/>
    </row>
    <row r="2465" spans="4:15" x14ac:dyDescent="0.5">
      <c r="D2465" s="200"/>
      <c r="E2465" s="200"/>
      <c r="F2465" s="200"/>
      <c r="G2465" s="200"/>
      <c r="H2465" s="200"/>
      <c r="I2465" s="200"/>
      <c r="J2465" s="200"/>
      <c r="K2465" s="200"/>
      <c r="L2465" s="200"/>
      <c r="M2465" s="200"/>
      <c r="N2465" s="200"/>
      <c r="O2465" s="200"/>
    </row>
    <row r="2466" spans="4:15" x14ac:dyDescent="0.5">
      <c r="D2466" s="200"/>
      <c r="E2466" s="200"/>
      <c r="F2466" s="200"/>
      <c r="G2466" s="200"/>
      <c r="H2466" s="200"/>
      <c r="I2466" s="200"/>
      <c r="J2466" s="200"/>
      <c r="K2466" s="200"/>
      <c r="L2466" s="200"/>
      <c r="M2466" s="200"/>
      <c r="N2466" s="200"/>
      <c r="O2466" s="200"/>
    </row>
    <row r="2467" spans="4:15" x14ac:dyDescent="0.5">
      <c r="D2467" s="200"/>
      <c r="E2467" s="200"/>
      <c r="F2467" s="200"/>
      <c r="G2467" s="200"/>
      <c r="H2467" s="200"/>
      <c r="I2467" s="200"/>
      <c r="J2467" s="200"/>
      <c r="K2467" s="200"/>
      <c r="L2467" s="200"/>
      <c r="M2467" s="200"/>
      <c r="N2467" s="200"/>
      <c r="O2467" s="200"/>
    </row>
    <row r="2468" spans="4:15" x14ac:dyDescent="0.5">
      <c r="D2468" s="200"/>
      <c r="E2468" s="200"/>
      <c r="F2468" s="200"/>
      <c r="G2468" s="200"/>
      <c r="H2468" s="200"/>
      <c r="I2468" s="200"/>
      <c r="J2468" s="200"/>
      <c r="K2468" s="200"/>
      <c r="L2468" s="200"/>
      <c r="M2468" s="200"/>
      <c r="N2468" s="200"/>
      <c r="O2468" s="200"/>
    </row>
    <row r="2469" spans="4:15" x14ac:dyDescent="0.5">
      <c r="D2469" s="200"/>
      <c r="E2469" s="200"/>
      <c r="F2469" s="200"/>
      <c r="G2469" s="200"/>
      <c r="H2469" s="200"/>
      <c r="I2469" s="200"/>
      <c r="J2469" s="200"/>
      <c r="K2469" s="200"/>
      <c r="L2469" s="200"/>
      <c r="M2469" s="200"/>
      <c r="N2469" s="200"/>
      <c r="O2469" s="200"/>
    </row>
    <row r="2470" spans="4:15" x14ac:dyDescent="0.5">
      <c r="D2470" s="200"/>
      <c r="E2470" s="200"/>
      <c r="F2470" s="200"/>
      <c r="G2470" s="200"/>
      <c r="H2470" s="200"/>
      <c r="I2470" s="200"/>
      <c r="J2470" s="200"/>
      <c r="K2470" s="200"/>
      <c r="L2470" s="200"/>
      <c r="M2470" s="200"/>
      <c r="N2470" s="200"/>
      <c r="O2470" s="200"/>
    </row>
    <row r="2471" spans="4:15" x14ac:dyDescent="0.5">
      <c r="D2471" s="200"/>
      <c r="E2471" s="200"/>
      <c r="F2471" s="200"/>
      <c r="G2471" s="200"/>
      <c r="H2471" s="200"/>
      <c r="I2471" s="200"/>
      <c r="J2471" s="200"/>
      <c r="K2471" s="200"/>
      <c r="L2471" s="200"/>
      <c r="M2471" s="200"/>
      <c r="N2471" s="200"/>
      <c r="O2471" s="200"/>
    </row>
    <row r="2472" spans="4:15" x14ac:dyDescent="0.5">
      <c r="D2472" s="200"/>
      <c r="E2472" s="200"/>
      <c r="F2472" s="200"/>
      <c r="G2472" s="200"/>
      <c r="H2472" s="200"/>
      <c r="I2472" s="200"/>
      <c r="J2472" s="200"/>
      <c r="K2472" s="200"/>
      <c r="L2472" s="200"/>
      <c r="M2472" s="200"/>
      <c r="N2472" s="200"/>
      <c r="O2472" s="200"/>
    </row>
    <row r="2473" spans="4:15" x14ac:dyDescent="0.5">
      <c r="D2473" s="200"/>
      <c r="E2473" s="200"/>
      <c r="F2473" s="200"/>
      <c r="G2473" s="200"/>
      <c r="H2473" s="200"/>
      <c r="I2473" s="200"/>
      <c r="J2473" s="200"/>
      <c r="K2473" s="200"/>
      <c r="L2473" s="200"/>
      <c r="M2473" s="200"/>
      <c r="N2473" s="200"/>
      <c r="O2473" s="200"/>
    </row>
    <row r="2474" spans="4:15" x14ac:dyDescent="0.5">
      <c r="D2474" s="200"/>
      <c r="E2474" s="200"/>
      <c r="F2474" s="200"/>
      <c r="G2474" s="200"/>
      <c r="H2474" s="200"/>
      <c r="I2474" s="200"/>
      <c r="J2474" s="200"/>
      <c r="K2474" s="200"/>
      <c r="L2474" s="200"/>
      <c r="M2474" s="200"/>
      <c r="N2474" s="200"/>
      <c r="O2474" s="200"/>
    </row>
    <row r="2475" spans="4:15" x14ac:dyDescent="0.5">
      <c r="D2475" s="200"/>
      <c r="E2475" s="200"/>
      <c r="F2475" s="200"/>
      <c r="G2475" s="200"/>
      <c r="H2475" s="200"/>
      <c r="I2475" s="200"/>
      <c r="J2475" s="200"/>
      <c r="K2475" s="200"/>
      <c r="L2475" s="200"/>
      <c r="M2475" s="200"/>
      <c r="N2475" s="200"/>
      <c r="O2475" s="200"/>
    </row>
    <row r="2476" spans="4:15" x14ac:dyDescent="0.5">
      <c r="D2476" s="200"/>
      <c r="E2476" s="200"/>
      <c r="F2476" s="200"/>
      <c r="G2476" s="200"/>
      <c r="H2476" s="200"/>
      <c r="I2476" s="200"/>
      <c r="J2476" s="200"/>
      <c r="K2476" s="200"/>
      <c r="L2476" s="200"/>
      <c r="M2476" s="200"/>
      <c r="N2476" s="200"/>
      <c r="O2476" s="200"/>
    </row>
    <row r="2477" spans="4:15" x14ac:dyDescent="0.5">
      <c r="D2477" s="200"/>
      <c r="E2477" s="200"/>
      <c r="F2477" s="200"/>
      <c r="G2477" s="200"/>
      <c r="H2477" s="200"/>
      <c r="I2477" s="200"/>
      <c r="J2477" s="200"/>
      <c r="K2477" s="200"/>
      <c r="L2477" s="200"/>
      <c r="M2477" s="200"/>
      <c r="N2477" s="200"/>
      <c r="O2477" s="200"/>
    </row>
    <row r="2478" spans="4:15" x14ac:dyDescent="0.5">
      <c r="D2478" s="200"/>
      <c r="E2478" s="200"/>
      <c r="F2478" s="200"/>
      <c r="G2478" s="200"/>
      <c r="H2478" s="200"/>
      <c r="I2478" s="200"/>
      <c r="J2478" s="200"/>
      <c r="K2478" s="200"/>
      <c r="L2478" s="200"/>
      <c r="M2478" s="200"/>
      <c r="N2478" s="200"/>
      <c r="O2478" s="200"/>
    </row>
    <row r="2479" spans="4:15" x14ac:dyDescent="0.5">
      <c r="D2479" s="200"/>
      <c r="E2479" s="200"/>
      <c r="F2479" s="200"/>
      <c r="G2479" s="200"/>
      <c r="H2479" s="200"/>
      <c r="I2479" s="200"/>
      <c r="J2479" s="200"/>
      <c r="K2479" s="200"/>
      <c r="L2479" s="200"/>
      <c r="M2479" s="200"/>
      <c r="N2479" s="200"/>
      <c r="O2479" s="200"/>
    </row>
    <row r="2480" spans="4:15" x14ac:dyDescent="0.5">
      <c r="D2480" s="200"/>
      <c r="E2480" s="200"/>
      <c r="F2480" s="200"/>
      <c r="G2480" s="200"/>
      <c r="H2480" s="200"/>
      <c r="I2480" s="200"/>
      <c r="J2480" s="200"/>
      <c r="K2480" s="200"/>
      <c r="L2480" s="200"/>
      <c r="M2480" s="200"/>
      <c r="N2480" s="200"/>
      <c r="O2480" s="200"/>
    </row>
    <row r="2481" spans="4:15" x14ac:dyDescent="0.5">
      <c r="D2481" s="200"/>
      <c r="E2481" s="200"/>
      <c r="F2481" s="200"/>
      <c r="G2481" s="200"/>
      <c r="H2481" s="200"/>
      <c r="I2481" s="200"/>
      <c r="J2481" s="200"/>
      <c r="K2481" s="200"/>
      <c r="L2481" s="200"/>
      <c r="M2481" s="200"/>
      <c r="N2481" s="200"/>
      <c r="O2481" s="200"/>
    </row>
    <row r="2482" spans="4:15" x14ac:dyDescent="0.5">
      <c r="D2482" s="200"/>
      <c r="E2482" s="200"/>
      <c r="F2482" s="200"/>
      <c r="G2482" s="200"/>
      <c r="H2482" s="200"/>
      <c r="I2482" s="200"/>
      <c r="J2482" s="200"/>
      <c r="K2482" s="200"/>
      <c r="L2482" s="200"/>
      <c r="M2482" s="200"/>
      <c r="N2482" s="200"/>
      <c r="O2482" s="200"/>
    </row>
    <row r="2483" spans="4:15" x14ac:dyDescent="0.5">
      <c r="D2483" s="200"/>
      <c r="E2483" s="200"/>
      <c r="F2483" s="200"/>
      <c r="G2483" s="200"/>
      <c r="H2483" s="200"/>
      <c r="I2483" s="200"/>
      <c r="J2483" s="200"/>
      <c r="K2483" s="200"/>
      <c r="L2483" s="200"/>
      <c r="M2483" s="200"/>
      <c r="N2483" s="200"/>
      <c r="O2483" s="200"/>
    </row>
    <row r="2484" spans="4:15" x14ac:dyDescent="0.5">
      <c r="D2484" s="200"/>
      <c r="E2484" s="200"/>
      <c r="F2484" s="200"/>
      <c r="G2484" s="200"/>
      <c r="H2484" s="200"/>
      <c r="I2484" s="200"/>
      <c r="J2484" s="200"/>
      <c r="K2484" s="200"/>
      <c r="L2484" s="200"/>
      <c r="M2484" s="200"/>
      <c r="N2484" s="200"/>
      <c r="O2484" s="200"/>
    </row>
    <row r="2485" spans="4:15" x14ac:dyDescent="0.5">
      <c r="D2485" s="200"/>
      <c r="E2485" s="200"/>
      <c r="F2485" s="200"/>
      <c r="G2485" s="200"/>
      <c r="H2485" s="200"/>
      <c r="I2485" s="200"/>
      <c r="J2485" s="200"/>
      <c r="K2485" s="200"/>
      <c r="L2485" s="200"/>
      <c r="M2485" s="200"/>
      <c r="N2485" s="200"/>
      <c r="O2485" s="200"/>
    </row>
    <row r="2486" spans="4:15" x14ac:dyDescent="0.5">
      <c r="D2486" s="200"/>
      <c r="E2486" s="200"/>
      <c r="F2486" s="200"/>
      <c r="G2486" s="200"/>
      <c r="H2486" s="200"/>
      <c r="I2486" s="200"/>
      <c r="J2486" s="200"/>
      <c r="K2486" s="200"/>
      <c r="L2486" s="200"/>
      <c r="M2486" s="200"/>
      <c r="N2486" s="200"/>
      <c r="O2486" s="200"/>
    </row>
    <row r="2487" spans="4:15" x14ac:dyDescent="0.5">
      <c r="D2487" s="200"/>
      <c r="E2487" s="200"/>
      <c r="F2487" s="200"/>
      <c r="G2487" s="200"/>
      <c r="H2487" s="200"/>
      <c r="I2487" s="200"/>
      <c r="J2487" s="200"/>
      <c r="K2487" s="200"/>
      <c r="L2487" s="200"/>
      <c r="M2487" s="200"/>
      <c r="N2487" s="200"/>
      <c r="O2487" s="200"/>
    </row>
    <row r="2488" spans="4:15" x14ac:dyDescent="0.5">
      <c r="D2488" s="200"/>
      <c r="E2488" s="200"/>
      <c r="F2488" s="200"/>
      <c r="G2488" s="200"/>
      <c r="H2488" s="200"/>
      <c r="I2488" s="200"/>
      <c r="J2488" s="200"/>
      <c r="K2488" s="200"/>
      <c r="L2488" s="200"/>
      <c r="M2488" s="200"/>
      <c r="N2488" s="200"/>
      <c r="O2488" s="200"/>
    </row>
    <row r="2489" spans="4:15" x14ac:dyDescent="0.5">
      <c r="D2489" s="200"/>
      <c r="E2489" s="200"/>
      <c r="F2489" s="200"/>
      <c r="G2489" s="200"/>
      <c r="H2489" s="200"/>
      <c r="I2489" s="200"/>
      <c r="J2489" s="200"/>
      <c r="K2489" s="200"/>
      <c r="L2489" s="200"/>
      <c r="M2489" s="200"/>
      <c r="N2489" s="200"/>
      <c r="O2489" s="200"/>
    </row>
    <row r="2490" spans="4:15" x14ac:dyDescent="0.5">
      <c r="D2490" s="200"/>
      <c r="E2490" s="200"/>
      <c r="F2490" s="200"/>
      <c r="G2490" s="200"/>
      <c r="H2490" s="200"/>
      <c r="I2490" s="200"/>
      <c r="J2490" s="200"/>
      <c r="K2490" s="200"/>
      <c r="L2490" s="200"/>
      <c r="M2490" s="200"/>
      <c r="N2490" s="200"/>
      <c r="O2490" s="200"/>
    </row>
    <row r="2491" spans="4:15" x14ac:dyDescent="0.5">
      <c r="D2491" s="200"/>
      <c r="E2491" s="200"/>
      <c r="F2491" s="200"/>
      <c r="G2491" s="200"/>
      <c r="H2491" s="200"/>
      <c r="I2491" s="200"/>
      <c r="J2491" s="200"/>
      <c r="K2491" s="200"/>
      <c r="L2491" s="200"/>
      <c r="M2491" s="200"/>
      <c r="N2491" s="200"/>
      <c r="O2491" s="200"/>
    </row>
    <row r="2492" spans="4:15" x14ac:dyDescent="0.5">
      <c r="D2492" s="200"/>
      <c r="E2492" s="200"/>
      <c r="F2492" s="200"/>
      <c r="G2492" s="200"/>
      <c r="H2492" s="200"/>
      <c r="I2492" s="200"/>
      <c r="J2492" s="200"/>
      <c r="K2492" s="200"/>
      <c r="L2492" s="200"/>
      <c r="M2492" s="200"/>
      <c r="N2492" s="200"/>
      <c r="O2492" s="200"/>
    </row>
    <row r="2493" spans="4:15" x14ac:dyDescent="0.5">
      <c r="D2493" s="200"/>
      <c r="E2493" s="200"/>
      <c r="F2493" s="200"/>
      <c r="G2493" s="200"/>
      <c r="H2493" s="200"/>
      <c r="I2493" s="200"/>
      <c r="J2493" s="200"/>
      <c r="K2493" s="200"/>
      <c r="L2493" s="200"/>
      <c r="M2493" s="200"/>
      <c r="N2493" s="200"/>
      <c r="O2493" s="200"/>
    </row>
    <row r="2494" spans="4:15" x14ac:dyDescent="0.5">
      <c r="D2494" s="200"/>
      <c r="E2494" s="200"/>
      <c r="F2494" s="200"/>
      <c r="G2494" s="200"/>
      <c r="H2494" s="200"/>
      <c r="I2494" s="200"/>
      <c r="J2494" s="200"/>
      <c r="K2494" s="200"/>
      <c r="L2494" s="200"/>
      <c r="M2494" s="200"/>
      <c r="N2494" s="200"/>
      <c r="O2494" s="200"/>
    </row>
    <row r="2495" spans="4:15" x14ac:dyDescent="0.5">
      <c r="D2495" s="200"/>
      <c r="E2495" s="200"/>
      <c r="F2495" s="200"/>
      <c r="G2495" s="200"/>
      <c r="H2495" s="200"/>
      <c r="I2495" s="200"/>
      <c r="J2495" s="200"/>
      <c r="K2495" s="200"/>
      <c r="L2495" s="200"/>
      <c r="M2495" s="200"/>
      <c r="N2495" s="200"/>
      <c r="O2495" s="200"/>
    </row>
    <row r="2496" spans="4:15" x14ac:dyDescent="0.5">
      <c r="D2496" s="200"/>
      <c r="E2496" s="200"/>
      <c r="F2496" s="200"/>
      <c r="G2496" s="200"/>
      <c r="H2496" s="200"/>
      <c r="I2496" s="200"/>
      <c r="J2496" s="200"/>
      <c r="K2496" s="200"/>
      <c r="L2496" s="200"/>
      <c r="M2496" s="200"/>
      <c r="N2496" s="200"/>
      <c r="O2496" s="200"/>
    </row>
    <row r="2497" spans="4:15" x14ac:dyDescent="0.5">
      <c r="D2497" s="200"/>
      <c r="E2497" s="200"/>
      <c r="F2497" s="200"/>
      <c r="G2497" s="200"/>
      <c r="H2497" s="200"/>
      <c r="I2497" s="200"/>
      <c r="J2497" s="200"/>
      <c r="K2497" s="200"/>
      <c r="L2497" s="200"/>
      <c r="M2497" s="200"/>
      <c r="N2497" s="200"/>
      <c r="O2497" s="200"/>
    </row>
    <row r="2498" spans="4:15" x14ac:dyDescent="0.5">
      <c r="D2498" s="200"/>
      <c r="E2498" s="200"/>
      <c r="F2498" s="200"/>
      <c r="G2498" s="200"/>
      <c r="H2498" s="200"/>
      <c r="I2498" s="200"/>
      <c r="J2498" s="200"/>
      <c r="K2498" s="200"/>
      <c r="L2498" s="200"/>
      <c r="M2498" s="200"/>
      <c r="N2498" s="200"/>
      <c r="O2498" s="200"/>
    </row>
    <row r="2499" spans="4:15" x14ac:dyDescent="0.5">
      <c r="D2499" s="200"/>
      <c r="E2499" s="200"/>
      <c r="F2499" s="200"/>
      <c r="G2499" s="200"/>
      <c r="H2499" s="200"/>
      <c r="I2499" s="200"/>
      <c r="J2499" s="200"/>
      <c r="K2499" s="200"/>
      <c r="L2499" s="200"/>
      <c r="M2499" s="200"/>
      <c r="N2499" s="200"/>
      <c r="O2499" s="200"/>
    </row>
    <row r="2500" spans="4:15" x14ac:dyDescent="0.5">
      <c r="D2500" s="200"/>
      <c r="E2500" s="200"/>
      <c r="F2500" s="200"/>
      <c r="G2500" s="200"/>
      <c r="H2500" s="200"/>
      <c r="I2500" s="200"/>
      <c r="J2500" s="200"/>
      <c r="K2500" s="200"/>
      <c r="L2500" s="200"/>
      <c r="M2500" s="200"/>
      <c r="N2500" s="200"/>
      <c r="O2500" s="200"/>
    </row>
    <row r="2501" spans="4:15" x14ac:dyDescent="0.5">
      <c r="D2501" s="200"/>
      <c r="E2501" s="200"/>
      <c r="F2501" s="200"/>
      <c r="G2501" s="200"/>
      <c r="H2501" s="200"/>
      <c r="I2501" s="200"/>
      <c r="J2501" s="200"/>
      <c r="K2501" s="200"/>
      <c r="L2501" s="200"/>
      <c r="M2501" s="200"/>
      <c r="N2501" s="200"/>
      <c r="O2501" s="200"/>
    </row>
    <row r="2502" spans="4:15" x14ac:dyDescent="0.5">
      <c r="D2502" s="200"/>
      <c r="E2502" s="200"/>
      <c r="F2502" s="200"/>
      <c r="G2502" s="200"/>
      <c r="H2502" s="200"/>
      <c r="I2502" s="200"/>
      <c r="J2502" s="200"/>
      <c r="K2502" s="200"/>
      <c r="L2502" s="200"/>
      <c r="M2502" s="200"/>
      <c r="N2502" s="200"/>
      <c r="O2502" s="200"/>
    </row>
    <row r="2503" spans="4:15" x14ac:dyDescent="0.5">
      <c r="D2503" s="200"/>
      <c r="E2503" s="200"/>
      <c r="F2503" s="200"/>
      <c r="G2503" s="200"/>
      <c r="H2503" s="200"/>
      <c r="I2503" s="200"/>
      <c r="J2503" s="200"/>
      <c r="K2503" s="200"/>
      <c r="L2503" s="200"/>
      <c r="M2503" s="200"/>
      <c r="N2503" s="200"/>
      <c r="O2503" s="200"/>
    </row>
    <row r="2504" spans="4:15" x14ac:dyDescent="0.5">
      <c r="D2504" s="200"/>
      <c r="E2504" s="200"/>
      <c r="F2504" s="200"/>
      <c r="G2504" s="200"/>
      <c r="H2504" s="200"/>
      <c r="I2504" s="200"/>
      <c r="J2504" s="200"/>
      <c r="K2504" s="200"/>
      <c r="L2504" s="200"/>
      <c r="M2504" s="200"/>
      <c r="N2504" s="200"/>
      <c r="O2504" s="200"/>
    </row>
    <row r="2505" spans="4:15" x14ac:dyDescent="0.5">
      <c r="D2505" s="200"/>
      <c r="E2505" s="200"/>
      <c r="F2505" s="200"/>
      <c r="G2505" s="200"/>
      <c r="H2505" s="200"/>
      <c r="I2505" s="200"/>
      <c r="J2505" s="200"/>
      <c r="K2505" s="200"/>
      <c r="L2505" s="200"/>
      <c r="M2505" s="200"/>
      <c r="N2505" s="200"/>
      <c r="O2505" s="200"/>
    </row>
    <row r="2506" spans="4:15" x14ac:dyDescent="0.5">
      <c r="D2506" s="200"/>
      <c r="E2506" s="200"/>
      <c r="F2506" s="200"/>
      <c r="G2506" s="200"/>
      <c r="H2506" s="200"/>
      <c r="I2506" s="200"/>
      <c r="J2506" s="200"/>
      <c r="K2506" s="200"/>
      <c r="L2506" s="200"/>
      <c r="M2506" s="200"/>
      <c r="N2506" s="200"/>
      <c r="O2506" s="200"/>
    </row>
    <row r="2507" spans="4:15" x14ac:dyDescent="0.5">
      <c r="D2507" s="200"/>
      <c r="E2507" s="200"/>
      <c r="F2507" s="200"/>
      <c r="G2507" s="200"/>
      <c r="H2507" s="200"/>
      <c r="I2507" s="200"/>
      <c r="J2507" s="200"/>
      <c r="K2507" s="200"/>
      <c r="L2507" s="200"/>
      <c r="M2507" s="200"/>
      <c r="N2507" s="200"/>
      <c r="O2507" s="200"/>
    </row>
    <row r="2508" spans="4:15" x14ac:dyDescent="0.5">
      <c r="D2508" s="200"/>
      <c r="E2508" s="200"/>
      <c r="F2508" s="200"/>
      <c r="G2508" s="200"/>
      <c r="H2508" s="200"/>
      <c r="I2508" s="200"/>
      <c r="J2508" s="200"/>
      <c r="K2508" s="200"/>
      <c r="L2508" s="200"/>
      <c r="M2508" s="200"/>
      <c r="N2508" s="200"/>
      <c r="O2508" s="200"/>
    </row>
    <row r="2509" spans="4:15" x14ac:dyDescent="0.5">
      <c r="D2509" s="200"/>
      <c r="E2509" s="200"/>
      <c r="F2509" s="200"/>
      <c r="G2509" s="200"/>
      <c r="H2509" s="200"/>
      <c r="I2509" s="200"/>
      <c r="J2509" s="200"/>
      <c r="K2509" s="200"/>
      <c r="L2509" s="200"/>
      <c r="M2509" s="200"/>
      <c r="N2509" s="200"/>
      <c r="O2509" s="200"/>
    </row>
    <row r="2510" spans="4:15" x14ac:dyDescent="0.5">
      <c r="D2510" s="200"/>
      <c r="E2510" s="200"/>
      <c r="F2510" s="200"/>
      <c r="G2510" s="200"/>
      <c r="H2510" s="200"/>
      <c r="I2510" s="200"/>
      <c r="J2510" s="200"/>
      <c r="K2510" s="200"/>
      <c r="L2510" s="200"/>
      <c r="M2510" s="200"/>
      <c r="N2510" s="200"/>
      <c r="O2510" s="200"/>
    </row>
    <row r="2511" spans="4:15" x14ac:dyDescent="0.5">
      <c r="D2511" s="200"/>
      <c r="E2511" s="200"/>
      <c r="F2511" s="200"/>
      <c r="G2511" s="200"/>
      <c r="H2511" s="200"/>
      <c r="I2511" s="200"/>
      <c r="J2511" s="200"/>
      <c r="K2511" s="200"/>
      <c r="L2511" s="200"/>
      <c r="M2511" s="200"/>
      <c r="N2511" s="200"/>
      <c r="O2511" s="200"/>
    </row>
    <row r="2512" spans="4:15" x14ac:dyDescent="0.5">
      <c r="D2512" s="200"/>
      <c r="E2512" s="200"/>
      <c r="F2512" s="200"/>
      <c r="G2512" s="200"/>
      <c r="H2512" s="200"/>
      <c r="I2512" s="200"/>
      <c r="J2512" s="200"/>
      <c r="K2512" s="200"/>
      <c r="L2512" s="200"/>
      <c r="M2512" s="200"/>
      <c r="N2512" s="200"/>
      <c r="O2512" s="200"/>
    </row>
    <row r="2513" spans="4:15" x14ac:dyDescent="0.5">
      <c r="D2513" s="200"/>
      <c r="E2513" s="200"/>
      <c r="F2513" s="200"/>
      <c r="G2513" s="200"/>
      <c r="H2513" s="200"/>
      <c r="I2513" s="200"/>
      <c r="J2513" s="200"/>
      <c r="K2513" s="200"/>
      <c r="L2513" s="200"/>
      <c r="M2513" s="200"/>
      <c r="N2513" s="200"/>
      <c r="O2513" s="200"/>
    </row>
    <row r="2514" spans="4:15" x14ac:dyDescent="0.5">
      <c r="D2514" s="200"/>
      <c r="E2514" s="200"/>
      <c r="F2514" s="200"/>
      <c r="G2514" s="200"/>
      <c r="H2514" s="200"/>
      <c r="I2514" s="200"/>
      <c r="J2514" s="200"/>
      <c r="K2514" s="200"/>
      <c r="L2514" s="200"/>
      <c r="M2514" s="200"/>
      <c r="N2514" s="200"/>
      <c r="O2514" s="200"/>
    </row>
    <row r="2515" spans="4:15" x14ac:dyDescent="0.5">
      <c r="D2515" s="200"/>
      <c r="E2515" s="200"/>
      <c r="F2515" s="200"/>
      <c r="G2515" s="200"/>
      <c r="H2515" s="200"/>
      <c r="I2515" s="200"/>
      <c r="J2515" s="200"/>
      <c r="K2515" s="200"/>
      <c r="L2515" s="200"/>
      <c r="M2515" s="200"/>
      <c r="N2515" s="200"/>
      <c r="O2515" s="200"/>
    </row>
    <row r="2516" spans="4:15" x14ac:dyDescent="0.5">
      <c r="D2516" s="200"/>
      <c r="E2516" s="200"/>
      <c r="F2516" s="200"/>
      <c r="G2516" s="200"/>
      <c r="H2516" s="200"/>
      <c r="I2516" s="200"/>
      <c r="J2516" s="200"/>
      <c r="K2516" s="200"/>
      <c r="L2516" s="200"/>
      <c r="M2516" s="200"/>
      <c r="N2516" s="200"/>
      <c r="O2516" s="200"/>
    </row>
    <row r="2517" spans="4:15" x14ac:dyDescent="0.5">
      <c r="D2517" s="200"/>
      <c r="E2517" s="200"/>
      <c r="F2517" s="200"/>
      <c r="G2517" s="200"/>
      <c r="H2517" s="200"/>
      <c r="I2517" s="200"/>
      <c r="J2517" s="200"/>
      <c r="K2517" s="200"/>
      <c r="L2517" s="200"/>
      <c r="M2517" s="200"/>
      <c r="N2517" s="200"/>
      <c r="O2517" s="200"/>
    </row>
    <row r="2518" spans="4:15" x14ac:dyDescent="0.5">
      <c r="D2518" s="200"/>
      <c r="E2518" s="200"/>
      <c r="F2518" s="200"/>
      <c r="G2518" s="200"/>
      <c r="H2518" s="200"/>
      <c r="I2518" s="200"/>
      <c r="J2518" s="200"/>
      <c r="K2518" s="200"/>
      <c r="L2518" s="200"/>
      <c r="M2518" s="200"/>
      <c r="N2518" s="200"/>
      <c r="O2518" s="200"/>
    </row>
    <row r="2519" spans="4:15" x14ac:dyDescent="0.5">
      <c r="D2519" s="200"/>
      <c r="E2519" s="200"/>
      <c r="F2519" s="200"/>
      <c r="G2519" s="200"/>
      <c r="H2519" s="200"/>
      <c r="I2519" s="200"/>
      <c r="J2519" s="200"/>
      <c r="K2519" s="200"/>
      <c r="L2519" s="200"/>
      <c r="M2519" s="200"/>
      <c r="N2519" s="200"/>
      <c r="O2519" s="200"/>
    </row>
    <row r="2520" spans="4:15" x14ac:dyDescent="0.5">
      <c r="D2520" s="200"/>
      <c r="E2520" s="200"/>
      <c r="F2520" s="200"/>
      <c r="G2520" s="200"/>
      <c r="H2520" s="200"/>
      <c r="I2520" s="200"/>
      <c r="J2520" s="200"/>
      <c r="K2520" s="200"/>
      <c r="L2520" s="200"/>
      <c r="M2520" s="200"/>
      <c r="N2520" s="200"/>
      <c r="O2520" s="200"/>
    </row>
    <row r="2521" spans="4:15" x14ac:dyDescent="0.5">
      <c r="D2521" s="200"/>
      <c r="E2521" s="200"/>
      <c r="F2521" s="200"/>
      <c r="G2521" s="200"/>
      <c r="H2521" s="200"/>
      <c r="I2521" s="200"/>
      <c r="J2521" s="200"/>
      <c r="K2521" s="200"/>
      <c r="L2521" s="200"/>
      <c r="M2521" s="200"/>
      <c r="N2521" s="200"/>
      <c r="O2521" s="200"/>
    </row>
    <row r="2522" spans="4:15" x14ac:dyDescent="0.5">
      <c r="D2522" s="200"/>
      <c r="E2522" s="200"/>
      <c r="F2522" s="200"/>
      <c r="G2522" s="200"/>
      <c r="H2522" s="200"/>
      <c r="I2522" s="200"/>
      <c r="J2522" s="200"/>
      <c r="K2522" s="200"/>
      <c r="L2522" s="200"/>
      <c r="M2522" s="200"/>
      <c r="N2522" s="200"/>
      <c r="O2522" s="200"/>
    </row>
    <row r="2523" spans="4:15" x14ac:dyDescent="0.5">
      <c r="D2523" s="200"/>
      <c r="E2523" s="200"/>
      <c r="F2523" s="200"/>
      <c r="G2523" s="200"/>
      <c r="H2523" s="200"/>
      <c r="I2523" s="200"/>
      <c r="J2523" s="200"/>
      <c r="K2523" s="200"/>
      <c r="L2523" s="200"/>
      <c r="M2523" s="200"/>
      <c r="N2523" s="200"/>
      <c r="O2523" s="200"/>
    </row>
    <row r="2524" spans="4:15" x14ac:dyDescent="0.5">
      <c r="D2524" s="200"/>
      <c r="E2524" s="200"/>
      <c r="F2524" s="200"/>
      <c r="G2524" s="200"/>
      <c r="H2524" s="200"/>
      <c r="I2524" s="200"/>
      <c r="J2524" s="200"/>
      <c r="K2524" s="200"/>
      <c r="L2524" s="200"/>
      <c r="M2524" s="200"/>
      <c r="N2524" s="200"/>
      <c r="O2524" s="200"/>
    </row>
    <row r="2525" spans="4:15" x14ac:dyDescent="0.5">
      <c r="D2525" s="200"/>
      <c r="E2525" s="200"/>
      <c r="F2525" s="200"/>
      <c r="G2525" s="200"/>
      <c r="H2525" s="200"/>
      <c r="I2525" s="200"/>
      <c r="J2525" s="200"/>
      <c r="K2525" s="200"/>
      <c r="L2525" s="200"/>
      <c r="M2525" s="200"/>
      <c r="N2525" s="200"/>
      <c r="O2525" s="200"/>
    </row>
    <row r="2526" spans="4:15" x14ac:dyDescent="0.5">
      <c r="D2526" s="200"/>
      <c r="E2526" s="200"/>
      <c r="F2526" s="200"/>
      <c r="G2526" s="200"/>
      <c r="H2526" s="200"/>
      <c r="I2526" s="200"/>
      <c r="J2526" s="200"/>
      <c r="K2526" s="200"/>
      <c r="L2526" s="200"/>
      <c r="M2526" s="200"/>
      <c r="N2526" s="200"/>
      <c r="O2526" s="200"/>
    </row>
    <row r="2527" spans="4:15" x14ac:dyDescent="0.5">
      <c r="D2527" s="200"/>
      <c r="E2527" s="200"/>
      <c r="F2527" s="200"/>
      <c r="G2527" s="200"/>
      <c r="H2527" s="200"/>
      <c r="I2527" s="200"/>
      <c r="J2527" s="200"/>
      <c r="K2527" s="200"/>
      <c r="L2527" s="200"/>
      <c r="M2527" s="200"/>
      <c r="N2527" s="200"/>
      <c r="O2527" s="200"/>
    </row>
    <row r="2528" spans="4:15" x14ac:dyDescent="0.5">
      <c r="D2528" s="200"/>
      <c r="E2528" s="200"/>
      <c r="F2528" s="200"/>
      <c r="G2528" s="200"/>
      <c r="H2528" s="200"/>
      <c r="I2528" s="200"/>
      <c r="J2528" s="200"/>
      <c r="K2528" s="200"/>
      <c r="L2528" s="200"/>
      <c r="M2528" s="200"/>
      <c r="N2528" s="200"/>
      <c r="O2528" s="200"/>
    </row>
    <row r="2529" spans="4:15" x14ac:dyDescent="0.5">
      <c r="D2529" s="200"/>
      <c r="E2529" s="200"/>
      <c r="F2529" s="200"/>
      <c r="G2529" s="200"/>
      <c r="H2529" s="200"/>
      <c r="I2529" s="200"/>
      <c r="J2529" s="200"/>
      <c r="K2529" s="200"/>
      <c r="L2529" s="200"/>
      <c r="M2529" s="200"/>
      <c r="N2529" s="200"/>
      <c r="O2529" s="200"/>
    </row>
    <row r="2530" spans="4:15" x14ac:dyDescent="0.5">
      <c r="D2530" s="200"/>
      <c r="E2530" s="200"/>
      <c r="F2530" s="200"/>
      <c r="G2530" s="200"/>
      <c r="H2530" s="200"/>
      <c r="I2530" s="200"/>
      <c r="J2530" s="200"/>
      <c r="K2530" s="200"/>
      <c r="L2530" s="200"/>
      <c r="M2530" s="200"/>
      <c r="N2530" s="200"/>
      <c r="O2530" s="200"/>
    </row>
    <row r="2531" spans="4:15" x14ac:dyDescent="0.5">
      <c r="D2531" s="200"/>
      <c r="E2531" s="200"/>
      <c r="F2531" s="200"/>
      <c r="G2531" s="200"/>
      <c r="H2531" s="200"/>
      <c r="I2531" s="200"/>
      <c r="J2531" s="200"/>
      <c r="K2531" s="200"/>
      <c r="L2531" s="200"/>
      <c r="M2531" s="200"/>
      <c r="N2531" s="200"/>
      <c r="O2531" s="200"/>
    </row>
    <row r="2532" spans="4:15" x14ac:dyDescent="0.5">
      <c r="D2532" s="200"/>
      <c r="E2532" s="200"/>
      <c r="F2532" s="200"/>
      <c r="G2532" s="200"/>
      <c r="H2532" s="200"/>
      <c r="I2532" s="200"/>
      <c r="J2532" s="200"/>
      <c r="K2532" s="200"/>
      <c r="L2532" s="200"/>
      <c r="M2532" s="200"/>
      <c r="N2532" s="200"/>
      <c r="O2532" s="200"/>
    </row>
    <row r="2533" spans="4:15" x14ac:dyDescent="0.5">
      <c r="D2533" s="200"/>
      <c r="E2533" s="200"/>
      <c r="F2533" s="200"/>
      <c r="G2533" s="200"/>
      <c r="H2533" s="200"/>
      <c r="I2533" s="200"/>
      <c r="J2533" s="200"/>
      <c r="K2533" s="200"/>
      <c r="L2533" s="200"/>
      <c r="M2533" s="200"/>
      <c r="N2533" s="200"/>
      <c r="O2533" s="200"/>
    </row>
    <row r="2534" spans="4:15" x14ac:dyDescent="0.5">
      <c r="D2534" s="200"/>
      <c r="E2534" s="200"/>
      <c r="F2534" s="200"/>
      <c r="G2534" s="200"/>
      <c r="H2534" s="200"/>
      <c r="I2534" s="200"/>
      <c r="J2534" s="200"/>
      <c r="K2534" s="200"/>
      <c r="L2534" s="200"/>
      <c r="M2534" s="200"/>
      <c r="N2534" s="200"/>
      <c r="O2534" s="200"/>
    </row>
    <row r="2535" spans="4:15" x14ac:dyDescent="0.5">
      <c r="D2535" s="200"/>
      <c r="E2535" s="200"/>
      <c r="F2535" s="200"/>
      <c r="G2535" s="200"/>
      <c r="H2535" s="200"/>
      <c r="I2535" s="200"/>
      <c r="J2535" s="200"/>
      <c r="K2535" s="200"/>
      <c r="L2535" s="200"/>
      <c r="M2535" s="200"/>
      <c r="N2535" s="200"/>
      <c r="O2535" s="200"/>
    </row>
    <row r="2536" spans="4:15" x14ac:dyDescent="0.5">
      <c r="D2536" s="200"/>
      <c r="E2536" s="200"/>
      <c r="F2536" s="200"/>
      <c r="G2536" s="200"/>
      <c r="H2536" s="200"/>
      <c r="I2536" s="200"/>
      <c r="J2536" s="200"/>
      <c r="K2536" s="200"/>
      <c r="L2536" s="200"/>
      <c r="M2536" s="200"/>
      <c r="N2536" s="200"/>
      <c r="O2536" s="200"/>
    </row>
    <row r="2537" spans="4:15" x14ac:dyDescent="0.5">
      <c r="D2537" s="200"/>
      <c r="E2537" s="200"/>
      <c r="F2537" s="200"/>
      <c r="G2537" s="200"/>
      <c r="H2537" s="200"/>
      <c r="I2537" s="200"/>
      <c r="J2537" s="200"/>
      <c r="K2537" s="200"/>
      <c r="L2537" s="200"/>
      <c r="M2537" s="200"/>
      <c r="N2537" s="200"/>
      <c r="O2537" s="200"/>
    </row>
    <row r="2538" spans="4:15" x14ac:dyDescent="0.5">
      <c r="D2538" s="200"/>
      <c r="E2538" s="200"/>
      <c r="F2538" s="200"/>
      <c r="G2538" s="200"/>
      <c r="H2538" s="200"/>
      <c r="I2538" s="200"/>
      <c r="J2538" s="200"/>
      <c r="K2538" s="200"/>
      <c r="L2538" s="200"/>
      <c r="M2538" s="200"/>
      <c r="N2538" s="200"/>
      <c r="O2538" s="200"/>
    </row>
    <row r="2539" spans="4:15" x14ac:dyDescent="0.5">
      <c r="D2539" s="200"/>
      <c r="E2539" s="200"/>
      <c r="F2539" s="200"/>
      <c r="G2539" s="200"/>
      <c r="H2539" s="200"/>
      <c r="I2539" s="200"/>
      <c r="J2539" s="200"/>
      <c r="K2539" s="200"/>
      <c r="L2539" s="200"/>
      <c r="M2539" s="200"/>
      <c r="N2539" s="200"/>
      <c r="O2539" s="200"/>
    </row>
    <row r="2540" spans="4:15" x14ac:dyDescent="0.5">
      <c r="D2540" s="200"/>
      <c r="E2540" s="200"/>
      <c r="F2540" s="200"/>
      <c r="G2540" s="200"/>
      <c r="H2540" s="200"/>
      <c r="I2540" s="200"/>
      <c r="J2540" s="200"/>
      <c r="K2540" s="200"/>
      <c r="L2540" s="200"/>
      <c r="M2540" s="200"/>
      <c r="N2540" s="200"/>
      <c r="O2540" s="200"/>
    </row>
    <row r="2541" spans="4:15" x14ac:dyDescent="0.5">
      <c r="D2541" s="200"/>
      <c r="E2541" s="200"/>
      <c r="F2541" s="200"/>
      <c r="G2541" s="200"/>
      <c r="H2541" s="200"/>
      <c r="I2541" s="200"/>
      <c r="J2541" s="200"/>
      <c r="K2541" s="200"/>
      <c r="L2541" s="200"/>
      <c r="M2541" s="200"/>
      <c r="N2541" s="200"/>
      <c r="O2541" s="200"/>
    </row>
    <row r="2542" spans="4:15" x14ac:dyDescent="0.5">
      <c r="D2542" s="200"/>
      <c r="E2542" s="200"/>
      <c r="F2542" s="200"/>
      <c r="G2542" s="200"/>
      <c r="H2542" s="200"/>
      <c r="I2542" s="200"/>
      <c r="J2542" s="200"/>
      <c r="K2542" s="200"/>
      <c r="L2542" s="200"/>
      <c r="M2542" s="200"/>
      <c r="N2542" s="200"/>
      <c r="O2542" s="200"/>
    </row>
    <row r="2543" spans="4:15" x14ac:dyDescent="0.5">
      <c r="D2543" s="200"/>
      <c r="E2543" s="200"/>
      <c r="F2543" s="200"/>
      <c r="G2543" s="200"/>
      <c r="H2543" s="200"/>
      <c r="I2543" s="200"/>
      <c r="J2543" s="200"/>
      <c r="K2543" s="200"/>
      <c r="L2543" s="200"/>
      <c r="M2543" s="200"/>
      <c r="N2543" s="200"/>
      <c r="O2543" s="200"/>
    </row>
    <row r="2544" spans="4:15" x14ac:dyDescent="0.5">
      <c r="D2544" s="200"/>
      <c r="E2544" s="200"/>
      <c r="F2544" s="200"/>
      <c r="G2544" s="200"/>
      <c r="H2544" s="200"/>
      <c r="I2544" s="200"/>
      <c r="J2544" s="200"/>
      <c r="K2544" s="200"/>
      <c r="L2544" s="200"/>
      <c r="M2544" s="200"/>
      <c r="N2544" s="200"/>
      <c r="O2544" s="200"/>
    </row>
    <row r="2545" spans="4:15" x14ac:dyDescent="0.5">
      <c r="D2545" s="200"/>
      <c r="E2545" s="200"/>
      <c r="F2545" s="200"/>
      <c r="G2545" s="200"/>
      <c r="H2545" s="200"/>
      <c r="I2545" s="200"/>
      <c r="J2545" s="200"/>
      <c r="K2545" s="200"/>
      <c r="L2545" s="200"/>
      <c r="M2545" s="200"/>
      <c r="N2545" s="200"/>
      <c r="O2545" s="200"/>
    </row>
    <row r="2546" spans="4:15" x14ac:dyDescent="0.5">
      <c r="D2546" s="200"/>
      <c r="E2546" s="200"/>
      <c r="F2546" s="200"/>
      <c r="G2546" s="200"/>
      <c r="H2546" s="200"/>
      <c r="I2546" s="200"/>
      <c r="J2546" s="200"/>
      <c r="K2546" s="200"/>
      <c r="L2546" s="200"/>
      <c r="M2546" s="200"/>
      <c r="N2546" s="200"/>
      <c r="O2546" s="200"/>
    </row>
    <row r="2547" spans="4:15" x14ac:dyDescent="0.5">
      <c r="D2547" s="200"/>
      <c r="E2547" s="200"/>
      <c r="F2547" s="200"/>
      <c r="G2547" s="200"/>
      <c r="H2547" s="200"/>
      <c r="I2547" s="200"/>
      <c r="J2547" s="200"/>
      <c r="K2547" s="200"/>
      <c r="L2547" s="200"/>
      <c r="M2547" s="200"/>
      <c r="N2547" s="200"/>
      <c r="O2547" s="200"/>
    </row>
    <row r="2548" spans="4:15" x14ac:dyDescent="0.5">
      <c r="D2548" s="200"/>
      <c r="E2548" s="200"/>
      <c r="F2548" s="200"/>
      <c r="G2548" s="200"/>
      <c r="H2548" s="200"/>
      <c r="I2548" s="200"/>
      <c r="J2548" s="200"/>
      <c r="K2548" s="200"/>
      <c r="L2548" s="200"/>
      <c r="M2548" s="200"/>
      <c r="N2548" s="200"/>
      <c r="O2548" s="200"/>
    </row>
    <row r="2549" spans="4:15" x14ac:dyDescent="0.5">
      <c r="D2549" s="200"/>
      <c r="E2549" s="200"/>
      <c r="F2549" s="200"/>
      <c r="G2549" s="200"/>
      <c r="H2549" s="200"/>
      <c r="I2549" s="200"/>
      <c r="J2549" s="200"/>
      <c r="K2549" s="200"/>
      <c r="L2549" s="200"/>
      <c r="M2549" s="200"/>
      <c r="N2549" s="200"/>
      <c r="O2549" s="200"/>
    </row>
    <row r="2550" spans="4:15" x14ac:dyDescent="0.5">
      <c r="D2550" s="200"/>
      <c r="E2550" s="200"/>
      <c r="F2550" s="200"/>
      <c r="G2550" s="200"/>
      <c r="H2550" s="200"/>
      <c r="I2550" s="200"/>
      <c r="J2550" s="200"/>
      <c r="K2550" s="200"/>
      <c r="L2550" s="200"/>
      <c r="M2550" s="200"/>
      <c r="N2550" s="200"/>
      <c r="O2550" s="200"/>
    </row>
    <row r="2551" spans="4:15" x14ac:dyDescent="0.5">
      <c r="D2551" s="200"/>
      <c r="E2551" s="200"/>
      <c r="F2551" s="200"/>
      <c r="G2551" s="200"/>
      <c r="H2551" s="200"/>
      <c r="I2551" s="200"/>
      <c r="J2551" s="200"/>
      <c r="K2551" s="200"/>
      <c r="L2551" s="200"/>
      <c r="M2551" s="200"/>
      <c r="N2551" s="200"/>
      <c r="O2551" s="200"/>
    </row>
    <row r="2552" spans="4:15" x14ac:dyDescent="0.5">
      <c r="D2552" s="200"/>
      <c r="E2552" s="200"/>
      <c r="F2552" s="200"/>
      <c r="G2552" s="200"/>
      <c r="H2552" s="200"/>
      <c r="I2552" s="200"/>
      <c r="J2552" s="200"/>
      <c r="K2552" s="200"/>
      <c r="L2552" s="200"/>
      <c r="M2552" s="200"/>
      <c r="N2552" s="200"/>
      <c r="O2552" s="200"/>
    </row>
    <row r="2553" spans="4:15" x14ac:dyDescent="0.5">
      <c r="D2553" s="200"/>
      <c r="E2553" s="200"/>
      <c r="F2553" s="200"/>
      <c r="G2553" s="200"/>
      <c r="H2553" s="200"/>
      <c r="I2553" s="200"/>
      <c r="J2553" s="200"/>
      <c r="K2553" s="200"/>
      <c r="L2553" s="200"/>
      <c r="M2553" s="200"/>
      <c r="N2553" s="200"/>
      <c r="O2553" s="200"/>
    </row>
    <row r="2554" spans="4:15" x14ac:dyDescent="0.5">
      <c r="D2554" s="200"/>
      <c r="E2554" s="200"/>
      <c r="F2554" s="200"/>
      <c r="G2554" s="200"/>
      <c r="H2554" s="200"/>
      <c r="I2554" s="200"/>
      <c r="J2554" s="200"/>
      <c r="K2554" s="200"/>
      <c r="L2554" s="200"/>
      <c r="M2554" s="200"/>
      <c r="N2554" s="200"/>
      <c r="O2554" s="200"/>
    </row>
    <row r="2555" spans="4:15" x14ac:dyDescent="0.5">
      <c r="D2555" s="200"/>
      <c r="E2555" s="200"/>
      <c r="F2555" s="200"/>
      <c r="G2555" s="200"/>
      <c r="H2555" s="200"/>
      <c r="I2555" s="200"/>
      <c r="J2555" s="200"/>
      <c r="K2555" s="200"/>
      <c r="L2555" s="200"/>
      <c r="M2555" s="200"/>
      <c r="N2555" s="200"/>
      <c r="O2555" s="200"/>
    </row>
    <row r="2556" spans="4:15" x14ac:dyDescent="0.5">
      <c r="D2556" s="200"/>
      <c r="E2556" s="200"/>
      <c r="F2556" s="200"/>
      <c r="G2556" s="200"/>
      <c r="H2556" s="200"/>
      <c r="I2556" s="200"/>
      <c r="J2556" s="200"/>
      <c r="K2556" s="200"/>
      <c r="L2556" s="200"/>
      <c r="M2556" s="200"/>
      <c r="N2556" s="200"/>
      <c r="O2556" s="200"/>
    </row>
    <row r="2557" spans="4:15" x14ac:dyDescent="0.5">
      <c r="D2557" s="200"/>
      <c r="E2557" s="200"/>
      <c r="F2557" s="200"/>
      <c r="G2557" s="200"/>
      <c r="H2557" s="200"/>
      <c r="I2557" s="200"/>
      <c r="J2557" s="200"/>
      <c r="K2557" s="200"/>
      <c r="L2557" s="200"/>
      <c r="M2557" s="200"/>
      <c r="N2557" s="200"/>
      <c r="O2557" s="200"/>
    </row>
    <row r="2558" spans="4:15" x14ac:dyDescent="0.5">
      <c r="D2558" s="200"/>
      <c r="E2558" s="200"/>
      <c r="F2558" s="200"/>
      <c r="G2558" s="200"/>
      <c r="H2558" s="200"/>
      <c r="I2558" s="200"/>
      <c r="J2558" s="200"/>
      <c r="K2558" s="200"/>
      <c r="L2558" s="200"/>
      <c r="M2558" s="200"/>
      <c r="N2558" s="200"/>
      <c r="O2558" s="200"/>
    </row>
    <row r="2559" spans="4:15" x14ac:dyDescent="0.5">
      <c r="D2559" s="200"/>
      <c r="E2559" s="200"/>
      <c r="F2559" s="200"/>
      <c r="G2559" s="200"/>
      <c r="H2559" s="200"/>
      <c r="I2559" s="200"/>
      <c r="J2559" s="200"/>
      <c r="K2559" s="200"/>
      <c r="L2559" s="200"/>
      <c r="M2559" s="200"/>
      <c r="N2559" s="200"/>
      <c r="O2559" s="200"/>
    </row>
    <row r="2560" spans="4:15" x14ac:dyDescent="0.5">
      <c r="D2560" s="200"/>
      <c r="E2560" s="200"/>
      <c r="F2560" s="200"/>
      <c r="G2560" s="200"/>
      <c r="H2560" s="200"/>
      <c r="I2560" s="200"/>
      <c r="J2560" s="200"/>
      <c r="K2560" s="200"/>
      <c r="L2560" s="200"/>
      <c r="M2560" s="200"/>
      <c r="N2560" s="200"/>
      <c r="O2560" s="200"/>
    </row>
    <row r="2561" spans="4:15" x14ac:dyDescent="0.5">
      <c r="D2561" s="200"/>
      <c r="E2561" s="200"/>
      <c r="F2561" s="200"/>
      <c r="G2561" s="200"/>
      <c r="H2561" s="200"/>
      <c r="I2561" s="200"/>
      <c r="J2561" s="200"/>
      <c r="K2561" s="200"/>
      <c r="L2561" s="200"/>
      <c r="M2561" s="200"/>
      <c r="N2561" s="200"/>
      <c r="O2561" s="200"/>
    </row>
    <row r="2562" spans="4:15" x14ac:dyDescent="0.5">
      <c r="D2562" s="200"/>
      <c r="E2562" s="200"/>
      <c r="F2562" s="200"/>
      <c r="G2562" s="200"/>
      <c r="H2562" s="200"/>
      <c r="I2562" s="200"/>
      <c r="J2562" s="200"/>
      <c r="K2562" s="200"/>
      <c r="L2562" s="200"/>
      <c r="M2562" s="200"/>
      <c r="N2562" s="200"/>
      <c r="O2562" s="200"/>
    </row>
    <row r="2563" spans="4:15" x14ac:dyDescent="0.5">
      <c r="D2563" s="200"/>
      <c r="E2563" s="200"/>
      <c r="F2563" s="200"/>
      <c r="G2563" s="200"/>
      <c r="H2563" s="200"/>
      <c r="I2563" s="200"/>
      <c r="J2563" s="200"/>
      <c r="K2563" s="200"/>
      <c r="L2563" s="200"/>
      <c r="M2563" s="200"/>
      <c r="N2563" s="200"/>
      <c r="O2563" s="200"/>
    </row>
    <row r="2564" spans="4:15" x14ac:dyDescent="0.5">
      <c r="D2564" s="200"/>
      <c r="E2564" s="200"/>
      <c r="F2564" s="200"/>
      <c r="G2564" s="200"/>
      <c r="H2564" s="200"/>
      <c r="I2564" s="200"/>
      <c r="J2564" s="200"/>
      <c r="K2564" s="200"/>
      <c r="L2564" s="200"/>
      <c r="M2564" s="200"/>
      <c r="N2564" s="200"/>
      <c r="O2564" s="200"/>
    </row>
    <row r="2565" spans="4:15" x14ac:dyDescent="0.5">
      <c r="D2565" s="200"/>
      <c r="E2565" s="200"/>
      <c r="F2565" s="200"/>
      <c r="G2565" s="200"/>
      <c r="H2565" s="200"/>
      <c r="I2565" s="200"/>
      <c r="J2565" s="200"/>
      <c r="K2565" s="200"/>
      <c r="L2565" s="200"/>
      <c r="M2565" s="200"/>
      <c r="N2565" s="200"/>
      <c r="O2565" s="200"/>
    </row>
    <row r="2566" spans="4:15" x14ac:dyDescent="0.5">
      <c r="D2566" s="200"/>
      <c r="E2566" s="200"/>
      <c r="F2566" s="200"/>
      <c r="G2566" s="200"/>
      <c r="H2566" s="200"/>
      <c r="I2566" s="200"/>
      <c r="J2566" s="200"/>
      <c r="K2566" s="200"/>
      <c r="L2566" s="200"/>
      <c r="M2566" s="200"/>
      <c r="N2566" s="200"/>
      <c r="O2566" s="200"/>
    </row>
    <row r="2567" spans="4:15" x14ac:dyDescent="0.5">
      <c r="D2567" s="200"/>
      <c r="E2567" s="200"/>
      <c r="F2567" s="200"/>
      <c r="G2567" s="200"/>
      <c r="H2567" s="200"/>
      <c r="I2567" s="200"/>
      <c r="J2567" s="200"/>
      <c r="K2567" s="200"/>
      <c r="L2567" s="200"/>
      <c r="M2567" s="200"/>
      <c r="N2567" s="200"/>
      <c r="O2567" s="200"/>
    </row>
    <row r="2568" spans="4:15" x14ac:dyDescent="0.5">
      <c r="D2568" s="200"/>
      <c r="E2568" s="200"/>
      <c r="F2568" s="200"/>
      <c r="G2568" s="200"/>
      <c r="H2568" s="200"/>
      <c r="I2568" s="200"/>
      <c r="J2568" s="200"/>
      <c r="K2568" s="200"/>
      <c r="L2568" s="200"/>
      <c r="M2568" s="200"/>
      <c r="N2568" s="200"/>
      <c r="O2568" s="200"/>
    </row>
    <row r="2569" spans="4:15" x14ac:dyDescent="0.5">
      <c r="D2569" s="200"/>
      <c r="E2569" s="200"/>
      <c r="F2569" s="200"/>
      <c r="G2569" s="200"/>
      <c r="H2569" s="200"/>
      <c r="I2569" s="200"/>
      <c r="J2569" s="200"/>
      <c r="K2569" s="200"/>
      <c r="L2569" s="200"/>
      <c r="M2569" s="200"/>
      <c r="N2569" s="200"/>
      <c r="O2569" s="200"/>
    </row>
    <row r="2570" spans="4:15" x14ac:dyDescent="0.5">
      <c r="D2570" s="200"/>
      <c r="E2570" s="200"/>
      <c r="F2570" s="200"/>
      <c r="G2570" s="200"/>
      <c r="H2570" s="200"/>
      <c r="I2570" s="200"/>
      <c r="J2570" s="200"/>
      <c r="K2570" s="200"/>
      <c r="L2570" s="200"/>
      <c r="M2570" s="200"/>
      <c r="N2570" s="200"/>
      <c r="O2570" s="200"/>
    </row>
    <row r="2571" spans="4:15" x14ac:dyDescent="0.5">
      <c r="D2571" s="200"/>
      <c r="E2571" s="200"/>
      <c r="F2571" s="200"/>
      <c r="G2571" s="200"/>
      <c r="H2571" s="200"/>
      <c r="I2571" s="200"/>
      <c r="J2571" s="200"/>
      <c r="K2571" s="200"/>
      <c r="L2571" s="200"/>
      <c r="M2571" s="200"/>
      <c r="N2571" s="200"/>
      <c r="O2571" s="200"/>
    </row>
    <row r="2572" spans="4:15" x14ac:dyDescent="0.5">
      <c r="D2572" s="200"/>
      <c r="E2572" s="200"/>
      <c r="F2572" s="200"/>
      <c r="G2572" s="200"/>
      <c r="H2572" s="200"/>
      <c r="I2572" s="200"/>
      <c r="J2572" s="200"/>
      <c r="K2572" s="200"/>
      <c r="L2572" s="200"/>
      <c r="M2572" s="200"/>
      <c r="N2572" s="200"/>
      <c r="O2572" s="200"/>
    </row>
    <row r="2573" spans="4:15" x14ac:dyDescent="0.5">
      <c r="D2573" s="200"/>
      <c r="E2573" s="200"/>
      <c r="F2573" s="200"/>
      <c r="G2573" s="200"/>
      <c r="H2573" s="200"/>
      <c r="I2573" s="200"/>
      <c r="J2573" s="200"/>
      <c r="K2573" s="200"/>
      <c r="L2573" s="200"/>
      <c r="M2573" s="200"/>
      <c r="N2573" s="200"/>
      <c r="O2573" s="200"/>
    </row>
    <row r="2574" spans="4:15" x14ac:dyDescent="0.5">
      <c r="D2574" s="200"/>
      <c r="E2574" s="200"/>
      <c r="F2574" s="200"/>
      <c r="G2574" s="200"/>
      <c r="H2574" s="200"/>
      <c r="I2574" s="200"/>
      <c r="J2574" s="200"/>
      <c r="K2574" s="200"/>
      <c r="L2574" s="200"/>
      <c r="M2574" s="200"/>
      <c r="N2574" s="200"/>
      <c r="O2574" s="200"/>
    </row>
    <row r="2575" spans="4:15" x14ac:dyDescent="0.5">
      <c r="D2575" s="200"/>
      <c r="E2575" s="200"/>
      <c r="F2575" s="200"/>
      <c r="G2575" s="200"/>
      <c r="H2575" s="200"/>
      <c r="I2575" s="200"/>
      <c r="J2575" s="200"/>
      <c r="K2575" s="200"/>
      <c r="L2575" s="200"/>
      <c r="M2575" s="200"/>
      <c r="N2575" s="200"/>
      <c r="O2575" s="200"/>
    </row>
    <row r="2576" spans="4:15" x14ac:dyDescent="0.5">
      <c r="D2576" s="200"/>
      <c r="E2576" s="200"/>
      <c r="F2576" s="200"/>
      <c r="G2576" s="200"/>
      <c r="H2576" s="200"/>
      <c r="I2576" s="200"/>
      <c r="J2576" s="200"/>
      <c r="K2576" s="200"/>
      <c r="L2576" s="200"/>
      <c r="M2576" s="200"/>
      <c r="N2576" s="200"/>
      <c r="O2576" s="200"/>
    </row>
    <row r="2577" spans="4:15" x14ac:dyDescent="0.5">
      <c r="D2577" s="200"/>
      <c r="E2577" s="200"/>
      <c r="F2577" s="200"/>
      <c r="G2577" s="200"/>
      <c r="H2577" s="200"/>
      <c r="I2577" s="200"/>
      <c r="J2577" s="200"/>
      <c r="K2577" s="200"/>
      <c r="L2577" s="200"/>
      <c r="M2577" s="200"/>
      <c r="N2577" s="200"/>
      <c r="O2577" s="200"/>
    </row>
    <row r="2578" spans="4:15" x14ac:dyDescent="0.5">
      <c r="D2578" s="200"/>
      <c r="E2578" s="200"/>
      <c r="F2578" s="200"/>
      <c r="G2578" s="200"/>
      <c r="H2578" s="200"/>
      <c r="I2578" s="200"/>
      <c r="J2578" s="200"/>
      <c r="K2578" s="200"/>
      <c r="L2578" s="200"/>
      <c r="M2578" s="200"/>
      <c r="N2578" s="200"/>
      <c r="O2578" s="200"/>
    </row>
    <row r="2579" spans="4:15" x14ac:dyDescent="0.5">
      <c r="D2579" s="200"/>
      <c r="E2579" s="200"/>
      <c r="F2579" s="200"/>
      <c r="G2579" s="200"/>
      <c r="H2579" s="200"/>
      <c r="I2579" s="200"/>
      <c r="J2579" s="200"/>
      <c r="K2579" s="200"/>
      <c r="L2579" s="200"/>
      <c r="M2579" s="200"/>
      <c r="N2579" s="200"/>
      <c r="O2579" s="200"/>
    </row>
    <row r="2580" spans="4:15" x14ac:dyDescent="0.5">
      <c r="D2580" s="200"/>
      <c r="E2580" s="200"/>
      <c r="F2580" s="200"/>
      <c r="G2580" s="200"/>
      <c r="H2580" s="200"/>
      <c r="I2580" s="200"/>
      <c r="J2580" s="200"/>
      <c r="K2580" s="200"/>
      <c r="L2580" s="200"/>
      <c r="M2580" s="200"/>
      <c r="N2580" s="200"/>
      <c r="O2580" s="200"/>
    </row>
    <row r="2581" spans="4:15" x14ac:dyDescent="0.5">
      <c r="D2581" s="200"/>
      <c r="E2581" s="200"/>
      <c r="F2581" s="200"/>
      <c r="G2581" s="200"/>
      <c r="H2581" s="200"/>
      <c r="I2581" s="200"/>
      <c r="J2581" s="200"/>
      <c r="K2581" s="200"/>
      <c r="L2581" s="200"/>
      <c r="M2581" s="200"/>
      <c r="N2581" s="200"/>
      <c r="O2581" s="200"/>
    </row>
    <row r="2582" spans="4:15" x14ac:dyDescent="0.5">
      <c r="D2582" s="200"/>
      <c r="E2582" s="200"/>
      <c r="F2582" s="200"/>
      <c r="G2582" s="200"/>
      <c r="H2582" s="200"/>
      <c r="I2582" s="200"/>
      <c r="J2582" s="200"/>
      <c r="K2582" s="200"/>
      <c r="L2582" s="200"/>
      <c r="M2582" s="200"/>
      <c r="N2582" s="200"/>
      <c r="O2582" s="200"/>
    </row>
    <row r="2583" spans="4:15" x14ac:dyDescent="0.5">
      <c r="D2583" s="200"/>
      <c r="E2583" s="200"/>
      <c r="F2583" s="200"/>
      <c r="G2583" s="200"/>
      <c r="H2583" s="200"/>
      <c r="I2583" s="200"/>
      <c r="J2583" s="200"/>
      <c r="K2583" s="200"/>
      <c r="L2583" s="200"/>
      <c r="M2583" s="200"/>
      <c r="N2583" s="200"/>
      <c r="O2583" s="200"/>
    </row>
    <row r="2584" spans="4:15" x14ac:dyDescent="0.5">
      <c r="D2584" s="200"/>
      <c r="E2584" s="200"/>
      <c r="F2584" s="200"/>
      <c r="G2584" s="200"/>
      <c r="H2584" s="200"/>
      <c r="I2584" s="200"/>
      <c r="J2584" s="200"/>
      <c r="K2584" s="200"/>
      <c r="L2584" s="200"/>
      <c r="M2584" s="200"/>
      <c r="N2584" s="200"/>
      <c r="O2584" s="200"/>
    </row>
    <row r="2585" spans="4:15" x14ac:dyDescent="0.5">
      <c r="D2585" s="200"/>
      <c r="E2585" s="200"/>
      <c r="F2585" s="200"/>
      <c r="G2585" s="200"/>
      <c r="H2585" s="200"/>
      <c r="I2585" s="200"/>
      <c r="J2585" s="200"/>
      <c r="K2585" s="200"/>
      <c r="L2585" s="200"/>
      <c r="M2585" s="200"/>
      <c r="N2585" s="200"/>
      <c r="O2585" s="200"/>
    </row>
    <row r="2586" spans="4:15" x14ac:dyDescent="0.5">
      <c r="D2586" s="200"/>
      <c r="E2586" s="200"/>
      <c r="F2586" s="200"/>
      <c r="G2586" s="200"/>
      <c r="H2586" s="200"/>
      <c r="I2586" s="200"/>
      <c r="J2586" s="200"/>
      <c r="K2586" s="200"/>
      <c r="L2586" s="200"/>
      <c r="M2586" s="200"/>
      <c r="N2586" s="200"/>
      <c r="O2586" s="200"/>
    </row>
    <row r="2587" spans="4:15" x14ac:dyDescent="0.5">
      <c r="D2587" s="200"/>
      <c r="E2587" s="200"/>
      <c r="F2587" s="200"/>
      <c r="G2587" s="200"/>
      <c r="H2587" s="200"/>
      <c r="I2587" s="200"/>
      <c r="J2587" s="200"/>
      <c r="K2587" s="200"/>
      <c r="L2587" s="200"/>
      <c r="M2587" s="200"/>
      <c r="N2587" s="200"/>
      <c r="O2587" s="200"/>
    </row>
    <row r="2588" spans="4:15" x14ac:dyDescent="0.5">
      <c r="D2588" s="200"/>
      <c r="E2588" s="200"/>
      <c r="F2588" s="200"/>
      <c r="G2588" s="200"/>
      <c r="H2588" s="200"/>
      <c r="I2588" s="200"/>
      <c r="J2588" s="200"/>
      <c r="K2588" s="200"/>
      <c r="L2588" s="200"/>
      <c r="M2588" s="200"/>
      <c r="N2588" s="200"/>
      <c r="O2588" s="200"/>
    </row>
    <row r="2589" spans="4:15" x14ac:dyDescent="0.5">
      <c r="D2589" s="200"/>
      <c r="E2589" s="200"/>
      <c r="F2589" s="200"/>
      <c r="G2589" s="200"/>
      <c r="H2589" s="200"/>
      <c r="I2589" s="200"/>
      <c r="J2589" s="200"/>
      <c r="K2589" s="200"/>
      <c r="L2589" s="200"/>
      <c r="M2589" s="200"/>
      <c r="N2589" s="200"/>
      <c r="O2589" s="200"/>
    </row>
    <row r="2590" spans="4:15" x14ac:dyDescent="0.5">
      <c r="D2590" s="200"/>
      <c r="E2590" s="200"/>
      <c r="F2590" s="200"/>
      <c r="G2590" s="200"/>
      <c r="H2590" s="200"/>
      <c r="I2590" s="200"/>
      <c r="J2590" s="200"/>
      <c r="K2590" s="200"/>
      <c r="L2590" s="200"/>
      <c r="M2590" s="200"/>
      <c r="N2590" s="200"/>
      <c r="O2590" s="200"/>
    </row>
    <row r="2591" spans="4:15" x14ac:dyDescent="0.5">
      <c r="D2591" s="200"/>
      <c r="E2591" s="200"/>
      <c r="F2591" s="200"/>
      <c r="G2591" s="200"/>
      <c r="H2591" s="200"/>
      <c r="I2591" s="200"/>
      <c r="J2591" s="200"/>
      <c r="K2591" s="200"/>
      <c r="L2591" s="200"/>
      <c r="M2591" s="200"/>
      <c r="N2591" s="200"/>
      <c r="O2591" s="200"/>
    </row>
    <row r="2592" spans="4:15" x14ac:dyDescent="0.5">
      <c r="D2592" s="200"/>
      <c r="E2592" s="200"/>
      <c r="F2592" s="200"/>
      <c r="G2592" s="200"/>
      <c r="H2592" s="200"/>
      <c r="I2592" s="200"/>
      <c r="J2592" s="200"/>
      <c r="K2592" s="200"/>
      <c r="L2592" s="200"/>
      <c r="M2592" s="200"/>
      <c r="N2592" s="200"/>
      <c r="O2592" s="200"/>
    </row>
    <row r="2593" spans="4:15" x14ac:dyDescent="0.5">
      <c r="D2593" s="200"/>
      <c r="E2593" s="200"/>
      <c r="F2593" s="200"/>
      <c r="G2593" s="200"/>
      <c r="H2593" s="200"/>
      <c r="I2593" s="200"/>
      <c r="J2593" s="200"/>
      <c r="K2593" s="200"/>
      <c r="L2593" s="200"/>
      <c r="M2593" s="200"/>
      <c r="N2593" s="200"/>
      <c r="O2593" s="200"/>
    </row>
    <row r="2594" spans="4:15" x14ac:dyDescent="0.5">
      <c r="D2594" s="200"/>
      <c r="E2594" s="200"/>
      <c r="F2594" s="200"/>
      <c r="G2594" s="200"/>
      <c r="H2594" s="200"/>
      <c r="I2594" s="200"/>
      <c r="J2594" s="200"/>
      <c r="K2594" s="200"/>
      <c r="L2594" s="200"/>
      <c r="M2594" s="200"/>
      <c r="N2594" s="200"/>
      <c r="O2594" s="200"/>
    </row>
    <row r="2595" spans="4:15" x14ac:dyDescent="0.5">
      <c r="D2595" s="200"/>
      <c r="E2595" s="200"/>
      <c r="F2595" s="200"/>
      <c r="G2595" s="200"/>
      <c r="H2595" s="200"/>
      <c r="I2595" s="200"/>
      <c r="J2595" s="200"/>
      <c r="K2595" s="200"/>
      <c r="L2595" s="200"/>
      <c r="M2595" s="200"/>
      <c r="N2595" s="200"/>
      <c r="O2595" s="200"/>
    </row>
    <row r="2596" spans="4:15" x14ac:dyDescent="0.5">
      <c r="D2596" s="200"/>
      <c r="E2596" s="200"/>
      <c r="F2596" s="200"/>
      <c r="G2596" s="200"/>
      <c r="H2596" s="200"/>
      <c r="I2596" s="200"/>
      <c r="J2596" s="200"/>
      <c r="K2596" s="200"/>
      <c r="L2596" s="200"/>
      <c r="M2596" s="200"/>
      <c r="N2596" s="200"/>
      <c r="O2596" s="200"/>
    </row>
    <row r="2597" spans="4:15" x14ac:dyDescent="0.5">
      <c r="D2597" s="200"/>
      <c r="E2597" s="200"/>
      <c r="F2597" s="200"/>
      <c r="G2597" s="200"/>
      <c r="H2597" s="200"/>
      <c r="I2597" s="200"/>
      <c r="J2597" s="200"/>
      <c r="K2597" s="200"/>
      <c r="L2597" s="200"/>
      <c r="M2597" s="200"/>
      <c r="N2597" s="200"/>
      <c r="O2597" s="200"/>
    </row>
    <row r="2598" spans="4:15" x14ac:dyDescent="0.5">
      <c r="D2598" s="200"/>
      <c r="E2598" s="200"/>
      <c r="F2598" s="200"/>
      <c r="G2598" s="200"/>
      <c r="H2598" s="200"/>
      <c r="I2598" s="200"/>
      <c r="J2598" s="200"/>
      <c r="K2598" s="200"/>
      <c r="L2598" s="200"/>
      <c r="M2598" s="200"/>
      <c r="N2598" s="200"/>
      <c r="O2598" s="200"/>
    </row>
    <row r="2599" spans="4:15" x14ac:dyDescent="0.5">
      <c r="D2599" s="200"/>
      <c r="E2599" s="200"/>
      <c r="F2599" s="200"/>
      <c r="G2599" s="200"/>
      <c r="H2599" s="200"/>
      <c r="I2599" s="200"/>
      <c r="J2599" s="200"/>
      <c r="K2599" s="200"/>
      <c r="L2599" s="200"/>
      <c r="M2599" s="200"/>
      <c r="N2599" s="200"/>
      <c r="O2599" s="200"/>
    </row>
    <row r="2600" spans="4:15" x14ac:dyDescent="0.5">
      <c r="D2600" s="200"/>
      <c r="E2600" s="200"/>
      <c r="F2600" s="200"/>
      <c r="G2600" s="200"/>
      <c r="H2600" s="200"/>
      <c r="I2600" s="200"/>
      <c r="J2600" s="200"/>
      <c r="K2600" s="200"/>
      <c r="L2600" s="200"/>
      <c r="M2600" s="200"/>
      <c r="N2600" s="200"/>
      <c r="O2600" s="200"/>
    </row>
    <row r="2601" spans="4:15" x14ac:dyDescent="0.5">
      <c r="D2601" s="200"/>
      <c r="E2601" s="200"/>
      <c r="F2601" s="200"/>
      <c r="G2601" s="200"/>
      <c r="H2601" s="200"/>
      <c r="I2601" s="200"/>
      <c r="J2601" s="200"/>
      <c r="K2601" s="200"/>
      <c r="L2601" s="200"/>
      <c r="M2601" s="200"/>
      <c r="N2601" s="200"/>
      <c r="O2601" s="200"/>
    </row>
    <row r="2602" spans="4:15" x14ac:dyDescent="0.5">
      <c r="D2602" s="200"/>
      <c r="E2602" s="200"/>
      <c r="F2602" s="200"/>
      <c r="G2602" s="200"/>
      <c r="H2602" s="200"/>
      <c r="I2602" s="200"/>
      <c r="J2602" s="200"/>
      <c r="K2602" s="200"/>
      <c r="L2602" s="200"/>
      <c r="M2602" s="200"/>
      <c r="N2602" s="200"/>
      <c r="O2602" s="200"/>
    </row>
    <row r="2603" spans="4:15" x14ac:dyDescent="0.5">
      <c r="D2603" s="200"/>
      <c r="E2603" s="200"/>
      <c r="F2603" s="200"/>
      <c r="G2603" s="200"/>
      <c r="H2603" s="200"/>
      <c r="I2603" s="200"/>
      <c r="J2603" s="200"/>
      <c r="K2603" s="200"/>
      <c r="L2603" s="200"/>
      <c r="M2603" s="200"/>
      <c r="N2603" s="200"/>
      <c r="O2603" s="200"/>
    </row>
    <row r="2604" spans="4:15" x14ac:dyDescent="0.5">
      <c r="D2604" s="200"/>
      <c r="E2604" s="200"/>
      <c r="F2604" s="200"/>
      <c r="G2604" s="200"/>
      <c r="H2604" s="200"/>
      <c r="I2604" s="200"/>
      <c r="J2604" s="200"/>
      <c r="K2604" s="200"/>
      <c r="L2604" s="200"/>
      <c r="M2604" s="200"/>
      <c r="N2604" s="200"/>
      <c r="O2604" s="200"/>
    </row>
    <row r="2605" spans="4:15" x14ac:dyDescent="0.5">
      <c r="D2605" s="200"/>
      <c r="E2605" s="200"/>
      <c r="F2605" s="200"/>
      <c r="G2605" s="200"/>
      <c r="H2605" s="200"/>
      <c r="I2605" s="200"/>
      <c r="J2605" s="200"/>
      <c r="K2605" s="200"/>
      <c r="L2605" s="200"/>
      <c r="M2605" s="200"/>
      <c r="N2605" s="200"/>
      <c r="O2605" s="200"/>
    </row>
    <row r="2606" spans="4:15" x14ac:dyDescent="0.5">
      <c r="D2606" s="200"/>
      <c r="E2606" s="200"/>
      <c r="F2606" s="200"/>
      <c r="G2606" s="200"/>
      <c r="H2606" s="200"/>
      <c r="I2606" s="200"/>
      <c r="J2606" s="200"/>
      <c r="K2606" s="200"/>
      <c r="L2606" s="200"/>
      <c r="M2606" s="200"/>
      <c r="N2606" s="200"/>
      <c r="O2606" s="200"/>
    </row>
    <row r="2607" spans="4:15" x14ac:dyDescent="0.5">
      <c r="D2607" s="200"/>
      <c r="E2607" s="200"/>
      <c r="F2607" s="200"/>
      <c r="G2607" s="200"/>
      <c r="H2607" s="200"/>
      <c r="I2607" s="200"/>
      <c r="J2607" s="200"/>
      <c r="K2607" s="200"/>
      <c r="L2607" s="200"/>
      <c r="M2607" s="200"/>
      <c r="N2607" s="200"/>
      <c r="O2607" s="200"/>
    </row>
    <row r="2608" spans="4:15" x14ac:dyDescent="0.5">
      <c r="D2608" s="200"/>
      <c r="E2608" s="200"/>
      <c r="F2608" s="200"/>
      <c r="G2608" s="200"/>
      <c r="H2608" s="200"/>
      <c r="I2608" s="200"/>
      <c r="J2608" s="200"/>
      <c r="K2608" s="200"/>
      <c r="L2608" s="200"/>
      <c r="M2608" s="200"/>
      <c r="N2608" s="200"/>
      <c r="O2608" s="200"/>
    </row>
    <row r="2609" spans="4:15" x14ac:dyDescent="0.5">
      <c r="D2609" s="200"/>
      <c r="E2609" s="200"/>
      <c r="F2609" s="200"/>
      <c r="G2609" s="200"/>
      <c r="H2609" s="200"/>
      <c r="I2609" s="200"/>
      <c r="J2609" s="200"/>
      <c r="K2609" s="200"/>
      <c r="L2609" s="200"/>
      <c r="M2609" s="200"/>
      <c r="N2609" s="200"/>
      <c r="O2609" s="200"/>
    </row>
    <row r="2610" spans="4:15" x14ac:dyDescent="0.5">
      <c r="D2610" s="200"/>
      <c r="E2610" s="200"/>
      <c r="F2610" s="200"/>
      <c r="G2610" s="200"/>
      <c r="H2610" s="200"/>
      <c r="I2610" s="200"/>
      <c r="J2610" s="200"/>
      <c r="K2610" s="200"/>
      <c r="L2610" s="200"/>
      <c r="M2610" s="200"/>
      <c r="N2610" s="200"/>
      <c r="O2610" s="200"/>
    </row>
    <row r="2611" spans="4:15" x14ac:dyDescent="0.5">
      <c r="D2611" s="200"/>
      <c r="E2611" s="200"/>
      <c r="F2611" s="200"/>
      <c r="G2611" s="200"/>
      <c r="H2611" s="200"/>
      <c r="I2611" s="200"/>
      <c r="J2611" s="200"/>
      <c r="K2611" s="200"/>
      <c r="L2611" s="200"/>
      <c r="M2611" s="200"/>
      <c r="N2611" s="200"/>
      <c r="O2611" s="200"/>
    </row>
    <row r="2612" spans="4:15" x14ac:dyDescent="0.5">
      <c r="D2612" s="200"/>
      <c r="E2612" s="200"/>
      <c r="F2612" s="200"/>
      <c r="G2612" s="200"/>
      <c r="H2612" s="200"/>
      <c r="I2612" s="200"/>
      <c r="J2612" s="200"/>
      <c r="K2612" s="200"/>
      <c r="L2612" s="200"/>
      <c r="M2612" s="200"/>
      <c r="N2612" s="200"/>
      <c r="O2612" s="200"/>
    </row>
    <row r="2613" spans="4:15" x14ac:dyDescent="0.5">
      <c r="D2613" s="200"/>
      <c r="E2613" s="200"/>
      <c r="F2613" s="200"/>
      <c r="G2613" s="200"/>
      <c r="H2613" s="200"/>
      <c r="I2613" s="200"/>
      <c r="J2613" s="200"/>
      <c r="K2613" s="200"/>
      <c r="L2613" s="200"/>
      <c r="M2613" s="200"/>
      <c r="N2613" s="200"/>
      <c r="O2613" s="200"/>
    </row>
    <row r="2614" spans="4:15" x14ac:dyDescent="0.5">
      <c r="D2614" s="200"/>
      <c r="E2614" s="200"/>
      <c r="F2614" s="200"/>
      <c r="G2614" s="200"/>
      <c r="H2614" s="200"/>
      <c r="I2614" s="200"/>
      <c r="J2614" s="200"/>
      <c r="K2614" s="200"/>
      <c r="L2614" s="200"/>
      <c r="M2614" s="200"/>
      <c r="N2614" s="200"/>
      <c r="O2614" s="200"/>
    </row>
    <row r="2615" spans="4:15" x14ac:dyDescent="0.5">
      <c r="D2615" s="200"/>
      <c r="E2615" s="200"/>
      <c r="F2615" s="200"/>
      <c r="G2615" s="200"/>
      <c r="H2615" s="200"/>
      <c r="I2615" s="200"/>
      <c r="J2615" s="200"/>
      <c r="K2615" s="200"/>
      <c r="L2615" s="200"/>
      <c r="M2615" s="200"/>
      <c r="N2615" s="200"/>
      <c r="O2615" s="200"/>
    </row>
    <row r="2616" spans="4:15" x14ac:dyDescent="0.5">
      <c r="D2616" s="200"/>
      <c r="E2616" s="200"/>
      <c r="F2616" s="200"/>
      <c r="G2616" s="200"/>
      <c r="H2616" s="200"/>
      <c r="I2616" s="200"/>
      <c r="J2616" s="200"/>
      <c r="K2616" s="200"/>
      <c r="L2616" s="200"/>
      <c r="M2616" s="200"/>
      <c r="N2616" s="200"/>
      <c r="O2616" s="200"/>
    </row>
    <row r="2617" spans="4:15" x14ac:dyDescent="0.5">
      <c r="D2617" s="200"/>
      <c r="E2617" s="200"/>
      <c r="F2617" s="200"/>
      <c r="G2617" s="200"/>
      <c r="H2617" s="200"/>
      <c r="I2617" s="200"/>
      <c r="J2617" s="200"/>
      <c r="K2617" s="200"/>
      <c r="L2617" s="200"/>
      <c r="M2617" s="200"/>
      <c r="N2617" s="200"/>
      <c r="O2617" s="200"/>
    </row>
    <row r="2618" spans="4:15" x14ac:dyDescent="0.5">
      <c r="D2618" s="200"/>
      <c r="E2618" s="200"/>
      <c r="F2618" s="200"/>
      <c r="G2618" s="200"/>
      <c r="H2618" s="200"/>
      <c r="I2618" s="200"/>
      <c r="J2618" s="200"/>
      <c r="K2618" s="200"/>
      <c r="L2618" s="200"/>
      <c r="M2618" s="200"/>
      <c r="N2618" s="200"/>
      <c r="O2618" s="200"/>
    </row>
    <row r="2619" spans="4:15" x14ac:dyDescent="0.5">
      <c r="D2619" s="200"/>
      <c r="E2619" s="200"/>
      <c r="F2619" s="200"/>
      <c r="G2619" s="200"/>
      <c r="H2619" s="200"/>
      <c r="I2619" s="200"/>
      <c r="J2619" s="200"/>
      <c r="K2619" s="200"/>
      <c r="L2619" s="200"/>
      <c r="M2619" s="200"/>
      <c r="N2619" s="200"/>
      <c r="O2619" s="200"/>
    </row>
    <row r="2620" spans="4:15" x14ac:dyDescent="0.5">
      <c r="D2620" s="200"/>
      <c r="E2620" s="200"/>
      <c r="F2620" s="200"/>
      <c r="G2620" s="200"/>
      <c r="H2620" s="200"/>
      <c r="I2620" s="200"/>
      <c r="J2620" s="200"/>
      <c r="K2620" s="200"/>
      <c r="L2620" s="200"/>
      <c r="M2620" s="200"/>
      <c r="N2620" s="200"/>
      <c r="O2620" s="200"/>
    </row>
    <row r="2621" spans="4:15" x14ac:dyDescent="0.5">
      <c r="D2621" s="200"/>
      <c r="E2621" s="200"/>
      <c r="F2621" s="200"/>
      <c r="G2621" s="200"/>
      <c r="H2621" s="200"/>
      <c r="I2621" s="200"/>
      <c r="J2621" s="200"/>
      <c r="K2621" s="200"/>
      <c r="L2621" s="200"/>
      <c r="M2621" s="200"/>
      <c r="N2621" s="200"/>
      <c r="O2621" s="200"/>
    </row>
    <row r="2622" spans="4:15" x14ac:dyDescent="0.5">
      <c r="D2622" s="200"/>
      <c r="E2622" s="200"/>
      <c r="F2622" s="200"/>
      <c r="G2622" s="200"/>
      <c r="H2622" s="200"/>
      <c r="I2622" s="200"/>
      <c r="J2622" s="200"/>
      <c r="K2622" s="200"/>
      <c r="L2622" s="200"/>
      <c r="M2622" s="200"/>
      <c r="N2622" s="200"/>
      <c r="O2622" s="200"/>
    </row>
    <row r="2623" spans="4:15" x14ac:dyDescent="0.5">
      <c r="D2623" s="200"/>
      <c r="E2623" s="200"/>
      <c r="F2623" s="200"/>
      <c r="G2623" s="200"/>
      <c r="H2623" s="200"/>
      <c r="I2623" s="200"/>
      <c r="J2623" s="200"/>
      <c r="K2623" s="200"/>
      <c r="L2623" s="200"/>
      <c r="M2623" s="200"/>
      <c r="N2623" s="200"/>
      <c r="O2623" s="200"/>
    </row>
    <row r="2624" spans="4:15" x14ac:dyDescent="0.5">
      <c r="D2624" s="200"/>
      <c r="E2624" s="200"/>
      <c r="F2624" s="200"/>
      <c r="G2624" s="200"/>
      <c r="H2624" s="200"/>
      <c r="I2624" s="200"/>
      <c r="J2624" s="200"/>
      <c r="K2624" s="200"/>
      <c r="L2624" s="200"/>
      <c r="M2624" s="200"/>
      <c r="N2624" s="200"/>
      <c r="O2624" s="200"/>
    </row>
    <row r="2625" spans="4:15" x14ac:dyDescent="0.5">
      <c r="D2625" s="200"/>
      <c r="E2625" s="200"/>
      <c r="F2625" s="200"/>
      <c r="G2625" s="200"/>
      <c r="H2625" s="200"/>
      <c r="I2625" s="200"/>
      <c r="J2625" s="200"/>
      <c r="K2625" s="200"/>
      <c r="L2625" s="200"/>
      <c r="M2625" s="200"/>
      <c r="N2625" s="200"/>
      <c r="O2625" s="200"/>
    </row>
    <row r="2626" spans="4:15" x14ac:dyDescent="0.5">
      <c r="D2626" s="200"/>
      <c r="E2626" s="200"/>
      <c r="F2626" s="200"/>
      <c r="G2626" s="200"/>
      <c r="H2626" s="200"/>
      <c r="I2626" s="200"/>
      <c r="J2626" s="200"/>
      <c r="K2626" s="200"/>
      <c r="L2626" s="200"/>
      <c r="M2626" s="200"/>
      <c r="N2626" s="200"/>
      <c r="O2626" s="200"/>
    </row>
    <row r="2627" spans="4:15" x14ac:dyDescent="0.5">
      <c r="D2627" s="200"/>
      <c r="E2627" s="200"/>
      <c r="F2627" s="200"/>
      <c r="G2627" s="200"/>
      <c r="H2627" s="200"/>
      <c r="I2627" s="200"/>
      <c r="J2627" s="200"/>
      <c r="K2627" s="200"/>
      <c r="L2627" s="200"/>
      <c r="M2627" s="200"/>
      <c r="N2627" s="200"/>
      <c r="O2627" s="200"/>
    </row>
    <row r="2628" spans="4:15" x14ac:dyDescent="0.5">
      <c r="D2628" s="200"/>
      <c r="E2628" s="200"/>
      <c r="F2628" s="200"/>
      <c r="G2628" s="200"/>
      <c r="H2628" s="200"/>
      <c r="I2628" s="200"/>
      <c r="J2628" s="200"/>
      <c r="K2628" s="200"/>
      <c r="L2628" s="200"/>
      <c r="M2628" s="200"/>
      <c r="N2628" s="200"/>
      <c r="O2628" s="200"/>
    </row>
    <row r="2629" spans="4:15" x14ac:dyDescent="0.5">
      <c r="D2629" s="200"/>
      <c r="E2629" s="200"/>
      <c r="F2629" s="200"/>
      <c r="G2629" s="200"/>
      <c r="H2629" s="200"/>
      <c r="I2629" s="200"/>
      <c r="J2629" s="200"/>
      <c r="K2629" s="200"/>
      <c r="L2629" s="200"/>
      <c r="M2629" s="200"/>
      <c r="N2629" s="200"/>
      <c r="O2629" s="200"/>
    </row>
    <row r="2630" spans="4:15" x14ac:dyDescent="0.5">
      <c r="D2630" s="200"/>
      <c r="E2630" s="200"/>
      <c r="F2630" s="200"/>
      <c r="G2630" s="200"/>
      <c r="H2630" s="200"/>
      <c r="I2630" s="200"/>
      <c r="J2630" s="200"/>
      <c r="K2630" s="200"/>
      <c r="L2630" s="200"/>
      <c r="M2630" s="200"/>
      <c r="N2630" s="200"/>
      <c r="O2630" s="200"/>
    </row>
    <row r="2631" spans="4:15" x14ac:dyDescent="0.5">
      <c r="D2631" s="200"/>
      <c r="E2631" s="200"/>
      <c r="F2631" s="200"/>
      <c r="G2631" s="200"/>
      <c r="H2631" s="200"/>
      <c r="I2631" s="200"/>
      <c r="J2631" s="200"/>
      <c r="K2631" s="200"/>
      <c r="L2631" s="200"/>
      <c r="M2631" s="200"/>
      <c r="N2631" s="200"/>
      <c r="O2631" s="200"/>
    </row>
    <row r="2632" spans="4:15" x14ac:dyDescent="0.5">
      <c r="D2632" s="200"/>
      <c r="E2632" s="200"/>
      <c r="F2632" s="200"/>
      <c r="G2632" s="200"/>
      <c r="H2632" s="200"/>
      <c r="I2632" s="200"/>
      <c r="J2632" s="200"/>
      <c r="K2632" s="200"/>
      <c r="L2632" s="200"/>
      <c r="M2632" s="200"/>
      <c r="N2632" s="200"/>
      <c r="O2632" s="200"/>
    </row>
    <row r="2633" spans="4:15" x14ac:dyDescent="0.5">
      <c r="D2633" s="200"/>
      <c r="E2633" s="200"/>
      <c r="F2633" s="200"/>
      <c r="G2633" s="200"/>
      <c r="H2633" s="200"/>
      <c r="I2633" s="200"/>
      <c r="J2633" s="200"/>
      <c r="K2633" s="200"/>
      <c r="L2633" s="200"/>
      <c r="M2633" s="200"/>
      <c r="N2633" s="200"/>
      <c r="O2633" s="200"/>
    </row>
    <row r="2634" spans="4:15" x14ac:dyDescent="0.5">
      <c r="D2634" s="200"/>
      <c r="E2634" s="200"/>
      <c r="F2634" s="200"/>
      <c r="G2634" s="200"/>
      <c r="H2634" s="200"/>
      <c r="I2634" s="200"/>
      <c r="J2634" s="200"/>
      <c r="K2634" s="200"/>
      <c r="L2634" s="200"/>
      <c r="M2634" s="200"/>
      <c r="N2634" s="200"/>
      <c r="O2634" s="200"/>
    </row>
    <row r="2635" spans="4:15" x14ac:dyDescent="0.5">
      <c r="D2635" s="200"/>
      <c r="E2635" s="200"/>
      <c r="F2635" s="200"/>
      <c r="G2635" s="200"/>
      <c r="H2635" s="200"/>
      <c r="I2635" s="200"/>
      <c r="J2635" s="200"/>
      <c r="K2635" s="200"/>
      <c r="L2635" s="200"/>
      <c r="M2635" s="200"/>
      <c r="N2635" s="200"/>
      <c r="O2635" s="200"/>
    </row>
    <row r="2636" spans="4:15" x14ac:dyDescent="0.5">
      <c r="D2636" s="200"/>
      <c r="E2636" s="200"/>
      <c r="F2636" s="200"/>
      <c r="G2636" s="200"/>
      <c r="H2636" s="200"/>
      <c r="I2636" s="200"/>
      <c r="J2636" s="200"/>
      <c r="K2636" s="200"/>
      <c r="L2636" s="200"/>
      <c r="M2636" s="200"/>
      <c r="N2636" s="200"/>
      <c r="O2636" s="200"/>
    </row>
    <row r="2637" spans="4:15" x14ac:dyDescent="0.5">
      <c r="D2637" s="200"/>
      <c r="E2637" s="200"/>
      <c r="F2637" s="200"/>
      <c r="G2637" s="200"/>
      <c r="H2637" s="200"/>
      <c r="I2637" s="200"/>
      <c r="J2637" s="200"/>
      <c r="K2637" s="200"/>
      <c r="L2637" s="200"/>
      <c r="M2637" s="200"/>
      <c r="N2637" s="200"/>
      <c r="O2637" s="200"/>
    </row>
    <row r="2638" spans="4:15" x14ac:dyDescent="0.5">
      <c r="D2638" s="200"/>
      <c r="E2638" s="200"/>
      <c r="F2638" s="200"/>
      <c r="G2638" s="200"/>
      <c r="H2638" s="200"/>
      <c r="I2638" s="200"/>
      <c r="J2638" s="200"/>
      <c r="K2638" s="200"/>
      <c r="L2638" s="200"/>
      <c r="M2638" s="200"/>
      <c r="N2638" s="200"/>
      <c r="O2638" s="200"/>
    </row>
    <row r="2639" spans="4:15" x14ac:dyDescent="0.5">
      <c r="D2639" s="200"/>
      <c r="E2639" s="200"/>
      <c r="F2639" s="200"/>
      <c r="G2639" s="200"/>
      <c r="H2639" s="200"/>
      <c r="I2639" s="200"/>
      <c r="J2639" s="200"/>
      <c r="K2639" s="200"/>
      <c r="L2639" s="200"/>
      <c r="M2639" s="200"/>
      <c r="N2639" s="200"/>
      <c r="O2639" s="200"/>
    </row>
    <row r="2640" spans="4:15" x14ac:dyDescent="0.5">
      <c r="D2640" s="200"/>
      <c r="E2640" s="200"/>
      <c r="F2640" s="200"/>
      <c r="G2640" s="200"/>
      <c r="H2640" s="200"/>
      <c r="I2640" s="200"/>
      <c r="J2640" s="200"/>
      <c r="K2640" s="200"/>
      <c r="L2640" s="200"/>
      <c r="M2640" s="200"/>
      <c r="N2640" s="200"/>
      <c r="O2640" s="200"/>
    </row>
    <row r="2641" spans="4:15" x14ac:dyDescent="0.5">
      <c r="D2641" s="200"/>
      <c r="E2641" s="200"/>
      <c r="F2641" s="200"/>
      <c r="G2641" s="200"/>
      <c r="H2641" s="200"/>
      <c r="I2641" s="200"/>
      <c r="J2641" s="200"/>
      <c r="K2641" s="200"/>
      <c r="L2641" s="200"/>
      <c r="M2641" s="200"/>
      <c r="N2641" s="200"/>
      <c r="O2641" s="200"/>
    </row>
    <row r="2642" spans="4:15" x14ac:dyDescent="0.5">
      <c r="D2642" s="200"/>
      <c r="E2642" s="200"/>
      <c r="F2642" s="200"/>
      <c r="G2642" s="200"/>
      <c r="H2642" s="200"/>
      <c r="I2642" s="200"/>
      <c r="J2642" s="200"/>
      <c r="K2642" s="200"/>
      <c r="L2642" s="200"/>
      <c r="M2642" s="200"/>
      <c r="N2642" s="200"/>
      <c r="O2642" s="200"/>
    </row>
    <row r="2643" spans="4:15" x14ac:dyDescent="0.5">
      <c r="D2643" s="200"/>
      <c r="E2643" s="200"/>
      <c r="F2643" s="200"/>
      <c r="G2643" s="200"/>
      <c r="H2643" s="200"/>
      <c r="I2643" s="200"/>
      <c r="J2643" s="200"/>
      <c r="K2643" s="200"/>
      <c r="L2643" s="200"/>
      <c r="M2643" s="200"/>
      <c r="N2643" s="200"/>
      <c r="O2643" s="200"/>
    </row>
    <row r="2644" spans="4:15" x14ac:dyDescent="0.5">
      <c r="D2644" s="200"/>
      <c r="E2644" s="200"/>
      <c r="F2644" s="200"/>
      <c r="G2644" s="200"/>
      <c r="H2644" s="200"/>
      <c r="I2644" s="200"/>
      <c r="J2644" s="200"/>
      <c r="K2644" s="200"/>
      <c r="L2644" s="200"/>
      <c r="M2644" s="200"/>
      <c r="N2644" s="200"/>
      <c r="O2644" s="200"/>
    </row>
    <row r="2645" spans="4:15" x14ac:dyDescent="0.5">
      <c r="D2645" s="200"/>
      <c r="E2645" s="200"/>
      <c r="F2645" s="200"/>
      <c r="G2645" s="200"/>
      <c r="H2645" s="200"/>
      <c r="I2645" s="200"/>
      <c r="J2645" s="200"/>
      <c r="K2645" s="200"/>
      <c r="L2645" s="200"/>
      <c r="M2645" s="200"/>
      <c r="N2645" s="200"/>
      <c r="O2645" s="200"/>
    </row>
    <row r="2646" spans="4:15" x14ac:dyDescent="0.5">
      <c r="D2646" s="200"/>
      <c r="E2646" s="200"/>
      <c r="F2646" s="200"/>
      <c r="G2646" s="200"/>
      <c r="H2646" s="200"/>
      <c r="I2646" s="200"/>
      <c r="J2646" s="200"/>
      <c r="K2646" s="200"/>
      <c r="L2646" s="200"/>
      <c r="M2646" s="200"/>
      <c r="N2646" s="200"/>
      <c r="O2646" s="200"/>
    </row>
    <row r="2647" spans="4:15" x14ac:dyDescent="0.5">
      <c r="D2647" s="200"/>
      <c r="E2647" s="200"/>
      <c r="F2647" s="200"/>
      <c r="G2647" s="200"/>
      <c r="H2647" s="200"/>
      <c r="I2647" s="200"/>
      <c r="J2647" s="200"/>
      <c r="K2647" s="200"/>
      <c r="L2647" s="200"/>
      <c r="M2647" s="200"/>
      <c r="N2647" s="200"/>
      <c r="O2647" s="200"/>
    </row>
    <row r="2648" spans="4:15" x14ac:dyDescent="0.5">
      <c r="D2648" s="200"/>
      <c r="E2648" s="200"/>
      <c r="F2648" s="200"/>
      <c r="G2648" s="200"/>
      <c r="H2648" s="200"/>
      <c r="I2648" s="200"/>
      <c r="J2648" s="200"/>
      <c r="K2648" s="200"/>
      <c r="L2648" s="200"/>
      <c r="M2648" s="200"/>
      <c r="N2648" s="200"/>
      <c r="O2648" s="200"/>
    </row>
    <row r="2649" spans="4:15" x14ac:dyDescent="0.5">
      <c r="D2649" s="200"/>
      <c r="E2649" s="200"/>
      <c r="F2649" s="200"/>
      <c r="G2649" s="200"/>
      <c r="H2649" s="200"/>
      <c r="I2649" s="200"/>
      <c r="J2649" s="200"/>
      <c r="K2649" s="200"/>
      <c r="L2649" s="200"/>
      <c r="M2649" s="200"/>
      <c r="N2649" s="200"/>
      <c r="O2649" s="200"/>
    </row>
    <row r="2650" spans="4:15" x14ac:dyDescent="0.5">
      <c r="D2650" s="200"/>
      <c r="E2650" s="200"/>
      <c r="F2650" s="200"/>
      <c r="G2650" s="200"/>
      <c r="H2650" s="200"/>
      <c r="I2650" s="200"/>
      <c r="J2650" s="200"/>
      <c r="K2650" s="200"/>
      <c r="L2650" s="200"/>
      <c r="M2650" s="200"/>
      <c r="N2650" s="200"/>
      <c r="O2650" s="200"/>
    </row>
    <row r="2651" spans="4:15" x14ac:dyDescent="0.5">
      <c r="D2651" s="200"/>
      <c r="E2651" s="200"/>
      <c r="F2651" s="200"/>
      <c r="G2651" s="200"/>
      <c r="H2651" s="200"/>
      <c r="I2651" s="200"/>
      <c r="J2651" s="200"/>
      <c r="K2651" s="200"/>
      <c r="L2651" s="200"/>
      <c r="M2651" s="200"/>
      <c r="N2651" s="200"/>
      <c r="O2651" s="200"/>
    </row>
    <row r="2652" spans="4:15" x14ac:dyDescent="0.5">
      <c r="D2652" s="200"/>
      <c r="E2652" s="200"/>
      <c r="F2652" s="200"/>
      <c r="G2652" s="200"/>
      <c r="H2652" s="200"/>
      <c r="I2652" s="200"/>
      <c r="J2652" s="200"/>
      <c r="K2652" s="200"/>
      <c r="L2652" s="200"/>
      <c r="M2652" s="200"/>
      <c r="N2652" s="200"/>
      <c r="O2652" s="200"/>
    </row>
    <row r="2653" spans="4:15" x14ac:dyDescent="0.5">
      <c r="D2653" s="200"/>
      <c r="E2653" s="200"/>
      <c r="F2653" s="200"/>
      <c r="G2653" s="200"/>
      <c r="H2653" s="200"/>
      <c r="I2653" s="200"/>
      <c r="J2653" s="200"/>
      <c r="K2653" s="200"/>
      <c r="L2653" s="200"/>
      <c r="M2653" s="200"/>
      <c r="N2653" s="200"/>
      <c r="O2653" s="200"/>
    </row>
    <row r="2654" spans="4:15" x14ac:dyDescent="0.5">
      <c r="D2654" s="200"/>
      <c r="E2654" s="200"/>
      <c r="F2654" s="200"/>
      <c r="G2654" s="200"/>
      <c r="H2654" s="200"/>
      <c r="I2654" s="200"/>
      <c r="J2654" s="200"/>
      <c r="K2654" s="200"/>
      <c r="L2654" s="200"/>
      <c r="M2654" s="200"/>
      <c r="N2654" s="200"/>
      <c r="O2654" s="200"/>
    </row>
    <row r="2655" spans="4:15" x14ac:dyDescent="0.5">
      <c r="D2655" s="200"/>
      <c r="E2655" s="200"/>
      <c r="F2655" s="200"/>
      <c r="G2655" s="200"/>
      <c r="H2655" s="200"/>
      <c r="I2655" s="200"/>
      <c r="J2655" s="200"/>
      <c r="K2655" s="200"/>
      <c r="L2655" s="200"/>
      <c r="M2655" s="200"/>
      <c r="N2655" s="200"/>
      <c r="O2655" s="200"/>
    </row>
    <row r="2656" spans="4:15" x14ac:dyDescent="0.5">
      <c r="D2656" s="200"/>
      <c r="E2656" s="200"/>
      <c r="F2656" s="200"/>
      <c r="G2656" s="200"/>
      <c r="H2656" s="200"/>
      <c r="I2656" s="200"/>
      <c r="J2656" s="200"/>
      <c r="K2656" s="200"/>
      <c r="L2656" s="200"/>
      <c r="M2656" s="200"/>
      <c r="N2656" s="200"/>
      <c r="O2656" s="200"/>
    </row>
    <row r="2657" spans="4:15" x14ac:dyDescent="0.5">
      <c r="D2657" s="200"/>
      <c r="E2657" s="200"/>
      <c r="F2657" s="200"/>
      <c r="G2657" s="200"/>
      <c r="H2657" s="200"/>
      <c r="I2657" s="200"/>
      <c r="J2657" s="200"/>
      <c r="K2657" s="200"/>
      <c r="L2657" s="200"/>
      <c r="M2657" s="200"/>
      <c r="N2657" s="200"/>
      <c r="O2657" s="200"/>
    </row>
    <row r="2658" spans="4:15" x14ac:dyDescent="0.5">
      <c r="D2658" s="200"/>
      <c r="E2658" s="200"/>
      <c r="F2658" s="200"/>
      <c r="G2658" s="200"/>
      <c r="H2658" s="200"/>
      <c r="I2658" s="200"/>
      <c r="J2658" s="200"/>
      <c r="K2658" s="200"/>
      <c r="L2658" s="200"/>
      <c r="M2658" s="200"/>
      <c r="N2658" s="200"/>
      <c r="O2658" s="200"/>
    </row>
    <row r="2659" spans="4:15" x14ac:dyDescent="0.5">
      <c r="D2659" s="200"/>
      <c r="E2659" s="200"/>
      <c r="F2659" s="200"/>
      <c r="G2659" s="200"/>
      <c r="H2659" s="200"/>
      <c r="I2659" s="200"/>
      <c r="J2659" s="200"/>
      <c r="K2659" s="200"/>
      <c r="L2659" s="200"/>
      <c r="M2659" s="200"/>
      <c r="N2659" s="200"/>
      <c r="O2659" s="200"/>
    </row>
    <row r="2660" spans="4:15" x14ac:dyDescent="0.5">
      <c r="D2660" s="200"/>
      <c r="E2660" s="200"/>
      <c r="F2660" s="200"/>
      <c r="G2660" s="200"/>
      <c r="H2660" s="200"/>
      <c r="I2660" s="200"/>
      <c r="J2660" s="200"/>
      <c r="K2660" s="200"/>
      <c r="L2660" s="200"/>
      <c r="M2660" s="200"/>
      <c r="N2660" s="200"/>
      <c r="O2660" s="200"/>
    </row>
    <row r="2661" spans="4:15" x14ac:dyDescent="0.5">
      <c r="D2661" s="200"/>
      <c r="E2661" s="200"/>
      <c r="F2661" s="200"/>
      <c r="G2661" s="200"/>
      <c r="H2661" s="200"/>
      <c r="I2661" s="200"/>
      <c r="J2661" s="200"/>
      <c r="K2661" s="200"/>
      <c r="L2661" s="200"/>
      <c r="M2661" s="200"/>
      <c r="N2661" s="200"/>
      <c r="O2661" s="200"/>
    </row>
    <row r="2662" spans="4:15" x14ac:dyDescent="0.5">
      <c r="D2662" s="200"/>
      <c r="E2662" s="200"/>
      <c r="F2662" s="200"/>
      <c r="G2662" s="200"/>
      <c r="H2662" s="200"/>
      <c r="I2662" s="200"/>
      <c r="J2662" s="200"/>
      <c r="K2662" s="200"/>
      <c r="L2662" s="200"/>
      <c r="M2662" s="200"/>
      <c r="N2662" s="200"/>
      <c r="O2662" s="200"/>
    </row>
    <row r="2663" spans="4:15" x14ac:dyDescent="0.5">
      <c r="D2663" s="200"/>
      <c r="E2663" s="200"/>
      <c r="F2663" s="200"/>
      <c r="G2663" s="200"/>
      <c r="H2663" s="200"/>
      <c r="I2663" s="200"/>
      <c r="J2663" s="200"/>
      <c r="K2663" s="200"/>
      <c r="L2663" s="200"/>
      <c r="M2663" s="200"/>
      <c r="N2663" s="200"/>
      <c r="O2663" s="200"/>
    </row>
    <row r="2664" spans="4:15" x14ac:dyDescent="0.5">
      <c r="D2664" s="200"/>
      <c r="E2664" s="200"/>
      <c r="F2664" s="200"/>
      <c r="G2664" s="200"/>
      <c r="H2664" s="200"/>
      <c r="I2664" s="200"/>
      <c r="J2664" s="200"/>
      <c r="K2664" s="200"/>
      <c r="L2664" s="200"/>
      <c r="M2664" s="200"/>
      <c r="N2664" s="200"/>
      <c r="O2664" s="200"/>
    </row>
    <row r="2665" spans="4:15" x14ac:dyDescent="0.5">
      <c r="D2665" s="200"/>
      <c r="E2665" s="200"/>
      <c r="F2665" s="200"/>
      <c r="G2665" s="200"/>
      <c r="H2665" s="200"/>
      <c r="I2665" s="200"/>
      <c r="J2665" s="200"/>
      <c r="K2665" s="200"/>
      <c r="L2665" s="200"/>
      <c r="M2665" s="200"/>
      <c r="N2665" s="200"/>
      <c r="O2665" s="200"/>
    </row>
    <row r="2666" spans="4:15" x14ac:dyDescent="0.5">
      <c r="D2666" s="200"/>
      <c r="E2666" s="200"/>
      <c r="F2666" s="200"/>
      <c r="G2666" s="200"/>
      <c r="H2666" s="200"/>
      <c r="I2666" s="200"/>
      <c r="J2666" s="200"/>
      <c r="K2666" s="200"/>
      <c r="L2666" s="200"/>
      <c r="M2666" s="200"/>
      <c r="N2666" s="200"/>
      <c r="O2666" s="200"/>
    </row>
    <row r="2667" spans="4:15" x14ac:dyDescent="0.5">
      <c r="D2667" s="200"/>
      <c r="E2667" s="200"/>
      <c r="F2667" s="200"/>
      <c r="G2667" s="200"/>
      <c r="H2667" s="200"/>
      <c r="I2667" s="200"/>
      <c r="J2667" s="200"/>
      <c r="K2667" s="200"/>
      <c r="L2667" s="200"/>
      <c r="M2667" s="200"/>
      <c r="N2667" s="200"/>
      <c r="O2667" s="200"/>
    </row>
    <row r="2668" spans="4:15" x14ac:dyDescent="0.5">
      <c r="D2668" s="200"/>
      <c r="E2668" s="200"/>
      <c r="F2668" s="200"/>
      <c r="G2668" s="200"/>
      <c r="H2668" s="200"/>
      <c r="I2668" s="200"/>
      <c r="J2668" s="200"/>
      <c r="K2668" s="200"/>
      <c r="L2668" s="200"/>
      <c r="M2668" s="200"/>
      <c r="N2668" s="200"/>
      <c r="O2668" s="200"/>
    </row>
    <row r="2669" spans="4:15" x14ac:dyDescent="0.5">
      <c r="D2669" s="200"/>
      <c r="E2669" s="200"/>
      <c r="F2669" s="200"/>
      <c r="G2669" s="200"/>
      <c r="H2669" s="200"/>
      <c r="I2669" s="200"/>
      <c r="J2669" s="200"/>
      <c r="K2669" s="200"/>
      <c r="L2669" s="200"/>
      <c r="M2669" s="200"/>
      <c r="N2669" s="200"/>
      <c r="O2669" s="200"/>
    </row>
    <row r="2670" spans="4:15" x14ac:dyDescent="0.5">
      <c r="D2670" s="200"/>
      <c r="E2670" s="200"/>
      <c r="F2670" s="200"/>
      <c r="G2670" s="200"/>
      <c r="H2670" s="200"/>
      <c r="I2670" s="200"/>
      <c r="J2670" s="200"/>
      <c r="K2670" s="200"/>
      <c r="L2670" s="200"/>
      <c r="M2670" s="200"/>
      <c r="N2670" s="200"/>
      <c r="O2670" s="200"/>
    </row>
    <row r="2671" spans="4:15" x14ac:dyDescent="0.5">
      <c r="D2671" s="200"/>
      <c r="E2671" s="200"/>
      <c r="F2671" s="200"/>
      <c r="G2671" s="200"/>
      <c r="H2671" s="200"/>
      <c r="I2671" s="200"/>
      <c r="J2671" s="200"/>
      <c r="K2671" s="200"/>
      <c r="L2671" s="200"/>
      <c r="M2671" s="200"/>
      <c r="N2671" s="200"/>
      <c r="O2671" s="200"/>
    </row>
    <row r="2672" spans="4:15" x14ac:dyDescent="0.5">
      <c r="D2672" s="200"/>
      <c r="E2672" s="200"/>
      <c r="F2672" s="200"/>
      <c r="G2672" s="200"/>
      <c r="H2672" s="200"/>
      <c r="I2672" s="200"/>
      <c r="J2672" s="200"/>
      <c r="K2672" s="200"/>
      <c r="L2672" s="200"/>
      <c r="M2672" s="200"/>
      <c r="N2672" s="200"/>
      <c r="O2672" s="200"/>
    </row>
    <row r="2673" spans="4:15" x14ac:dyDescent="0.5">
      <c r="D2673" s="200"/>
      <c r="E2673" s="200"/>
      <c r="F2673" s="200"/>
      <c r="G2673" s="200"/>
      <c r="H2673" s="200"/>
      <c r="I2673" s="200"/>
      <c r="J2673" s="200"/>
      <c r="K2673" s="200"/>
      <c r="L2673" s="200"/>
      <c r="M2673" s="200"/>
      <c r="N2673" s="200"/>
      <c r="O2673" s="200"/>
    </row>
    <row r="2674" spans="4:15" x14ac:dyDescent="0.5">
      <c r="D2674" s="200"/>
      <c r="E2674" s="200"/>
      <c r="F2674" s="200"/>
      <c r="G2674" s="200"/>
      <c r="H2674" s="200"/>
      <c r="I2674" s="200"/>
      <c r="J2674" s="200"/>
      <c r="K2674" s="200"/>
      <c r="L2674" s="200"/>
      <c r="M2674" s="200"/>
      <c r="N2674" s="200"/>
      <c r="O2674" s="200"/>
    </row>
    <row r="2675" spans="4:15" x14ac:dyDescent="0.5">
      <c r="D2675" s="200"/>
      <c r="E2675" s="200"/>
      <c r="F2675" s="200"/>
      <c r="G2675" s="200"/>
      <c r="H2675" s="200"/>
      <c r="I2675" s="200"/>
      <c r="J2675" s="200"/>
      <c r="K2675" s="200"/>
      <c r="L2675" s="200"/>
      <c r="M2675" s="200"/>
      <c r="N2675" s="200"/>
      <c r="O2675" s="200"/>
    </row>
    <row r="2676" spans="4:15" x14ac:dyDescent="0.5">
      <c r="D2676" s="200"/>
      <c r="E2676" s="200"/>
      <c r="F2676" s="200"/>
      <c r="G2676" s="200"/>
      <c r="H2676" s="200"/>
      <c r="I2676" s="200"/>
      <c r="J2676" s="200"/>
      <c r="K2676" s="200"/>
      <c r="L2676" s="200"/>
      <c r="M2676" s="200"/>
      <c r="N2676" s="200"/>
      <c r="O2676" s="200"/>
    </row>
    <row r="2677" spans="4:15" x14ac:dyDescent="0.5">
      <c r="D2677" s="200"/>
      <c r="E2677" s="200"/>
      <c r="F2677" s="200"/>
      <c r="G2677" s="200"/>
      <c r="H2677" s="200"/>
      <c r="I2677" s="200"/>
      <c r="J2677" s="200"/>
      <c r="K2677" s="200"/>
      <c r="L2677" s="200"/>
      <c r="M2677" s="200"/>
      <c r="N2677" s="200"/>
      <c r="O2677" s="200"/>
    </row>
    <row r="2678" spans="4:15" x14ac:dyDescent="0.5">
      <c r="D2678" s="200"/>
      <c r="E2678" s="200"/>
      <c r="F2678" s="200"/>
      <c r="G2678" s="200"/>
      <c r="H2678" s="200"/>
      <c r="I2678" s="200"/>
      <c r="J2678" s="200"/>
      <c r="K2678" s="200"/>
      <c r="L2678" s="200"/>
      <c r="M2678" s="200"/>
      <c r="N2678" s="200"/>
      <c r="O2678" s="200"/>
    </row>
    <row r="2679" spans="4:15" x14ac:dyDescent="0.5">
      <c r="D2679" s="200"/>
      <c r="E2679" s="200"/>
      <c r="F2679" s="200"/>
      <c r="G2679" s="200"/>
      <c r="H2679" s="200"/>
      <c r="I2679" s="200"/>
      <c r="J2679" s="200"/>
      <c r="K2679" s="200"/>
      <c r="L2679" s="200"/>
      <c r="M2679" s="200"/>
      <c r="N2679" s="200"/>
      <c r="O2679" s="200"/>
    </row>
    <row r="2680" spans="4:15" x14ac:dyDescent="0.5">
      <c r="D2680" s="200"/>
      <c r="E2680" s="200"/>
      <c r="F2680" s="200"/>
      <c r="G2680" s="200"/>
      <c r="H2680" s="200"/>
      <c r="I2680" s="200"/>
      <c r="J2680" s="200"/>
      <c r="K2680" s="200"/>
      <c r="L2680" s="200"/>
      <c r="M2680" s="200"/>
      <c r="N2680" s="200"/>
      <c r="O2680" s="200"/>
    </row>
    <row r="2681" spans="4:15" x14ac:dyDescent="0.5">
      <c r="D2681" s="200"/>
      <c r="E2681" s="200"/>
      <c r="F2681" s="200"/>
      <c r="G2681" s="200"/>
      <c r="H2681" s="200"/>
      <c r="I2681" s="200"/>
      <c r="J2681" s="200"/>
      <c r="K2681" s="200"/>
      <c r="L2681" s="200"/>
      <c r="M2681" s="200"/>
      <c r="N2681" s="200"/>
      <c r="O2681" s="200"/>
    </row>
    <row r="2682" spans="4:15" x14ac:dyDescent="0.5">
      <c r="D2682" s="200"/>
      <c r="E2682" s="200"/>
      <c r="F2682" s="200"/>
      <c r="G2682" s="200"/>
      <c r="H2682" s="200"/>
      <c r="I2682" s="200"/>
      <c r="J2682" s="200"/>
      <c r="K2682" s="200"/>
      <c r="L2682" s="200"/>
      <c r="M2682" s="200"/>
      <c r="N2682" s="200"/>
      <c r="O2682" s="200"/>
    </row>
    <row r="2683" spans="4:15" x14ac:dyDescent="0.5">
      <c r="D2683" s="200"/>
      <c r="E2683" s="200"/>
      <c r="F2683" s="200"/>
      <c r="G2683" s="200"/>
      <c r="H2683" s="200"/>
      <c r="I2683" s="200"/>
      <c r="J2683" s="200"/>
      <c r="K2683" s="200"/>
      <c r="L2683" s="200"/>
      <c r="M2683" s="200"/>
      <c r="N2683" s="200"/>
      <c r="O2683" s="200"/>
    </row>
    <row r="2684" spans="4:15" x14ac:dyDescent="0.5">
      <c r="D2684" s="200"/>
      <c r="E2684" s="200"/>
      <c r="F2684" s="200"/>
      <c r="G2684" s="200"/>
      <c r="H2684" s="200"/>
      <c r="I2684" s="200"/>
      <c r="J2684" s="200"/>
      <c r="K2684" s="200"/>
      <c r="L2684" s="200"/>
      <c r="M2684" s="200"/>
      <c r="N2684" s="200"/>
      <c r="O2684" s="200"/>
    </row>
    <row r="2685" spans="4:15" x14ac:dyDescent="0.5">
      <c r="D2685" s="200"/>
      <c r="E2685" s="200"/>
      <c r="F2685" s="200"/>
      <c r="G2685" s="200"/>
      <c r="H2685" s="200"/>
      <c r="I2685" s="200"/>
      <c r="J2685" s="200"/>
      <c r="K2685" s="200"/>
      <c r="L2685" s="200"/>
      <c r="M2685" s="200"/>
      <c r="N2685" s="200"/>
      <c r="O2685" s="200"/>
    </row>
    <row r="2686" spans="4:15" x14ac:dyDescent="0.5">
      <c r="D2686" s="200"/>
      <c r="E2686" s="200"/>
      <c r="F2686" s="200"/>
      <c r="G2686" s="200"/>
      <c r="H2686" s="200"/>
      <c r="I2686" s="200"/>
      <c r="J2686" s="200"/>
      <c r="K2686" s="200"/>
      <c r="L2686" s="200"/>
      <c r="M2686" s="200"/>
      <c r="N2686" s="200"/>
      <c r="O2686" s="200"/>
    </row>
    <row r="2687" spans="4:15" x14ac:dyDescent="0.5">
      <c r="D2687" s="200"/>
      <c r="E2687" s="200"/>
      <c r="F2687" s="200"/>
      <c r="G2687" s="200"/>
      <c r="H2687" s="200"/>
      <c r="I2687" s="200"/>
      <c r="J2687" s="200"/>
      <c r="K2687" s="200"/>
      <c r="L2687" s="200"/>
      <c r="M2687" s="200"/>
      <c r="N2687" s="200"/>
      <c r="O2687" s="200"/>
    </row>
    <row r="2688" spans="4:15" x14ac:dyDescent="0.5">
      <c r="D2688" s="200"/>
      <c r="E2688" s="200"/>
      <c r="F2688" s="200"/>
      <c r="G2688" s="200"/>
      <c r="H2688" s="200"/>
      <c r="I2688" s="200"/>
      <c r="J2688" s="200"/>
      <c r="K2688" s="200"/>
      <c r="L2688" s="200"/>
      <c r="M2688" s="200"/>
      <c r="N2688" s="200"/>
      <c r="O2688" s="200"/>
    </row>
    <row r="2689" spans="4:15" x14ac:dyDescent="0.5">
      <c r="D2689" s="200"/>
      <c r="E2689" s="200"/>
      <c r="F2689" s="200"/>
      <c r="G2689" s="200"/>
      <c r="H2689" s="200"/>
      <c r="I2689" s="200"/>
      <c r="J2689" s="200"/>
      <c r="K2689" s="200"/>
      <c r="L2689" s="200"/>
      <c r="M2689" s="200"/>
      <c r="N2689" s="200"/>
      <c r="O2689" s="200"/>
    </row>
    <row r="2690" spans="4:15" x14ac:dyDescent="0.5">
      <c r="D2690" s="200"/>
      <c r="E2690" s="200"/>
      <c r="F2690" s="200"/>
      <c r="G2690" s="200"/>
      <c r="H2690" s="200"/>
      <c r="I2690" s="200"/>
      <c r="J2690" s="200"/>
      <c r="K2690" s="200"/>
      <c r="L2690" s="200"/>
      <c r="M2690" s="200"/>
      <c r="N2690" s="200"/>
      <c r="O2690" s="200"/>
    </row>
    <row r="2691" spans="4:15" x14ac:dyDescent="0.5">
      <c r="D2691" s="200"/>
      <c r="E2691" s="200"/>
      <c r="F2691" s="200"/>
      <c r="G2691" s="200"/>
      <c r="H2691" s="200"/>
      <c r="I2691" s="200"/>
      <c r="J2691" s="200"/>
      <c r="K2691" s="200"/>
      <c r="L2691" s="200"/>
      <c r="M2691" s="200"/>
      <c r="N2691" s="200"/>
      <c r="O2691" s="200"/>
    </row>
    <row r="2692" spans="4:15" x14ac:dyDescent="0.5">
      <c r="D2692" s="200"/>
      <c r="E2692" s="200"/>
      <c r="F2692" s="200"/>
      <c r="G2692" s="200"/>
      <c r="H2692" s="200"/>
      <c r="I2692" s="200"/>
      <c r="J2692" s="200"/>
      <c r="K2692" s="200"/>
      <c r="L2692" s="200"/>
      <c r="M2692" s="200"/>
      <c r="N2692" s="200"/>
      <c r="O2692" s="200"/>
    </row>
    <row r="2693" spans="4:15" x14ac:dyDescent="0.5">
      <c r="D2693" s="200"/>
      <c r="E2693" s="200"/>
      <c r="F2693" s="200"/>
      <c r="G2693" s="200"/>
      <c r="H2693" s="200"/>
      <c r="I2693" s="200"/>
      <c r="J2693" s="200"/>
      <c r="K2693" s="200"/>
      <c r="L2693" s="200"/>
      <c r="M2693" s="200"/>
      <c r="N2693" s="200"/>
      <c r="O2693" s="200"/>
    </row>
    <row r="2694" spans="4:15" x14ac:dyDescent="0.5">
      <c r="D2694" s="200"/>
      <c r="E2694" s="200"/>
      <c r="F2694" s="200"/>
      <c r="G2694" s="200"/>
      <c r="H2694" s="200"/>
      <c r="I2694" s="200"/>
      <c r="J2694" s="200"/>
      <c r="K2694" s="200"/>
      <c r="L2694" s="200"/>
      <c r="M2694" s="200"/>
      <c r="N2694" s="200"/>
      <c r="O2694" s="200"/>
    </row>
    <row r="2695" spans="4:15" x14ac:dyDescent="0.5">
      <c r="D2695" s="200"/>
      <c r="E2695" s="200"/>
      <c r="F2695" s="200"/>
      <c r="G2695" s="200"/>
      <c r="H2695" s="200"/>
      <c r="I2695" s="200"/>
      <c r="J2695" s="200"/>
      <c r="K2695" s="200"/>
      <c r="L2695" s="200"/>
      <c r="M2695" s="200"/>
      <c r="N2695" s="200"/>
      <c r="O2695" s="200"/>
    </row>
    <row r="2696" spans="4:15" x14ac:dyDescent="0.5">
      <c r="D2696" s="200"/>
      <c r="E2696" s="200"/>
      <c r="F2696" s="200"/>
      <c r="G2696" s="200"/>
      <c r="H2696" s="200"/>
      <c r="I2696" s="200"/>
      <c r="J2696" s="200"/>
      <c r="K2696" s="200"/>
      <c r="L2696" s="200"/>
      <c r="M2696" s="200"/>
      <c r="N2696" s="200"/>
      <c r="O2696" s="200"/>
    </row>
    <row r="2697" spans="4:15" x14ac:dyDescent="0.5">
      <c r="D2697" s="200"/>
      <c r="E2697" s="200"/>
      <c r="F2697" s="200"/>
      <c r="G2697" s="200"/>
      <c r="H2697" s="200"/>
      <c r="I2697" s="200"/>
      <c r="J2697" s="200"/>
      <c r="K2697" s="200"/>
      <c r="L2697" s="200"/>
      <c r="M2697" s="200"/>
      <c r="N2697" s="200"/>
      <c r="O2697" s="200"/>
    </row>
    <row r="2698" spans="4:15" x14ac:dyDescent="0.5">
      <c r="D2698" s="200"/>
      <c r="E2698" s="200"/>
      <c r="F2698" s="200"/>
      <c r="G2698" s="200"/>
      <c r="H2698" s="200"/>
      <c r="I2698" s="200"/>
      <c r="J2698" s="200"/>
      <c r="K2698" s="200"/>
      <c r="L2698" s="200"/>
      <c r="M2698" s="200"/>
      <c r="N2698" s="200"/>
      <c r="O2698" s="200"/>
    </row>
    <row r="2699" spans="4:15" x14ac:dyDescent="0.5">
      <c r="D2699" s="200"/>
      <c r="E2699" s="200"/>
      <c r="F2699" s="200"/>
      <c r="G2699" s="200"/>
      <c r="H2699" s="200"/>
      <c r="I2699" s="200"/>
      <c r="J2699" s="200"/>
      <c r="K2699" s="200"/>
      <c r="L2699" s="200"/>
      <c r="M2699" s="200"/>
      <c r="N2699" s="200"/>
      <c r="O2699" s="200"/>
    </row>
    <row r="2700" spans="4:15" x14ac:dyDescent="0.5">
      <c r="D2700" s="200"/>
      <c r="E2700" s="200"/>
      <c r="F2700" s="200"/>
      <c r="G2700" s="200"/>
      <c r="H2700" s="200"/>
      <c r="I2700" s="200"/>
      <c r="J2700" s="200"/>
      <c r="K2700" s="200"/>
      <c r="L2700" s="200"/>
      <c r="M2700" s="200"/>
      <c r="N2700" s="200"/>
      <c r="O2700" s="200"/>
    </row>
    <row r="2701" spans="4:15" x14ac:dyDescent="0.5">
      <c r="D2701" s="200"/>
      <c r="E2701" s="200"/>
      <c r="F2701" s="200"/>
      <c r="G2701" s="200"/>
      <c r="H2701" s="200"/>
      <c r="I2701" s="200"/>
      <c r="J2701" s="200"/>
      <c r="K2701" s="200"/>
      <c r="L2701" s="200"/>
      <c r="M2701" s="200"/>
      <c r="N2701" s="200"/>
      <c r="O2701" s="200"/>
    </row>
    <row r="2702" spans="4:15" x14ac:dyDescent="0.5">
      <c r="D2702" s="200"/>
      <c r="E2702" s="200"/>
      <c r="F2702" s="200"/>
      <c r="G2702" s="200"/>
      <c r="H2702" s="200"/>
      <c r="I2702" s="200"/>
      <c r="J2702" s="200"/>
      <c r="K2702" s="200"/>
      <c r="L2702" s="200"/>
      <c r="M2702" s="200"/>
      <c r="N2702" s="200"/>
      <c r="O2702" s="200"/>
    </row>
    <row r="2703" spans="4:15" x14ac:dyDescent="0.5">
      <c r="D2703" s="200"/>
      <c r="E2703" s="200"/>
      <c r="F2703" s="200"/>
      <c r="G2703" s="200"/>
      <c r="H2703" s="200"/>
      <c r="I2703" s="200"/>
      <c r="J2703" s="200"/>
      <c r="K2703" s="200"/>
      <c r="L2703" s="200"/>
      <c r="M2703" s="200"/>
      <c r="N2703" s="200"/>
      <c r="O2703" s="200"/>
    </row>
    <row r="2704" spans="4:15" x14ac:dyDescent="0.5">
      <c r="D2704" s="200"/>
      <c r="E2704" s="200"/>
      <c r="F2704" s="200"/>
      <c r="G2704" s="200"/>
      <c r="H2704" s="200"/>
      <c r="I2704" s="200"/>
      <c r="J2704" s="200"/>
      <c r="K2704" s="200"/>
      <c r="L2704" s="200"/>
      <c r="M2704" s="200"/>
      <c r="N2704" s="200"/>
      <c r="O2704" s="200"/>
    </row>
    <row r="2705" spans="4:15" x14ac:dyDescent="0.5">
      <c r="D2705" s="200"/>
      <c r="E2705" s="200"/>
      <c r="F2705" s="200"/>
      <c r="G2705" s="200"/>
      <c r="H2705" s="200"/>
      <c r="I2705" s="200"/>
      <c r="J2705" s="200"/>
      <c r="K2705" s="200"/>
      <c r="L2705" s="200"/>
      <c r="M2705" s="200"/>
      <c r="N2705" s="200"/>
      <c r="O2705" s="200"/>
    </row>
    <row r="2706" spans="4:15" x14ac:dyDescent="0.5">
      <c r="D2706" s="200"/>
      <c r="E2706" s="200"/>
      <c r="F2706" s="200"/>
      <c r="G2706" s="200"/>
      <c r="H2706" s="200"/>
      <c r="I2706" s="200"/>
      <c r="J2706" s="200"/>
      <c r="K2706" s="200"/>
      <c r="L2706" s="200"/>
      <c r="M2706" s="200"/>
      <c r="N2706" s="200"/>
      <c r="O2706" s="200"/>
    </row>
    <row r="2707" spans="4:15" x14ac:dyDescent="0.5">
      <c r="D2707" s="200"/>
      <c r="E2707" s="200"/>
      <c r="F2707" s="200"/>
      <c r="G2707" s="200"/>
      <c r="H2707" s="200"/>
      <c r="I2707" s="200"/>
      <c r="J2707" s="200"/>
      <c r="K2707" s="200"/>
      <c r="L2707" s="200"/>
      <c r="M2707" s="200"/>
      <c r="N2707" s="200"/>
      <c r="O2707" s="200"/>
    </row>
    <row r="2708" spans="4:15" x14ac:dyDescent="0.5">
      <c r="D2708" s="200"/>
      <c r="E2708" s="200"/>
      <c r="F2708" s="200"/>
      <c r="G2708" s="200"/>
      <c r="H2708" s="200"/>
      <c r="I2708" s="200"/>
      <c r="J2708" s="200"/>
      <c r="K2708" s="200"/>
      <c r="L2708" s="200"/>
      <c r="M2708" s="200"/>
      <c r="N2708" s="200"/>
      <c r="O2708" s="200"/>
    </row>
    <row r="2709" spans="4:15" x14ac:dyDescent="0.5">
      <c r="D2709" s="200"/>
      <c r="E2709" s="200"/>
      <c r="F2709" s="200"/>
      <c r="G2709" s="200"/>
      <c r="H2709" s="200"/>
      <c r="I2709" s="200"/>
      <c r="J2709" s="200"/>
      <c r="K2709" s="200"/>
      <c r="L2709" s="200"/>
      <c r="M2709" s="200"/>
      <c r="N2709" s="200"/>
      <c r="O2709" s="200"/>
    </row>
    <row r="2710" spans="4:15" x14ac:dyDescent="0.5">
      <c r="D2710" s="200"/>
      <c r="E2710" s="200"/>
      <c r="F2710" s="200"/>
      <c r="G2710" s="200"/>
      <c r="H2710" s="200"/>
      <c r="I2710" s="200"/>
      <c r="J2710" s="200"/>
      <c r="K2710" s="200"/>
      <c r="L2710" s="200"/>
      <c r="M2710" s="200"/>
      <c r="N2710" s="200"/>
      <c r="O2710" s="200"/>
    </row>
    <row r="2711" spans="4:15" x14ac:dyDescent="0.5">
      <c r="D2711" s="200"/>
      <c r="E2711" s="200"/>
      <c r="F2711" s="200"/>
      <c r="G2711" s="200"/>
      <c r="H2711" s="200"/>
      <c r="I2711" s="200"/>
      <c r="J2711" s="200"/>
      <c r="K2711" s="200"/>
      <c r="L2711" s="200"/>
      <c r="M2711" s="200"/>
      <c r="N2711" s="200"/>
      <c r="O2711" s="200"/>
    </row>
    <row r="2712" spans="4:15" x14ac:dyDescent="0.5">
      <c r="D2712" s="200"/>
      <c r="E2712" s="200"/>
      <c r="F2712" s="200"/>
      <c r="G2712" s="200"/>
      <c r="H2712" s="200"/>
      <c r="I2712" s="200"/>
      <c r="J2712" s="200"/>
      <c r="K2712" s="200"/>
      <c r="L2712" s="200"/>
      <c r="M2712" s="200"/>
      <c r="N2712" s="200"/>
      <c r="O2712" s="200"/>
    </row>
    <row r="2713" spans="4:15" x14ac:dyDescent="0.5">
      <c r="D2713" s="200"/>
      <c r="E2713" s="200"/>
      <c r="F2713" s="200"/>
      <c r="G2713" s="200"/>
      <c r="H2713" s="200"/>
      <c r="I2713" s="200"/>
      <c r="J2713" s="200"/>
      <c r="K2713" s="200"/>
      <c r="L2713" s="200"/>
      <c r="M2713" s="200"/>
      <c r="N2713" s="200"/>
      <c r="O2713" s="200"/>
    </row>
    <row r="2714" spans="4:15" x14ac:dyDescent="0.5">
      <c r="D2714" s="200"/>
      <c r="E2714" s="200"/>
      <c r="F2714" s="200"/>
      <c r="G2714" s="200"/>
      <c r="H2714" s="200"/>
      <c r="I2714" s="200"/>
      <c r="J2714" s="200"/>
      <c r="K2714" s="200"/>
      <c r="L2714" s="200"/>
      <c r="M2714" s="200"/>
      <c r="N2714" s="200"/>
      <c r="O2714" s="200"/>
    </row>
    <row r="2715" spans="4:15" x14ac:dyDescent="0.5">
      <c r="D2715" s="200"/>
      <c r="E2715" s="200"/>
      <c r="F2715" s="200"/>
      <c r="G2715" s="200"/>
      <c r="H2715" s="200"/>
      <c r="I2715" s="200"/>
      <c r="J2715" s="200"/>
      <c r="K2715" s="200"/>
      <c r="L2715" s="200"/>
      <c r="M2715" s="200"/>
      <c r="N2715" s="200"/>
      <c r="O2715" s="200"/>
    </row>
    <row r="2716" spans="4:15" x14ac:dyDescent="0.5">
      <c r="D2716" s="200"/>
      <c r="E2716" s="200"/>
      <c r="F2716" s="200"/>
      <c r="G2716" s="200"/>
      <c r="H2716" s="200"/>
      <c r="I2716" s="200"/>
      <c r="J2716" s="200"/>
      <c r="K2716" s="200"/>
      <c r="L2716" s="200"/>
      <c r="M2716" s="200"/>
      <c r="N2716" s="200"/>
      <c r="O2716" s="200"/>
    </row>
    <row r="2717" spans="4:15" x14ac:dyDescent="0.5">
      <c r="D2717" s="200"/>
      <c r="E2717" s="200"/>
      <c r="F2717" s="200"/>
      <c r="G2717" s="200"/>
      <c r="H2717" s="200"/>
      <c r="I2717" s="200"/>
      <c r="J2717" s="200"/>
      <c r="K2717" s="200"/>
      <c r="L2717" s="200"/>
      <c r="M2717" s="200"/>
      <c r="N2717" s="200"/>
      <c r="O2717" s="200"/>
    </row>
    <row r="2718" spans="4:15" x14ac:dyDescent="0.5">
      <c r="D2718" s="200"/>
      <c r="E2718" s="200"/>
      <c r="F2718" s="200"/>
      <c r="G2718" s="200"/>
      <c r="H2718" s="200"/>
      <c r="I2718" s="200"/>
      <c r="J2718" s="200"/>
      <c r="K2718" s="200"/>
      <c r="L2718" s="200"/>
      <c r="M2718" s="200"/>
      <c r="N2718" s="200"/>
      <c r="O2718" s="200"/>
    </row>
    <row r="2719" spans="4:15" x14ac:dyDescent="0.5">
      <c r="D2719" s="200"/>
      <c r="E2719" s="200"/>
      <c r="F2719" s="200"/>
      <c r="G2719" s="200"/>
      <c r="H2719" s="200"/>
      <c r="I2719" s="200"/>
      <c r="J2719" s="200"/>
      <c r="K2719" s="200"/>
      <c r="L2719" s="200"/>
      <c r="M2719" s="200"/>
      <c r="N2719" s="200"/>
      <c r="O2719" s="200"/>
    </row>
    <row r="2720" spans="4:15" x14ac:dyDescent="0.5">
      <c r="D2720" s="200"/>
      <c r="E2720" s="200"/>
      <c r="F2720" s="200"/>
      <c r="G2720" s="200"/>
      <c r="H2720" s="200"/>
      <c r="I2720" s="200"/>
      <c r="J2720" s="200"/>
      <c r="K2720" s="200"/>
      <c r="L2720" s="200"/>
      <c r="M2720" s="200"/>
      <c r="N2720" s="200"/>
      <c r="O2720" s="200"/>
    </row>
    <row r="2721" spans="4:15" x14ac:dyDescent="0.5">
      <c r="D2721" s="200"/>
      <c r="E2721" s="200"/>
      <c r="F2721" s="200"/>
      <c r="G2721" s="200"/>
      <c r="H2721" s="200"/>
      <c r="I2721" s="200"/>
      <c r="J2721" s="200"/>
      <c r="K2721" s="200"/>
      <c r="L2721" s="200"/>
      <c r="M2721" s="200"/>
      <c r="N2721" s="200"/>
      <c r="O2721" s="200"/>
    </row>
    <row r="2722" spans="4:15" x14ac:dyDescent="0.5">
      <c r="D2722" s="200"/>
      <c r="E2722" s="200"/>
      <c r="F2722" s="200"/>
      <c r="G2722" s="200"/>
      <c r="H2722" s="200"/>
      <c r="I2722" s="200"/>
      <c r="J2722" s="200"/>
      <c r="K2722" s="200"/>
      <c r="L2722" s="200"/>
      <c r="M2722" s="200"/>
      <c r="N2722" s="200"/>
      <c r="O2722" s="200"/>
    </row>
    <row r="2723" spans="4:15" x14ac:dyDescent="0.5">
      <c r="D2723" s="200"/>
      <c r="E2723" s="200"/>
      <c r="F2723" s="200"/>
      <c r="G2723" s="200"/>
      <c r="H2723" s="200"/>
      <c r="I2723" s="200"/>
      <c r="J2723" s="200"/>
      <c r="K2723" s="200"/>
      <c r="L2723" s="200"/>
      <c r="M2723" s="200"/>
      <c r="N2723" s="200"/>
      <c r="O2723" s="200"/>
    </row>
    <row r="2724" spans="4:15" x14ac:dyDescent="0.5">
      <c r="D2724" s="200"/>
      <c r="E2724" s="200"/>
      <c r="F2724" s="200"/>
      <c r="G2724" s="200"/>
      <c r="H2724" s="200"/>
      <c r="I2724" s="200"/>
      <c r="J2724" s="200"/>
      <c r="K2724" s="200"/>
      <c r="L2724" s="200"/>
      <c r="M2724" s="200"/>
      <c r="N2724" s="200"/>
      <c r="O2724" s="200"/>
    </row>
    <row r="2725" spans="4:15" x14ac:dyDescent="0.5">
      <c r="D2725" s="200"/>
      <c r="E2725" s="200"/>
      <c r="F2725" s="200"/>
      <c r="G2725" s="200"/>
      <c r="H2725" s="200"/>
      <c r="I2725" s="200"/>
      <c r="J2725" s="200"/>
      <c r="K2725" s="200"/>
      <c r="L2725" s="200"/>
      <c r="M2725" s="200"/>
      <c r="N2725" s="200"/>
      <c r="O2725" s="200"/>
    </row>
    <row r="2726" spans="4:15" x14ac:dyDescent="0.5">
      <c r="D2726" s="200"/>
      <c r="E2726" s="200"/>
      <c r="F2726" s="200"/>
      <c r="G2726" s="200"/>
      <c r="H2726" s="200"/>
      <c r="I2726" s="200"/>
      <c r="J2726" s="200"/>
      <c r="K2726" s="200"/>
      <c r="L2726" s="200"/>
      <c r="M2726" s="200"/>
      <c r="N2726" s="200"/>
      <c r="O2726" s="200"/>
    </row>
    <row r="2727" spans="4:15" x14ac:dyDescent="0.5">
      <c r="D2727" s="200"/>
      <c r="E2727" s="200"/>
      <c r="F2727" s="200"/>
      <c r="G2727" s="200"/>
      <c r="H2727" s="200"/>
      <c r="I2727" s="200"/>
      <c r="J2727" s="200"/>
      <c r="K2727" s="200"/>
      <c r="L2727" s="200"/>
      <c r="M2727" s="200"/>
      <c r="N2727" s="200"/>
      <c r="O2727" s="200"/>
    </row>
    <row r="2728" spans="4:15" x14ac:dyDescent="0.5">
      <c r="D2728" s="200"/>
      <c r="E2728" s="200"/>
      <c r="F2728" s="200"/>
      <c r="G2728" s="200"/>
      <c r="H2728" s="200"/>
      <c r="I2728" s="200"/>
      <c r="J2728" s="200"/>
      <c r="K2728" s="200"/>
      <c r="L2728" s="200"/>
      <c r="M2728" s="200"/>
      <c r="N2728" s="200"/>
      <c r="O2728" s="200"/>
    </row>
    <row r="2729" spans="4:15" x14ac:dyDescent="0.5">
      <c r="D2729" s="200"/>
      <c r="E2729" s="200"/>
      <c r="F2729" s="200"/>
      <c r="G2729" s="200"/>
      <c r="H2729" s="200"/>
      <c r="I2729" s="200"/>
      <c r="J2729" s="200"/>
      <c r="K2729" s="200"/>
      <c r="L2729" s="200"/>
      <c r="M2729" s="200"/>
      <c r="N2729" s="200"/>
      <c r="O2729" s="200"/>
    </row>
    <row r="2730" spans="4:15" x14ac:dyDescent="0.5">
      <c r="D2730" s="200"/>
      <c r="E2730" s="200"/>
      <c r="F2730" s="200"/>
      <c r="G2730" s="200"/>
      <c r="H2730" s="200"/>
      <c r="I2730" s="200"/>
      <c r="J2730" s="200"/>
      <c r="K2730" s="200"/>
      <c r="L2730" s="200"/>
      <c r="M2730" s="200"/>
      <c r="N2730" s="200"/>
      <c r="O2730" s="200"/>
    </row>
    <row r="2731" spans="4:15" x14ac:dyDescent="0.5">
      <c r="D2731" s="200"/>
      <c r="E2731" s="200"/>
      <c r="F2731" s="200"/>
      <c r="G2731" s="200"/>
      <c r="H2731" s="200"/>
      <c r="I2731" s="200"/>
      <c r="J2731" s="200"/>
      <c r="K2731" s="200"/>
      <c r="L2731" s="200"/>
      <c r="M2731" s="200"/>
      <c r="N2731" s="200"/>
      <c r="O2731" s="200"/>
    </row>
    <row r="2732" spans="4:15" x14ac:dyDescent="0.5">
      <c r="D2732" s="200"/>
      <c r="E2732" s="200"/>
      <c r="F2732" s="200"/>
      <c r="G2732" s="200"/>
      <c r="H2732" s="200"/>
      <c r="I2732" s="200"/>
      <c r="J2732" s="200"/>
      <c r="K2732" s="200"/>
      <c r="L2732" s="200"/>
      <c r="M2732" s="200"/>
      <c r="N2732" s="200"/>
      <c r="O2732" s="200"/>
    </row>
    <row r="2733" spans="4:15" x14ac:dyDescent="0.5">
      <c r="D2733" s="200"/>
      <c r="E2733" s="200"/>
      <c r="F2733" s="200"/>
      <c r="G2733" s="200"/>
      <c r="H2733" s="200"/>
      <c r="I2733" s="200"/>
      <c r="J2733" s="200"/>
      <c r="K2733" s="200"/>
      <c r="L2733" s="200"/>
      <c r="M2733" s="200"/>
      <c r="N2733" s="200"/>
      <c r="O2733" s="200"/>
    </row>
    <row r="2734" spans="4:15" x14ac:dyDescent="0.5">
      <c r="D2734" s="200"/>
      <c r="E2734" s="200"/>
      <c r="F2734" s="200"/>
      <c r="G2734" s="200"/>
      <c r="H2734" s="200"/>
      <c r="I2734" s="200"/>
      <c r="J2734" s="200"/>
      <c r="K2734" s="200"/>
      <c r="L2734" s="200"/>
      <c r="M2734" s="200"/>
      <c r="N2734" s="200"/>
      <c r="O2734" s="200"/>
    </row>
    <row r="2735" spans="4:15" x14ac:dyDescent="0.5">
      <c r="D2735" s="200"/>
      <c r="E2735" s="200"/>
      <c r="F2735" s="200"/>
      <c r="G2735" s="200"/>
      <c r="H2735" s="200"/>
      <c r="I2735" s="200"/>
      <c r="J2735" s="200"/>
      <c r="K2735" s="200"/>
      <c r="L2735" s="200"/>
      <c r="M2735" s="200"/>
      <c r="N2735" s="200"/>
      <c r="O2735" s="200"/>
    </row>
    <row r="2736" spans="4:15" x14ac:dyDescent="0.5">
      <c r="D2736" s="200"/>
      <c r="E2736" s="200"/>
      <c r="F2736" s="200"/>
      <c r="G2736" s="200"/>
      <c r="H2736" s="200"/>
      <c r="I2736" s="200"/>
      <c r="J2736" s="200"/>
      <c r="K2736" s="200"/>
      <c r="L2736" s="200"/>
      <c r="M2736" s="200"/>
      <c r="N2736" s="200"/>
      <c r="O2736" s="200"/>
    </row>
    <row r="2737" spans="4:15" x14ac:dyDescent="0.5">
      <c r="D2737" s="200"/>
      <c r="E2737" s="200"/>
      <c r="F2737" s="200"/>
      <c r="G2737" s="200"/>
      <c r="H2737" s="200"/>
      <c r="I2737" s="200"/>
      <c r="J2737" s="200"/>
      <c r="K2737" s="200"/>
      <c r="L2737" s="200"/>
      <c r="M2737" s="200"/>
      <c r="N2737" s="200"/>
      <c r="O2737" s="200"/>
    </row>
    <row r="2738" spans="4:15" x14ac:dyDescent="0.5">
      <c r="D2738" s="200"/>
      <c r="E2738" s="200"/>
      <c r="F2738" s="200"/>
      <c r="G2738" s="200"/>
      <c r="H2738" s="200"/>
      <c r="I2738" s="200"/>
      <c r="J2738" s="200"/>
      <c r="K2738" s="200"/>
      <c r="L2738" s="200"/>
      <c r="M2738" s="200"/>
      <c r="N2738" s="200"/>
      <c r="O2738" s="200"/>
    </row>
    <row r="2739" spans="4:15" x14ac:dyDescent="0.5">
      <c r="D2739" s="200"/>
      <c r="E2739" s="200"/>
      <c r="F2739" s="200"/>
      <c r="G2739" s="200"/>
      <c r="H2739" s="200"/>
      <c r="I2739" s="200"/>
      <c r="J2739" s="200"/>
      <c r="K2739" s="200"/>
      <c r="L2739" s="200"/>
      <c r="M2739" s="200"/>
      <c r="N2739" s="200"/>
      <c r="O2739" s="200"/>
    </row>
    <row r="2740" spans="4:15" x14ac:dyDescent="0.5">
      <c r="D2740" s="200"/>
      <c r="E2740" s="200"/>
      <c r="F2740" s="200"/>
      <c r="G2740" s="200"/>
      <c r="H2740" s="200"/>
      <c r="I2740" s="200"/>
      <c r="J2740" s="200"/>
      <c r="K2740" s="200"/>
      <c r="L2740" s="200"/>
      <c r="M2740" s="200"/>
      <c r="N2740" s="200"/>
      <c r="O2740" s="200"/>
    </row>
    <row r="2741" spans="4:15" x14ac:dyDescent="0.5">
      <c r="D2741" s="200"/>
      <c r="E2741" s="200"/>
      <c r="F2741" s="200"/>
      <c r="G2741" s="200"/>
      <c r="H2741" s="200"/>
      <c r="I2741" s="200"/>
      <c r="J2741" s="200"/>
      <c r="K2741" s="200"/>
      <c r="L2741" s="200"/>
      <c r="M2741" s="200"/>
      <c r="N2741" s="200"/>
      <c r="O2741" s="200"/>
    </row>
    <row r="2742" spans="4:15" x14ac:dyDescent="0.5">
      <c r="D2742" s="200"/>
      <c r="E2742" s="200"/>
      <c r="F2742" s="200"/>
      <c r="G2742" s="200"/>
      <c r="H2742" s="200"/>
      <c r="I2742" s="200"/>
      <c r="J2742" s="200"/>
      <c r="K2742" s="200"/>
      <c r="L2742" s="200"/>
      <c r="M2742" s="200"/>
      <c r="N2742" s="200"/>
      <c r="O2742" s="200"/>
    </row>
    <row r="2743" spans="4:15" x14ac:dyDescent="0.5">
      <c r="D2743" s="200"/>
      <c r="E2743" s="200"/>
      <c r="F2743" s="200"/>
      <c r="G2743" s="200"/>
      <c r="H2743" s="200"/>
      <c r="I2743" s="200"/>
      <c r="J2743" s="200"/>
      <c r="K2743" s="200"/>
      <c r="L2743" s="200"/>
      <c r="M2743" s="200"/>
      <c r="N2743" s="200"/>
      <c r="O2743" s="200"/>
    </row>
    <row r="2744" spans="4:15" x14ac:dyDescent="0.5">
      <c r="D2744" s="200"/>
      <c r="E2744" s="200"/>
      <c r="F2744" s="200"/>
      <c r="G2744" s="200"/>
      <c r="H2744" s="200"/>
      <c r="I2744" s="200"/>
      <c r="J2744" s="200"/>
      <c r="K2744" s="200"/>
      <c r="L2744" s="200"/>
      <c r="M2744" s="200"/>
      <c r="N2744" s="200"/>
      <c r="O2744" s="200"/>
    </row>
    <row r="2745" spans="4:15" x14ac:dyDescent="0.5">
      <c r="D2745" s="200"/>
      <c r="E2745" s="200"/>
      <c r="F2745" s="200"/>
      <c r="G2745" s="200"/>
      <c r="H2745" s="200"/>
      <c r="I2745" s="200"/>
      <c r="J2745" s="200"/>
      <c r="K2745" s="200"/>
      <c r="L2745" s="200"/>
      <c r="M2745" s="200"/>
      <c r="N2745" s="200"/>
      <c r="O2745" s="200"/>
    </row>
    <row r="2746" spans="4:15" x14ac:dyDescent="0.5">
      <c r="D2746" s="200"/>
      <c r="E2746" s="200"/>
      <c r="F2746" s="200"/>
      <c r="G2746" s="200"/>
      <c r="H2746" s="200"/>
      <c r="I2746" s="200"/>
      <c r="J2746" s="200"/>
      <c r="K2746" s="200"/>
      <c r="L2746" s="200"/>
      <c r="M2746" s="200"/>
      <c r="N2746" s="200"/>
      <c r="O2746" s="200"/>
    </row>
    <row r="2747" spans="4:15" x14ac:dyDescent="0.5">
      <c r="D2747" s="200"/>
      <c r="E2747" s="200"/>
      <c r="F2747" s="200"/>
      <c r="G2747" s="200"/>
      <c r="H2747" s="200"/>
      <c r="I2747" s="200"/>
      <c r="J2747" s="200"/>
      <c r="K2747" s="200"/>
      <c r="L2747" s="200"/>
      <c r="M2747" s="200"/>
      <c r="N2747" s="200"/>
      <c r="O2747" s="200"/>
    </row>
    <row r="2748" spans="4:15" x14ac:dyDescent="0.5">
      <c r="D2748" s="200"/>
      <c r="E2748" s="200"/>
      <c r="F2748" s="200"/>
      <c r="G2748" s="200"/>
      <c r="H2748" s="200"/>
      <c r="I2748" s="200"/>
      <c r="J2748" s="200"/>
      <c r="K2748" s="200"/>
      <c r="L2748" s="200"/>
      <c r="M2748" s="200"/>
      <c r="N2748" s="200"/>
      <c r="O2748" s="200"/>
    </row>
    <row r="2749" spans="4:15" x14ac:dyDescent="0.5">
      <c r="D2749" s="200"/>
      <c r="E2749" s="200"/>
      <c r="F2749" s="200"/>
      <c r="G2749" s="200"/>
      <c r="H2749" s="200"/>
      <c r="I2749" s="200"/>
      <c r="J2749" s="200"/>
      <c r="K2749" s="200"/>
      <c r="L2749" s="200"/>
      <c r="M2749" s="200"/>
      <c r="N2749" s="200"/>
      <c r="O2749" s="200"/>
    </row>
    <row r="2750" spans="4:15" x14ac:dyDescent="0.5">
      <c r="D2750" s="200"/>
      <c r="E2750" s="200"/>
      <c r="F2750" s="200"/>
      <c r="G2750" s="200"/>
      <c r="H2750" s="200"/>
      <c r="I2750" s="200"/>
      <c r="J2750" s="200"/>
      <c r="K2750" s="200"/>
      <c r="L2750" s="200"/>
      <c r="M2750" s="200"/>
      <c r="N2750" s="200"/>
      <c r="O2750" s="200"/>
    </row>
    <row r="2751" spans="4:15" x14ac:dyDescent="0.5">
      <c r="D2751" s="200"/>
      <c r="E2751" s="200"/>
      <c r="F2751" s="200"/>
      <c r="G2751" s="200"/>
      <c r="H2751" s="200"/>
      <c r="I2751" s="200"/>
      <c r="J2751" s="200"/>
      <c r="K2751" s="200"/>
      <c r="L2751" s="200"/>
      <c r="M2751" s="200"/>
      <c r="N2751" s="200"/>
      <c r="O2751" s="200"/>
    </row>
    <row r="2752" spans="4:15" x14ac:dyDescent="0.5">
      <c r="D2752" s="200"/>
      <c r="E2752" s="200"/>
      <c r="F2752" s="200"/>
      <c r="G2752" s="200"/>
      <c r="H2752" s="200"/>
      <c r="I2752" s="200"/>
      <c r="J2752" s="200"/>
      <c r="K2752" s="200"/>
      <c r="L2752" s="200"/>
      <c r="M2752" s="200"/>
      <c r="N2752" s="200"/>
      <c r="O2752" s="200"/>
    </row>
    <row r="2753" spans="4:15" x14ac:dyDescent="0.5">
      <c r="D2753" s="200"/>
      <c r="E2753" s="200"/>
      <c r="F2753" s="200"/>
      <c r="G2753" s="200"/>
      <c r="H2753" s="200"/>
      <c r="I2753" s="200"/>
      <c r="J2753" s="200"/>
      <c r="K2753" s="200"/>
      <c r="L2753" s="200"/>
      <c r="M2753" s="200"/>
      <c r="N2753" s="200"/>
      <c r="O2753" s="200"/>
    </row>
    <row r="2754" spans="4:15" x14ac:dyDescent="0.5">
      <c r="D2754" s="200"/>
      <c r="E2754" s="200"/>
      <c r="F2754" s="200"/>
      <c r="G2754" s="200"/>
      <c r="H2754" s="200"/>
      <c r="I2754" s="200"/>
      <c r="J2754" s="200"/>
      <c r="K2754" s="200"/>
      <c r="L2754" s="200"/>
      <c r="M2754" s="200"/>
      <c r="N2754" s="200"/>
      <c r="O2754" s="200"/>
    </row>
    <row r="2755" spans="4:15" x14ac:dyDescent="0.5">
      <c r="D2755" s="200"/>
      <c r="E2755" s="200"/>
      <c r="F2755" s="200"/>
      <c r="G2755" s="200"/>
      <c r="H2755" s="200"/>
      <c r="I2755" s="200"/>
      <c r="J2755" s="200"/>
      <c r="K2755" s="200"/>
      <c r="L2755" s="200"/>
      <c r="M2755" s="200"/>
      <c r="N2755" s="200"/>
      <c r="O2755" s="200"/>
    </row>
    <row r="2756" spans="4:15" x14ac:dyDescent="0.5">
      <c r="D2756" s="200"/>
      <c r="E2756" s="200"/>
      <c r="F2756" s="200"/>
      <c r="G2756" s="200"/>
      <c r="H2756" s="200"/>
      <c r="I2756" s="200"/>
      <c r="J2756" s="200"/>
      <c r="K2756" s="200"/>
      <c r="L2756" s="200"/>
      <c r="M2756" s="200"/>
      <c r="N2756" s="200"/>
      <c r="O2756" s="200"/>
    </row>
    <row r="2757" spans="4:15" x14ac:dyDescent="0.5">
      <c r="D2757" s="200"/>
      <c r="E2757" s="200"/>
      <c r="F2757" s="200"/>
      <c r="G2757" s="200"/>
      <c r="H2757" s="200"/>
      <c r="I2757" s="200"/>
      <c r="J2757" s="200"/>
      <c r="K2757" s="200"/>
      <c r="L2757" s="200"/>
      <c r="M2757" s="200"/>
      <c r="N2757" s="200"/>
      <c r="O2757" s="200"/>
    </row>
    <row r="2758" spans="4:15" x14ac:dyDescent="0.5">
      <c r="D2758" s="200"/>
      <c r="E2758" s="200"/>
      <c r="F2758" s="200"/>
      <c r="G2758" s="200"/>
      <c r="H2758" s="200"/>
      <c r="I2758" s="200"/>
      <c r="J2758" s="200"/>
      <c r="K2758" s="200"/>
      <c r="L2758" s="200"/>
      <c r="M2758" s="200"/>
      <c r="N2758" s="200"/>
      <c r="O2758" s="200"/>
    </row>
    <row r="2759" spans="4:15" x14ac:dyDescent="0.5">
      <c r="D2759" s="200"/>
      <c r="E2759" s="200"/>
      <c r="F2759" s="200"/>
      <c r="G2759" s="200"/>
      <c r="H2759" s="200"/>
      <c r="I2759" s="200"/>
      <c r="J2759" s="200"/>
      <c r="K2759" s="200"/>
      <c r="L2759" s="200"/>
      <c r="M2759" s="200"/>
      <c r="N2759" s="200"/>
      <c r="O2759" s="200"/>
    </row>
    <row r="2760" spans="4:15" x14ac:dyDescent="0.5">
      <c r="D2760" s="200"/>
      <c r="E2760" s="200"/>
      <c r="F2760" s="200"/>
      <c r="G2760" s="200"/>
      <c r="H2760" s="200"/>
      <c r="I2760" s="200"/>
      <c r="J2760" s="200"/>
      <c r="K2760" s="200"/>
      <c r="L2760" s="200"/>
      <c r="M2760" s="200"/>
      <c r="N2760" s="200"/>
      <c r="O2760" s="200"/>
    </row>
    <row r="2761" spans="4:15" x14ac:dyDescent="0.5">
      <c r="D2761" s="200"/>
      <c r="E2761" s="200"/>
      <c r="F2761" s="200"/>
      <c r="G2761" s="200"/>
      <c r="H2761" s="200"/>
      <c r="I2761" s="200"/>
      <c r="J2761" s="200"/>
      <c r="K2761" s="200"/>
      <c r="L2761" s="200"/>
      <c r="M2761" s="200"/>
      <c r="N2761" s="200"/>
      <c r="O2761" s="200"/>
    </row>
    <row r="2762" spans="4:15" x14ac:dyDescent="0.5">
      <c r="D2762" s="200"/>
      <c r="E2762" s="200"/>
      <c r="F2762" s="200"/>
      <c r="G2762" s="200"/>
      <c r="H2762" s="200"/>
      <c r="I2762" s="200"/>
      <c r="J2762" s="200"/>
      <c r="K2762" s="200"/>
      <c r="L2762" s="200"/>
      <c r="M2762" s="200"/>
      <c r="N2762" s="200"/>
      <c r="O2762" s="200"/>
    </row>
    <row r="2763" spans="4:15" x14ac:dyDescent="0.5">
      <c r="D2763" s="200"/>
      <c r="E2763" s="200"/>
      <c r="F2763" s="200"/>
      <c r="G2763" s="200"/>
      <c r="H2763" s="200"/>
      <c r="I2763" s="200"/>
      <c r="J2763" s="200"/>
      <c r="K2763" s="200"/>
      <c r="L2763" s="200"/>
      <c r="M2763" s="200"/>
      <c r="N2763" s="200"/>
      <c r="O2763" s="200"/>
    </row>
    <row r="2764" spans="4:15" x14ac:dyDescent="0.5">
      <c r="D2764" s="200"/>
      <c r="E2764" s="200"/>
      <c r="F2764" s="200"/>
      <c r="G2764" s="200"/>
      <c r="H2764" s="200"/>
      <c r="I2764" s="200"/>
      <c r="J2764" s="200"/>
      <c r="K2764" s="200"/>
      <c r="L2764" s="200"/>
      <c r="M2764" s="200"/>
      <c r="N2764" s="200"/>
      <c r="O2764" s="200"/>
    </row>
    <row r="2765" spans="4:15" x14ac:dyDescent="0.5">
      <c r="D2765" s="200"/>
      <c r="E2765" s="200"/>
      <c r="F2765" s="200"/>
      <c r="G2765" s="200"/>
      <c r="H2765" s="200"/>
      <c r="I2765" s="200"/>
      <c r="J2765" s="200"/>
      <c r="K2765" s="200"/>
      <c r="L2765" s="200"/>
      <c r="M2765" s="200"/>
      <c r="N2765" s="200"/>
      <c r="O2765" s="200"/>
    </row>
    <row r="2766" spans="4:15" x14ac:dyDescent="0.5">
      <c r="D2766" s="200"/>
      <c r="E2766" s="200"/>
      <c r="F2766" s="200"/>
      <c r="G2766" s="200"/>
      <c r="H2766" s="200"/>
      <c r="I2766" s="200"/>
      <c r="J2766" s="200"/>
      <c r="K2766" s="200"/>
      <c r="L2766" s="200"/>
      <c r="M2766" s="200"/>
      <c r="N2766" s="200"/>
      <c r="O2766" s="200"/>
    </row>
    <row r="2767" spans="4:15" x14ac:dyDescent="0.5">
      <c r="D2767" s="200"/>
      <c r="E2767" s="200"/>
      <c r="F2767" s="200"/>
      <c r="G2767" s="200"/>
      <c r="H2767" s="200"/>
      <c r="I2767" s="200"/>
      <c r="J2767" s="200"/>
      <c r="K2767" s="200"/>
      <c r="L2767" s="200"/>
      <c r="M2767" s="200"/>
      <c r="N2767" s="200"/>
      <c r="O2767" s="200"/>
    </row>
    <row r="2768" spans="4:15" x14ac:dyDescent="0.5">
      <c r="D2768" s="200"/>
      <c r="E2768" s="200"/>
      <c r="F2768" s="200"/>
      <c r="G2768" s="200"/>
      <c r="H2768" s="200"/>
      <c r="I2768" s="200"/>
      <c r="J2768" s="200"/>
      <c r="K2768" s="200"/>
      <c r="L2768" s="200"/>
      <c r="M2768" s="200"/>
      <c r="N2768" s="200"/>
      <c r="O2768" s="200"/>
    </row>
    <row r="2769" spans="4:15" x14ac:dyDescent="0.5">
      <c r="D2769" s="200"/>
      <c r="E2769" s="200"/>
      <c r="F2769" s="200"/>
      <c r="G2769" s="200"/>
      <c r="H2769" s="200"/>
      <c r="I2769" s="200"/>
      <c r="J2769" s="200"/>
      <c r="K2769" s="200"/>
      <c r="L2769" s="200"/>
      <c r="M2769" s="200"/>
      <c r="N2769" s="200"/>
      <c r="O2769" s="200"/>
    </row>
    <row r="2770" spans="4:15" x14ac:dyDescent="0.5">
      <c r="D2770" s="200"/>
      <c r="E2770" s="200"/>
      <c r="F2770" s="200"/>
      <c r="G2770" s="200"/>
      <c r="H2770" s="200"/>
      <c r="I2770" s="200"/>
      <c r="J2770" s="200"/>
      <c r="K2770" s="200"/>
      <c r="L2770" s="200"/>
      <c r="M2770" s="200"/>
      <c r="N2770" s="200"/>
      <c r="O2770" s="200"/>
    </row>
    <row r="2771" spans="4:15" x14ac:dyDescent="0.5">
      <c r="D2771" s="200"/>
      <c r="E2771" s="200"/>
      <c r="F2771" s="200"/>
      <c r="G2771" s="200"/>
      <c r="H2771" s="200"/>
      <c r="I2771" s="200"/>
      <c r="J2771" s="200"/>
      <c r="K2771" s="200"/>
      <c r="L2771" s="200"/>
      <c r="M2771" s="200"/>
      <c r="N2771" s="200"/>
      <c r="O2771" s="200"/>
    </row>
    <row r="2772" spans="4:15" x14ac:dyDescent="0.5">
      <c r="D2772" s="200"/>
      <c r="E2772" s="200"/>
      <c r="F2772" s="200"/>
      <c r="G2772" s="200"/>
      <c r="H2772" s="200"/>
      <c r="I2772" s="200"/>
      <c r="J2772" s="200"/>
      <c r="K2772" s="200"/>
      <c r="L2772" s="200"/>
      <c r="M2772" s="200"/>
      <c r="N2772" s="200"/>
      <c r="O2772" s="200"/>
    </row>
    <row r="2773" spans="4:15" x14ac:dyDescent="0.5">
      <c r="D2773" s="200"/>
      <c r="E2773" s="200"/>
      <c r="F2773" s="200"/>
      <c r="G2773" s="200"/>
      <c r="H2773" s="200"/>
      <c r="I2773" s="200"/>
      <c r="J2773" s="200"/>
      <c r="K2773" s="200"/>
      <c r="L2773" s="200"/>
      <c r="M2773" s="200"/>
      <c r="N2773" s="200"/>
      <c r="O2773" s="200"/>
    </row>
    <row r="2774" spans="4:15" x14ac:dyDescent="0.5">
      <c r="D2774" s="200"/>
      <c r="E2774" s="200"/>
      <c r="F2774" s="200"/>
      <c r="G2774" s="200"/>
      <c r="H2774" s="200"/>
      <c r="I2774" s="200"/>
      <c r="J2774" s="200"/>
      <c r="K2774" s="200"/>
      <c r="L2774" s="200"/>
      <c r="M2774" s="200"/>
      <c r="N2774" s="200"/>
      <c r="O2774" s="200"/>
    </row>
    <row r="2775" spans="4:15" x14ac:dyDescent="0.5">
      <c r="D2775" s="200"/>
      <c r="E2775" s="200"/>
      <c r="F2775" s="200"/>
      <c r="G2775" s="200"/>
      <c r="H2775" s="200"/>
      <c r="I2775" s="200"/>
      <c r="J2775" s="200"/>
      <c r="K2775" s="200"/>
      <c r="L2775" s="200"/>
      <c r="M2775" s="200"/>
      <c r="N2775" s="200"/>
      <c r="O2775" s="200"/>
    </row>
    <row r="2776" spans="4:15" x14ac:dyDescent="0.5">
      <c r="D2776" s="200"/>
      <c r="E2776" s="200"/>
      <c r="F2776" s="200"/>
      <c r="G2776" s="200"/>
      <c r="H2776" s="200"/>
      <c r="I2776" s="200"/>
      <c r="J2776" s="200"/>
      <c r="K2776" s="200"/>
      <c r="L2776" s="200"/>
      <c r="M2776" s="200"/>
      <c r="N2776" s="200"/>
      <c r="O2776" s="200"/>
    </row>
    <row r="2777" spans="4:15" x14ac:dyDescent="0.5">
      <c r="D2777" s="200"/>
      <c r="E2777" s="200"/>
      <c r="F2777" s="200"/>
      <c r="G2777" s="200"/>
      <c r="H2777" s="200"/>
      <c r="I2777" s="200"/>
      <c r="J2777" s="200"/>
      <c r="K2777" s="200"/>
      <c r="L2777" s="200"/>
      <c r="M2777" s="200"/>
      <c r="N2777" s="200"/>
      <c r="O2777" s="200"/>
    </row>
    <row r="2778" spans="4:15" x14ac:dyDescent="0.5">
      <c r="D2778" s="200"/>
      <c r="E2778" s="200"/>
      <c r="F2778" s="200"/>
      <c r="G2778" s="200"/>
      <c r="H2778" s="200"/>
      <c r="I2778" s="200"/>
      <c r="J2778" s="200"/>
      <c r="K2778" s="200"/>
      <c r="L2778" s="200"/>
      <c r="M2778" s="200"/>
      <c r="N2778" s="200"/>
      <c r="O2778" s="200"/>
    </row>
    <row r="2779" spans="4:15" x14ac:dyDescent="0.5">
      <c r="D2779" s="200"/>
      <c r="E2779" s="200"/>
      <c r="F2779" s="200"/>
      <c r="G2779" s="200"/>
      <c r="H2779" s="200"/>
      <c r="I2779" s="200"/>
      <c r="J2779" s="200"/>
      <c r="K2779" s="200"/>
      <c r="L2779" s="200"/>
      <c r="M2779" s="200"/>
      <c r="N2779" s="200"/>
      <c r="O2779" s="200"/>
    </row>
    <row r="2780" spans="4:15" x14ac:dyDescent="0.5">
      <c r="D2780" s="200"/>
      <c r="E2780" s="200"/>
      <c r="F2780" s="200"/>
      <c r="G2780" s="200"/>
      <c r="H2780" s="200"/>
      <c r="I2780" s="200"/>
      <c r="J2780" s="200"/>
      <c r="K2780" s="200"/>
      <c r="L2780" s="200"/>
      <c r="M2780" s="200"/>
      <c r="N2780" s="200"/>
      <c r="O2780" s="200"/>
    </row>
    <row r="2781" spans="4:15" x14ac:dyDescent="0.5">
      <c r="D2781" s="200"/>
      <c r="E2781" s="200"/>
      <c r="F2781" s="200"/>
      <c r="G2781" s="200"/>
      <c r="H2781" s="200"/>
      <c r="I2781" s="200"/>
      <c r="J2781" s="200"/>
      <c r="K2781" s="200"/>
      <c r="L2781" s="200"/>
      <c r="M2781" s="200"/>
      <c r="N2781" s="200"/>
      <c r="O2781" s="200"/>
    </row>
    <row r="2782" spans="4:15" x14ac:dyDescent="0.5">
      <c r="D2782" s="200"/>
      <c r="E2782" s="200"/>
      <c r="F2782" s="200"/>
      <c r="G2782" s="200"/>
      <c r="H2782" s="200"/>
      <c r="I2782" s="200"/>
      <c r="J2782" s="200"/>
      <c r="K2782" s="200"/>
      <c r="L2782" s="200"/>
      <c r="M2782" s="200"/>
      <c r="N2782" s="200"/>
      <c r="O2782" s="200"/>
    </row>
    <row r="2783" spans="4:15" x14ac:dyDescent="0.5">
      <c r="D2783" s="200"/>
      <c r="E2783" s="200"/>
      <c r="F2783" s="200"/>
      <c r="G2783" s="200"/>
      <c r="H2783" s="200"/>
      <c r="I2783" s="200"/>
      <c r="J2783" s="200"/>
      <c r="K2783" s="200"/>
      <c r="L2783" s="200"/>
      <c r="M2783" s="200"/>
      <c r="N2783" s="200"/>
      <c r="O2783" s="200"/>
    </row>
    <row r="2784" spans="4:15" x14ac:dyDescent="0.5">
      <c r="D2784" s="200"/>
      <c r="E2784" s="200"/>
      <c r="F2784" s="200"/>
      <c r="G2784" s="200"/>
      <c r="H2784" s="200"/>
      <c r="I2784" s="200"/>
      <c r="J2784" s="200"/>
      <c r="K2784" s="200"/>
      <c r="L2784" s="200"/>
      <c r="M2784" s="200"/>
      <c r="N2784" s="200"/>
      <c r="O2784" s="200"/>
    </row>
    <row r="2785" spans="4:15" x14ac:dyDescent="0.5">
      <c r="D2785" s="200"/>
      <c r="E2785" s="200"/>
      <c r="F2785" s="200"/>
      <c r="G2785" s="200"/>
      <c r="H2785" s="200"/>
      <c r="I2785" s="200"/>
      <c r="J2785" s="200"/>
      <c r="K2785" s="200"/>
      <c r="L2785" s="200"/>
      <c r="M2785" s="200"/>
      <c r="N2785" s="200"/>
      <c r="O2785" s="200"/>
    </row>
    <row r="2786" spans="4:15" x14ac:dyDescent="0.5">
      <c r="D2786" s="200"/>
      <c r="E2786" s="200"/>
      <c r="F2786" s="200"/>
      <c r="G2786" s="200"/>
      <c r="H2786" s="200"/>
      <c r="I2786" s="200"/>
      <c r="J2786" s="200"/>
      <c r="K2786" s="200"/>
      <c r="L2786" s="200"/>
      <c r="M2786" s="200"/>
      <c r="N2786" s="200"/>
      <c r="O2786" s="200"/>
    </row>
    <row r="2787" spans="4:15" x14ac:dyDescent="0.5">
      <c r="D2787" s="200"/>
      <c r="E2787" s="200"/>
      <c r="F2787" s="200"/>
      <c r="G2787" s="200"/>
      <c r="H2787" s="200"/>
      <c r="I2787" s="200"/>
      <c r="J2787" s="200"/>
      <c r="K2787" s="200"/>
      <c r="L2787" s="200"/>
      <c r="M2787" s="200"/>
      <c r="N2787" s="200"/>
      <c r="O2787" s="200"/>
    </row>
    <row r="2788" spans="4:15" x14ac:dyDescent="0.5">
      <c r="D2788" s="200"/>
      <c r="E2788" s="200"/>
      <c r="F2788" s="200"/>
      <c r="G2788" s="200"/>
      <c r="H2788" s="200"/>
      <c r="I2788" s="200"/>
      <c r="J2788" s="200"/>
      <c r="K2788" s="200"/>
      <c r="L2788" s="200"/>
      <c r="M2788" s="200"/>
      <c r="N2788" s="200"/>
      <c r="O2788" s="200"/>
    </row>
    <row r="2789" spans="4:15" x14ac:dyDescent="0.5">
      <c r="D2789" s="200"/>
      <c r="E2789" s="200"/>
      <c r="F2789" s="200"/>
      <c r="G2789" s="200"/>
      <c r="H2789" s="200"/>
      <c r="I2789" s="200"/>
      <c r="J2789" s="200"/>
      <c r="K2789" s="200"/>
      <c r="L2789" s="200"/>
      <c r="M2789" s="200"/>
      <c r="N2789" s="200"/>
      <c r="O2789" s="200"/>
    </row>
    <row r="2790" spans="4:15" x14ac:dyDescent="0.5">
      <c r="D2790" s="200"/>
      <c r="E2790" s="200"/>
      <c r="F2790" s="200"/>
      <c r="G2790" s="200"/>
      <c r="H2790" s="200"/>
      <c r="I2790" s="200"/>
      <c r="J2790" s="200"/>
      <c r="K2790" s="200"/>
      <c r="L2790" s="200"/>
      <c r="M2790" s="200"/>
      <c r="N2790" s="200"/>
      <c r="O2790" s="200"/>
    </row>
    <row r="2791" spans="4:15" x14ac:dyDescent="0.5">
      <c r="D2791" s="200"/>
      <c r="E2791" s="200"/>
      <c r="F2791" s="200"/>
      <c r="G2791" s="200"/>
      <c r="H2791" s="200"/>
      <c r="I2791" s="200"/>
      <c r="J2791" s="200"/>
      <c r="K2791" s="200"/>
      <c r="L2791" s="200"/>
      <c r="M2791" s="200"/>
      <c r="N2791" s="200"/>
      <c r="O2791" s="200"/>
    </row>
    <row r="2792" spans="4:15" x14ac:dyDescent="0.5">
      <c r="D2792" s="200"/>
      <c r="E2792" s="200"/>
      <c r="F2792" s="200"/>
      <c r="G2792" s="200"/>
      <c r="H2792" s="200"/>
      <c r="I2792" s="200"/>
      <c r="J2792" s="200"/>
      <c r="K2792" s="200"/>
      <c r="L2792" s="200"/>
      <c r="M2792" s="200"/>
      <c r="N2792" s="200"/>
      <c r="O2792" s="200"/>
    </row>
    <row r="2793" spans="4:15" x14ac:dyDescent="0.5">
      <c r="D2793" s="200"/>
      <c r="E2793" s="200"/>
      <c r="F2793" s="200"/>
      <c r="G2793" s="200"/>
      <c r="H2793" s="200"/>
      <c r="I2793" s="200"/>
      <c r="J2793" s="200"/>
      <c r="K2793" s="200"/>
      <c r="L2793" s="200"/>
      <c r="M2793" s="200"/>
      <c r="N2793" s="200"/>
      <c r="O2793" s="200"/>
    </row>
    <row r="2794" spans="4:15" x14ac:dyDescent="0.5">
      <c r="D2794" s="200"/>
      <c r="E2794" s="200"/>
      <c r="F2794" s="200"/>
      <c r="G2794" s="200"/>
      <c r="H2794" s="200"/>
      <c r="I2794" s="200"/>
      <c r="J2794" s="200"/>
      <c r="K2794" s="200"/>
      <c r="L2794" s="200"/>
      <c r="M2794" s="200"/>
      <c r="N2794" s="200"/>
      <c r="O2794" s="200"/>
    </row>
    <row r="2795" spans="4:15" x14ac:dyDescent="0.5">
      <c r="D2795" s="200"/>
      <c r="E2795" s="200"/>
      <c r="F2795" s="200"/>
      <c r="G2795" s="200"/>
      <c r="H2795" s="200"/>
      <c r="I2795" s="200"/>
      <c r="J2795" s="200"/>
      <c r="K2795" s="200"/>
      <c r="L2795" s="200"/>
      <c r="M2795" s="200"/>
      <c r="N2795" s="200"/>
      <c r="O2795" s="200"/>
    </row>
    <row r="2796" spans="4:15" x14ac:dyDescent="0.5">
      <c r="D2796" s="200"/>
      <c r="E2796" s="200"/>
      <c r="F2796" s="200"/>
      <c r="G2796" s="200"/>
      <c r="H2796" s="200"/>
      <c r="I2796" s="200"/>
      <c r="J2796" s="200"/>
      <c r="K2796" s="200"/>
      <c r="L2796" s="200"/>
      <c r="M2796" s="200"/>
      <c r="N2796" s="200"/>
      <c r="O2796" s="200"/>
    </row>
    <row r="2797" spans="4:15" x14ac:dyDescent="0.5">
      <c r="D2797" s="200"/>
      <c r="E2797" s="200"/>
      <c r="F2797" s="200"/>
      <c r="G2797" s="200"/>
      <c r="H2797" s="200"/>
      <c r="I2797" s="200"/>
      <c r="J2797" s="200"/>
      <c r="K2797" s="200"/>
      <c r="L2797" s="200"/>
      <c r="M2797" s="200"/>
      <c r="N2797" s="200"/>
      <c r="O2797" s="200"/>
    </row>
    <row r="2798" spans="4:15" x14ac:dyDescent="0.5">
      <c r="D2798" s="200"/>
      <c r="E2798" s="200"/>
      <c r="F2798" s="200"/>
      <c r="G2798" s="200"/>
      <c r="H2798" s="200"/>
      <c r="I2798" s="200"/>
      <c r="J2798" s="200"/>
      <c r="K2798" s="200"/>
      <c r="L2798" s="200"/>
      <c r="M2798" s="200"/>
      <c r="N2798" s="200"/>
      <c r="O2798" s="200"/>
    </row>
    <row r="2799" spans="4:15" x14ac:dyDescent="0.5">
      <c r="D2799" s="200"/>
      <c r="E2799" s="200"/>
      <c r="F2799" s="200"/>
      <c r="G2799" s="200"/>
      <c r="H2799" s="200"/>
      <c r="I2799" s="200"/>
      <c r="J2799" s="200"/>
      <c r="K2799" s="200"/>
      <c r="L2799" s="200"/>
      <c r="M2799" s="200"/>
      <c r="N2799" s="200"/>
      <c r="O2799" s="200"/>
    </row>
    <row r="2800" spans="4:15" x14ac:dyDescent="0.5">
      <c r="D2800" s="200"/>
      <c r="E2800" s="200"/>
      <c r="F2800" s="200"/>
      <c r="G2800" s="200"/>
      <c r="H2800" s="200"/>
      <c r="I2800" s="200"/>
      <c r="J2800" s="200"/>
      <c r="K2800" s="200"/>
      <c r="L2800" s="200"/>
      <c r="M2800" s="200"/>
      <c r="N2800" s="200"/>
      <c r="O2800" s="200"/>
    </row>
    <row r="2801" spans="4:15" x14ac:dyDescent="0.5">
      <c r="D2801" s="200"/>
      <c r="E2801" s="200"/>
      <c r="F2801" s="200"/>
      <c r="G2801" s="200"/>
      <c r="H2801" s="200"/>
      <c r="I2801" s="200"/>
      <c r="J2801" s="200"/>
      <c r="K2801" s="200"/>
      <c r="L2801" s="200"/>
      <c r="M2801" s="200"/>
      <c r="N2801" s="200"/>
      <c r="O2801" s="200"/>
    </row>
    <row r="2802" spans="4:15" x14ac:dyDescent="0.5">
      <c r="D2802" s="200"/>
      <c r="E2802" s="200"/>
      <c r="F2802" s="200"/>
      <c r="G2802" s="200"/>
      <c r="H2802" s="200"/>
      <c r="I2802" s="200"/>
      <c r="J2802" s="200"/>
      <c r="K2802" s="200"/>
      <c r="L2802" s="200"/>
      <c r="M2802" s="200"/>
      <c r="N2802" s="200"/>
      <c r="O2802" s="200"/>
    </row>
    <row r="2803" spans="4:15" x14ac:dyDescent="0.5">
      <c r="D2803" s="200"/>
      <c r="E2803" s="200"/>
      <c r="F2803" s="200"/>
      <c r="G2803" s="200"/>
      <c r="H2803" s="200"/>
      <c r="I2803" s="200"/>
      <c r="J2803" s="200"/>
      <c r="K2803" s="200"/>
      <c r="L2803" s="200"/>
      <c r="M2803" s="200"/>
      <c r="N2803" s="200"/>
      <c r="O2803" s="200"/>
    </row>
    <row r="2804" spans="4:15" x14ac:dyDescent="0.5">
      <c r="D2804" s="200"/>
      <c r="E2804" s="200"/>
      <c r="F2804" s="200"/>
      <c r="G2804" s="200"/>
      <c r="H2804" s="200"/>
      <c r="I2804" s="200"/>
      <c r="J2804" s="200"/>
      <c r="K2804" s="200"/>
      <c r="L2804" s="200"/>
      <c r="M2804" s="200"/>
      <c r="N2804" s="200"/>
      <c r="O2804" s="200"/>
    </row>
    <row r="2805" spans="4:15" x14ac:dyDescent="0.5">
      <c r="D2805" s="200"/>
      <c r="E2805" s="200"/>
      <c r="F2805" s="200"/>
      <c r="G2805" s="200"/>
      <c r="H2805" s="200"/>
      <c r="I2805" s="200"/>
      <c r="J2805" s="200"/>
      <c r="K2805" s="200"/>
      <c r="L2805" s="200"/>
      <c r="M2805" s="200"/>
      <c r="N2805" s="200"/>
      <c r="O2805" s="200"/>
    </row>
    <row r="2806" spans="4:15" x14ac:dyDescent="0.5">
      <c r="D2806" s="200"/>
      <c r="E2806" s="200"/>
      <c r="F2806" s="200"/>
      <c r="G2806" s="200"/>
      <c r="H2806" s="200"/>
      <c r="I2806" s="200"/>
      <c r="J2806" s="200"/>
      <c r="K2806" s="200"/>
      <c r="L2806" s="200"/>
      <c r="M2806" s="200"/>
      <c r="N2806" s="200"/>
      <c r="O2806" s="200"/>
    </row>
    <row r="2807" spans="4:15" x14ac:dyDescent="0.5">
      <c r="D2807" s="200"/>
      <c r="E2807" s="200"/>
      <c r="F2807" s="200"/>
      <c r="G2807" s="200"/>
      <c r="H2807" s="200"/>
      <c r="I2807" s="200"/>
      <c r="J2807" s="200"/>
      <c r="K2807" s="200"/>
      <c r="L2807" s="200"/>
      <c r="M2807" s="200"/>
      <c r="N2807" s="200"/>
      <c r="O2807" s="200"/>
    </row>
    <row r="2808" spans="4:15" x14ac:dyDescent="0.5">
      <c r="D2808" s="200"/>
      <c r="E2808" s="200"/>
      <c r="F2808" s="200"/>
      <c r="G2808" s="200"/>
      <c r="H2808" s="200"/>
      <c r="I2808" s="200"/>
      <c r="J2808" s="200"/>
      <c r="K2808" s="200"/>
      <c r="L2808" s="200"/>
      <c r="M2808" s="200"/>
      <c r="N2808" s="200"/>
      <c r="O2808" s="200"/>
    </row>
    <row r="2809" spans="4:15" x14ac:dyDescent="0.5">
      <c r="D2809" s="200"/>
      <c r="E2809" s="200"/>
      <c r="F2809" s="200"/>
      <c r="G2809" s="200"/>
      <c r="H2809" s="200"/>
      <c r="I2809" s="200"/>
      <c r="J2809" s="200"/>
      <c r="K2809" s="200"/>
      <c r="L2809" s="200"/>
      <c r="M2809" s="200"/>
      <c r="N2809" s="200"/>
      <c r="O2809" s="200"/>
    </row>
    <row r="2810" spans="4:15" x14ac:dyDescent="0.5">
      <c r="D2810" s="200"/>
      <c r="E2810" s="200"/>
      <c r="F2810" s="200"/>
      <c r="G2810" s="200"/>
      <c r="H2810" s="200"/>
      <c r="I2810" s="200"/>
      <c r="J2810" s="200"/>
      <c r="K2810" s="200"/>
      <c r="L2810" s="200"/>
      <c r="M2810" s="200"/>
      <c r="N2810" s="200"/>
      <c r="O2810" s="200"/>
    </row>
    <row r="2811" spans="4:15" x14ac:dyDescent="0.5">
      <c r="D2811" s="200"/>
      <c r="E2811" s="200"/>
      <c r="F2811" s="200"/>
      <c r="G2811" s="200"/>
      <c r="H2811" s="200"/>
      <c r="I2811" s="200"/>
      <c r="J2811" s="200"/>
      <c r="K2811" s="200"/>
      <c r="L2811" s="200"/>
      <c r="M2811" s="200"/>
      <c r="N2811" s="200"/>
      <c r="O2811" s="200"/>
    </row>
    <row r="2812" spans="4:15" x14ac:dyDescent="0.5">
      <c r="D2812" s="200"/>
      <c r="E2812" s="200"/>
      <c r="F2812" s="200"/>
      <c r="G2812" s="200"/>
      <c r="H2812" s="200"/>
      <c r="I2812" s="200"/>
      <c r="J2812" s="200"/>
      <c r="K2812" s="200"/>
      <c r="L2812" s="200"/>
      <c r="M2812" s="200"/>
      <c r="N2812" s="200"/>
      <c r="O2812" s="200"/>
    </row>
    <row r="2813" spans="4:15" x14ac:dyDescent="0.5">
      <c r="D2813" s="200"/>
      <c r="E2813" s="200"/>
      <c r="F2813" s="200"/>
      <c r="G2813" s="200"/>
      <c r="H2813" s="200"/>
      <c r="I2813" s="200"/>
      <c r="J2813" s="200"/>
      <c r="K2813" s="200"/>
      <c r="L2813" s="200"/>
      <c r="M2813" s="200"/>
      <c r="N2813" s="200"/>
      <c r="O2813" s="200"/>
    </row>
    <row r="2814" spans="4:15" x14ac:dyDescent="0.5">
      <c r="D2814" s="200"/>
      <c r="E2814" s="200"/>
      <c r="F2814" s="200"/>
      <c r="G2814" s="200"/>
      <c r="H2814" s="200"/>
      <c r="I2814" s="200"/>
      <c r="J2814" s="200"/>
      <c r="K2814" s="200"/>
      <c r="L2814" s="200"/>
      <c r="M2814" s="200"/>
      <c r="N2814" s="200"/>
      <c r="O2814" s="200"/>
    </row>
    <row r="2815" spans="4:15" x14ac:dyDescent="0.5">
      <c r="D2815" s="200"/>
      <c r="E2815" s="200"/>
      <c r="F2815" s="200"/>
      <c r="G2815" s="200"/>
      <c r="H2815" s="200"/>
      <c r="I2815" s="200"/>
      <c r="J2815" s="200"/>
      <c r="K2815" s="200"/>
      <c r="L2815" s="200"/>
      <c r="M2815" s="200"/>
      <c r="N2815" s="200"/>
      <c r="O2815" s="200"/>
    </row>
    <row r="2816" spans="4:15" x14ac:dyDescent="0.5">
      <c r="D2816" s="200"/>
      <c r="E2816" s="200"/>
      <c r="F2816" s="200"/>
      <c r="G2816" s="200"/>
      <c r="H2816" s="200"/>
      <c r="I2816" s="200"/>
      <c r="J2816" s="200"/>
      <c r="K2816" s="200"/>
      <c r="L2816" s="200"/>
      <c r="M2816" s="200"/>
      <c r="N2816" s="200"/>
      <c r="O2816" s="200"/>
    </row>
    <row r="2817" spans="4:15" x14ac:dyDescent="0.5">
      <c r="D2817" s="200"/>
      <c r="E2817" s="200"/>
      <c r="F2817" s="200"/>
      <c r="G2817" s="200"/>
      <c r="H2817" s="200"/>
      <c r="I2817" s="200"/>
      <c r="J2817" s="200"/>
      <c r="K2817" s="200"/>
      <c r="L2817" s="200"/>
      <c r="M2817" s="200"/>
      <c r="N2817" s="200"/>
      <c r="O2817" s="200"/>
    </row>
    <row r="2818" spans="4:15" x14ac:dyDescent="0.5">
      <c r="D2818" s="200"/>
      <c r="E2818" s="200"/>
      <c r="F2818" s="200"/>
      <c r="G2818" s="200"/>
      <c r="H2818" s="200"/>
      <c r="I2818" s="200"/>
      <c r="J2818" s="200"/>
      <c r="K2818" s="200"/>
      <c r="L2818" s="200"/>
      <c r="M2818" s="200"/>
      <c r="N2818" s="200"/>
      <c r="O2818" s="200"/>
    </row>
    <row r="2819" spans="4:15" x14ac:dyDescent="0.5">
      <c r="D2819" s="200"/>
      <c r="E2819" s="200"/>
      <c r="F2819" s="200"/>
      <c r="G2819" s="200"/>
      <c r="H2819" s="200"/>
      <c r="I2819" s="200"/>
      <c r="J2819" s="200"/>
      <c r="K2819" s="200"/>
      <c r="L2819" s="200"/>
      <c r="M2819" s="200"/>
      <c r="N2819" s="200"/>
      <c r="O2819" s="200"/>
    </row>
    <row r="2820" spans="4:15" x14ac:dyDescent="0.5">
      <c r="D2820" s="200"/>
      <c r="E2820" s="200"/>
      <c r="F2820" s="200"/>
      <c r="G2820" s="200"/>
      <c r="H2820" s="200"/>
      <c r="I2820" s="200"/>
      <c r="J2820" s="200"/>
      <c r="K2820" s="200"/>
      <c r="L2820" s="200"/>
      <c r="M2820" s="200"/>
      <c r="N2820" s="200"/>
      <c r="O2820" s="200"/>
    </row>
    <row r="2821" spans="4:15" x14ac:dyDescent="0.5">
      <c r="D2821" s="200"/>
      <c r="E2821" s="200"/>
      <c r="F2821" s="200"/>
      <c r="G2821" s="200"/>
      <c r="H2821" s="200"/>
      <c r="I2821" s="200"/>
      <c r="J2821" s="200"/>
      <c r="K2821" s="200"/>
      <c r="L2821" s="200"/>
      <c r="M2821" s="200"/>
      <c r="N2821" s="200"/>
      <c r="O2821" s="200"/>
    </row>
    <row r="2822" spans="4:15" x14ac:dyDescent="0.5">
      <c r="D2822" s="200"/>
      <c r="E2822" s="200"/>
      <c r="F2822" s="200"/>
      <c r="G2822" s="200"/>
      <c r="H2822" s="200"/>
      <c r="I2822" s="200"/>
      <c r="J2822" s="200"/>
      <c r="K2822" s="200"/>
      <c r="L2822" s="200"/>
      <c r="M2822" s="200"/>
      <c r="N2822" s="200"/>
      <c r="O2822" s="200"/>
    </row>
    <row r="2823" spans="4:15" x14ac:dyDescent="0.5">
      <c r="D2823" s="200"/>
      <c r="E2823" s="200"/>
      <c r="F2823" s="200"/>
      <c r="G2823" s="200"/>
      <c r="H2823" s="200"/>
      <c r="I2823" s="200"/>
      <c r="J2823" s="200"/>
      <c r="K2823" s="200"/>
      <c r="L2823" s="200"/>
      <c r="M2823" s="200"/>
      <c r="N2823" s="200"/>
      <c r="O2823" s="200"/>
    </row>
    <row r="2824" spans="4:15" x14ac:dyDescent="0.5">
      <c r="D2824" s="200"/>
      <c r="E2824" s="200"/>
      <c r="F2824" s="200"/>
      <c r="G2824" s="200"/>
      <c r="H2824" s="200"/>
      <c r="I2824" s="200"/>
      <c r="J2824" s="200"/>
      <c r="K2824" s="200"/>
      <c r="L2824" s="200"/>
      <c r="M2824" s="200"/>
      <c r="N2824" s="200"/>
      <c r="O2824" s="200"/>
    </row>
    <row r="2825" spans="4:15" x14ac:dyDescent="0.5">
      <c r="D2825" s="200"/>
      <c r="E2825" s="200"/>
      <c r="F2825" s="200"/>
      <c r="G2825" s="200"/>
      <c r="H2825" s="200"/>
      <c r="I2825" s="200"/>
      <c r="J2825" s="200"/>
      <c r="K2825" s="200"/>
      <c r="L2825" s="200"/>
      <c r="M2825" s="200"/>
      <c r="N2825" s="200"/>
      <c r="O2825" s="200"/>
    </row>
    <row r="2826" spans="4:15" x14ac:dyDescent="0.5">
      <c r="D2826" s="200"/>
      <c r="E2826" s="200"/>
      <c r="F2826" s="200"/>
      <c r="G2826" s="200"/>
      <c r="H2826" s="200"/>
      <c r="I2826" s="200"/>
      <c r="J2826" s="200"/>
      <c r="K2826" s="200"/>
      <c r="L2826" s="200"/>
      <c r="M2826" s="200"/>
      <c r="N2826" s="200"/>
      <c r="O2826" s="200"/>
    </row>
    <row r="2827" spans="4:15" x14ac:dyDescent="0.5">
      <c r="D2827" s="200"/>
      <c r="E2827" s="200"/>
      <c r="F2827" s="200"/>
      <c r="G2827" s="200"/>
      <c r="H2827" s="200"/>
      <c r="I2827" s="200"/>
      <c r="J2827" s="200"/>
      <c r="K2827" s="200"/>
      <c r="L2827" s="200"/>
      <c r="M2827" s="200"/>
      <c r="N2827" s="200"/>
      <c r="O2827" s="200"/>
    </row>
    <row r="2828" spans="4:15" x14ac:dyDescent="0.5">
      <c r="D2828" s="200"/>
      <c r="E2828" s="200"/>
      <c r="F2828" s="200"/>
      <c r="G2828" s="200"/>
      <c r="H2828" s="200"/>
      <c r="I2828" s="200"/>
      <c r="J2828" s="200"/>
      <c r="K2828" s="200"/>
      <c r="L2828" s="200"/>
      <c r="M2828" s="200"/>
      <c r="N2828" s="200"/>
      <c r="O2828" s="200"/>
    </row>
    <row r="2829" spans="4:15" x14ac:dyDescent="0.5">
      <c r="D2829" s="200"/>
      <c r="E2829" s="200"/>
      <c r="F2829" s="200"/>
      <c r="G2829" s="200"/>
      <c r="H2829" s="200"/>
      <c r="I2829" s="200"/>
      <c r="J2829" s="200"/>
      <c r="K2829" s="200"/>
      <c r="L2829" s="200"/>
      <c r="M2829" s="200"/>
      <c r="N2829" s="200"/>
      <c r="O2829" s="200"/>
    </row>
    <row r="2830" spans="4:15" x14ac:dyDescent="0.5">
      <c r="D2830" s="200"/>
      <c r="E2830" s="200"/>
      <c r="F2830" s="200"/>
      <c r="G2830" s="200"/>
      <c r="H2830" s="200"/>
      <c r="I2830" s="200"/>
      <c r="J2830" s="200"/>
      <c r="K2830" s="200"/>
      <c r="L2830" s="200"/>
      <c r="M2830" s="200"/>
      <c r="N2830" s="200"/>
      <c r="O2830" s="200"/>
    </row>
    <row r="2831" spans="4:15" x14ac:dyDescent="0.5">
      <c r="D2831" s="200"/>
      <c r="E2831" s="200"/>
      <c r="F2831" s="200"/>
      <c r="G2831" s="200"/>
      <c r="H2831" s="200"/>
      <c r="I2831" s="200"/>
      <c r="J2831" s="200"/>
      <c r="K2831" s="200"/>
      <c r="L2831" s="200"/>
      <c r="M2831" s="200"/>
      <c r="N2831" s="200"/>
      <c r="O2831" s="200"/>
    </row>
    <row r="2832" spans="4:15" x14ac:dyDescent="0.5">
      <c r="D2832" s="200"/>
      <c r="E2832" s="200"/>
      <c r="F2832" s="200"/>
      <c r="G2832" s="200"/>
      <c r="H2832" s="200"/>
      <c r="I2832" s="200"/>
      <c r="J2832" s="200"/>
      <c r="K2832" s="200"/>
      <c r="L2832" s="200"/>
      <c r="M2832" s="200"/>
      <c r="N2832" s="200"/>
      <c r="O2832" s="200"/>
    </row>
    <row r="2833" spans="4:15" x14ac:dyDescent="0.5">
      <c r="D2833" s="200"/>
      <c r="E2833" s="200"/>
      <c r="F2833" s="200"/>
      <c r="G2833" s="200"/>
      <c r="H2833" s="200"/>
      <c r="I2833" s="200"/>
      <c r="J2833" s="200"/>
      <c r="K2833" s="200"/>
      <c r="L2833" s="200"/>
      <c r="M2833" s="200"/>
      <c r="N2833" s="200"/>
      <c r="O2833" s="200"/>
    </row>
    <row r="2834" spans="4:15" x14ac:dyDescent="0.5">
      <c r="D2834" s="200"/>
      <c r="E2834" s="200"/>
      <c r="F2834" s="200"/>
      <c r="G2834" s="200"/>
      <c r="H2834" s="200"/>
      <c r="I2834" s="200"/>
      <c r="J2834" s="200"/>
      <c r="K2834" s="200"/>
      <c r="L2834" s="200"/>
      <c r="M2834" s="200"/>
      <c r="N2834" s="200"/>
      <c r="O2834" s="200"/>
    </row>
    <row r="2835" spans="4:15" x14ac:dyDescent="0.5">
      <c r="D2835" s="200"/>
      <c r="E2835" s="200"/>
      <c r="F2835" s="200"/>
      <c r="G2835" s="200"/>
      <c r="H2835" s="200"/>
      <c r="I2835" s="200"/>
      <c r="J2835" s="200"/>
      <c r="K2835" s="200"/>
      <c r="L2835" s="200"/>
      <c r="M2835" s="200"/>
      <c r="N2835" s="200"/>
      <c r="O2835" s="200"/>
    </row>
    <row r="2836" spans="4:15" x14ac:dyDescent="0.5">
      <c r="D2836" s="200"/>
      <c r="E2836" s="200"/>
      <c r="F2836" s="200"/>
      <c r="G2836" s="200"/>
      <c r="H2836" s="200"/>
      <c r="I2836" s="200"/>
      <c r="J2836" s="200"/>
      <c r="K2836" s="200"/>
      <c r="L2836" s="200"/>
      <c r="M2836" s="200"/>
      <c r="N2836" s="200"/>
      <c r="O2836" s="200"/>
    </row>
    <row r="2837" spans="4:15" x14ac:dyDescent="0.5">
      <c r="D2837" s="200"/>
      <c r="E2837" s="200"/>
      <c r="F2837" s="200"/>
      <c r="G2837" s="200"/>
      <c r="H2837" s="200"/>
      <c r="I2837" s="200"/>
      <c r="J2837" s="200"/>
      <c r="K2837" s="200"/>
      <c r="L2837" s="200"/>
      <c r="M2837" s="200"/>
      <c r="N2837" s="200"/>
      <c r="O2837" s="200"/>
    </row>
    <row r="2838" spans="4:15" x14ac:dyDescent="0.5">
      <c r="D2838" s="200"/>
      <c r="E2838" s="200"/>
      <c r="F2838" s="200"/>
      <c r="G2838" s="200"/>
      <c r="H2838" s="200"/>
      <c r="I2838" s="200"/>
      <c r="J2838" s="200"/>
      <c r="K2838" s="200"/>
      <c r="L2838" s="200"/>
      <c r="M2838" s="200"/>
      <c r="N2838" s="200"/>
      <c r="O2838" s="200"/>
    </row>
    <row r="2839" spans="4:15" x14ac:dyDescent="0.5">
      <c r="D2839" s="200"/>
      <c r="E2839" s="200"/>
      <c r="F2839" s="200"/>
      <c r="G2839" s="200"/>
      <c r="H2839" s="200"/>
      <c r="I2839" s="200"/>
      <c r="J2839" s="200"/>
      <c r="K2839" s="200"/>
      <c r="L2839" s="200"/>
      <c r="M2839" s="200"/>
      <c r="N2839" s="200"/>
      <c r="O2839" s="200"/>
    </row>
    <row r="2840" spans="4:15" x14ac:dyDescent="0.5">
      <c r="D2840" s="200"/>
      <c r="E2840" s="200"/>
      <c r="F2840" s="200"/>
      <c r="G2840" s="200"/>
      <c r="H2840" s="200"/>
      <c r="I2840" s="200"/>
      <c r="J2840" s="200"/>
      <c r="K2840" s="200"/>
      <c r="L2840" s="200"/>
      <c r="M2840" s="200"/>
      <c r="N2840" s="200"/>
      <c r="O2840" s="200"/>
    </row>
    <row r="2841" spans="4:15" x14ac:dyDescent="0.5">
      <c r="D2841" s="200"/>
      <c r="E2841" s="200"/>
      <c r="F2841" s="200"/>
      <c r="G2841" s="200"/>
      <c r="H2841" s="200"/>
      <c r="I2841" s="200"/>
      <c r="J2841" s="200"/>
      <c r="K2841" s="200"/>
      <c r="L2841" s="200"/>
      <c r="M2841" s="200"/>
      <c r="N2841" s="200"/>
      <c r="O2841" s="200"/>
    </row>
    <row r="2842" spans="4:15" x14ac:dyDescent="0.5">
      <c r="D2842" s="200"/>
      <c r="E2842" s="200"/>
      <c r="F2842" s="200"/>
      <c r="G2842" s="200"/>
      <c r="H2842" s="200"/>
      <c r="I2842" s="200"/>
      <c r="J2842" s="200"/>
      <c r="K2842" s="200"/>
      <c r="L2842" s="200"/>
      <c r="M2842" s="200"/>
      <c r="N2842" s="200"/>
      <c r="O2842" s="200"/>
    </row>
    <row r="2843" spans="4:15" x14ac:dyDescent="0.5">
      <c r="D2843" s="200"/>
      <c r="E2843" s="200"/>
      <c r="F2843" s="200"/>
      <c r="G2843" s="200"/>
      <c r="H2843" s="200"/>
      <c r="I2843" s="200"/>
      <c r="J2843" s="200"/>
      <c r="K2843" s="200"/>
      <c r="L2843" s="200"/>
      <c r="M2843" s="200"/>
      <c r="N2843" s="200"/>
      <c r="O2843" s="200"/>
    </row>
    <row r="2844" spans="4:15" x14ac:dyDescent="0.5">
      <c r="D2844" s="200"/>
      <c r="E2844" s="200"/>
      <c r="F2844" s="200"/>
      <c r="G2844" s="200"/>
      <c r="H2844" s="200"/>
      <c r="I2844" s="200"/>
      <c r="J2844" s="200"/>
      <c r="K2844" s="200"/>
      <c r="L2844" s="200"/>
      <c r="M2844" s="200"/>
      <c r="N2844" s="200"/>
      <c r="O2844" s="200"/>
    </row>
    <row r="2845" spans="4:15" x14ac:dyDescent="0.5">
      <c r="D2845" s="200"/>
      <c r="E2845" s="200"/>
      <c r="F2845" s="200"/>
      <c r="G2845" s="200"/>
      <c r="H2845" s="200"/>
      <c r="I2845" s="200"/>
      <c r="J2845" s="200"/>
      <c r="K2845" s="200"/>
      <c r="L2845" s="200"/>
      <c r="M2845" s="200"/>
      <c r="N2845" s="200"/>
      <c r="O2845" s="200"/>
    </row>
    <row r="2846" spans="4:15" x14ac:dyDescent="0.5">
      <c r="D2846" s="200"/>
      <c r="E2846" s="200"/>
      <c r="F2846" s="200"/>
      <c r="G2846" s="200"/>
      <c r="H2846" s="200"/>
      <c r="I2846" s="200"/>
      <c r="J2846" s="200"/>
      <c r="K2846" s="200"/>
      <c r="L2846" s="200"/>
      <c r="M2846" s="200"/>
      <c r="N2846" s="200"/>
      <c r="O2846" s="200"/>
    </row>
    <row r="2847" spans="4:15" x14ac:dyDescent="0.5">
      <c r="D2847" s="200"/>
      <c r="E2847" s="200"/>
      <c r="F2847" s="200"/>
      <c r="G2847" s="200"/>
      <c r="H2847" s="200"/>
      <c r="I2847" s="200"/>
      <c r="J2847" s="200"/>
      <c r="K2847" s="200"/>
      <c r="L2847" s="200"/>
      <c r="M2847" s="200"/>
      <c r="N2847" s="200"/>
      <c r="O2847" s="200"/>
    </row>
    <row r="2848" spans="4:15" x14ac:dyDescent="0.5">
      <c r="D2848" s="200"/>
      <c r="E2848" s="200"/>
      <c r="F2848" s="200"/>
      <c r="G2848" s="200"/>
      <c r="H2848" s="200"/>
      <c r="I2848" s="200"/>
      <c r="J2848" s="200"/>
      <c r="K2848" s="200"/>
      <c r="L2848" s="200"/>
      <c r="M2848" s="200"/>
      <c r="N2848" s="200"/>
      <c r="O2848" s="200"/>
    </row>
    <row r="2849" spans="4:15" x14ac:dyDescent="0.5">
      <c r="D2849" s="200"/>
      <c r="E2849" s="200"/>
      <c r="F2849" s="200"/>
      <c r="G2849" s="200"/>
      <c r="H2849" s="200"/>
      <c r="I2849" s="200"/>
      <c r="J2849" s="200"/>
      <c r="K2849" s="200"/>
      <c r="L2849" s="200"/>
      <c r="M2849" s="200"/>
      <c r="N2849" s="200"/>
      <c r="O2849" s="200"/>
    </row>
    <row r="2850" spans="4:15" x14ac:dyDescent="0.5">
      <c r="D2850" s="200"/>
      <c r="E2850" s="200"/>
      <c r="F2850" s="200"/>
      <c r="G2850" s="200"/>
      <c r="H2850" s="200"/>
      <c r="I2850" s="200"/>
      <c r="J2850" s="200"/>
      <c r="K2850" s="200"/>
      <c r="L2850" s="200"/>
      <c r="M2850" s="200"/>
      <c r="N2850" s="200"/>
      <c r="O2850" s="200"/>
    </row>
    <row r="2851" spans="4:15" x14ac:dyDescent="0.5">
      <c r="D2851" s="200"/>
      <c r="E2851" s="200"/>
      <c r="F2851" s="200"/>
      <c r="G2851" s="200"/>
      <c r="H2851" s="200"/>
      <c r="I2851" s="200"/>
      <c r="J2851" s="200"/>
      <c r="K2851" s="200"/>
      <c r="L2851" s="200"/>
      <c r="M2851" s="200"/>
      <c r="N2851" s="200"/>
      <c r="O2851" s="200"/>
    </row>
    <row r="2852" spans="4:15" x14ac:dyDescent="0.5">
      <c r="D2852" s="200"/>
      <c r="E2852" s="200"/>
      <c r="F2852" s="200"/>
      <c r="G2852" s="200"/>
      <c r="H2852" s="200"/>
      <c r="I2852" s="200"/>
      <c r="J2852" s="200"/>
      <c r="K2852" s="200"/>
      <c r="L2852" s="200"/>
      <c r="M2852" s="200"/>
      <c r="N2852" s="200"/>
      <c r="O2852" s="200"/>
    </row>
    <row r="2853" spans="4:15" x14ac:dyDescent="0.5">
      <c r="D2853" s="200"/>
      <c r="E2853" s="200"/>
      <c r="F2853" s="200"/>
      <c r="G2853" s="200"/>
      <c r="H2853" s="200"/>
      <c r="I2853" s="200"/>
      <c r="J2853" s="200"/>
      <c r="K2853" s="200"/>
      <c r="L2853" s="200"/>
      <c r="M2853" s="200"/>
      <c r="N2853" s="200"/>
      <c r="O2853" s="200"/>
    </row>
    <row r="2854" spans="4:15" x14ac:dyDescent="0.5">
      <c r="D2854" s="200"/>
      <c r="E2854" s="200"/>
      <c r="F2854" s="200"/>
      <c r="G2854" s="200"/>
      <c r="H2854" s="200"/>
      <c r="I2854" s="200"/>
      <c r="J2854" s="200"/>
      <c r="K2854" s="200"/>
      <c r="L2854" s="200"/>
      <c r="M2854" s="200"/>
      <c r="N2854" s="200"/>
      <c r="O2854" s="200"/>
    </row>
    <row r="2855" spans="4:15" x14ac:dyDescent="0.5">
      <c r="D2855" s="200"/>
      <c r="E2855" s="200"/>
      <c r="F2855" s="200"/>
      <c r="G2855" s="200"/>
      <c r="H2855" s="200"/>
      <c r="I2855" s="200"/>
      <c r="J2855" s="200"/>
      <c r="K2855" s="200"/>
      <c r="L2855" s="200"/>
      <c r="M2855" s="200"/>
      <c r="N2855" s="200"/>
      <c r="O2855" s="200"/>
    </row>
    <row r="2856" spans="4:15" x14ac:dyDescent="0.5">
      <c r="D2856" s="200"/>
      <c r="E2856" s="200"/>
      <c r="F2856" s="200"/>
      <c r="G2856" s="200"/>
      <c r="H2856" s="200"/>
      <c r="I2856" s="200"/>
      <c r="J2856" s="200"/>
      <c r="K2856" s="200"/>
      <c r="L2856" s="200"/>
      <c r="M2856" s="200"/>
      <c r="N2856" s="200"/>
      <c r="O2856" s="200"/>
    </row>
    <row r="2857" spans="4:15" x14ac:dyDescent="0.5">
      <c r="D2857" s="200"/>
      <c r="E2857" s="200"/>
      <c r="F2857" s="200"/>
      <c r="G2857" s="200"/>
      <c r="H2857" s="200"/>
      <c r="I2857" s="200"/>
      <c r="J2857" s="200"/>
      <c r="K2857" s="200"/>
      <c r="L2857" s="200"/>
      <c r="M2857" s="200"/>
      <c r="N2857" s="200"/>
      <c r="O2857" s="200"/>
    </row>
    <row r="2858" spans="4:15" x14ac:dyDescent="0.5">
      <c r="D2858" s="200"/>
      <c r="E2858" s="200"/>
      <c r="F2858" s="200"/>
      <c r="G2858" s="200"/>
      <c r="H2858" s="200"/>
      <c r="I2858" s="200"/>
      <c r="J2858" s="200"/>
      <c r="K2858" s="200"/>
      <c r="L2858" s="200"/>
      <c r="M2858" s="200"/>
      <c r="N2858" s="200"/>
      <c r="O2858" s="200"/>
    </row>
    <row r="2859" spans="4:15" x14ac:dyDescent="0.5">
      <c r="D2859" s="200"/>
      <c r="E2859" s="200"/>
      <c r="F2859" s="200"/>
      <c r="G2859" s="200"/>
      <c r="H2859" s="200"/>
      <c r="I2859" s="200"/>
      <c r="J2859" s="200"/>
      <c r="K2859" s="200"/>
      <c r="L2859" s="200"/>
      <c r="M2859" s="200"/>
      <c r="N2859" s="200"/>
      <c r="O2859" s="200"/>
    </row>
    <row r="2860" spans="4:15" x14ac:dyDescent="0.5">
      <c r="D2860" s="200"/>
      <c r="E2860" s="200"/>
      <c r="F2860" s="200"/>
      <c r="G2860" s="200"/>
      <c r="H2860" s="200"/>
      <c r="I2860" s="200"/>
      <c r="J2860" s="200"/>
      <c r="K2860" s="200"/>
      <c r="L2860" s="200"/>
      <c r="M2860" s="200"/>
      <c r="N2860" s="200"/>
      <c r="O2860" s="200"/>
    </row>
    <row r="2861" spans="4:15" x14ac:dyDescent="0.5">
      <c r="D2861" s="200"/>
      <c r="E2861" s="200"/>
      <c r="F2861" s="200"/>
      <c r="G2861" s="200"/>
      <c r="H2861" s="200"/>
      <c r="I2861" s="200"/>
      <c r="J2861" s="200"/>
      <c r="K2861" s="200"/>
      <c r="L2861" s="200"/>
      <c r="M2861" s="200"/>
      <c r="N2861" s="200"/>
      <c r="O2861" s="200"/>
    </row>
    <row r="2862" spans="4:15" x14ac:dyDescent="0.5">
      <c r="D2862" s="200"/>
      <c r="E2862" s="200"/>
      <c r="F2862" s="200"/>
      <c r="G2862" s="200"/>
      <c r="H2862" s="200"/>
      <c r="I2862" s="200"/>
      <c r="J2862" s="200"/>
      <c r="K2862" s="200"/>
      <c r="L2862" s="200"/>
      <c r="M2862" s="200"/>
      <c r="N2862" s="200"/>
      <c r="O2862" s="200"/>
    </row>
    <row r="2863" spans="4:15" x14ac:dyDescent="0.5">
      <c r="D2863" s="200"/>
      <c r="E2863" s="200"/>
      <c r="F2863" s="200"/>
      <c r="G2863" s="200"/>
      <c r="H2863" s="200"/>
      <c r="I2863" s="200"/>
      <c r="J2863" s="200"/>
      <c r="K2863" s="200"/>
      <c r="L2863" s="200"/>
      <c r="M2863" s="200"/>
      <c r="N2863" s="200"/>
      <c r="O2863" s="200"/>
    </row>
    <row r="2864" spans="4:15" x14ac:dyDescent="0.5">
      <c r="D2864" s="200"/>
      <c r="E2864" s="200"/>
      <c r="F2864" s="200"/>
      <c r="G2864" s="200"/>
      <c r="H2864" s="200"/>
      <c r="I2864" s="200"/>
      <c r="J2864" s="200"/>
      <c r="K2864" s="200"/>
      <c r="L2864" s="200"/>
      <c r="M2864" s="200"/>
      <c r="N2864" s="200"/>
      <c r="O2864" s="200"/>
    </row>
    <row r="2865" spans="4:15" x14ac:dyDescent="0.5">
      <c r="D2865" s="200"/>
      <c r="E2865" s="200"/>
      <c r="F2865" s="200"/>
      <c r="G2865" s="200"/>
      <c r="H2865" s="200"/>
      <c r="I2865" s="200"/>
      <c r="J2865" s="200"/>
      <c r="K2865" s="200"/>
      <c r="L2865" s="200"/>
      <c r="M2865" s="200"/>
      <c r="N2865" s="200"/>
      <c r="O2865" s="200"/>
    </row>
    <row r="2866" spans="4:15" x14ac:dyDescent="0.5">
      <c r="D2866" s="200"/>
      <c r="E2866" s="200"/>
      <c r="F2866" s="200"/>
      <c r="G2866" s="200"/>
      <c r="H2866" s="200"/>
      <c r="I2866" s="200"/>
      <c r="J2866" s="200"/>
      <c r="K2866" s="200"/>
      <c r="L2866" s="200"/>
      <c r="M2866" s="200"/>
      <c r="N2866" s="200"/>
      <c r="O2866" s="200"/>
    </row>
    <row r="2867" spans="4:15" x14ac:dyDescent="0.5">
      <c r="D2867" s="200"/>
      <c r="E2867" s="200"/>
      <c r="F2867" s="200"/>
      <c r="G2867" s="200"/>
      <c r="H2867" s="200"/>
      <c r="I2867" s="200"/>
      <c r="J2867" s="200"/>
      <c r="K2867" s="200"/>
      <c r="L2867" s="200"/>
      <c r="M2867" s="200"/>
      <c r="N2867" s="200"/>
      <c r="O2867" s="200"/>
    </row>
    <row r="2868" spans="4:15" x14ac:dyDescent="0.5">
      <c r="D2868" s="200"/>
      <c r="E2868" s="200"/>
      <c r="F2868" s="200"/>
      <c r="G2868" s="200"/>
      <c r="H2868" s="200"/>
      <c r="I2868" s="200"/>
      <c r="J2868" s="200"/>
      <c r="K2868" s="200"/>
      <c r="L2868" s="200"/>
      <c r="M2868" s="200"/>
      <c r="N2868" s="200"/>
      <c r="O2868" s="200"/>
    </row>
    <row r="2869" spans="4:15" x14ac:dyDescent="0.5">
      <c r="D2869" s="200"/>
      <c r="E2869" s="200"/>
      <c r="F2869" s="200"/>
      <c r="G2869" s="200"/>
      <c r="H2869" s="200"/>
      <c r="I2869" s="200"/>
      <c r="J2869" s="200"/>
      <c r="K2869" s="200"/>
      <c r="L2869" s="200"/>
      <c r="M2869" s="200"/>
      <c r="N2869" s="200"/>
      <c r="O2869" s="200"/>
    </row>
    <row r="2870" spans="4:15" x14ac:dyDescent="0.5">
      <c r="D2870" s="200"/>
      <c r="E2870" s="200"/>
      <c r="F2870" s="200"/>
      <c r="G2870" s="200"/>
      <c r="H2870" s="200"/>
      <c r="I2870" s="200"/>
      <c r="J2870" s="200"/>
      <c r="K2870" s="200"/>
      <c r="L2870" s="200"/>
      <c r="M2870" s="200"/>
      <c r="N2870" s="200"/>
      <c r="O2870" s="200"/>
    </row>
    <row r="2871" spans="4:15" x14ac:dyDescent="0.5">
      <c r="D2871" s="200"/>
      <c r="E2871" s="200"/>
      <c r="F2871" s="200"/>
      <c r="G2871" s="200"/>
      <c r="H2871" s="200"/>
      <c r="I2871" s="200"/>
      <c r="J2871" s="200"/>
      <c r="K2871" s="200"/>
      <c r="L2871" s="200"/>
      <c r="M2871" s="200"/>
      <c r="N2871" s="200"/>
      <c r="O2871" s="200"/>
    </row>
    <row r="2872" spans="4:15" x14ac:dyDescent="0.5">
      <c r="D2872" s="200"/>
      <c r="E2872" s="200"/>
      <c r="F2872" s="200"/>
      <c r="G2872" s="200"/>
      <c r="H2872" s="200"/>
      <c r="I2872" s="200"/>
      <c r="J2872" s="200"/>
      <c r="K2872" s="200"/>
      <c r="L2872" s="200"/>
      <c r="M2872" s="200"/>
      <c r="N2872" s="200"/>
      <c r="O2872" s="200"/>
    </row>
    <row r="2873" spans="4:15" x14ac:dyDescent="0.5">
      <c r="D2873" s="200"/>
      <c r="E2873" s="200"/>
      <c r="F2873" s="200"/>
      <c r="G2873" s="200"/>
      <c r="H2873" s="200"/>
      <c r="I2873" s="200"/>
      <c r="J2873" s="200"/>
      <c r="K2873" s="200"/>
      <c r="L2873" s="200"/>
      <c r="M2873" s="200"/>
      <c r="N2873" s="200"/>
      <c r="O2873" s="200"/>
    </row>
    <row r="2874" spans="4:15" x14ac:dyDescent="0.5">
      <c r="D2874" s="200"/>
      <c r="E2874" s="200"/>
      <c r="F2874" s="200"/>
      <c r="G2874" s="200"/>
      <c r="H2874" s="200"/>
      <c r="I2874" s="200"/>
      <c r="J2874" s="200"/>
      <c r="K2874" s="200"/>
      <c r="L2874" s="200"/>
      <c r="M2874" s="200"/>
      <c r="N2874" s="200"/>
      <c r="O2874" s="200"/>
    </row>
    <row r="2875" spans="4:15" x14ac:dyDescent="0.5">
      <c r="D2875" s="200"/>
      <c r="E2875" s="200"/>
      <c r="F2875" s="200"/>
      <c r="G2875" s="200"/>
      <c r="H2875" s="200"/>
      <c r="I2875" s="200"/>
      <c r="J2875" s="200"/>
      <c r="K2875" s="200"/>
      <c r="L2875" s="200"/>
      <c r="M2875" s="200"/>
      <c r="N2875" s="200"/>
      <c r="O2875" s="200"/>
    </row>
    <row r="2876" spans="4:15" x14ac:dyDescent="0.5">
      <c r="D2876" s="200"/>
      <c r="E2876" s="200"/>
      <c r="F2876" s="200"/>
      <c r="G2876" s="200"/>
      <c r="H2876" s="200"/>
      <c r="I2876" s="200"/>
      <c r="J2876" s="200"/>
      <c r="K2876" s="200"/>
      <c r="L2876" s="200"/>
      <c r="M2876" s="200"/>
      <c r="N2876" s="200"/>
      <c r="O2876" s="200"/>
    </row>
    <row r="2877" spans="4:15" x14ac:dyDescent="0.5">
      <c r="D2877" s="200"/>
      <c r="E2877" s="200"/>
      <c r="F2877" s="200"/>
      <c r="G2877" s="200"/>
      <c r="H2877" s="200"/>
      <c r="I2877" s="200"/>
      <c r="J2877" s="200"/>
      <c r="K2877" s="200"/>
      <c r="L2877" s="200"/>
      <c r="M2877" s="200"/>
      <c r="N2877" s="200"/>
      <c r="O2877" s="200"/>
    </row>
    <row r="2878" spans="4:15" x14ac:dyDescent="0.5">
      <c r="D2878" s="200"/>
      <c r="E2878" s="200"/>
      <c r="F2878" s="200"/>
      <c r="G2878" s="200"/>
      <c r="H2878" s="200"/>
      <c r="I2878" s="200"/>
      <c r="J2878" s="200"/>
      <c r="K2878" s="200"/>
      <c r="L2878" s="200"/>
      <c r="M2878" s="200"/>
      <c r="N2878" s="200"/>
      <c r="O2878" s="200"/>
    </row>
    <row r="2879" spans="4:15" x14ac:dyDescent="0.5">
      <c r="D2879" s="200"/>
      <c r="E2879" s="200"/>
      <c r="F2879" s="200"/>
      <c r="G2879" s="200"/>
      <c r="H2879" s="200"/>
      <c r="I2879" s="200"/>
      <c r="J2879" s="200"/>
      <c r="K2879" s="200"/>
      <c r="L2879" s="200"/>
      <c r="M2879" s="200"/>
      <c r="N2879" s="200"/>
      <c r="O2879" s="200"/>
    </row>
    <row r="2880" spans="4:15" x14ac:dyDescent="0.5">
      <c r="D2880" s="200"/>
      <c r="E2880" s="200"/>
      <c r="F2880" s="200"/>
      <c r="G2880" s="200"/>
      <c r="H2880" s="200"/>
      <c r="I2880" s="200"/>
      <c r="J2880" s="200"/>
      <c r="K2880" s="200"/>
      <c r="L2880" s="200"/>
      <c r="M2880" s="200"/>
      <c r="N2880" s="200"/>
      <c r="O2880" s="200"/>
    </row>
    <row r="2881" spans="4:15" x14ac:dyDescent="0.5">
      <c r="D2881" s="200"/>
      <c r="E2881" s="200"/>
      <c r="F2881" s="200"/>
      <c r="G2881" s="200"/>
      <c r="H2881" s="200"/>
      <c r="I2881" s="200"/>
      <c r="J2881" s="200"/>
      <c r="K2881" s="200"/>
      <c r="L2881" s="200"/>
      <c r="M2881" s="200"/>
      <c r="N2881" s="200"/>
      <c r="O2881" s="200"/>
    </row>
    <row r="2882" spans="4:15" x14ac:dyDescent="0.5">
      <c r="D2882" s="200"/>
      <c r="E2882" s="200"/>
      <c r="F2882" s="200"/>
      <c r="G2882" s="200"/>
      <c r="H2882" s="200"/>
      <c r="I2882" s="200"/>
      <c r="J2882" s="200"/>
      <c r="K2882" s="200"/>
      <c r="L2882" s="200"/>
      <c r="M2882" s="200"/>
      <c r="N2882" s="200"/>
      <c r="O2882" s="200"/>
    </row>
    <row r="2883" spans="4:15" x14ac:dyDescent="0.5">
      <c r="D2883" s="200"/>
      <c r="E2883" s="200"/>
      <c r="F2883" s="200"/>
      <c r="G2883" s="200"/>
      <c r="H2883" s="200"/>
      <c r="I2883" s="200"/>
      <c r="J2883" s="200"/>
      <c r="K2883" s="200"/>
      <c r="L2883" s="200"/>
      <c r="M2883" s="200"/>
      <c r="N2883" s="200"/>
      <c r="O2883" s="200"/>
    </row>
    <row r="2884" spans="4:15" x14ac:dyDescent="0.5">
      <c r="D2884" s="200"/>
      <c r="E2884" s="200"/>
      <c r="F2884" s="200"/>
      <c r="G2884" s="200"/>
      <c r="H2884" s="200"/>
      <c r="I2884" s="200"/>
      <c r="J2884" s="200"/>
      <c r="K2884" s="200"/>
      <c r="L2884" s="200"/>
      <c r="M2884" s="200"/>
      <c r="N2884" s="200"/>
      <c r="O2884" s="200"/>
    </row>
    <row r="2885" spans="4:15" x14ac:dyDescent="0.5">
      <c r="D2885" s="200"/>
      <c r="E2885" s="200"/>
      <c r="F2885" s="200"/>
      <c r="G2885" s="200"/>
      <c r="H2885" s="200"/>
      <c r="I2885" s="200"/>
      <c r="J2885" s="200"/>
      <c r="K2885" s="200"/>
      <c r="L2885" s="200"/>
      <c r="M2885" s="200"/>
      <c r="N2885" s="200"/>
      <c r="O2885" s="200"/>
    </row>
    <row r="2886" spans="4:15" x14ac:dyDescent="0.5">
      <c r="D2886" s="200"/>
      <c r="E2886" s="200"/>
      <c r="F2886" s="200"/>
      <c r="G2886" s="200"/>
      <c r="H2886" s="200"/>
      <c r="I2886" s="200"/>
      <c r="J2886" s="200"/>
      <c r="K2886" s="200"/>
      <c r="L2886" s="200"/>
      <c r="M2886" s="200"/>
      <c r="N2886" s="200"/>
      <c r="O2886" s="200"/>
    </row>
    <row r="2887" spans="4:15" x14ac:dyDescent="0.5">
      <c r="D2887" s="200"/>
      <c r="E2887" s="200"/>
      <c r="F2887" s="200"/>
      <c r="G2887" s="200"/>
      <c r="H2887" s="200"/>
      <c r="I2887" s="200"/>
      <c r="J2887" s="200"/>
      <c r="K2887" s="200"/>
      <c r="L2887" s="200"/>
      <c r="M2887" s="200"/>
      <c r="N2887" s="200"/>
      <c r="O2887" s="200"/>
    </row>
    <row r="2888" spans="4:15" x14ac:dyDescent="0.5">
      <c r="D2888" s="200"/>
      <c r="E2888" s="200"/>
      <c r="F2888" s="200"/>
      <c r="G2888" s="200"/>
      <c r="H2888" s="200"/>
      <c r="I2888" s="200"/>
      <c r="J2888" s="200"/>
      <c r="K2888" s="200"/>
      <c r="L2888" s="200"/>
      <c r="M2888" s="200"/>
      <c r="N2888" s="200"/>
      <c r="O2888" s="200"/>
    </row>
    <row r="2889" spans="4:15" x14ac:dyDescent="0.5">
      <c r="D2889" s="200"/>
      <c r="E2889" s="200"/>
      <c r="F2889" s="200"/>
      <c r="G2889" s="200"/>
      <c r="H2889" s="200"/>
      <c r="I2889" s="200"/>
      <c r="J2889" s="200"/>
      <c r="K2889" s="200"/>
      <c r="L2889" s="200"/>
      <c r="M2889" s="200"/>
      <c r="N2889" s="200"/>
      <c r="O2889" s="200"/>
    </row>
    <row r="2890" spans="4:15" x14ac:dyDescent="0.5">
      <c r="D2890" s="200"/>
      <c r="E2890" s="200"/>
      <c r="F2890" s="200"/>
      <c r="G2890" s="200"/>
      <c r="H2890" s="200"/>
      <c r="I2890" s="200"/>
      <c r="J2890" s="200"/>
      <c r="K2890" s="200"/>
      <c r="L2890" s="200"/>
      <c r="M2890" s="200"/>
      <c r="N2890" s="200"/>
      <c r="O2890" s="200"/>
    </row>
    <row r="2891" spans="4:15" x14ac:dyDescent="0.5">
      <c r="D2891" s="200"/>
      <c r="E2891" s="200"/>
      <c r="F2891" s="200"/>
      <c r="G2891" s="200"/>
      <c r="H2891" s="200"/>
      <c r="I2891" s="200"/>
      <c r="J2891" s="200"/>
      <c r="K2891" s="200"/>
      <c r="L2891" s="200"/>
      <c r="M2891" s="200"/>
      <c r="N2891" s="200"/>
      <c r="O2891" s="200"/>
    </row>
    <row r="2892" spans="4:15" x14ac:dyDescent="0.5">
      <c r="D2892" s="200"/>
      <c r="E2892" s="200"/>
      <c r="F2892" s="200"/>
      <c r="G2892" s="200"/>
      <c r="H2892" s="200"/>
      <c r="I2892" s="200"/>
      <c r="J2892" s="200"/>
      <c r="K2892" s="200"/>
      <c r="L2892" s="200"/>
      <c r="M2892" s="200"/>
      <c r="N2892" s="200"/>
      <c r="O2892" s="200"/>
    </row>
    <row r="2893" spans="4:15" x14ac:dyDescent="0.5">
      <c r="D2893" s="200"/>
      <c r="E2893" s="200"/>
      <c r="F2893" s="200"/>
      <c r="G2893" s="200"/>
      <c r="H2893" s="200"/>
      <c r="I2893" s="200"/>
      <c r="J2893" s="200"/>
      <c r="K2893" s="200"/>
      <c r="L2893" s="200"/>
      <c r="M2893" s="200"/>
      <c r="N2893" s="200"/>
      <c r="O2893" s="200"/>
    </row>
    <row r="2894" spans="4:15" x14ac:dyDescent="0.5">
      <c r="D2894" s="200"/>
      <c r="E2894" s="200"/>
      <c r="F2894" s="200"/>
      <c r="G2894" s="200"/>
      <c r="H2894" s="200"/>
      <c r="I2894" s="200"/>
      <c r="J2894" s="200"/>
      <c r="K2894" s="200"/>
      <c r="L2894" s="200"/>
      <c r="M2894" s="200"/>
      <c r="N2894" s="200"/>
      <c r="O2894" s="200"/>
    </row>
    <row r="2895" spans="4:15" x14ac:dyDescent="0.5">
      <c r="D2895" s="200"/>
      <c r="E2895" s="200"/>
      <c r="F2895" s="200"/>
      <c r="G2895" s="200"/>
      <c r="H2895" s="200"/>
      <c r="I2895" s="200"/>
      <c r="J2895" s="200"/>
      <c r="K2895" s="200"/>
      <c r="L2895" s="200"/>
      <c r="M2895" s="200"/>
      <c r="N2895" s="200"/>
      <c r="O2895" s="200"/>
    </row>
    <row r="2896" spans="4:15" x14ac:dyDescent="0.5">
      <c r="D2896" s="200"/>
      <c r="E2896" s="200"/>
      <c r="F2896" s="200"/>
      <c r="G2896" s="200"/>
      <c r="H2896" s="200"/>
      <c r="I2896" s="200"/>
      <c r="J2896" s="200"/>
      <c r="K2896" s="200"/>
      <c r="L2896" s="200"/>
      <c r="M2896" s="200"/>
      <c r="N2896" s="200"/>
      <c r="O2896" s="200"/>
    </row>
    <row r="2897" spans="4:15" x14ac:dyDescent="0.5">
      <c r="D2897" s="200"/>
      <c r="E2897" s="200"/>
      <c r="F2897" s="200"/>
      <c r="G2897" s="200"/>
      <c r="H2897" s="200"/>
      <c r="I2897" s="200"/>
      <c r="J2897" s="200"/>
      <c r="K2897" s="200"/>
      <c r="L2897" s="200"/>
      <c r="M2897" s="200"/>
      <c r="N2897" s="200"/>
      <c r="O2897" s="200"/>
    </row>
    <row r="2898" spans="4:15" x14ac:dyDescent="0.5">
      <c r="D2898" s="200"/>
      <c r="E2898" s="200"/>
      <c r="F2898" s="200"/>
      <c r="G2898" s="200"/>
      <c r="H2898" s="200"/>
      <c r="I2898" s="200"/>
      <c r="J2898" s="200"/>
      <c r="K2898" s="200"/>
      <c r="L2898" s="200"/>
      <c r="M2898" s="200"/>
      <c r="N2898" s="200"/>
      <c r="O2898" s="200"/>
    </row>
    <row r="2899" spans="4:15" x14ac:dyDescent="0.5">
      <c r="D2899" s="200"/>
      <c r="E2899" s="200"/>
      <c r="F2899" s="200"/>
      <c r="G2899" s="200"/>
      <c r="H2899" s="200"/>
      <c r="I2899" s="200"/>
      <c r="J2899" s="200"/>
      <c r="K2899" s="200"/>
      <c r="L2899" s="200"/>
      <c r="M2899" s="200"/>
      <c r="N2899" s="200"/>
      <c r="O2899" s="200"/>
    </row>
    <row r="2900" spans="4:15" x14ac:dyDescent="0.5">
      <c r="D2900" s="200"/>
      <c r="E2900" s="200"/>
      <c r="F2900" s="200"/>
      <c r="G2900" s="200"/>
      <c r="H2900" s="200"/>
      <c r="I2900" s="200"/>
      <c r="J2900" s="200"/>
      <c r="K2900" s="200"/>
      <c r="L2900" s="200"/>
      <c r="M2900" s="200"/>
      <c r="N2900" s="200"/>
      <c r="O2900" s="200"/>
    </row>
    <row r="2901" spans="4:15" x14ac:dyDescent="0.5">
      <c r="D2901" s="200"/>
      <c r="E2901" s="200"/>
      <c r="F2901" s="200"/>
      <c r="G2901" s="200"/>
      <c r="H2901" s="200"/>
      <c r="I2901" s="200"/>
      <c r="J2901" s="200"/>
      <c r="K2901" s="200"/>
      <c r="L2901" s="200"/>
      <c r="M2901" s="200"/>
      <c r="N2901" s="200"/>
      <c r="O2901" s="200"/>
    </row>
    <row r="2902" spans="4:15" x14ac:dyDescent="0.5">
      <c r="D2902" s="200"/>
      <c r="E2902" s="200"/>
      <c r="F2902" s="200"/>
      <c r="G2902" s="200"/>
      <c r="H2902" s="200"/>
      <c r="I2902" s="200"/>
      <c r="J2902" s="200"/>
      <c r="K2902" s="200"/>
      <c r="L2902" s="200"/>
      <c r="M2902" s="200"/>
      <c r="N2902" s="200"/>
      <c r="O2902" s="200"/>
    </row>
    <row r="2903" spans="4:15" x14ac:dyDescent="0.5">
      <c r="D2903" s="200"/>
      <c r="E2903" s="200"/>
      <c r="F2903" s="200"/>
      <c r="G2903" s="200"/>
      <c r="H2903" s="200"/>
      <c r="I2903" s="200"/>
      <c r="J2903" s="200"/>
      <c r="K2903" s="200"/>
      <c r="L2903" s="200"/>
      <c r="M2903" s="200"/>
      <c r="N2903" s="200"/>
      <c r="O2903" s="200"/>
    </row>
    <row r="2904" spans="4:15" x14ac:dyDescent="0.5">
      <c r="D2904" s="200"/>
      <c r="E2904" s="200"/>
      <c r="F2904" s="200"/>
      <c r="G2904" s="200"/>
      <c r="H2904" s="200"/>
      <c r="I2904" s="200"/>
      <c r="J2904" s="200"/>
      <c r="K2904" s="200"/>
      <c r="L2904" s="200"/>
      <c r="M2904" s="200"/>
      <c r="N2904" s="200"/>
      <c r="O2904" s="200"/>
    </row>
    <row r="2905" spans="4:15" x14ac:dyDescent="0.5">
      <c r="D2905" s="200"/>
      <c r="E2905" s="200"/>
      <c r="F2905" s="200"/>
      <c r="G2905" s="200"/>
      <c r="H2905" s="200"/>
      <c r="I2905" s="200"/>
      <c r="J2905" s="200"/>
      <c r="K2905" s="200"/>
      <c r="L2905" s="200"/>
      <c r="M2905" s="200"/>
      <c r="N2905" s="200"/>
      <c r="O2905" s="200"/>
    </row>
    <row r="2906" spans="4:15" x14ac:dyDescent="0.5">
      <c r="D2906" s="200"/>
      <c r="E2906" s="200"/>
      <c r="F2906" s="200"/>
      <c r="G2906" s="200"/>
      <c r="H2906" s="200"/>
      <c r="I2906" s="200"/>
      <c r="J2906" s="200"/>
      <c r="K2906" s="200"/>
      <c r="L2906" s="200"/>
      <c r="M2906" s="200"/>
      <c r="N2906" s="200"/>
      <c r="O2906" s="200"/>
    </row>
    <row r="2907" spans="4:15" x14ac:dyDescent="0.5">
      <c r="D2907" s="200"/>
      <c r="E2907" s="200"/>
      <c r="F2907" s="200"/>
      <c r="G2907" s="200"/>
      <c r="H2907" s="200"/>
      <c r="I2907" s="200"/>
      <c r="J2907" s="200"/>
      <c r="K2907" s="200"/>
      <c r="L2907" s="200"/>
      <c r="M2907" s="200"/>
      <c r="N2907" s="200"/>
      <c r="O2907" s="200"/>
    </row>
    <row r="2908" spans="4:15" x14ac:dyDescent="0.5">
      <c r="D2908" s="200"/>
      <c r="E2908" s="200"/>
      <c r="F2908" s="200"/>
      <c r="G2908" s="200"/>
      <c r="H2908" s="200"/>
      <c r="I2908" s="200"/>
      <c r="J2908" s="200"/>
      <c r="K2908" s="200"/>
      <c r="L2908" s="200"/>
      <c r="M2908" s="200"/>
      <c r="N2908" s="200"/>
      <c r="O2908" s="200"/>
    </row>
    <row r="2909" spans="4:15" x14ac:dyDescent="0.5">
      <c r="D2909" s="200"/>
      <c r="E2909" s="200"/>
      <c r="F2909" s="200"/>
      <c r="G2909" s="200"/>
      <c r="H2909" s="200"/>
      <c r="I2909" s="200"/>
      <c r="J2909" s="200"/>
      <c r="K2909" s="200"/>
      <c r="L2909" s="200"/>
      <c r="M2909" s="200"/>
      <c r="N2909" s="200"/>
      <c r="O2909" s="200"/>
    </row>
    <row r="2910" spans="4:15" x14ac:dyDescent="0.5">
      <c r="D2910" s="200"/>
      <c r="E2910" s="200"/>
      <c r="F2910" s="200"/>
      <c r="G2910" s="200"/>
      <c r="H2910" s="200"/>
      <c r="I2910" s="200"/>
      <c r="J2910" s="200"/>
      <c r="K2910" s="200"/>
      <c r="L2910" s="200"/>
      <c r="M2910" s="200"/>
      <c r="N2910" s="200"/>
      <c r="O2910" s="200"/>
    </row>
    <row r="2911" spans="4:15" x14ac:dyDescent="0.5">
      <c r="D2911" s="200"/>
      <c r="E2911" s="200"/>
      <c r="F2911" s="200"/>
      <c r="G2911" s="200"/>
      <c r="H2911" s="200"/>
      <c r="I2911" s="200"/>
      <c r="J2911" s="200"/>
      <c r="K2911" s="200"/>
      <c r="L2911" s="200"/>
      <c r="M2911" s="200"/>
      <c r="N2911" s="200"/>
      <c r="O2911" s="200"/>
    </row>
    <row r="2912" spans="4:15" x14ac:dyDescent="0.5">
      <c r="D2912" s="200"/>
      <c r="E2912" s="200"/>
      <c r="F2912" s="200"/>
      <c r="G2912" s="200"/>
      <c r="H2912" s="200"/>
      <c r="I2912" s="200"/>
      <c r="J2912" s="200"/>
      <c r="K2912" s="200"/>
      <c r="L2912" s="200"/>
      <c r="M2912" s="200"/>
      <c r="N2912" s="200"/>
      <c r="O2912" s="200"/>
    </row>
    <row r="2913" spans="4:15" x14ac:dyDescent="0.5">
      <c r="D2913" s="200"/>
      <c r="E2913" s="200"/>
      <c r="F2913" s="200"/>
      <c r="G2913" s="200"/>
      <c r="H2913" s="200"/>
      <c r="I2913" s="200"/>
      <c r="J2913" s="200"/>
      <c r="K2913" s="200"/>
      <c r="L2913" s="200"/>
      <c r="M2913" s="200"/>
      <c r="N2913" s="200"/>
      <c r="O2913" s="200"/>
    </row>
    <row r="2914" spans="4:15" x14ac:dyDescent="0.5">
      <c r="D2914" s="200"/>
      <c r="E2914" s="200"/>
      <c r="F2914" s="200"/>
      <c r="G2914" s="200"/>
      <c r="H2914" s="200"/>
      <c r="I2914" s="200"/>
      <c r="J2914" s="200"/>
      <c r="K2914" s="200"/>
      <c r="L2914" s="200"/>
      <c r="M2914" s="200"/>
      <c r="N2914" s="200"/>
      <c r="O2914" s="200"/>
    </row>
    <row r="2915" spans="4:15" x14ac:dyDescent="0.5">
      <c r="D2915" s="200"/>
      <c r="E2915" s="200"/>
      <c r="F2915" s="200"/>
      <c r="G2915" s="200"/>
      <c r="H2915" s="200"/>
      <c r="I2915" s="200"/>
      <c r="J2915" s="200"/>
      <c r="K2915" s="200"/>
      <c r="L2915" s="200"/>
      <c r="M2915" s="200"/>
      <c r="N2915" s="200"/>
      <c r="O2915" s="200"/>
    </row>
    <row r="2916" spans="4:15" x14ac:dyDescent="0.5">
      <c r="D2916" s="200"/>
      <c r="E2916" s="200"/>
      <c r="F2916" s="200"/>
      <c r="G2916" s="200"/>
      <c r="H2916" s="200"/>
      <c r="I2916" s="200"/>
      <c r="J2916" s="200"/>
      <c r="K2916" s="200"/>
      <c r="L2916" s="200"/>
      <c r="M2916" s="200"/>
      <c r="N2916" s="200"/>
      <c r="O2916" s="200"/>
    </row>
    <row r="2917" spans="4:15" x14ac:dyDescent="0.5">
      <c r="D2917" s="200"/>
      <c r="E2917" s="200"/>
      <c r="F2917" s="200"/>
      <c r="G2917" s="200"/>
      <c r="H2917" s="200"/>
      <c r="I2917" s="200"/>
      <c r="J2917" s="200"/>
      <c r="K2917" s="200"/>
      <c r="L2917" s="200"/>
      <c r="M2917" s="200"/>
      <c r="N2917" s="200"/>
      <c r="O2917" s="200"/>
    </row>
    <row r="2918" spans="4:15" x14ac:dyDescent="0.5">
      <c r="D2918" s="200"/>
      <c r="E2918" s="200"/>
      <c r="F2918" s="200"/>
      <c r="G2918" s="200"/>
      <c r="H2918" s="200"/>
      <c r="I2918" s="200"/>
      <c r="J2918" s="200"/>
      <c r="K2918" s="200"/>
      <c r="L2918" s="200"/>
      <c r="M2918" s="200"/>
      <c r="N2918" s="200"/>
      <c r="O2918" s="200"/>
    </row>
    <row r="2919" spans="4:15" x14ac:dyDescent="0.5">
      <c r="D2919" s="200"/>
      <c r="E2919" s="200"/>
      <c r="F2919" s="200"/>
      <c r="G2919" s="200"/>
      <c r="H2919" s="200"/>
      <c r="I2919" s="200"/>
      <c r="J2919" s="200"/>
      <c r="K2919" s="200"/>
      <c r="L2919" s="200"/>
      <c r="M2919" s="200"/>
      <c r="N2919" s="200"/>
      <c r="O2919" s="200"/>
    </row>
    <row r="2920" spans="4:15" x14ac:dyDescent="0.5">
      <c r="D2920" s="200"/>
      <c r="E2920" s="200"/>
      <c r="F2920" s="200"/>
      <c r="G2920" s="200"/>
      <c r="H2920" s="200"/>
      <c r="I2920" s="200"/>
      <c r="J2920" s="200"/>
      <c r="K2920" s="200"/>
      <c r="L2920" s="200"/>
      <c r="M2920" s="200"/>
      <c r="N2920" s="200"/>
      <c r="O2920" s="200"/>
    </row>
    <row r="2921" spans="4:15" x14ac:dyDescent="0.5">
      <c r="D2921" s="200"/>
      <c r="E2921" s="200"/>
      <c r="F2921" s="200"/>
      <c r="G2921" s="200"/>
      <c r="H2921" s="200"/>
      <c r="I2921" s="200"/>
      <c r="J2921" s="200"/>
      <c r="K2921" s="200"/>
      <c r="L2921" s="200"/>
      <c r="M2921" s="200"/>
      <c r="N2921" s="200"/>
      <c r="O2921" s="200"/>
    </row>
    <row r="2922" spans="4:15" x14ac:dyDescent="0.5">
      <c r="D2922" s="200"/>
      <c r="E2922" s="200"/>
      <c r="F2922" s="200"/>
      <c r="G2922" s="200"/>
      <c r="H2922" s="200"/>
      <c r="I2922" s="200"/>
      <c r="J2922" s="200"/>
      <c r="K2922" s="200"/>
      <c r="L2922" s="200"/>
      <c r="M2922" s="200"/>
      <c r="N2922" s="200"/>
      <c r="O2922" s="200"/>
    </row>
    <row r="2923" spans="4:15" x14ac:dyDescent="0.5">
      <c r="D2923" s="200"/>
      <c r="E2923" s="200"/>
      <c r="F2923" s="200"/>
      <c r="G2923" s="200"/>
      <c r="H2923" s="200"/>
      <c r="I2923" s="200"/>
      <c r="J2923" s="200"/>
      <c r="K2923" s="200"/>
      <c r="L2923" s="200"/>
      <c r="M2923" s="200"/>
      <c r="N2923" s="200"/>
      <c r="O2923" s="200"/>
    </row>
    <row r="2924" spans="4:15" x14ac:dyDescent="0.5">
      <c r="D2924" s="200"/>
      <c r="E2924" s="200"/>
      <c r="F2924" s="200"/>
      <c r="G2924" s="200"/>
      <c r="H2924" s="200"/>
      <c r="I2924" s="200"/>
      <c r="J2924" s="200"/>
      <c r="K2924" s="200"/>
      <c r="L2924" s="200"/>
      <c r="M2924" s="200"/>
      <c r="N2924" s="200"/>
      <c r="O2924" s="200"/>
    </row>
    <row r="2925" spans="4:15" x14ac:dyDescent="0.5">
      <c r="D2925" s="200"/>
      <c r="E2925" s="200"/>
      <c r="F2925" s="200"/>
      <c r="G2925" s="200"/>
      <c r="H2925" s="200"/>
      <c r="I2925" s="200"/>
      <c r="J2925" s="200"/>
      <c r="K2925" s="200"/>
      <c r="L2925" s="200"/>
      <c r="M2925" s="200"/>
      <c r="N2925" s="200"/>
      <c r="O2925" s="200"/>
    </row>
    <row r="2926" spans="4:15" x14ac:dyDescent="0.5">
      <c r="D2926" s="200"/>
      <c r="E2926" s="200"/>
      <c r="F2926" s="200"/>
      <c r="G2926" s="200"/>
      <c r="H2926" s="200"/>
      <c r="I2926" s="200"/>
      <c r="J2926" s="200"/>
      <c r="K2926" s="200"/>
      <c r="L2926" s="200"/>
      <c r="M2926" s="200"/>
      <c r="N2926" s="200"/>
      <c r="O2926" s="200"/>
    </row>
    <row r="2927" spans="4:15" x14ac:dyDescent="0.5">
      <c r="D2927" s="200"/>
      <c r="E2927" s="200"/>
      <c r="F2927" s="200"/>
      <c r="G2927" s="200"/>
      <c r="H2927" s="200"/>
      <c r="I2927" s="200"/>
      <c r="J2927" s="200"/>
      <c r="K2927" s="200"/>
      <c r="L2927" s="200"/>
      <c r="M2927" s="200"/>
      <c r="N2927" s="200"/>
      <c r="O2927" s="200"/>
    </row>
    <row r="2928" spans="4:15" x14ac:dyDescent="0.5">
      <c r="D2928" s="200"/>
      <c r="E2928" s="200"/>
      <c r="F2928" s="200"/>
      <c r="G2928" s="200"/>
      <c r="H2928" s="200"/>
      <c r="I2928" s="200"/>
      <c r="J2928" s="200"/>
      <c r="K2928" s="200"/>
      <c r="L2928" s="200"/>
      <c r="M2928" s="200"/>
      <c r="N2928" s="200"/>
      <c r="O2928" s="200"/>
    </row>
    <row r="2929" spans="4:15" x14ac:dyDescent="0.5">
      <c r="D2929" s="200"/>
      <c r="E2929" s="200"/>
      <c r="F2929" s="200"/>
      <c r="G2929" s="200"/>
      <c r="H2929" s="200"/>
      <c r="I2929" s="200"/>
      <c r="J2929" s="200"/>
      <c r="K2929" s="200"/>
      <c r="L2929" s="200"/>
      <c r="M2929" s="200"/>
      <c r="N2929" s="200"/>
      <c r="O2929" s="200"/>
    </row>
    <row r="2930" spans="4:15" x14ac:dyDescent="0.5">
      <c r="D2930" s="200"/>
      <c r="E2930" s="200"/>
      <c r="F2930" s="200"/>
      <c r="G2930" s="200"/>
      <c r="H2930" s="200"/>
      <c r="I2930" s="200"/>
      <c r="J2930" s="200"/>
      <c r="K2930" s="200"/>
      <c r="L2930" s="200"/>
      <c r="M2930" s="200"/>
      <c r="N2930" s="200"/>
      <c r="O2930" s="200"/>
    </row>
    <row r="2931" spans="4:15" x14ac:dyDescent="0.5">
      <c r="D2931" s="200"/>
      <c r="E2931" s="200"/>
      <c r="F2931" s="200"/>
      <c r="G2931" s="200"/>
      <c r="H2931" s="200"/>
      <c r="I2931" s="200"/>
      <c r="J2931" s="200"/>
      <c r="K2931" s="200"/>
      <c r="L2931" s="200"/>
      <c r="M2931" s="200"/>
      <c r="N2931" s="200"/>
      <c r="O2931" s="200"/>
    </row>
    <row r="2932" spans="4:15" x14ac:dyDescent="0.5">
      <c r="D2932" s="200"/>
      <c r="E2932" s="200"/>
      <c r="F2932" s="200"/>
      <c r="G2932" s="200"/>
      <c r="H2932" s="200"/>
      <c r="I2932" s="200"/>
      <c r="J2932" s="200"/>
      <c r="K2932" s="200"/>
      <c r="L2932" s="200"/>
      <c r="M2932" s="200"/>
      <c r="N2932" s="200"/>
      <c r="O2932" s="200"/>
    </row>
    <row r="2933" spans="4:15" x14ac:dyDescent="0.5">
      <c r="D2933" s="200"/>
      <c r="E2933" s="200"/>
      <c r="F2933" s="200"/>
      <c r="G2933" s="200"/>
      <c r="H2933" s="200"/>
      <c r="I2933" s="200"/>
      <c r="J2933" s="200"/>
      <c r="K2933" s="200"/>
      <c r="L2933" s="200"/>
      <c r="M2933" s="200"/>
      <c r="N2933" s="200"/>
      <c r="O2933" s="200"/>
    </row>
    <row r="2934" spans="4:15" x14ac:dyDescent="0.5">
      <c r="D2934" s="200"/>
      <c r="E2934" s="200"/>
      <c r="F2934" s="200"/>
      <c r="G2934" s="200"/>
      <c r="H2934" s="200"/>
      <c r="I2934" s="200"/>
      <c r="J2934" s="200"/>
      <c r="K2934" s="200"/>
      <c r="L2934" s="200"/>
      <c r="M2934" s="200"/>
      <c r="N2934" s="200"/>
      <c r="O2934" s="200"/>
    </row>
    <row r="2935" spans="4:15" x14ac:dyDescent="0.5">
      <c r="D2935" s="200"/>
      <c r="E2935" s="200"/>
      <c r="F2935" s="200"/>
      <c r="G2935" s="200"/>
      <c r="H2935" s="200"/>
      <c r="I2935" s="200"/>
      <c r="J2935" s="200"/>
      <c r="K2935" s="200"/>
      <c r="L2935" s="200"/>
      <c r="M2935" s="200"/>
      <c r="N2935" s="200"/>
      <c r="O2935" s="200"/>
    </row>
    <row r="2936" spans="4:15" x14ac:dyDescent="0.5">
      <c r="D2936" s="200"/>
      <c r="E2936" s="200"/>
      <c r="F2936" s="200"/>
      <c r="G2936" s="200"/>
      <c r="H2936" s="200"/>
      <c r="I2936" s="200"/>
      <c r="J2936" s="200"/>
      <c r="K2936" s="200"/>
      <c r="L2936" s="200"/>
      <c r="M2936" s="200"/>
      <c r="N2936" s="200"/>
      <c r="O2936" s="200"/>
    </row>
    <row r="2937" spans="4:15" x14ac:dyDescent="0.5">
      <c r="D2937" s="200"/>
      <c r="E2937" s="200"/>
      <c r="F2937" s="200"/>
      <c r="G2937" s="200"/>
      <c r="H2937" s="200"/>
      <c r="I2937" s="200"/>
      <c r="J2937" s="200"/>
      <c r="K2937" s="200"/>
      <c r="L2937" s="200"/>
      <c r="M2937" s="200"/>
      <c r="N2937" s="200"/>
      <c r="O2937" s="200"/>
    </row>
    <row r="2938" spans="4:15" x14ac:dyDescent="0.5">
      <c r="D2938" s="200"/>
      <c r="E2938" s="200"/>
      <c r="F2938" s="200"/>
      <c r="G2938" s="200"/>
      <c r="H2938" s="200"/>
      <c r="I2938" s="200"/>
      <c r="J2938" s="200"/>
      <c r="K2938" s="200"/>
      <c r="L2938" s="200"/>
      <c r="M2938" s="200"/>
      <c r="N2938" s="200"/>
      <c r="O2938" s="200"/>
    </row>
    <row r="2939" spans="4:15" x14ac:dyDescent="0.5">
      <c r="D2939" s="200"/>
      <c r="E2939" s="200"/>
      <c r="F2939" s="200"/>
      <c r="G2939" s="200"/>
      <c r="H2939" s="200"/>
      <c r="I2939" s="200"/>
      <c r="J2939" s="200"/>
      <c r="K2939" s="200"/>
      <c r="L2939" s="200"/>
      <c r="M2939" s="200"/>
      <c r="N2939" s="200"/>
      <c r="O2939" s="200"/>
    </row>
    <row r="2940" spans="4:15" x14ac:dyDescent="0.5">
      <c r="D2940" s="200"/>
      <c r="E2940" s="200"/>
      <c r="F2940" s="200"/>
      <c r="G2940" s="200"/>
      <c r="H2940" s="200"/>
      <c r="I2940" s="200"/>
      <c r="J2940" s="200"/>
      <c r="K2940" s="200"/>
      <c r="L2940" s="200"/>
      <c r="M2940" s="200"/>
      <c r="N2940" s="200"/>
      <c r="O2940" s="200"/>
    </row>
    <row r="2941" spans="4:15" x14ac:dyDescent="0.5">
      <c r="D2941" s="200"/>
      <c r="E2941" s="200"/>
      <c r="F2941" s="200"/>
      <c r="G2941" s="200"/>
      <c r="H2941" s="200"/>
      <c r="I2941" s="200"/>
      <c r="J2941" s="200"/>
      <c r="K2941" s="200"/>
      <c r="L2941" s="200"/>
      <c r="M2941" s="200"/>
      <c r="N2941" s="200"/>
      <c r="O2941" s="200"/>
    </row>
    <row r="2942" spans="4:15" x14ac:dyDescent="0.5">
      <c r="D2942" s="200"/>
      <c r="E2942" s="200"/>
      <c r="F2942" s="200"/>
      <c r="G2942" s="200"/>
      <c r="H2942" s="200"/>
      <c r="I2942" s="200"/>
      <c r="J2942" s="200"/>
      <c r="K2942" s="200"/>
      <c r="L2942" s="200"/>
      <c r="M2942" s="200"/>
      <c r="N2942" s="200"/>
      <c r="O2942" s="200"/>
    </row>
    <row r="2943" spans="4:15" x14ac:dyDescent="0.5">
      <c r="D2943" s="200"/>
      <c r="E2943" s="200"/>
      <c r="F2943" s="200"/>
      <c r="G2943" s="200"/>
      <c r="H2943" s="200"/>
      <c r="I2943" s="200"/>
      <c r="J2943" s="200"/>
      <c r="K2943" s="200"/>
      <c r="L2943" s="200"/>
      <c r="M2943" s="200"/>
      <c r="N2943" s="200"/>
      <c r="O2943" s="200"/>
    </row>
    <row r="2944" spans="4:15" x14ac:dyDescent="0.5">
      <c r="D2944" s="200"/>
      <c r="E2944" s="200"/>
      <c r="F2944" s="200"/>
      <c r="G2944" s="200"/>
      <c r="H2944" s="200"/>
      <c r="I2944" s="200"/>
      <c r="J2944" s="200"/>
      <c r="K2944" s="200"/>
      <c r="L2944" s="200"/>
      <c r="M2944" s="200"/>
      <c r="N2944" s="200"/>
      <c r="O2944" s="200"/>
    </row>
    <row r="2945" spans="4:15" x14ac:dyDescent="0.5">
      <c r="D2945" s="200"/>
      <c r="E2945" s="200"/>
      <c r="F2945" s="200"/>
      <c r="G2945" s="200"/>
      <c r="H2945" s="200"/>
      <c r="I2945" s="200"/>
      <c r="J2945" s="200"/>
      <c r="K2945" s="200"/>
      <c r="L2945" s="200"/>
      <c r="M2945" s="200"/>
      <c r="N2945" s="200"/>
      <c r="O2945" s="200"/>
    </row>
    <row r="2946" spans="4:15" x14ac:dyDescent="0.5">
      <c r="D2946" s="200"/>
      <c r="E2946" s="200"/>
      <c r="F2946" s="200"/>
      <c r="G2946" s="200"/>
      <c r="H2946" s="200"/>
      <c r="I2946" s="200"/>
      <c r="J2946" s="200"/>
      <c r="K2946" s="200"/>
      <c r="L2946" s="200"/>
      <c r="M2946" s="200"/>
      <c r="N2946" s="200"/>
      <c r="O2946" s="200"/>
    </row>
    <row r="2947" spans="4:15" x14ac:dyDescent="0.5">
      <c r="D2947" s="200"/>
      <c r="E2947" s="200"/>
      <c r="F2947" s="200"/>
      <c r="G2947" s="200"/>
      <c r="H2947" s="200"/>
      <c r="I2947" s="200"/>
      <c r="J2947" s="200"/>
      <c r="K2947" s="200"/>
      <c r="L2947" s="200"/>
      <c r="M2947" s="200"/>
      <c r="N2947" s="200"/>
      <c r="O2947" s="200"/>
    </row>
    <row r="2948" spans="4:15" x14ac:dyDescent="0.5">
      <c r="D2948" s="200"/>
      <c r="E2948" s="200"/>
      <c r="F2948" s="200"/>
      <c r="G2948" s="200"/>
      <c r="H2948" s="200"/>
      <c r="I2948" s="200"/>
      <c r="J2948" s="200"/>
      <c r="K2948" s="200"/>
      <c r="L2948" s="200"/>
      <c r="M2948" s="200"/>
      <c r="N2948" s="200"/>
      <c r="O2948" s="200"/>
    </row>
    <row r="2949" spans="4:15" x14ac:dyDescent="0.5">
      <c r="D2949" s="200"/>
      <c r="E2949" s="200"/>
      <c r="F2949" s="200"/>
      <c r="G2949" s="200"/>
      <c r="H2949" s="200"/>
      <c r="I2949" s="200"/>
      <c r="J2949" s="200"/>
      <c r="K2949" s="200"/>
      <c r="L2949" s="200"/>
      <c r="M2949" s="200"/>
      <c r="N2949" s="200"/>
      <c r="O2949" s="200"/>
    </row>
    <row r="2950" spans="4:15" x14ac:dyDescent="0.5">
      <c r="D2950" s="200"/>
      <c r="E2950" s="200"/>
      <c r="F2950" s="200"/>
      <c r="G2950" s="200"/>
      <c r="H2950" s="200"/>
      <c r="I2950" s="200"/>
      <c r="J2950" s="200"/>
      <c r="K2950" s="200"/>
      <c r="L2950" s="200"/>
      <c r="M2950" s="200"/>
      <c r="N2950" s="200"/>
      <c r="O2950" s="200"/>
    </row>
    <row r="2951" spans="4:15" x14ac:dyDescent="0.5">
      <c r="D2951" s="200"/>
      <c r="E2951" s="200"/>
      <c r="F2951" s="200"/>
      <c r="G2951" s="200"/>
      <c r="H2951" s="200"/>
      <c r="I2951" s="200"/>
      <c r="J2951" s="200"/>
      <c r="K2951" s="200"/>
      <c r="L2951" s="200"/>
      <c r="M2951" s="200"/>
      <c r="N2951" s="200"/>
      <c r="O2951" s="200"/>
    </row>
    <row r="2952" spans="4:15" x14ac:dyDescent="0.5">
      <c r="D2952" s="200"/>
      <c r="E2952" s="200"/>
      <c r="F2952" s="200"/>
      <c r="G2952" s="200"/>
      <c r="H2952" s="200"/>
      <c r="I2952" s="200"/>
      <c r="J2952" s="200"/>
      <c r="K2952" s="200"/>
      <c r="L2952" s="200"/>
      <c r="M2952" s="200"/>
      <c r="N2952" s="200"/>
      <c r="O2952" s="200"/>
    </row>
    <row r="2953" spans="4:15" x14ac:dyDescent="0.5">
      <c r="D2953" s="200"/>
      <c r="E2953" s="200"/>
      <c r="F2953" s="200"/>
      <c r="G2953" s="200"/>
      <c r="H2953" s="200"/>
      <c r="I2953" s="200"/>
      <c r="J2953" s="200"/>
      <c r="K2953" s="200"/>
      <c r="L2953" s="200"/>
      <c r="M2953" s="200"/>
      <c r="N2953" s="200"/>
      <c r="O2953" s="200"/>
    </row>
    <row r="2954" spans="4:15" x14ac:dyDescent="0.5">
      <c r="D2954" s="200"/>
      <c r="E2954" s="200"/>
      <c r="F2954" s="200"/>
      <c r="G2954" s="200"/>
      <c r="H2954" s="200"/>
      <c r="I2954" s="200"/>
      <c r="J2954" s="200"/>
      <c r="K2954" s="200"/>
      <c r="L2954" s="200"/>
      <c r="M2954" s="200"/>
      <c r="N2954" s="200"/>
      <c r="O2954" s="200"/>
    </row>
    <row r="2955" spans="4:15" x14ac:dyDescent="0.5">
      <c r="D2955" s="200"/>
      <c r="E2955" s="200"/>
      <c r="F2955" s="200"/>
      <c r="G2955" s="200"/>
      <c r="H2955" s="200"/>
      <c r="I2955" s="200"/>
      <c r="J2955" s="200"/>
      <c r="K2955" s="200"/>
      <c r="L2955" s="200"/>
      <c r="M2955" s="200"/>
      <c r="N2955" s="200"/>
      <c r="O2955" s="200"/>
    </row>
    <row r="2956" spans="4:15" x14ac:dyDescent="0.5">
      <c r="D2956" s="200"/>
      <c r="E2956" s="200"/>
      <c r="F2956" s="200"/>
      <c r="G2956" s="200"/>
      <c r="H2956" s="200"/>
      <c r="I2956" s="200"/>
      <c r="J2956" s="200"/>
      <c r="K2956" s="200"/>
      <c r="L2956" s="200"/>
      <c r="M2956" s="200"/>
      <c r="N2956" s="200"/>
      <c r="O2956" s="200"/>
    </row>
    <row r="2957" spans="4:15" x14ac:dyDescent="0.5">
      <c r="D2957" s="200"/>
      <c r="E2957" s="200"/>
      <c r="F2957" s="200"/>
      <c r="G2957" s="200"/>
      <c r="H2957" s="200"/>
      <c r="I2957" s="200"/>
      <c r="J2957" s="200"/>
      <c r="K2957" s="200"/>
      <c r="L2957" s="200"/>
      <c r="M2957" s="200"/>
      <c r="N2957" s="200"/>
      <c r="O2957" s="200"/>
    </row>
    <row r="2958" spans="4:15" x14ac:dyDescent="0.5">
      <c r="D2958" s="200"/>
      <c r="E2958" s="200"/>
      <c r="F2958" s="200"/>
      <c r="G2958" s="200"/>
      <c r="H2958" s="200"/>
      <c r="I2958" s="200"/>
      <c r="J2958" s="200"/>
      <c r="K2958" s="200"/>
      <c r="L2958" s="200"/>
      <c r="M2958" s="200"/>
      <c r="N2958" s="200"/>
      <c r="O2958" s="200"/>
    </row>
    <row r="2959" spans="4:15" x14ac:dyDescent="0.5">
      <c r="D2959" s="200"/>
      <c r="E2959" s="200"/>
      <c r="F2959" s="200"/>
      <c r="G2959" s="200"/>
      <c r="H2959" s="200"/>
      <c r="I2959" s="200"/>
      <c r="J2959" s="200"/>
      <c r="K2959" s="200"/>
      <c r="L2959" s="200"/>
      <c r="M2959" s="200"/>
      <c r="N2959" s="200"/>
      <c r="O2959" s="200"/>
    </row>
    <row r="2960" spans="4:15" x14ac:dyDescent="0.5">
      <c r="D2960" s="200"/>
      <c r="E2960" s="200"/>
      <c r="F2960" s="200"/>
      <c r="G2960" s="200"/>
      <c r="H2960" s="200"/>
      <c r="I2960" s="200"/>
      <c r="J2960" s="200"/>
      <c r="K2960" s="200"/>
      <c r="L2960" s="200"/>
      <c r="M2960" s="200"/>
      <c r="N2960" s="200"/>
      <c r="O2960" s="200"/>
    </row>
    <row r="2961" spans="4:15" x14ac:dyDescent="0.5">
      <c r="D2961" s="200"/>
      <c r="E2961" s="200"/>
      <c r="F2961" s="200"/>
      <c r="G2961" s="200"/>
      <c r="H2961" s="200"/>
      <c r="I2961" s="200"/>
      <c r="J2961" s="200"/>
      <c r="K2961" s="200"/>
      <c r="L2961" s="200"/>
      <c r="M2961" s="200"/>
      <c r="N2961" s="200"/>
      <c r="O2961" s="200"/>
    </row>
    <row r="2962" spans="4:15" x14ac:dyDescent="0.5">
      <c r="D2962" s="200"/>
      <c r="E2962" s="200"/>
      <c r="F2962" s="200"/>
      <c r="G2962" s="200"/>
      <c r="H2962" s="200"/>
      <c r="I2962" s="200"/>
      <c r="J2962" s="200"/>
      <c r="K2962" s="200"/>
      <c r="L2962" s="200"/>
      <c r="M2962" s="200"/>
      <c r="N2962" s="200"/>
      <c r="O2962" s="200"/>
    </row>
    <row r="2963" spans="4:15" x14ac:dyDescent="0.5">
      <c r="D2963" s="200"/>
      <c r="E2963" s="200"/>
      <c r="F2963" s="200"/>
      <c r="G2963" s="200"/>
      <c r="H2963" s="200"/>
      <c r="I2963" s="200"/>
      <c r="J2963" s="200"/>
      <c r="K2963" s="200"/>
      <c r="L2963" s="200"/>
      <c r="M2963" s="200"/>
      <c r="N2963" s="200"/>
      <c r="O2963" s="200"/>
    </row>
    <row r="2964" spans="4:15" x14ac:dyDescent="0.5">
      <c r="D2964" s="200"/>
      <c r="E2964" s="200"/>
      <c r="F2964" s="200"/>
      <c r="G2964" s="200"/>
      <c r="H2964" s="200"/>
      <c r="I2964" s="200"/>
      <c r="J2964" s="200"/>
      <c r="K2964" s="200"/>
      <c r="L2964" s="200"/>
      <c r="M2964" s="200"/>
      <c r="N2964" s="200"/>
      <c r="O2964" s="200"/>
    </row>
    <row r="2965" spans="4:15" x14ac:dyDescent="0.5">
      <c r="D2965" s="200"/>
      <c r="E2965" s="200"/>
      <c r="F2965" s="200"/>
      <c r="G2965" s="200"/>
      <c r="H2965" s="200"/>
      <c r="I2965" s="200"/>
      <c r="J2965" s="200"/>
      <c r="K2965" s="200"/>
      <c r="L2965" s="200"/>
      <c r="M2965" s="200"/>
      <c r="N2965" s="200"/>
      <c r="O2965" s="200"/>
    </row>
    <row r="2966" spans="4:15" x14ac:dyDescent="0.5">
      <c r="D2966" s="200"/>
      <c r="E2966" s="200"/>
      <c r="F2966" s="200"/>
      <c r="G2966" s="200"/>
      <c r="H2966" s="200"/>
      <c r="I2966" s="200"/>
      <c r="J2966" s="200"/>
      <c r="K2966" s="200"/>
      <c r="L2966" s="200"/>
      <c r="M2966" s="200"/>
      <c r="N2966" s="200"/>
      <c r="O2966" s="200"/>
    </row>
    <row r="2967" spans="4:15" x14ac:dyDescent="0.5">
      <c r="D2967" s="200"/>
      <c r="E2967" s="200"/>
      <c r="F2967" s="200"/>
      <c r="G2967" s="200"/>
      <c r="H2967" s="200"/>
      <c r="I2967" s="200"/>
      <c r="J2967" s="200"/>
      <c r="K2967" s="200"/>
      <c r="L2967" s="200"/>
      <c r="M2967" s="200"/>
      <c r="N2967" s="200"/>
      <c r="O2967" s="200"/>
    </row>
    <row r="2968" spans="4:15" x14ac:dyDescent="0.5">
      <c r="D2968" s="200"/>
      <c r="E2968" s="200"/>
      <c r="F2968" s="200"/>
      <c r="G2968" s="200"/>
      <c r="H2968" s="200"/>
      <c r="I2968" s="200"/>
      <c r="J2968" s="200"/>
      <c r="K2968" s="200"/>
      <c r="L2968" s="200"/>
      <c r="M2968" s="200"/>
      <c r="N2968" s="200"/>
      <c r="O2968" s="200"/>
    </row>
    <row r="2969" spans="4:15" x14ac:dyDescent="0.5">
      <c r="D2969" s="200"/>
      <c r="E2969" s="200"/>
      <c r="F2969" s="200"/>
      <c r="G2969" s="200"/>
      <c r="H2969" s="200"/>
      <c r="I2969" s="200"/>
      <c r="J2969" s="200"/>
      <c r="K2969" s="200"/>
      <c r="L2969" s="200"/>
      <c r="M2969" s="200"/>
      <c r="N2969" s="200"/>
      <c r="O2969" s="200"/>
    </row>
    <row r="2970" spans="4:15" x14ac:dyDescent="0.5">
      <c r="D2970" s="200"/>
      <c r="E2970" s="200"/>
      <c r="F2970" s="200"/>
      <c r="G2970" s="200"/>
      <c r="H2970" s="200"/>
      <c r="I2970" s="200"/>
      <c r="J2970" s="200"/>
      <c r="K2970" s="200"/>
      <c r="L2970" s="200"/>
      <c r="M2970" s="200"/>
      <c r="N2970" s="200"/>
      <c r="O2970" s="200"/>
    </row>
    <row r="2971" spans="4:15" x14ac:dyDescent="0.5">
      <c r="D2971" s="200"/>
      <c r="E2971" s="200"/>
      <c r="F2971" s="200"/>
      <c r="G2971" s="200"/>
      <c r="H2971" s="200"/>
      <c r="I2971" s="200"/>
      <c r="J2971" s="200"/>
      <c r="K2971" s="200"/>
      <c r="L2971" s="200"/>
      <c r="M2971" s="200"/>
      <c r="N2971" s="200"/>
      <c r="O2971" s="200"/>
    </row>
    <row r="2972" spans="4:15" x14ac:dyDescent="0.5">
      <c r="D2972" s="200"/>
      <c r="E2972" s="200"/>
      <c r="F2972" s="200"/>
      <c r="G2972" s="200"/>
      <c r="H2972" s="200"/>
      <c r="I2972" s="200"/>
      <c r="J2972" s="200"/>
      <c r="K2972" s="200"/>
      <c r="L2972" s="200"/>
      <c r="M2972" s="200"/>
      <c r="N2972" s="200"/>
      <c r="O2972" s="200"/>
    </row>
    <row r="2973" spans="4:15" x14ac:dyDescent="0.5">
      <c r="D2973" s="200"/>
      <c r="E2973" s="200"/>
      <c r="F2973" s="200"/>
      <c r="G2973" s="200"/>
      <c r="H2973" s="200"/>
      <c r="I2973" s="200"/>
      <c r="J2973" s="200"/>
      <c r="K2973" s="200"/>
      <c r="L2973" s="200"/>
      <c r="M2973" s="200"/>
      <c r="N2973" s="200"/>
      <c r="O2973" s="200"/>
    </row>
    <row r="2974" spans="4:15" x14ac:dyDescent="0.5">
      <c r="D2974" s="200"/>
      <c r="E2974" s="200"/>
      <c r="F2974" s="200"/>
      <c r="G2974" s="200"/>
      <c r="H2974" s="200"/>
      <c r="I2974" s="200"/>
      <c r="J2974" s="200"/>
      <c r="K2974" s="200"/>
      <c r="L2974" s="200"/>
      <c r="M2974" s="200"/>
      <c r="N2974" s="200"/>
      <c r="O2974" s="200"/>
    </row>
    <row r="2975" spans="4:15" x14ac:dyDescent="0.5">
      <c r="D2975" s="200"/>
      <c r="E2975" s="200"/>
      <c r="F2975" s="200"/>
      <c r="G2975" s="200"/>
      <c r="H2975" s="200"/>
      <c r="I2975" s="200"/>
      <c r="J2975" s="200"/>
      <c r="K2975" s="200"/>
      <c r="L2975" s="200"/>
      <c r="M2975" s="200"/>
      <c r="N2975" s="200"/>
      <c r="O2975" s="200"/>
    </row>
    <row r="2976" spans="4:15" x14ac:dyDescent="0.5">
      <c r="D2976" s="200"/>
      <c r="E2976" s="200"/>
      <c r="F2976" s="200"/>
      <c r="G2976" s="200"/>
      <c r="H2976" s="200"/>
      <c r="I2976" s="200"/>
      <c r="J2976" s="200"/>
      <c r="K2976" s="200"/>
      <c r="L2976" s="200"/>
      <c r="M2976" s="200"/>
      <c r="N2976" s="200"/>
      <c r="O2976" s="200"/>
    </row>
    <row r="2977" spans="4:15" x14ac:dyDescent="0.5">
      <c r="D2977" s="200"/>
      <c r="E2977" s="200"/>
      <c r="F2977" s="200"/>
      <c r="G2977" s="200"/>
      <c r="H2977" s="200"/>
      <c r="I2977" s="200"/>
      <c r="J2977" s="200"/>
      <c r="K2977" s="200"/>
      <c r="L2977" s="200"/>
      <c r="M2977" s="200"/>
      <c r="N2977" s="200"/>
      <c r="O2977" s="200"/>
    </row>
    <row r="2978" spans="4:15" x14ac:dyDescent="0.5">
      <c r="D2978" s="200"/>
      <c r="E2978" s="200"/>
      <c r="F2978" s="200"/>
      <c r="G2978" s="200"/>
      <c r="H2978" s="200"/>
      <c r="I2978" s="200"/>
      <c r="J2978" s="200"/>
      <c r="K2978" s="200"/>
      <c r="L2978" s="200"/>
      <c r="M2978" s="200"/>
      <c r="N2978" s="200"/>
      <c r="O2978" s="200"/>
    </row>
    <row r="2979" spans="4:15" x14ac:dyDescent="0.5">
      <c r="D2979" s="200"/>
      <c r="E2979" s="200"/>
      <c r="F2979" s="200"/>
      <c r="G2979" s="200"/>
      <c r="H2979" s="200"/>
      <c r="I2979" s="200"/>
      <c r="J2979" s="200"/>
      <c r="K2979" s="200"/>
      <c r="L2979" s="200"/>
      <c r="M2979" s="200"/>
      <c r="N2979" s="200"/>
      <c r="O2979" s="200"/>
    </row>
    <row r="2980" spans="4:15" x14ac:dyDescent="0.5">
      <c r="D2980" s="200"/>
      <c r="E2980" s="200"/>
      <c r="F2980" s="200"/>
      <c r="G2980" s="200"/>
      <c r="H2980" s="200"/>
      <c r="I2980" s="200"/>
      <c r="J2980" s="200"/>
      <c r="K2980" s="200"/>
      <c r="L2980" s="200"/>
      <c r="M2980" s="200"/>
      <c r="N2980" s="200"/>
      <c r="O2980" s="200"/>
    </row>
    <row r="2981" spans="4:15" x14ac:dyDescent="0.5">
      <c r="D2981" s="200"/>
      <c r="E2981" s="200"/>
      <c r="F2981" s="200"/>
      <c r="G2981" s="200"/>
      <c r="H2981" s="200"/>
      <c r="I2981" s="200"/>
      <c r="J2981" s="200"/>
      <c r="K2981" s="200"/>
      <c r="L2981" s="200"/>
      <c r="M2981" s="200"/>
      <c r="N2981" s="200"/>
      <c r="O2981" s="200"/>
    </row>
    <row r="2982" spans="4:15" x14ac:dyDescent="0.5">
      <c r="D2982" s="200"/>
      <c r="E2982" s="200"/>
      <c r="F2982" s="200"/>
      <c r="G2982" s="200"/>
      <c r="H2982" s="200"/>
      <c r="I2982" s="200"/>
      <c r="J2982" s="200"/>
      <c r="K2982" s="200"/>
      <c r="L2982" s="200"/>
      <c r="M2982" s="200"/>
      <c r="N2982" s="200"/>
      <c r="O2982" s="200"/>
    </row>
    <row r="2983" spans="4:15" x14ac:dyDescent="0.5">
      <c r="D2983" s="200"/>
      <c r="E2983" s="200"/>
      <c r="F2983" s="200"/>
      <c r="G2983" s="200"/>
      <c r="H2983" s="200"/>
      <c r="I2983" s="200"/>
      <c r="J2983" s="200"/>
      <c r="K2983" s="200"/>
      <c r="L2983" s="200"/>
      <c r="M2983" s="200"/>
      <c r="N2983" s="200"/>
      <c r="O2983" s="200"/>
    </row>
    <row r="2984" spans="4:15" x14ac:dyDescent="0.5">
      <c r="D2984" s="200"/>
      <c r="E2984" s="200"/>
      <c r="F2984" s="200"/>
      <c r="G2984" s="200"/>
      <c r="H2984" s="200"/>
      <c r="I2984" s="200"/>
      <c r="J2984" s="200"/>
      <c r="K2984" s="200"/>
      <c r="L2984" s="200"/>
      <c r="M2984" s="200"/>
      <c r="N2984" s="200"/>
      <c r="O2984" s="200"/>
    </row>
    <row r="2985" spans="4:15" x14ac:dyDescent="0.5">
      <c r="D2985" s="200"/>
      <c r="E2985" s="200"/>
      <c r="F2985" s="200"/>
      <c r="G2985" s="200"/>
      <c r="H2985" s="200"/>
      <c r="I2985" s="200"/>
      <c r="J2985" s="200"/>
      <c r="K2985" s="200"/>
      <c r="L2985" s="200"/>
      <c r="M2985" s="200"/>
      <c r="N2985" s="200"/>
      <c r="O2985" s="200"/>
    </row>
    <row r="2986" spans="4:15" x14ac:dyDescent="0.5">
      <c r="D2986" s="200"/>
      <c r="E2986" s="200"/>
      <c r="F2986" s="200"/>
      <c r="G2986" s="200"/>
      <c r="H2986" s="200"/>
      <c r="I2986" s="200"/>
      <c r="J2986" s="200"/>
      <c r="K2986" s="200"/>
      <c r="L2986" s="200"/>
      <c r="M2986" s="200"/>
      <c r="N2986" s="200"/>
      <c r="O2986" s="200"/>
    </row>
    <row r="2987" spans="4:15" x14ac:dyDescent="0.5">
      <c r="D2987" s="200"/>
      <c r="E2987" s="200"/>
      <c r="F2987" s="200"/>
      <c r="G2987" s="200"/>
      <c r="H2987" s="200"/>
      <c r="I2987" s="200"/>
      <c r="J2987" s="200"/>
      <c r="K2987" s="200"/>
      <c r="L2987" s="200"/>
      <c r="M2987" s="200"/>
      <c r="N2987" s="200"/>
      <c r="O2987" s="200"/>
    </row>
    <row r="2988" spans="4:15" x14ac:dyDescent="0.5">
      <c r="D2988" s="200"/>
      <c r="E2988" s="200"/>
      <c r="F2988" s="200"/>
      <c r="G2988" s="200"/>
      <c r="H2988" s="200"/>
      <c r="I2988" s="200"/>
      <c r="J2988" s="200"/>
      <c r="K2988" s="200"/>
      <c r="L2988" s="200"/>
      <c r="M2988" s="200"/>
      <c r="N2988" s="200"/>
      <c r="O2988" s="200"/>
    </row>
    <row r="2989" spans="4:15" x14ac:dyDescent="0.5">
      <c r="D2989" s="200"/>
      <c r="E2989" s="200"/>
      <c r="F2989" s="200"/>
      <c r="G2989" s="200"/>
      <c r="H2989" s="200"/>
      <c r="I2989" s="200"/>
      <c r="J2989" s="200"/>
      <c r="K2989" s="200"/>
      <c r="L2989" s="200"/>
      <c r="M2989" s="200"/>
      <c r="N2989" s="200"/>
      <c r="O2989" s="200"/>
    </row>
    <row r="2990" spans="4:15" x14ac:dyDescent="0.5">
      <c r="D2990" s="200"/>
      <c r="E2990" s="200"/>
      <c r="F2990" s="200"/>
      <c r="G2990" s="200"/>
      <c r="H2990" s="200"/>
      <c r="I2990" s="200"/>
      <c r="J2990" s="200"/>
      <c r="K2990" s="200"/>
      <c r="L2990" s="200"/>
      <c r="M2990" s="200"/>
      <c r="N2990" s="200"/>
      <c r="O2990" s="200"/>
    </row>
    <row r="2991" spans="4:15" x14ac:dyDescent="0.5">
      <c r="D2991" s="200"/>
      <c r="E2991" s="200"/>
      <c r="F2991" s="200"/>
      <c r="G2991" s="200"/>
      <c r="H2991" s="200"/>
      <c r="I2991" s="200"/>
      <c r="J2991" s="200"/>
      <c r="K2991" s="200"/>
      <c r="L2991" s="200"/>
      <c r="M2991" s="200"/>
      <c r="N2991" s="200"/>
      <c r="O2991" s="200"/>
    </row>
    <row r="2992" spans="4:15" x14ac:dyDescent="0.5">
      <c r="D2992" s="200"/>
      <c r="E2992" s="200"/>
      <c r="F2992" s="200"/>
      <c r="G2992" s="200"/>
      <c r="H2992" s="200"/>
      <c r="I2992" s="200"/>
      <c r="J2992" s="200"/>
      <c r="K2992" s="200"/>
      <c r="L2992" s="200"/>
      <c r="M2992" s="200"/>
      <c r="N2992" s="200"/>
      <c r="O2992" s="200"/>
    </row>
    <row r="2993" spans="4:15" x14ac:dyDescent="0.5">
      <c r="D2993" s="200"/>
      <c r="E2993" s="200"/>
      <c r="F2993" s="200"/>
      <c r="G2993" s="200"/>
      <c r="H2993" s="200"/>
      <c r="I2993" s="200"/>
      <c r="J2993" s="200"/>
      <c r="K2993" s="200"/>
      <c r="L2993" s="200"/>
      <c r="M2993" s="200"/>
      <c r="N2993" s="200"/>
      <c r="O2993" s="200"/>
    </row>
    <row r="2994" spans="4:15" x14ac:dyDescent="0.5">
      <c r="D2994" s="200"/>
      <c r="E2994" s="200"/>
      <c r="F2994" s="200"/>
      <c r="G2994" s="200"/>
      <c r="H2994" s="200"/>
      <c r="I2994" s="200"/>
      <c r="J2994" s="200"/>
      <c r="K2994" s="200"/>
      <c r="L2994" s="200"/>
      <c r="M2994" s="200"/>
      <c r="N2994" s="200"/>
      <c r="O2994" s="200"/>
    </row>
    <row r="2995" spans="4:15" x14ac:dyDescent="0.5">
      <c r="D2995" s="200"/>
      <c r="E2995" s="200"/>
      <c r="F2995" s="200"/>
      <c r="G2995" s="200"/>
      <c r="H2995" s="200"/>
      <c r="I2995" s="200"/>
      <c r="J2995" s="200"/>
      <c r="K2995" s="200"/>
      <c r="L2995" s="200"/>
      <c r="M2995" s="200"/>
      <c r="N2995" s="200"/>
      <c r="O2995" s="200"/>
    </row>
    <row r="2996" spans="4:15" x14ac:dyDescent="0.5">
      <c r="D2996" s="200"/>
      <c r="E2996" s="200"/>
      <c r="F2996" s="200"/>
      <c r="G2996" s="200"/>
      <c r="H2996" s="200"/>
      <c r="I2996" s="200"/>
      <c r="J2996" s="200"/>
      <c r="K2996" s="200"/>
      <c r="L2996" s="200"/>
      <c r="M2996" s="200"/>
      <c r="N2996" s="200"/>
      <c r="O2996" s="200"/>
    </row>
    <row r="2997" spans="4:15" x14ac:dyDescent="0.5">
      <c r="D2997" s="200"/>
      <c r="E2997" s="200"/>
      <c r="F2997" s="200"/>
      <c r="G2997" s="200"/>
      <c r="H2997" s="200"/>
      <c r="I2997" s="200"/>
      <c r="J2997" s="200"/>
      <c r="K2997" s="200"/>
      <c r="L2997" s="200"/>
      <c r="M2997" s="200"/>
      <c r="N2997" s="200"/>
      <c r="O2997" s="200"/>
    </row>
    <row r="2998" spans="4:15" x14ac:dyDescent="0.5">
      <c r="D2998" s="200"/>
      <c r="E2998" s="200"/>
      <c r="F2998" s="200"/>
      <c r="G2998" s="200"/>
      <c r="H2998" s="200"/>
      <c r="I2998" s="200"/>
      <c r="J2998" s="200"/>
      <c r="K2998" s="200"/>
      <c r="L2998" s="200"/>
      <c r="M2998" s="200"/>
      <c r="N2998" s="200"/>
      <c r="O2998" s="200"/>
    </row>
    <row r="2999" spans="4:15" x14ac:dyDescent="0.5">
      <c r="D2999" s="200"/>
      <c r="E2999" s="200"/>
      <c r="F2999" s="200"/>
      <c r="G2999" s="200"/>
      <c r="H2999" s="200"/>
      <c r="I2999" s="200"/>
      <c r="J2999" s="200"/>
      <c r="K2999" s="200"/>
      <c r="L2999" s="200"/>
      <c r="M2999" s="200"/>
      <c r="N2999" s="200"/>
      <c r="O2999" s="200"/>
    </row>
    <row r="3000" spans="4:15" x14ac:dyDescent="0.5">
      <c r="D3000" s="200"/>
      <c r="E3000" s="200"/>
      <c r="F3000" s="200"/>
      <c r="G3000" s="200"/>
      <c r="H3000" s="200"/>
      <c r="I3000" s="200"/>
      <c r="J3000" s="200"/>
      <c r="K3000" s="200"/>
      <c r="L3000" s="200"/>
      <c r="M3000" s="200"/>
      <c r="N3000" s="200"/>
      <c r="O3000" s="200"/>
    </row>
    <row r="3001" spans="4:15" x14ac:dyDescent="0.5">
      <c r="D3001" s="200"/>
      <c r="E3001" s="200"/>
      <c r="F3001" s="200"/>
      <c r="G3001" s="200"/>
      <c r="H3001" s="200"/>
      <c r="I3001" s="200"/>
      <c r="J3001" s="200"/>
      <c r="K3001" s="200"/>
      <c r="L3001" s="200"/>
      <c r="M3001" s="200"/>
      <c r="N3001" s="200"/>
      <c r="O3001" s="200"/>
    </row>
    <row r="3002" spans="4:15" x14ac:dyDescent="0.5">
      <c r="D3002" s="200"/>
      <c r="E3002" s="200"/>
      <c r="F3002" s="200"/>
      <c r="G3002" s="200"/>
      <c r="H3002" s="200"/>
      <c r="I3002" s="200"/>
      <c r="J3002" s="200"/>
      <c r="K3002" s="200"/>
      <c r="L3002" s="200"/>
      <c r="M3002" s="200"/>
      <c r="N3002" s="200"/>
      <c r="O3002" s="200"/>
    </row>
    <row r="3003" spans="4:15" x14ac:dyDescent="0.5">
      <c r="D3003" s="200"/>
      <c r="E3003" s="200"/>
      <c r="F3003" s="200"/>
      <c r="G3003" s="200"/>
      <c r="H3003" s="200"/>
      <c r="I3003" s="200"/>
      <c r="J3003" s="200"/>
      <c r="K3003" s="200"/>
      <c r="L3003" s="200"/>
      <c r="M3003" s="200"/>
      <c r="N3003" s="200"/>
      <c r="O3003" s="200"/>
    </row>
    <row r="3004" spans="4:15" x14ac:dyDescent="0.5">
      <c r="D3004" s="200"/>
      <c r="E3004" s="200"/>
      <c r="F3004" s="200"/>
      <c r="G3004" s="200"/>
      <c r="H3004" s="200"/>
      <c r="I3004" s="200"/>
      <c r="J3004" s="200"/>
      <c r="K3004" s="200"/>
      <c r="L3004" s="200"/>
      <c r="M3004" s="200"/>
      <c r="N3004" s="200"/>
      <c r="O3004" s="200"/>
    </row>
    <row r="3005" spans="4:15" x14ac:dyDescent="0.5">
      <c r="D3005" s="200"/>
      <c r="E3005" s="200"/>
      <c r="F3005" s="200"/>
      <c r="G3005" s="200"/>
      <c r="H3005" s="200"/>
      <c r="I3005" s="200"/>
      <c r="J3005" s="200"/>
      <c r="K3005" s="200"/>
      <c r="L3005" s="200"/>
      <c r="M3005" s="200"/>
      <c r="N3005" s="200"/>
      <c r="O3005" s="200"/>
    </row>
    <row r="3006" spans="4:15" x14ac:dyDescent="0.5">
      <c r="D3006" s="200"/>
      <c r="E3006" s="200"/>
      <c r="F3006" s="200"/>
      <c r="G3006" s="200"/>
      <c r="H3006" s="200"/>
      <c r="I3006" s="200"/>
      <c r="J3006" s="200"/>
      <c r="K3006" s="200"/>
      <c r="L3006" s="200"/>
      <c r="M3006" s="200"/>
      <c r="N3006" s="200"/>
      <c r="O3006" s="200"/>
    </row>
    <row r="3007" spans="4:15" x14ac:dyDescent="0.5">
      <c r="D3007" s="200"/>
      <c r="E3007" s="200"/>
      <c r="F3007" s="200"/>
      <c r="G3007" s="200"/>
      <c r="H3007" s="200"/>
      <c r="I3007" s="200"/>
      <c r="J3007" s="200"/>
      <c r="K3007" s="200"/>
      <c r="L3007" s="200"/>
      <c r="M3007" s="200"/>
      <c r="N3007" s="200"/>
      <c r="O3007" s="200"/>
    </row>
    <row r="3008" spans="4:15" x14ac:dyDescent="0.5">
      <c r="D3008" s="200"/>
      <c r="E3008" s="200"/>
      <c r="F3008" s="200"/>
      <c r="G3008" s="200"/>
      <c r="H3008" s="200"/>
      <c r="I3008" s="200"/>
      <c r="J3008" s="200"/>
      <c r="K3008" s="200"/>
      <c r="L3008" s="200"/>
      <c r="M3008" s="200"/>
      <c r="N3008" s="200"/>
      <c r="O3008" s="200"/>
    </row>
    <row r="3009" spans="4:15" x14ac:dyDescent="0.5">
      <c r="D3009" s="200"/>
      <c r="E3009" s="200"/>
      <c r="F3009" s="200"/>
      <c r="G3009" s="200"/>
      <c r="H3009" s="200"/>
      <c r="I3009" s="200"/>
      <c r="J3009" s="200"/>
      <c r="K3009" s="200"/>
      <c r="L3009" s="200"/>
      <c r="M3009" s="200"/>
      <c r="N3009" s="200"/>
      <c r="O3009" s="200"/>
    </row>
    <row r="3010" spans="4:15" x14ac:dyDescent="0.5">
      <c r="D3010" s="200"/>
      <c r="E3010" s="200"/>
      <c r="F3010" s="200"/>
      <c r="G3010" s="200"/>
      <c r="H3010" s="200"/>
      <c r="I3010" s="200"/>
      <c r="J3010" s="200"/>
      <c r="K3010" s="200"/>
      <c r="L3010" s="200"/>
      <c r="M3010" s="200"/>
      <c r="N3010" s="200"/>
      <c r="O3010" s="200"/>
    </row>
    <row r="3011" spans="4:15" x14ac:dyDescent="0.5">
      <c r="D3011" s="200"/>
      <c r="E3011" s="200"/>
      <c r="F3011" s="200"/>
      <c r="G3011" s="200"/>
      <c r="H3011" s="200"/>
      <c r="I3011" s="200"/>
      <c r="J3011" s="200"/>
      <c r="K3011" s="200"/>
      <c r="L3011" s="200"/>
      <c r="M3011" s="200"/>
      <c r="N3011" s="200"/>
      <c r="O3011" s="200"/>
    </row>
    <row r="3012" spans="4:15" x14ac:dyDescent="0.5">
      <c r="D3012" s="200"/>
      <c r="E3012" s="200"/>
      <c r="F3012" s="200"/>
      <c r="G3012" s="200"/>
      <c r="H3012" s="200"/>
      <c r="I3012" s="200"/>
      <c r="J3012" s="200"/>
      <c r="K3012" s="200"/>
      <c r="L3012" s="200"/>
      <c r="M3012" s="200"/>
      <c r="N3012" s="200"/>
      <c r="O3012" s="200"/>
    </row>
    <row r="3013" spans="4:15" x14ac:dyDescent="0.5">
      <c r="D3013" s="200"/>
      <c r="E3013" s="200"/>
      <c r="F3013" s="200"/>
      <c r="G3013" s="200"/>
      <c r="H3013" s="200"/>
      <c r="I3013" s="200"/>
      <c r="J3013" s="200"/>
      <c r="K3013" s="200"/>
      <c r="L3013" s="200"/>
      <c r="M3013" s="200"/>
      <c r="N3013" s="200"/>
      <c r="O3013" s="200"/>
    </row>
    <row r="3014" spans="4:15" x14ac:dyDescent="0.5">
      <c r="D3014" s="200"/>
      <c r="E3014" s="200"/>
      <c r="F3014" s="200"/>
      <c r="G3014" s="200"/>
      <c r="H3014" s="200"/>
      <c r="I3014" s="200"/>
      <c r="J3014" s="200"/>
      <c r="K3014" s="200"/>
      <c r="L3014" s="200"/>
      <c r="M3014" s="200"/>
      <c r="N3014" s="200"/>
      <c r="O3014" s="200"/>
    </row>
    <row r="3015" spans="4:15" x14ac:dyDescent="0.5">
      <c r="D3015" s="200"/>
      <c r="E3015" s="200"/>
      <c r="F3015" s="200"/>
      <c r="G3015" s="200"/>
      <c r="H3015" s="200"/>
      <c r="I3015" s="200"/>
      <c r="J3015" s="200"/>
      <c r="K3015" s="200"/>
      <c r="L3015" s="200"/>
      <c r="M3015" s="200"/>
      <c r="N3015" s="200"/>
      <c r="O3015" s="200"/>
    </row>
    <row r="3016" spans="4:15" x14ac:dyDescent="0.5">
      <c r="D3016" s="200"/>
      <c r="E3016" s="200"/>
      <c r="F3016" s="200"/>
      <c r="G3016" s="200"/>
      <c r="H3016" s="200"/>
      <c r="I3016" s="200"/>
      <c r="J3016" s="200"/>
      <c r="K3016" s="200"/>
      <c r="L3016" s="200"/>
      <c r="M3016" s="200"/>
      <c r="N3016" s="200"/>
      <c r="O3016" s="200"/>
    </row>
    <row r="3017" spans="4:15" x14ac:dyDescent="0.5">
      <c r="D3017" s="200"/>
      <c r="E3017" s="200"/>
      <c r="F3017" s="200"/>
      <c r="G3017" s="200"/>
      <c r="H3017" s="200"/>
      <c r="I3017" s="200"/>
      <c r="J3017" s="200"/>
      <c r="K3017" s="200"/>
      <c r="L3017" s="200"/>
      <c r="M3017" s="200"/>
      <c r="N3017" s="200"/>
      <c r="O3017" s="200"/>
    </row>
    <row r="3018" spans="4:15" x14ac:dyDescent="0.5">
      <c r="D3018" s="200"/>
      <c r="E3018" s="200"/>
      <c r="F3018" s="200"/>
      <c r="G3018" s="200"/>
      <c r="H3018" s="200"/>
      <c r="I3018" s="200"/>
      <c r="J3018" s="200"/>
      <c r="K3018" s="200"/>
      <c r="L3018" s="200"/>
      <c r="M3018" s="200"/>
      <c r="N3018" s="200"/>
      <c r="O3018" s="200"/>
    </row>
    <row r="3019" spans="4:15" x14ac:dyDescent="0.5">
      <c r="D3019" s="200"/>
      <c r="E3019" s="200"/>
      <c r="F3019" s="200"/>
      <c r="G3019" s="200"/>
      <c r="H3019" s="200"/>
      <c r="I3019" s="200"/>
      <c r="J3019" s="200"/>
      <c r="K3019" s="200"/>
      <c r="L3019" s="200"/>
      <c r="M3019" s="200"/>
      <c r="N3019" s="200"/>
      <c r="O3019" s="200"/>
    </row>
    <row r="3020" spans="4:15" x14ac:dyDescent="0.5">
      <c r="D3020" s="200"/>
      <c r="E3020" s="200"/>
      <c r="F3020" s="200"/>
      <c r="G3020" s="200"/>
      <c r="H3020" s="200"/>
      <c r="I3020" s="200"/>
      <c r="J3020" s="200"/>
      <c r="K3020" s="200"/>
      <c r="L3020" s="200"/>
      <c r="M3020" s="200"/>
      <c r="N3020" s="200"/>
      <c r="O3020" s="200"/>
    </row>
    <row r="3021" spans="4:15" x14ac:dyDescent="0.5">
      <c r="D3021" s="200"/>
      <c r="E3021" s="200"/>
      <c r="F3021" s="200"/>
      <c r="G3021" s="200"/>
      <c r="H3021" s="200"/>
      <c r="I3021" s="200"/>
      <c r="J3021" s="200"/>
      <c r="K3021" s="200"/>
      <c r="L3021" s="200"/>
      <c r="M3021" s="200"/>
      <c r="N3021" s="200"/>
      <c r="O3021" s="200"/>
    </row>
    <row r="3022" spans="4:15" x14ac:dyDescent="0.5">
      <c r="D3022" s="200"/>
      <c r="E3022" s="200"/>
      <c r="F3022" s="200"/>
      <c r="G3022" s="200"/>
      <c r="H3022" s="200"/>
      <c r="I3022" s="200"/>
      <c r="J3022" s="200"/>
      <c r="K3022" s="200"/>
      <c r="L3022" s="200"/>
      <c r="M3022" s="200"/>
      <c r="N3022" s="200"/>
      <c r="O3022" s="200"/>
    </row>
    <row r="3023" spans="4:15" x14ac:dyDescent="0.5">
      <c r="D3023" s="200"/>
      <c r="E3023" s="200"/>
      <c r="F3023" s="200"/>
      <c r="G3023" s="200"/>
      <c r="H3023" s="200"/>
      <c r="I3023" s="200"/>
      <c r="J3023" s="200"/>
      <c r="K3023" s="200"/>
      <c r="L3023" s="200"/>
      <c r="M3023" s="200"/>
      <c r="N3023" s="200"/>
      <c r="O3023" s="200"/>
    </row>
    <row r="3024" spans="4:15" x14ac:dyDescent="0.5">
      <c r="D3024" s="200"/>
      <c r="E3024" s="200"/>
      <c r="F3024" s="200"/>
      <c r="G3024" s="200"/>
      <c r="H3024" s="200"/>
      <c r="I3024" s="200"/>
      <c r="J3024" s="200"/>
      <c r="K3024" s="200"/>
      <c r="L3024" s="200"/>
      <c r="M3024" s="200"/>
      <c r="N3024" s="200"/>
      <c r="O3024" s="200"/>
    </row>
    <row r="3025" spans="4:15" x14ac:dyDescent="0.5">
      <c r="D3025" s="200"/>
      <c r="E3025" s="200"/>
      <c r="F3025" s="200"/>
      <c r="G3025" s="200"/>
      <c r="H3025" s="200"/>
      <c r="I3025" s="200"/>
      <c r="J3025" s="200"/>
      <c r="K3025" s="200"/>
      <c r="L3025" s="200"/>
      <c r="M3025" s="200"/>
      <c r="N3025" s="200"/>
      <c r="O3025" s="200"/>
    </row>
    <row r="3026" spans="4:15" x14ac:dyDescent="0.5">
      <c r="D3026" s="200"/>
      <c r="E3026" s="200"/>
      <c r="F3026" s="200"/>
      <c r="G3026" s="200"/>
      <c r="H3026" s="200"/>
      <c r="I3026" s="200"/>
      <c r="J3026" s="200"/>
      <c r="K3026" s="200"/>
      <c r="L3026" s="200"/>
      <c r="M3026" s="200"/>
      <c r="N3026" s="200"/>
      <c r="O3026" s="200"/>
    </row>
    <row r="3027" spans="4:15" x14ac:dyDescent="0.5">
      <c r="D3027" s="200"/>
      <c r="E3027" s="200"/>
      <c r="F3027" s="200"/>
      <c r="G3027" s="200"/>
      <c r="H3027" s="200"/>
      <c r="I3027" s="200"/>
      <c r="J3027" s="200"/>
      <c r="K3027" s="200"/>
      <c r="L3027" s="200"/>
      <c r="M3027" s="200"/>
      <c r="N3027" s="200"/>
      <c r="O3027" s="200"/>
    </row>
    <row r="3028" spans="4:15" x14ac:dyDescent="0.5">
      <c r="D3028" s="200"/>
      <c r="E3028" s="200"/>
      <c r="F3028" s="200"/>
      <c r="G3028" s="200"/>
      <c r="H3028" s="200"/>
      <c r="I3028" s="200"/>
      <c r="J3028" s="200"/>
      <c r="K3028" s="200"/>
      <c r="L3028" s="200"/>
      <c r="M3028" s="200"/>
      <c r="N3028" s="200"/>
      <c r="O3028" s="200"/>
    </row>
    <row r="3029" spans="4:15" x14ac:dyDescent="0.5">
      <c r="D3029" s="200"/>
      <c r="E3029" s="200"/>
      <c r="F3029" s="200"/>
      <c r="G3029" s="200"/>
      <c r="H3029" s="200"/>
      <c r="I3029" s="200"/>
      <c r="J3029" s="200"/>
      <c r="K3029" s="200"/>
      <c r="L3029" s="200"/>
      <c r="M3029" s="200"/>
      <c r="N3029" s="200"/>
      <c r="O3029" s="200"/>
    </row>
    <row r="3030" spans="4:15" x14ac:dyDescent="0.5">
      <c r="D3030" s="200"/>
      <c r="E3030" s="200"/>
      <c r="F3030" s="200"/>
      <c r="G3030" s="200"/>
      <c r="H3030" s="200"/>
      <c r="I3030" s="200"/>
      <c r="J3030" s="200"/>
      <c r="K3030" s="200"/>
      <c r="L3030" s="200"/>
      <c r="M3030" s="200"/>
      <c r="N3030" s="200"/>
      <c r="O3030" s="200"/>
    </row>
    <row r="3031" spans="4:15" x14ac:dyDescent="0.5">
      <c r="D3031" s="200"/>
      <c r="E3031" s="200"/>
      <c r="F3031" s="200"/>
      <c r="G3031" s="200"/>
      <c r="H3031" s="200"/>
      <c r="I3031" s="200"/>
      <c r="J3031" s="200"/>
      <c r="K3031" s="200"/>
      <c r="L3031" s="200"/>
      <c r="M3031" s="200"/>
      <c r="N3031" s="200"/>
      <c r="O3031" s="200"/>
    </row>
    <row r="3032" spans="4:15" x14ac:dyDescent="0.5">
      <c r="D3032" s="200"/>
      <c r="E3032" s="200"/>
      <c r="F3032" s="200"/>
      <c r="G3032" s="200"/>
      <c r="H3032" s="200"/>
      <c r="I3032" s="200"/>
      <c r="J3032" s="200"/>
      <c r="K3032" s="200"/>
      <c r="L3032" s="200"/>
      <c r="M3032" s="200"/>
      <c r="N3032" s="200"/>
      <c r="O3032" s="200"/>
    </row>
    <row r="3033" spans="4:15" x14ac:dyDescent="0.5">
      <c r="D3033" s="200"/>
      <c r="E3033" s="200"/>
      <c r="F3033" s="200"/>
      <c r="G3033" s="200"/>
      <c r="H3033" s="200"/>
      <c r="I3033" s="200"/>
      <c r="J3033" s="200"/>
      <c r="K3033" s="200"/>
      <c r="L3033" s="200"/>
      <c r="M3033" s="200"/>
      <c r="N3033" s="200"/>
      <c r="O3033" s="200"/>
    </row>
    <row r="3034" spans="4:15" x14ac:dyDescent="0.5">
      <c r="D3034" s="200"/>
      <c r="E3034" s="200"/>
      <c r="F3034" s="200"/>
      <c r="G3034" s="200"/>
      <c r="H3034" s="200"/>
      <c r="I3034" s="200"/>
      <c r="J3034" s="200"/>
      <c r="K3034" s="200"/>
      <c r="L3034" s="200"/>
      <c r="M3034" s="200"/>
      <c r="N3034" s="200"/>
      <c r="O3034" s="200"/>
    </row>
    <row r="3035" spans="4:15" x14ac:dyDescent="0.5">
      <c r="D3035" s="200"/>
      <c r="E3035" s="200"/>
      <c r="F3035" s="200"/>
      <c r="G3035" s="200"/>
      <c r="H3035" s="200"/>
      <c r="I3035" s="200"/>
      <c r="J3035" s="200"/>
      <c r="K3035" s="200"/>
      <c r="L3035" s="200"/>
      <c r="M3035" s="200"/>
      <c r="N3035" s="200"/>
      <c r="O3035" s="200"/>
    </row>
    <row r="3036" spans="4:15" x14ac:dyDescent="0.5">
      <c r="D3036" s="200"/>
      <c r="E3036" s="200"/>
      <c r="F3036" s="200"/>
      <c r="G3036" s="200"/>
      <c r="H3036" s="200"/>
      <c r="I3036" s="200"/>
      <c r="J3036" s="200"/>
      <c r="K3036" s="200"/>
      <c r="L3036" s="200"/>
      <c r="M3036" s="200"/>
      <c r="N3036" s="200"/>
      <c r="O3036" s="200"/>
    </row>
    <row r="3037" spans="4:15" x14ac:dyDescent="0.5">
      <c r="D3037" s="200"/>
      <c r="E3037" s="200"/>
      <c r="F3037" s="200"/>
      <c r="G3037" s="200"/>
      <c r="H3037" s="200"/>
      <c r="I3037" s="200"/>
      <c r="J3037" s="200"/>
      <c r="K3037" s="200"/>
      <c r="L3037" s="200"/>
      <c r="M3037" s="200"/>
      <c r="N3037" s="200"/>
      <c r="O3037" s="200"/>
    </row>
    <row r="3038" spans="4:15" x14ac:dyDescent="0.5">
      <c r="D3038" s="200"/>
      <c r="E3038" s="200"/>
      <c r="F3038" s="200"/>
      <c r="G3038" s="200"/>
      <c r="H3038" s="200"/>
      <c r="I3038" s="200"/>
      <c r="J3038" s="200"/>
      <c r="K3038" s="200"/>
      <c r="L3038" s="200"/>
      <c r="M3038" s="200"/>
      <c r="N3038" s="200"/>
      <c r="O3038" s="200"/>
    </row>
    <row r="3039" spans="4:15" x14ac:dyDescent="0.5">
      <c r="D3039" s="200"/>
      <c r="E3039" s="200"/>
      <c r="F3039" s="200"/>
      <c r="G3039" s="200"/>
      <c r="H3039" s="200"/>
      <c r="I3039" s="200"/>
      <c r="J3039" s="200"/>
      <c r="K3039" s="200"/>
      <c r="L3039" s="200"/>
      <c r="M3039" s="200"/>
      <c r="N3039" s="200"/>
      <c r="O3039" s="200"/>
    </row>
    <row r="3040" spans="4:15" x14ac:dyDescent="0.5">
      <c r="D3040" s="200"/>
      <c r="E3040" s="200"/>
      <c r="F3040" s="200"/>
      <c r="G3040" s="200"/>
      <c r="H3040" s="200"/>
      <c r="I3040" s="200"/>
      <c r="J3040" s="200"/>
      <c r="K3040" s="200"/>
      <c r="L3040" s="200"/>
      <c r="M3040" s="200"/>
      <c r="N3040" s="200"/>
      <c r="O3040" s="200"/>
    </row>
    <row r="3041" spans="4:15" x14ac:dyDescent="0.5">
      <c r="D3041" s="200"/>
      <c r="E3041" s="200"/>
      <c r="F3041" s="200"/>
      <c r="G3041" s="200"/>
      <c r="H3041" s="200"/>
      <c r="I3041" s="200"/>
      <c r="J3041" s="200"/>
      <c r="K3041" s="200"/>
      <c r="L3041" s="200"/>
      <c r="M3041" s="200"/>
      <c r="N3041" s="200"/>
      <c r="O3041" s="200"/>
    </row>
    <row r="3042" spans="4:15" x14ac:dyDescent="0.5">
      <c r="D3042" s="200"/>
      <c r="E3042" s="200"/>
      <c r="F3042" s="200"/>
      <c r="G3042" s="200"/>
      <c r="H3042" s="200"/>
      <c r="I3042" s="200"/>
      <c r="J3042" s="200"/>
      <c r="K3042" s="200"/>
      <c r="L3042" s="200"/>
      <c r="M3042" s="200"/>
      <c r="N3042" s="200"/>
      <c r="O3042" s="200"/>
    </row>
    <row r="3043" spans="4:15" x14ac:dyDescent="0.5">
      <c r="D3043" s="200"/>
      <c r="E3043" s="200"/>
      <c r="F3043" s="200"/>
      <c r="G3043" s="200"/>
      <c r="H3043" s="200"/>
      <c r="I3043" s="200"/>
      <c r="J3043" s="200"/>
      <c r="K3043" s="200"/>
      <c r="L3043" s="200"/>
      <c r="M3043" s="200"/>
      <c r="N3043" s="200"/>
      <c r="O3043" s="200"/>
    </row>
    <row r="3044" spans="4:15" x14ac:dyDescent="0.5">
      <c r="D3044" s="200"/>
      <c r="E3044" s="200"/>
      <c r="F3044" s="200"/>
      <c r="G3044" s="200"/>
      <c r="H3044" s="200"/>
      <c r="I3044" s="200"/>
      <c r="J3044" s="200"/>
      <c r="K3044" s="200"/>
      <c r="L3044" s="200"/>
      <c r="M3044" s="200"/>
      <c r="N3044" s="200"/>
      <c r="O3044" s="200"/>
    </row>
    <row r="3045" spans="4:15" x14ac:dyDescent="0.5">
      <c r="D3045" s="200"/>
      <c r="E3045" s="200"/>
      <c r="F3045" s="200"/>
      <c r="G3045" s="200"/>
      <c r="H3045" s="200"/>
      <c r="I3045" s="200"/>
      <c r="J3045" s="200"/>
      <c r="K3045" s="200"/>
      <c r="L3045" s="200"/>
      <c r="M3045" s="200"/>
      <c r="N3045" s="200"/>
      <c r="O3045" s="200"/>
    </row>
    <row r="3046" spans="4:15" x14ac:dyDescent="0.5">
      <c r="D3046" s="200"/>
      <c r="E3046" s="200"/>
      <c r="F3046" s="200"/>
      <c r="G3046" s="200"/>
      <c r="H3046" s="200"/>
      <c r="I3046" s="200"/>
      <c r="J3046" s="200"/>
      <c r="K3046" s="200"/>
      <c r="L3046" s="200"/>
      <c r="M3046" s="200"/>
      <c r="N3046" s="200"/>
      <c r="O3046" s="200"/>
    </row>
    <row r="3047" spans="4:15" x14ac:dyDescent="0.5">
      <c r="D3047" s="200"/>
      <c r="E3047" s="200"/>
      <c r="F3047" s="200"/>
      <c r="G3047" s="200"/>
      <c r="H3047" s="200"/>
      <c r="I3047" s="200"/>
      <c r="J3047" s="200"/>
      <c r="K3047" s="200"/>
      <c r="L3047" s="200"/>
      <c r="M3047" s="200"/>
      <c r="N3047" s="200"/>
      <c r="O3047" s="200"/>
    </row>
    <row r="3048" spans="4:15" x14ac:dyDescent="0.5">
      <c r="D3048" s="200"/>
      <c r="E3048" s="200"/>
      <c r="F3048" s="200"/>
      <c r="G3048" s="200"/>
      <c r="H3048" s="200"/>
      <c r="I3048" s="200"/>
      <c r="J3048" s="200"/>
      <c r="K3048" s="200"/>
      <c r="L3048" s="200"/>
      <c r="M3048" s="200"/>
      <c r="N3048" s="200"/>
      <c r="O3048" s="200"/>
    </row>
    <row r="3049" spans="4:15" x14ac:dyDescent="0.5">
      <c r="D3049" s="200"/>
      <c r="E3049" s="200"/>
      <c r="F3049" s="200"/>
      <c r="G3049" s="200"/>
      <c r="H3049" s="200"/>
      <c r="I3049" s="200"/>
      <c r="J3049" s="200"/>
      <c r="K3049" s="200"/>
      <c r="L3049" s="200"/>
      <c r="M3049" s="200"/>
      <c r="N3049" s="200"/>
      <c r="O3049" s="200"/>
    </row>
    <row r="3050" spans="4:15" x14ac:dyDescent="0.5">
      <c r="D3050" s="200"/>
      <c r="E3050" s="200"/>
      <c r="F3050" s="200"/>
      <c r="G3050" s="200"/>
      <c r="H3050" s="200"/>
      <c r="I3050" s="200"/>
      <c r="J3050" s="200"/>
      <c r="K3050" s="200"/>
      <c r="L3050" s="200"/>
      <c r="M3050" s="200"/>
      <c r="N3050" s="200"/>
      <c r="O3050" s="200"/>
    </row>
    <row r="3051" spans="4:15" x14ac:dyDescent="0.5">
      <c r="D3051" s="200"/>
      <c r="E3051" s="200"/>
      <c r="F3051" s="200"/>
      <c r="G3051" s="200"/>
      <c r="H3051" s="200"/>
      <c r="I3051" s="200"/>
      <c r="J3051" s="200"/>
      <c r="K3051" s="200"/>
      <c r="L3051" s="200"/>
      <c r="M3051" s="200"/>
      <c r="N3051" s="200"/>
      <c r="O3051" s="200"/>
    </row>
    <row r="3052" spans="4:15" x14ac:dyDescent="0.5">
      <c r="D3052" s="200"/>
      <c r="E3052" s="200"/>
      <c r="F3052" s="200"/>
      <c r="G3052" s="200"/>
      <c r="H3052" s="200"/>
      <c r="I3052" s="200"/>
      <c r="J3052" s="200"/>
      <c r="K3052" s="200"/>
      <c r="L3052" s="200"/>
      <c r="M3052" s="200"/>
      <c r="N3052" s="200"/>
      <c r="O3052" s="200"/>
    </row>
    <row r="3053" spans="4:15" x14ac:dyDescent="0.5">
      <c r="D3053" s="200"/>
      <c r="E3053" s="200"/>
      <c r="F3053" s="200"/>
      <c r="G3053" s="200"/>
      <c r="H3053" s="200"/>
      <c r="I3053" s="200"/>
      <c r="J3053" s="200"/>
      <c r="K3053" s="200"/>
      <c r="L3053" s="200"/>
      <c r="M3053" s="200"/>
      <c r="N3053" s="200"/>
      <c r="O3053" s="200"/>
    </row>
    <row r="3054" spans="4:15" x14ac:dyDescent="0.5">
      <c r="D3054" s="200"/>
      <c r="E3054" s="200"/>
      <c r="F3054" s="200"/>
      <c r="G3054" s="200"/>
      <c r="H3054" s="200"/>
      <c r="I3054" s="200"/>
      <c r="J3054" s="200"/>
      <c r="K3054" s="200"/>
      <c r="L3054" s="200"/>
      <c r="M3054" s="200"/>
      <c r="N3054" s="200"/>
      <c r="O3054" s="200"/>
    </row>
    <row r="3055" spans="4:15" x14ac:dyDescent="0.5">
      <c r="D3055" s="200"/>
      <c r="E3055" s="200"/>
      <c r="F3055" s="200"/>
      <c r="G3055" s="200"/>
      <c r="H3055" s="200"/>
      <c r="I3055" s="200"/>
      <c r="J3055" s="200"/>
      <c r="K3055" s="200"/>
      <c r="L3055" s="200"/>
      <c r="M3055" s="200"/>
      <c r="N3055" s="200"/>
      <c r="O3055" s="200"/>
    </row>
    <row r="3056" spans="4:15" x14ac:dyDescent="0.5">
      <c r="D3056" s="200"/>
      <c r="E3056" s="200"/>
      <c r="F3056" s="200"/>
      <c r="G3056" s="200"/>
      <c r="H3056" s="200"/>
      <c r="I3056" s="200"/>
      <c r="J3056" s="200"/>
      <c r="K3056" s="200"/>
      <c r="L3056" s="200"/>
      <c r="M3056" s="200"/>
      <c r="N3056" s="200"/>
      <c r="O3056" s="200"/>
    </row>
    <row r="3057" spans="4:15" x14ac:dyDescent="0.5">
      <c r="D3057" s="200"/>
      <c r="E3057" s="200"/>
      <c r="F3057" s="200"/>
      <c r="G3057" s="200"/>
      <c r="H3057" s="200"/>
      <c r="I3057" s="200"/>
      <c r="J3057" s="200"/>
      <c r="K3057" s="200"/>
      <c r="L3057" s="200"/>
      <c r="M3057" s="200"/>
      <c r="N3057" s="200"/>
      <c r="O3057" s="200"/>
    </row>
    <row r="3058" spans="4:15" x14ac:dyDescent="0.5">
      <c r="D3058" s="200"/>
      <c r="E3058" s="200"/>
      <c r="F3058" s="200"/>
      <c r="G3058" s="200"/>
      <c r="H3058" s="200"/>
      <c r="I3058" s="200"/>
      <c r="J3058" s="200"/>
      <c r="K3058" s="200"/>
      <c r="L3058" s="200"/>
      <c r="M3058" s="200"/>
      <c r="N3058" s="200"/>
      <c r="O3058" s="200"/>
    </row>
    <row r="3059" spans="4:15" x14ac:dyDescent="0.5">
      <c r="D3059" s="200"/>
      <c r="E3059" s="200"/>
      <c r="F3059" s="200"/>
      <c r="G3059" s="200"/>
      <c r="H3059" s="200"/>
      <c r="I3059" s="200"/>
      <c r="J3059" s="200"/>
      <c r="K3059" s="200"/>
      <c r="L3059" s="200"/>
      <c r="M3059" s="200"/>
      <c r="N3059" s="200"/>
      <c r="O3059" s="200"/>
    </row>
    <row r="3060" spans="4:15" x14ac:dyDescent="0.5">
      <c r="D3060" s="200"/>
      <c r="E3060" s="200"/>
      <c r="F3060" s="200"/>
      <c r="G3060" s="200"/>
      <c r="H3060" s="200"/>
      <c r="I3060" s="200"/>
      <c r="J3060" s="200"/>
      <c r="K3060" s="200"/>
      <c r="L3060" s="200"/>
      <c r="M3060" s="200"/>
      <c r="N3060" s="200"/>
      <c r="O3060" s="200"/>
    </row>
    <row r="3061" spans="4:15" x14ac:dyDescent="0.5">
      <c r="D3061" s="200"/>
      <c r="E3061" s="200"/>
      <c r="F3061" s="200"/>
      <c r="G3061" s="200"/>
      <c r="H3061" s="200"/>
      <c r="I3061" s="200"/>
      <c r="J3061" s="200"/>
      <c r="K3061" s="200"/>
      <c r="L3061" s="200"/>
      <c r="M3061" s="200"/>
      <c r="N3061" s="200"/>
      <c r="O3061" s="200"/>
    </row>
    <row r="3062" spans="4:15" x14ac:dyDescent="0.5">
      <c r="D3062" s="200"/>
      <c r="E3062" s="200"/>
      <c r="F3062" s="200"/>
      <c r="G3062" s="200"/>
      <c r="H3062" s="200"/>
      <c r="I3062" s="200"/>
      <c r="J3062" s="200"/>
      <c r="K3062" s="200"/>
      <c r="L3062" s="200"/>
      <c r="M3062" s="200"/>
      <c r="N3062" s="200"/>
      <c r="O3062" s="200"/>
    </row>
    <row r="3063" spans="4:15" x14ac:dyDescent="0.5">
      <c r="D3063" s="200"/>
      <c r="E3063" s="200"/>
      <c r="F3063" s="200"/>
      <c r="G3063" s="200"/>
      <c r="H3063" s="200"/>
      <c r="I3063" s="200"/>
      <c r="J3063" s="200"/>
      <c r="K3063" s="200"/>
      <c r="L3063" s="200"/>
      <c r="M3063" s="200"/>
      <c r="N3063" s="200"/>
      <c r="O3063" s="200"/>
    </row>
    <row r="3064" spans="4:15" x14ac:dyDescent="0.5">
      <c r="D3064" s="200"/>
      <c r="E3064" s="200"/>
      <c r="F3064" s="200"/>
      <c r="G3064" s="200"/>
      <c r="H3064" s="200"/>
      <c r="I3064" s="200"/>
      <c r="J3064" s="200"/>
      <c r="K3064" s="200"/>
      <c r="L3064" s="200"/>
      <c r="M3064" s="200"/>
      <c r="N3064" s="200"/>
      <c r="O3064" s="200"/>
    </row>
    <row r="3065" spans="4:15" x14ac:dyDescent="0.5">
      <c r="D3065" s="200"/>
      <c r="E3065" s="200"/>
      <c r="F3065" s="200"/>
      <c r="G3065" s="200"/>
      <c r="H3065" s="200"/>
      <c r="I3065" s="200"/>
      <c r="J3065" s="200"/>
      <c r="K3065" s="200"/>
      <c r="L3065" s="200"/>
      <c r="M3065" s="200"/>
      <c r="N3065" s="200"/>
      <c r="O3065" s="200"/>
    </row>
    <row r="3066" spans="4:15" x14ac:dyDescent="0.5">
      <c r="D3066" s="200"/>
      <c r="E3066" s="200"/>
      <c r="F3066" s="200"/>
      <c r="G3066" s="200"/>
      <c r="H3066" s="200"/>
      <c r="I3066" s="200"/>
      <c r="J3066" s="200"/>
      <c r="K3066" s="200"/>
      <c r="L3066" s="200"/>
      <c r="M3066" s="200"/>
      <c r="N3066" s="200"/>
      <c r="O3066" s="200"/>
    </row>
    <row r="3067" spans="4:15" x14ac:dyDescent="0.5">
      <c r="D3067" s="200"/>
      <c r="E3067" s="200"/>
      <c r="F3067" s="200"/>
      <c r="G3067" s="200"/>
      <c r="H3067" s="200"/>
      <c r="I3067" s="200"/>
      <c r="J3067" s="200"/>
      <c r="K3067" s="200"/>
      <c r="L3067" s="200"/>
      <c r="M3067" s="200"/>
      <c r="N3067" s="200"/>
      <c r="O3067" s="200"/>
    </row>
    <row r="3068" spans="4:15" x14ac:dyDescent="0.5">
      <c r="D3068" s="200"/>
      <c r="E3068" s="200"/>
      <c r="F3068" s="200"/>
      <c r="G3068" s="200"/>
      <c r="H3068" s="200"/>
      <c r="I3068" s="200"/>
      <c r="J3068" s="200"/>
      <c r="K3068" s="200"/>
      <c r="L3068" s="200"/>
      <c r="M3068" s="200"/>
      <c r="N3068" s="200"/>
      <c r="O3068" s="200"/>
    </row>
    <row r="3069" spans="4:15" x14ac:dyDescent="0.5">
      <c r="D3069" s="200"/>
      <c r="E3069" s="200"/>
      <c r="F3069" s="200"/>
      <c r="G3069" s="200"/>
      <c r="H3069" s="200"/>
      <c r="I3069" s="200"/>
      <c r="J3069" s="200"/>
      <c r="K3069" s="200"/>
      <c r="L3069" s="200"/>
      <c r="M3069" s="200"/>
      <c r="N3069" s="200"/>
      <c r="O3069" s="200"/>
    </row>
    <row r="3070" spans="4:15" x14ac:dyDescent="0.5">
      <c r="D3070" s="200"/>
      <c r="E3070" s="200"/>
      <c r="F3070" s="200"/>
      <c r="G3070" s="200"/>
      <c r="H3070" s="200"/>
      <c r="I3070" s="200"/>
      <c r="J3070" s="200"/>
      <c r="K3070" s="200"/>
      <c r="L3070" s="200"/>
      <c r="M3070" s="200"/>
      <c r="N3070" s="200"/>
      <c r="O3070" s="200"/>
    </row>
    <row r="3071" spans="4:15" x14ac:dyDescent="0.5">
      <c r="D3071" s="200"/>
      <c r="E3071" s="200"/>
      <c r="F3071" s="200"/>
      <c r="G3071" s="200"/>
      <c r="H3071" s="200"/>
      <c r="I3071" s="200"/>
      <c r="J3071" s="200"/>
      <c r="K3071" s="200"/>
      <c r="L3071" s="200"/>
      <c r="M3071" s="200"/>
      <c r="N3071" s="200"/>
      <c r="O3071" s="200"/>
    </row>
    <row r="3072" spans="4:15" x14ac:dyDescent="0.5">
      <c r="D3072" s="200"/>
      <c r="E3072" s="200"/>
      <c r="F3072" s="200"/>
      <c r="G3072" s="200"/>
      <c r="H3072" s="200"/>
      <c r="I3072" s="200"/>
      <c r="J3072" s="200"/>
      <c r="K3072" s="200"/>
      <c r="L3072" s="200"/>
      <c r="M3072" s="200"/>
      <c r="N3072" s="200"/>
      <c r="O3072" s="200"/>
    </row>
    <row r="3073" spans="4:15" x14ac:dyDescent="0.5">
      <c r="D3073" s="200"/>
      <c r="E3073" s="200"/>
      <c r="F3073" s="200"/>
      <c r="G3073" s="200"/>
      <c r="H3073" s="200"/>
      <c r="I3073" s="200"/>
      <c r="J3073" s="200"/>
      <c r="K3073" s="200"/>
      <c r="L3073" s="200"/>
      <c r="M3073" s="200"/>
      <c r="N3073" s="200"/>
      <c r="O3073" s="200"/>
    </row>
    <row r="3074" spans="4:15" x14ac:dyDescent="0.5">
      <c r="D3074" s="200"/>
      <c r="E3074" s="200"/>
      <c r="F3074" s="200"/>
      <c r="G3074" s="200"/>
      <c r="H3074" s="200"/>
      <c r="I3074" s="200"/>
      <c r="J3074" s="200"/>
      <c r="K3074" s="200"/>
      <c r="L3074" s="200"/>
      <c r="M3074" s="200"/>
      <c r="N3074" s="200"/>
      <c r="O3074" s="200"/>
    </row>
    <row r="3075" spans="4:15" x14ac:dyDescent="0.5">
      <c r="D3075" s="200"/>
      <c r="E3075" s="200"/>
      <c r="F3075" s="200"/>
      <c r="G3075" s="200"/>
      <c r="H3075" s="200"/>
      <c r="I3075" s="200"/>
      <c r="J3075" s="200"/>
      <c r="K3075" s="200"/>
      <c r="L3075" s="200"/>
      <c r="M3075" s="200"/>
      <c r="N3075" s="200"/>
      <c r="O3075" s="200"/>
    </row>
    <row r="3076" spans="4:15" x14ac:dyDescent="0.5">
      <c r="D3076" s="200"/>
      <c r="E3076" s="200"/>
      <c r="F3076" s="200"/>
      <c r="G3076" s="200"/>
      <c r="H3076" s="200"/>
      <c r="I3076" s="200"/>
      <c r="J3076" s="200"/>
      <c r="K3076" s="200"/>
      <c r="L3076" s="200"/>
      <c r="M3076" s="200"/>
      <c r="N3076" s="200"/>
      <c r="O3076" s="200"/>
    </row>
    <row r="3077" spans="4:15" x14ac:dyDescent="0.5">
      <c r="D3077" s="200"/>
      <c r="E3077" s="200"/>
      <c r="F3077" s="200"/>
      <c r="G3077" s="200"/>
      <c r="H3077" s="200"/>
      <c r="I3077" s="200"/>
      <c r="J3077" s="200"/>
      <c r="K3077" s="200"/>
      <c r="L3077" s="200"/>
      <c r="M3077" s="200"/>
      <c r="N3077" s="200"/>
      <c r="O3077" s="200"/>
    </row>
    <row r="3078" spans="4:15" x14ac:dyDescent="0.5">
      <c r="D3078" s="200"/>
      <c r="E3078" s="200"/>
      <c r="F3078" s="200"/>
      <c r="G3078" s="200"/>
      <c r="H3078" s="200"/>
      <c r="I3078" s="200"/>
      <c r="J3078" s="200"/>
      <c r="K3078" s="200"/>
      <c r="L3078" s="200"/>
      <c r="M3078" s="200"/>
      <c r="N3078" s="200"/>
      <c r="O3078" s="200"/>
    </row>
    <row r="3079" spans="4:15" x14ac:dyDescent="0.5">
      <c r="D3079" s="200"/>
      <c r="E3079" s="200"/>
      <c r="F3079" s="200"/>
      <c r="G3079" s="200"/>
      <c r="H3079" s="200"/>
      <c r="I3079" s="200"/>
      <c r="J3079" s="200"/>
      <c r="K3079" s="200"/>
      <c r="L3079" s="200"/>
      <c r="M3079" s="200"/>
      <c r="N3079" s="200"/>
      <c r="O3079" s="200"/>
    </row>
    <row r="3080" spans="4:15" x14ac:dyDescent="0.5">
      <c r="D3080" s="200"/>
      <c r="E3080" s="200"/>
      <c r="F3080" s="200"/>
      <c r="G3080" s="200"/>
      <c r="H3080" s="200"/>
      <c r="I3080" s="200"/>
      <c r="J3080" s="200"/>
      <c r="K3080" s="200"/>
      <c r="L3080" s="200"/>
      <c r="M3080" s="200"/>
      <c r="N3080" s="200"/>
      <c r="O3080" s="200"/>
    </row>
    <row r="3081" spans="4:15" x14ac:dyDescent="0.5">
      <c r="D3081" s="200"/>
      <c r="E3081" s="200"/>
      <c r="F3081" s="200"/>
      <c r="G3081" s="200"/>
      <c r="H3081" s="200"/>
      <c r="I3081" s="200"/>
      <c r="J3081" s="200"/>
      <c r="K3081" s="200"/>
      <c r="L3081" s="200"/>
      <c r="M3081" s="200"/>
      <c r="N3081" s="200"/>
      <c r="O3081" s="200"/>
    </row>
    <row r="3082" spans="4:15" x14ac:dyDescent="0.5">
      <c r="D3082" s="200"/>
      <c r="E3082" s="200"/>
      <c r="F3082" s="200"/>
      <c r="G3082" s="200"/>
      <c r="H3082" s="200"/>
      <c r="I3082" s="200"/>
      <c r="J3082" s="200"/>
      <c r="K3082" s="200"/>
      <c r="L3082" s="200"/>
      <c r="M3082" s="200"/>
      <c r="N3082" s="200"/>
      <c r="O3082" s="200"/>
    </row>
    <row r="3083" spans="4:15" x14ac:dyDescent="0.5">
      <c r="D3083" s="200"/>
      <c r="E3083" s="200"/>
      <c r="F3083" s="200"/>
      <c r="G3083" s="200"/>
      <c r="H3083" s="200"/>
      <c r="I3083" s="200"/>
      <c r="J3083" s="200"/>
      <c r="K3083" s="200"/>
      <c r="L3083" s="200"/>
      <c r="M3083" s="200"/>
      <c r="N3083" s="200"/>
      <c r="O3083" s="200"/>
    </row>
    <row r="3084" spans="4:15" x14ac:dyDescent="0.5">
      <c r="D3084" s="200"/>
      <c r="E3084" s="200"/>
      <c r="F3084" s="200"/>
      <c r="G3084" s="200"/>
      <c r="H3084" s="200"/>
      <c r="I3084" s="200"/>
      <c r="J3084" s="200"/>
      <c r="K3084" s="200"/>
      <c r="L3084" s="200"/>
      <c r="M3084" s="200"/>
      <c r="N3084" s="200"/>
      <c r="O3084" s="200"/>
    </row>
    <row r="3085" spans="4:15" x14ac:dyDescent="0.5">
      <c r="D3085" s="200"/>
      <c r="E3085" s="200"/>
      <c r="F3085" s="200"/>
      <c r="G3085" s="200"/>
      <c r="H3085" s="200"/>
      <c r="I3085" s="200"/>
      <c r="J3085" s="200"/>
      <c r="K3085" s="200"/>
      <c r="L3085" s="200"/>
      <c r="M3085" s="200"/>
      <c r="N3085" s="200"/>
      <c r="O3085" s="200"/>
    </row>
    <row r="3086" spans="4:15" x14ac:dyDescent="0.5">
      <c r="D3086" s="200"/>
      <c r="E3086" s="200"/>
      <c r="F3086" s="200"/>
      <c r="G3086" s="200"/>
      <c r="H3086" s="200"/>
      <c r="I3086" s="200"/>
      <c r="J3086" s="200"/>
      <c r="K3086" s="200"/>
      <c r="L3086" s="200"/>
      <c r="M3086" s="200"/>
      <c r="N3086" s="200"/>
      <c r="O3086" s="200"/>
    </row>
    <row r="3087" spans="4:15" x14ac:dyDescent="0.5">
      <c r="D3087" s="200"/>
      <c r="E3087" s="200"/>
      <c r="F3087" s="200"/>
      <c r="G3087" s="200"/>
      <c r="H3087" s="200"/>
      <c r="I3087" s="200"/>
      <c r="J3087" s="200"/>
      <c r="K3087" s="200"/>
      <c r="L3087" s="200"/>
      <c r="M3087" s="200"/>
      <c r="N3087" s="200"/>
      <c r="O3087" s="200"/>
    </row>
    <row r="3088" spans="4:15" x14ac:dyDescent="0.5">
      <c r="D3088" s="200"/>
      <c r="E3088" s="200"/>
      <c r="F3088" s="200"/>
      <c r="G3088" s="200"/>
      <c r="H3088" s="200"/>
      <c r="I3088" s="200"/>
      <c r="J3088" s="200"/>
      <c r="K3088" s="200"/>
      <c r="L3088" s="200"/>
      <c r="M3088" s="200"/>
      <c r="N3088" s="200"/>
      <c r="O3088" s="200"/>
    </row>
    <row r="3089" spans="4:15" x14ac:dyDescent="0.5">
      <c r="D3089" s="200"/>
      <c r="E3089" s="200"/>
      <c r="F3089" s="200"/>
      <c r="G3089" s="200"/>
      <c r="H3089" s="200"/>
      <c r="I3089" s="200"/>
      <c r="J3089" s="200"/>
      <c r="K3089" s="200"/>
      <c r="L3089" s="200"/>
      <c r="M3089" s="200"/>
      <c r="N3089" s="200"/>
      <c r="O3089" s="200"/>
    </row>
    <row r="3090" spans="4:15" x14ac:dyDescent="0.5">
      <c r="D3090" s="200"/>
      <c r="E3090" s="200"/>
      <c r="F3090" s="200"/>
      <c r="G3090" s="200"/>
      <c r="H3090" s="200"/>
      <c r="I3090" s="200"/>
      <c r="J3090" s="200"/>
      <c r="K3090" s="200"/>
      <c r="L3090" s="200"/>
      <c r="M3090" s="200"/>
      <c r="N3090" s="200"/>
      <c r="O3090" s="200"/>
    </row>
    <row r="3091" spans="4:15" x14ac:dyDescent="0.5">
      <c r="D3091" s="200"/>
      <c r="E3091" s="200"/>
      <c r="F3091" s="200"/>
      <c r="G3091" s="200"/>
      <c r="H3091" s="200"/>
      <c r="I3091" s="200"/>
      <c r="J3091" s="200"/>
      <c r="K3091" s="200"/>
      <c r="L3091" s="200"/>
      <c r="M3091" s="200"/>
      <c r="N3091" s="200"/>
      <c r="O3091" s="200"/>
    </row>
    <row r="3092" spans="4:15" x14ac:dyDescent="0.5">
      <c r="D3092" s="200"/>
      <c r="E3092" s="200"/>
      <c r="F3092" s="200"/>
      <c r="G3092" s="200"/>
      <c r="H3092" s="200"/>
      <c r="I3092" s="200"/>
      <c r="J3092" s="200"/>
      <c r="K3092" s="200"/>
      <c r="L3092" s="200"/>
      <c r="M3092" s="200"/>
      <c r="N3092" s="200"/>
      <c r="O3092" s="200"/>
    </row>
    <row r="3093" spans="4:15" x14ac:dyDescent="0.5">
      <c r="D3093" s="200"/>
      <c r="E3093" s="200"/>
      <c r="F3093" s="200"/>
      <c r="G3093" s="200"/>
      <c r="H3093" s="200"/>
      <c r="I3093" s="200"/>
      <c r="J3093" s="200"/>
      <c r="K3093" s="200"/>
      <c r="L3093" s="200"/>
      <c r="M3093" s="200"/>
      <c r="N3093" s="200"/>
      <c r="O3093" s="200"/>
    </row>
    <row r="3094" spans="4:15" x14ac:dyDescent="0.5">
      <c r="D3094" s="200"/>
      <c r="E3094" s="200"/>
      <c r="F3094" s="200"/>
      <c r="G3094" s="200"/>
      <c r="H3094" s="200"/>
      <c r="I3094" s="200"/>
      <c r="J3094" s="200"/>
      <c r="K3094" s="200"/>
      <c r="L3094" s="200"/>
      <c r="M3094" s="200"/>
      <c r="N3094" s="200"/>
      <c r="O3094" s="200"/>
    </row>
    <row r="3095" spans="4:15" x14ac:dyDescent="0.5">
      <c r="D3095" s="200"/>
      <c r="E3095" s="200"/>
      <c r="F3095" s="200"/>
      <c r="G3095" s="200"/>
      <c r="H3095" s="200"/>
      <c r="I3095" s="200"/>
      <c r="J3095" s="200"/>
      <c r="K3095" s="200"/>
      <c r="L3095" s="200"/>
      <c r="M3095" s="200"/>
      <c r="N3095" s="200"/>
      <c r="O3095" s="200"/>
    </row>
    <row r="3096" spans="4:15" x14ac:dyDescent="0.5">
      <c r="D3096" s="200"/>
      <c r="E3096" s="200"/>
      <c r="F3096" s="200"/>
      <c r="G3096" s="200"/>
      <c r="H3096" s="200"/>
      <c r="I3096" s="200"/>
      <c r="J3096" s="200"/>
      <c r="K3096" s="200"/>
      <c r="L3096" s="200"/>
      <c r="M3096" s="200"/>
      <c r="N3096" s="200"/>
      <c r="O3096" s="200"/>
    </row>
    <row r="3097" spans="4:15" x14ac:dyDescent="0.5">
      <c r="D3097" s="200"/>
      <c r="E3097" s="200"/>
      <c r="F3097" s="200"/>
      <c r="G3097" s="200"/>
      <c r="H3097" s="200"/>
      <c r="I3097" s="200"/>
      <c r="J3097" s="200"/>
      <c r="K3097" s="200"/>
      <c r="L3097" s="200"/>
      <c r="M3097" s="200"/>
      <c r="N3097" s="200"/>
      <c r="O3097" s="200"/>
    </row>
    <row r="3098" spans="4:15" x14ac:dyDescent="0.5">
      <c r="D3098" s="200"/>
      <c r="E3098" s="200"/>
      <c r="F3098" s="200"/>
      <c r="G3098" s="200"/>
      <c r="H3098" s="200"/>
      <c r="I3098" s="200"/>
      <c r="J3098" s="200"/>
      <c r="K3098" s="200"/>
      <c r="L3098" s="200"/>
      <c r="M3098" s="200"/>
      <c r="N3098" s="200"/>
      <c r="O3098" s="200"/>
    </row>
    <row r="3099" spans="4:15" x14ac:dyDescent="0.5">
      <c r="D3099" s="200"/>
      <c r="E3099" s="200"/>
      <c r="F3099" s="200"/>
      <c r="G3099" s="200"/>
      <c r="H3099" s="200"/>
      <c r="I3099" s="200"/>
      <c r="J3099" s="200"/>
      <c r="K3099" s="200"/>
      <c r="L3099" s="200"/>
      <c r="M3099" s="200"/>
      <c r="N3099" s="200"/>
      <c r="O3099" s="200"/>
    </row>
    <row r="3100" spans="4:15" x14ac:dyDescent="0.5">
      <c r="D3100" s="200"/>
      <c r="E3100" s="200"/>
      <c r="F3100" s="200"/>
      <c r="G3100" s="200"/>
      <c r="H3100" s="200"/>
      <c r="I3100" s="200"/>
      <c r="J3100" s="200"/>
      <c r="K3100" s="200"/>
      <c r="L3100" s="200"/>
      <c r="M3100" s="200"/>
      <c r="N3100" s="200"/>
      <c r="O3100" s="200"/>
    </row>
    <row r="3101" spans="4:15" x14ac:dyDescent="0.5">
      <c r="D3101" s="200"/>
      <c r="E3101" s="200"/>
      <c r="F3101" s="200"/>
      <c r="G3101" s="200"/>
      <c r="H3101" s="200"/>
      <c r="I3101" s="200"/>
      <c r="J3101" s="200"/>
      <c r="K3101" s="200"/>
      <c r="L3101" s="200"/>
      <c r="M3101" s="200"/>
      <c r="N3101" s="200"/>
      <c r="O3101" s="200"/>
    </row>
    <row r="3102" spans="4:15" x14ac:dyDescent="0.5">
      <c r="D3102" s="200"/>
      <c r="E3102" s="200"/>
      <c r="F3102" s="200"/>
      <c r="G3102" s="200"/>
      <c r="H3102" s="200"/>
      <c r="I3102" s="200"/>
      <c r="J3102" s="200"/>
      <c r="K3102" s="200"/>
      <c r="L3102" s="200"/>
      <c r="M3102" s="200"/>
      <c r="N3102" s="200"/>
      <c r="O3102" s="200"/>
    </row>
    <row r="3103" spans="4:15" x14ac:dyDescent="0.5">
      <c r="D3103" s="200"/>
      <c r="E3103" s="200"/>
      <c r="F3103" s="200"/>
      <c r="G3103" s="200"/>
      <c r="H3103" s="200"/>
      <c r="I3103" s="200"/>
      <c r="J3103" s="200"/>
      <c r="K3103" s="200"/>
      <c r="L3103" s="200"/>
      <c r="M3103" s="200"/>
      <c r="N3103" s="200"/>
      <c r="O3103" s="200"/>
    </row>
    <row r="3104" spans="4:15" x14ac:dyDescent="0.5">
      <c r="D3104" s="200"/>
      <c r="E3104" s="200"/>
      <c r="F3104" s="200"/>
      <c r="G3104" s="200"/>
      <c r="H3104" s="200"/>
      <c r="I3104" s="200"/>
      <c r="J3104" s="200"/>
      <c r="K3104" s="200"/>
      <c r="L3104" s="200"/>
      <c r="M3104" s="200"/>
      <c r="N3104" s="200"/>
      <c r="O3104" s="200"/>
    </row>
    <row r="3105" spans="4:15" x14ac:dyDescent="0.5">
      <c r="D3105" s="200"/>
      <c r="E3105" s="200"/>
      <c r="F3105" s="200"/>
      <c r="G3105" s="200"/>
      <c r="H3105" s="200"/>
      <c r="I3105" s="200"/>
      <c r="J3105" s="200"/>
      <c r="K3105" s="200"/>
      <c r="L3105" s="200"/>
      <c r="M3105" s="200"/>
      <c r="N3105" s="200"/>
      <c r="O3105" s="200"/>
    </row>
    <row r="3106" spans="4:15" x14ac:dyDescent="0.5">
      <c r="D3106" s="200"/>
      <c r="E3106" s="200"/>
      <c r="F3106" s="200"/>
      <c r="G3106" s="200"/>
      <c r="H3106" s="200"/>
      <c r="I3106" s="200"/>
      <c r="J3106" s="200"/>
      <c r="K3106" s="200"/>
      <c r="L3106" s="200"/>
      <c r="M3106" s="200"/>
      <c r="N3106" s="200"/>
      <c r="O3106" s="200"/>
    </row>
    <row r="3107" spans="4:15" x14ac:dyDescent="0.5">
      <c r="D3107" s="200"/>
      <c r="E3107" s="200"/>
      <c r="F3107" s="200"/>
      <c r="G3107" s="200"/>
      <c r="H3107" s="200"/>
      <c r="I3107" s="200"/>
      <c r="J3107" s="200"/>
      <c r="K3107" s="200"/>
      <c r="L3107" s="200"/>
      <c r="M3107" s="200"/>
      <c r="N3107" s="200"/>
      <c r="O3107" s="200"/>
    </row>
    <row r="3108" spans="4:15" x14ac:dyDescent="0.5">
      <c r="D3108" s="200"/>
      <c r="E3108" s="200"/>
      <c r="F3108" s="200"/>
      <c r="G3108" s="200"/>
      <c r="H3108" s="200"/>
      <c r="I3108" s="200"/>
      <c r="J3108" s="200"/>
      <c r="K3108" s="200"/>
      <c r="L3108" s="200"/>
      <c r="M3108" s="200"/>
      <c r="N3108" s="200"/>
      <c r="O3108" s="200"/>
    </row>
    <row r="3109" spans="4:15" x14ac:dyDescent="0.5">
      <c r="D3109" s="200"/>
      <c r="E3109" s="200"/>
      <c r="F3109" s="200"/>
      <c r="G3109" s="200"/>
      <c r="H3109" s="200"/>
      <c r="I3109" s="200"/>
      <c r="J3109" s="200"/>
      <c r="K3109" s="200"/>
      <c r="L3109" s="200"/>
      <c r="M3109" s="200"/>
      <c r="N3109" s="200"/>
      <c r="O3109" s="200"/>
    </row>
    <row r="3110" spans="4:15" x14ac:dyDescent="0.5">
      <c r="D3110" s="200"/>
      <c r="E3110" s="200"/>
      <c r="F3110" s="200"/>
      <c r="G3110" s="200"/>
      <c r="H3110" s="200"/>
      <c r="I3110" s="200"/>
      <c r="J3110" s="200"/>
      <c r="K3110" s="200"/>
      <c r="L3110" s="200"/>
      <c r="M3110" s="200"/>
      <c r="N3110" s="200"/>
      <c r="O3110" s="200"/>
    </row>
    <row r="3111" spans="4:15" x14ac:dyDescent="0.5">
      <c r="D3111" s="200"/>
      <c r="E3111" s="200"/>
      <c r="F3111" s="200"/>
      <c r="G3111" s="200"/>
      <c r="H3111" s="200"/>
      <c r="I3111" s="200"/>
      <c r="J3111" s="200"/>
      <c r="K3111" s="200"/>
      <c r="L3111" s="200"/>
      <c r="M3111" s="200"/>
      <c r="N3111" s="200"/>
      <c r="O3111" s="200"/>
    </row>
    <row r="3112" spans="4:15" x14ac:dyDescent="0.5">
      <c r="D3112" s="200"/>
      <c r="E3112" s="200"/>
      <c r="F3112" s="200"/>
      <c r="G3112" s="200"/>
      <c r="H3112" s="200"/>
      <c r="I3112" s="200"/>
      <c r="J3112" s="200"/>
      <c r="K3112" s="200"/>
      <c r="L3112" s="200"/>
      <c r="M3112" s="200"/>
      <c r="N3112" s="200"/>
      <c r="O3112" s="200"/>
    </row>
    <row r="3113" spans="4:15" x14ac:dyDescent="0.5">
      <c r="D3113" s="200"/>
      <c r="E3113" s="200"/>
      <c r="F3113" s="200"/>
      <c r="G3113" s="200"/>
      <c r="H3113" s="200"/>
      <c r="I3113" s="200"/>
      <c r="J3113" s="200"/>
      <c r="K3113" s="200"/>
      <c r="L3113" s="200"/>
      <c r="M3113" s="200"/>
      <c r="N3113" s="200"/>
      <c r="O3113" s="200"/>
    </row>
    <row r="3114" spans="4:15" x14ac:dyDescent="0.5">
      <c r="D3114" s="200"/>
      <c r="E3114" s="200"/>
      <c r="F3114" s="200"/>
      <c r="G3114" s="200"/>
      <c r="H3114" s="200"/>
      <c r="I3114" s="200"/>
      <c r="J3114" s="200"/>
      <c r="K3114" s="200"/>
      <c r="L3114" s="200"/>
      <c r="M3114" s="200"/>
      <c r="N3114" s="200"/>
      <c r="O3114" s="200"/>
    </row>
    <row r="3115" spans="4:15" x14ac:dyDescent="0.5">
      <c r="D3115" s="200"/>
      <c r="E3115" s="200"/>
      <c r="F3115" s="200"/>
      <c r="G3115" s="200"/>
      <c r="H3115" s="200"/>
      <c r="I3115" s="200"/>
      <c r="J3115" s="200"/>
      <c r="K3115" s="200"/>
      <c r="L3115" s="200"/>
      <c r="M3115" s="200"/>
      <c r="N3115" s="200"/>
      <c r="O3115" s="200"/>
    </row>
    <row r="3116" spans="4:15" x14ac:dyDescent="0.5">
      <c r="D3116" s="200"/>
      <c r="E3116" s="200"/>
      <c r="F3116" s="200"/>
      <c r="G3116" s="200"/>
      <c r="H3116" s="200"/>
      <c r="I3116" s="200"/>
      <c r="J3116" s="200"/>
      <c r="K3116" s="200"/>
      <c r="L3116" s="200"/>
      <c r="M3116" s="200"/>
      <c r="N3116" s="200"/>
      <c r="O3116" s="200"/>
    </row>
    <row r="3117" spans="4:15" x14ac:dyDescent="0.5">
      <c r="D3117" s="200"/>
      <c r="E3117" s="200"/>
      <c r="F3117" s="200"/>
      <c r="G3117" s="200"/>
      <c r="H3117" s="200"/>
      <c r="I3117" s="200"/>
      <c r="J3117" s="200"/>
      <c r="K3117" s="200"/>
      <c r="L3117" s="200"/>
      <c r="M3117" s="200"/>
      <c r="N3117" s="200"/>
      <c r="O3117" s="200"/>
    </row>
    <row r="3118" spans="4:15" x14ac:dyDescent="0.5">
      <c r="D3118" s="200"/>
      <c r="E3118" s="200"/>
      <c r="F3118" s="200"/>
      <c r="G3118" s="200"/>
      <c r="H3118" s="200"/>
      <c r="I3118" s="200"/>
      <c r="J3118" s="200"/>
      <c r="K3118" s="200"/>
      <c r="L3118" s="200"/>
      <c r="M3118" s="200"/>
      <c r="N3118" s="200"/>
      <c r="O3118" s="200"/>
    </row>
    <row r="3119" spans="4:15" x14ac:dyDescent="0.5">
      <c r="D3119" s="200"/>
      <c r="E3119" s="200"/>
      <c r="F3119" s="200"/>
      <c r="G3119" s="200"/>
      <c r="H3119" s="200"/>
      <c r="I3119" s="200"/>
      <c r="J3119" s="200"/>
      <c r="K3119" s="200"/>
      <c r="L3119" s="200"/>
      <c r="M3119" s="200"/>
      <c r="N3119" s="200"/>
      <c r="O3119" s="200"/>
    </row>
    <row r="3120" spans="4:15" x14ac:dyDescent="0.5">
      <c r="D3120" s="200"/>
      <c r="E3120" s="200"/>
      <c r="F3120" s="200"/>
      <c r="G3120" s="200"/>
      <c r="H3120" s="200"/>
      <c r="I3120" s="200"/>
      <c r="J3120" s="200"/>
      <c r="K3120" s="200"/>
      <c r="L3120" s="200"/>
      <c r="M3120" s="200"/>
      <c r="N3120" s="200"/>
      <c r="O3120" s="200"/>
    </row>
    <row r="3121" spans="4:15" x14ac:dyDescent="0.5">
      <c r="D3121" s="200"/>
      <c r="E3121" s="200"/>
      <c r="F3121" s="200"/>
      <c r="G3121" s="200"/>
      <c r="H3121" s="200"/>
      <c r="I3121" s="200"/>
      <c r="J3121" s="200"/>
      <c r="K3121" s="200"/>
      <c r="L3121" s="200"/>
      <c r="M3121" s="200"/>
      <c r="N3121" s="200"/>
      <c r="O3121" s="200"/>
    </row>
    <row r="3122" spans="4:15" x14ac:dyDescent="0.5">
      <c r="D3122" s="200"/>
      <c r="E3122" s="200"/>
      <c r="F3122" s="200"/>
      <c r="G3122" s="200"/>
      <c r="H3122" s="200"/>
      <c r="I3122" s="200"/>
      <c r="J3122" s="200"/>
      <c r="K3122" s="200"/>
      <c r="L3122" s="200"/>
      <c r="M3122" s="200"/>
      <c r="N3122" s="200"/>
      <c r="O3122" s="200"/>
    </row>
    <row r="3123" spans="4:15" x14ac:dyDescent="0.5">
      <c r="D3123" s="200"/>
      <c r="E3123" s="200"/>
      <c r="F3123" s="200"/>
      <c r="G3123" s="200"/>
      <c r="H3123" s="200"/>
      <c r="I3123" s="200"/>
      <c r="J3123" s="200"/>
      <c r="K3123" s="200"/>
      <c r="L3123" s="200"/>
      <c r="M3123" s="200"/>
      <c r="N3123" s="200"/>
      <c r="O3123" s="200"/>
    </row>
    <row r="3124" spans="4:15" x14ac:dyDescent="0.5">
      <c r="D3124" s="200"/>
      <c r="E3124" s="200"/>
      <c r="F3124" s="200"/>
      <c r="G3124" s="200"/>
      <c r="H3124" s="200"/>
      <c r="I3124" s="200"/>
      <c r="J3124" s="200"/>
      <c r="K3124" s="200"/>
      <c r="L3124" s="200"/>
      <c r="M3124" s="200"/>
      <c r="N3124" s="200"/>
      <c r="O3124" s="200"/>
    </row>
    <row r="3125" spans="4:15" x14ac:dyDescent="0.5">
      <c r="D3125" s="200"/>
      <c r="E3125" s="200"/>
      <c r="F3125" s="200"/>
      <c r="G3125" s="200"/>
      <c r="H3125" s="200"/>
      <c r="I3125" s="200"/>
      <c r="J3125" s="200"/>
      <c r="K3125" s="200"/>
      <c r="L3125" s="200"/>
      <c r="M3125" s="200"/>
      <c r="N3125" s="200"/>
      <c r="O3125" s="200"/>
    </row>
    <row r="3126" spans="4:15" x14ac:dyDescent="0.5">
      <c r="D3126" s="200"/>
      <c r="E3126" s="200"/>
      <c r="F3126" s="200"/>
      <c r="G3126" s="200"/>
      <c r="H3126" s="200"/>
      <c r="I3126" s="200"/>
      <c r="J3126" s="200"/>
      <c r="K3126" s="200"/>
      <c r="L3126" s="200"/>
      <c r="M3126" s="200"/>
      <c r="N3126" s="200"/>
      <c r="O3126" s="200"/>
    </row>
    <row r="3127" spans="4:15" x14ac:dyDescent="0.5">
      <c r="D3127" s="200"/>
      <c r="E3127" s="200"/>
      <c r="F3127" s="200"/>
      <c r="G3127" s="200"/>
      <c r="H3127" s="200"/>
      <c r="I3127" s="200"/>
      <c r="J3127" s="200"/>
      <c r="K3127" s="200"/>
      <c r="L3127" s="200"/>
      <c r="M3127" s="200"/>
      <c r="N3127" s="200"/>
      <c r="O3127" s="200"/>
    </row>
    <row r="3128" spans="4:15" x14ac:dyDescent="0.5">
      <c r="D3128" s="200"/>
      <c r="E3128" s="200"/>
      <c r="F3128" s="200"/>
      <c r="G3128" s="200"/>
      <c r="H3128" s="200"/>
      <c r="I3128" s="200"/>
      <c r="J3128" s="200"/>
      <c r="K3128" s="200"/>
      <c r="L3128" s="200"/>
      <c r="M3128" s="200"/>
      <c r="N3128" s="200"/>
      <c r="O3128" s="200"/>
    </row>
    <row r="3129" spans="4:15" x14ac:dyDescent="0.5">
      <c r="D3129" s="200"/>
      <c r="E3129" s="200"/>
      <c r="F3129" s="200"/>
      <c r="G3129" s="200"/>
      <c r="H3129" s="200"/>
      <c r="I3129" s="200"/>
      <c r="J3129" s="200"/>
      <c r="K3129" s="200"/>
      <c r="L3129" s="200"/>
      <c r="M3129" s="200"/>
      <c r="N3129" s="200"/>
      <c r="O3129" s="200"/>
    </row>
    <row r="3130" spans="4:15" x14ac:dyDescent="0.5">
      <c r="D3130" s="200"/>
      <c r="E3130" s="200"/>
      <c r="F3130" s="200"/>
      <c r="G3130" s="200"/>
      <c r="H3130" s="200"/>
      <c r="I3130" s="200"/>
      <c r="J3130" s="200"/>
      <c r="K3130" s="200"/>
      <c r="L3130" s="200"/>
      <c r="M3130" s="200"/>
      <c r="N3130" s="200"/>
      <c r="O3130" s="200"/>
    </row>
    <row r="3131" spans="4:15" x14ac:dyDescent="0.5">
      <c r="D3131" s="200"/>
      <c r="E3131" s="200"/>
      <c r="F3131" s="200"/>
      <c r="G3131" s="200"/>
      <c r="H3131" s="200"/>
      <c r="I3131" s="200"/>
      <c r="J3131" s="200"/>
      <c r="K3131" s="200"/>
      <c r="L3131" s="200"/>
      <c r="M3131" s="200"/>
      <c r="N3131" s="200"/>
      <c r="O3131" s="200"/>
    </row>
    <row r="3132" spans="4:15" x14ac:dyDescent="0.5">
      <c r="D3132" s="200"/>
      <c r="E3132" s="200"/>
      <c r="F3132" s="200"/>
      <c r="G3132" s="200"/>
      <c r="H3132" s="200"/>
      <c r="I3132" s="200"/>
      <c r="J3132" s="200"/>
      <c r="K3132" s="200"/>
      <c r="L3132" s="200"/>
      <c r="M3132" s="200"/>
      <c r="N3132" s="200"/>
      <c r="O3132" s="200"/>
    </row>
    <row r="3133" spans="4:15" x14ac:dyDescent="0.5">
      <c r="D3133" s="200"/>
      <c r="E3133" s="200"/>
      <c r="F3133" s="200"/>
      <c r="G3133" s="200"/>
      <c r="H3133" s="200"/>
      <c r="I3133" s="200"/>
      <c r="J3133" s="200"/>
      <c r="K3133" s="200"/>
      <c r="L3133" s="200"/>
      <c r="M3133" s="200"/>
      <c r="N3133" s="200"/>
      <c r="O3133" s="200"/>
    </row>
    <row r="3134" spans="4:15" x14ac:dyDescent="0.5">
      <c r="D3134" s="200"/>
      <c r="E3134" s="200"/>
      <c r="F3134" s="200"/>
      <c r="G3134" s="200"/>
      <c r="H3134" s="200"/>
      <c r="I3134" s="200"/>
      <c r="J3134" s="200"/>
      <c r="K3134" s="200"/>
      <c r="L3134" s="200"/>
      <c r="M3134" s="200"/>
      <c r="N3134" s="200"/>
      <c r="O3134" s="200"/>
    </row>
    <row r="3135" spans="4:15" x14ac:dyDescent="0.5">
      <c r="D3135" s="200"/>
      <c r="E3135" s="200"/>
      <c r="F3135" s="200"/>
      <c r="G3135" s="200"/>
      <c r="H3135" s="200"/>
      <c r="I3135" s="200"/>
      <c r="J3135" s="200"/>
      <c r="K3135" s="200"/>
      <c r="L3135" s="200"/>
      <c r="M3135" s="200"/>
      <c r="N3135" s="200"/>
      <c r="O3135" s="200"/>
    </row>
    <row r="3136" spans="4:15" x14ac:dyDescent="0.5">
      <c r="D3136" s="200"/>
      <c r="E3136" s="200"/>
      <c r="F3136" s="200"/>
      <c r="G3136" s="200"/>
      <c r="H3136" s="200"/>
      <c r="I3136" s="200"/>
      <c r="J3136" s="200"/>
      <c r="K3136" s="200"/>
      <c r="L3136" s="200"/>
      <c r="M3136" s="200"/>
      <c r="N3136" s="200"/>
      <c r="O3136" s="200"/>
    </row>
    <row r="3137" spans="4:15" x14ac:dyDescent="0.5">
      <c r="D3137" s="200"/>
      <c r="E3137" s="200"/>
      <c r="F3137" s="200"/>
      <c r="G3137" s="200"/>
      <c r="H3137" s="200"/>
      <c r="I3137" s="200"/>
      <c r="J3137" s="200"/>
      <c r="K3137" s="200"/>
      <c r="L3137" s="200"/>
      <c r="M3137" s="200"/>
      <c r="N3137" s="200"/>
      <c r="O3137" s="200"/>
    </row>
    <row r="3138" spans="4:15" x14ac:dyDescent="0.5">
      <c r="D3138" s="200"/>
      <c r="E3138" s="200"/>
      <c r="F3138" s="200"/>
      <c r="G3138" s="200"/>
      <c r="H3138" s="200"/>
      <c r="I3138" s="200"/>
      <c r="J3138" s="200"/>
      <c r="K3138" s="200"/>
      <c r="L3138" s="200"/>
      <c r="M3138" s="200"/>
      <c r="N3138" s="200"/>
      <c r="O3138" s="200"/>
    </row>
    <row r="3139" spans="4:15" x14ac:dyDescent="0.5">
      <c r="D3139" s="200"/>
      <c r="E3139" s="200"/>
      <c r="F3139" s="200"/>
      <c r="G3139" s="200"/>
      <c r="H3139" s="200"/>
      <c r="I3139" s="200"/>
      <c r="J3139" s="200"/>
      <c r="K3139" s="200"/>
      <c r="L3139" s="200"/>
      <c r="M3139" s="200"/>
      <c r="N3139" s="200"/>
      <c r="O3139" s="200"/>
    </row>
    <row r="3140" spans="4:15" x14ac:dyDescent="0.5">
      <c r="D3140" s="200"/>
      <c r="E3140" s="200"/>
      <c r="F3140" s="200"/>
      <c r="G3140" s="200"/>
      <c r="H3140" s="200"/>
      <c r="I3140" s="200"/>
      <c r="J3140" s="200"/>
      <c r="K3140" s="200"/>
      <c r="L3140" s="200"/>
      <c r="M3140" s="200"/>
      <c r="N3140" s="200"/>
      <c r="O3140" s="200"/>
    </row>
    <row r="3141" spans="4:15" x14ac:dyDescent="0.5">
      <c r="D3141" s="200"/>
      <c r="E3141" s="200"/>
      <c r="F3141" s="200"/>
      <c r="G3141" s="200"/>
      <c r="H3141" s="200"/>
      <c r="I3141" s="200"/>
      <c r="J3141" s="200"/>
      <c r="K3141" s="200"/>
      <c r="L3141" s="200"/>
      <c r="M3141" s="200"/>
      <c r="N3141" s="200"/>
      <c r="O3141" s="200"/>
    </row>
    <row r="3142" spans="4:15" x14ac:dyDescent="0.5">
      <c r="D3142" s="200"/>
      <c r="E3142" s="200"/>
      <c r="F3142" s="200"/>
      <c r="G3142" s="200"/>
      <c r="H3142" s="200"/>
      <c r="I3142" s="200"/>
      <c r="J3142" s="200"/>
      <c r="K3142" s="200"/>
      <c r="L3142" s="200"/>
      <c r="M3142" s="200"/>
      <c r="N3142" s="200"/>
      <c r="O3142" s="200"/>
    </row>
    <row r="3143" spans="4:15" x14ac:dyDescent="0.5">
      <c r="D3143" s="200"/>
      <c r="E3143" s="200"/>
      <c r="F3143" s="200"/>
      <c r="G3143" s="200"/>
      <c r="H3143" s="200"/>
      <c r="I3143" s="200"/>
      <c r="J3143" s="200"/>
      <c r="K3143" s="200"/>
      <c r="L3143" s="200"/>
      <c r="M3143" s="200"/>
      <c r="N3143" s="200"/>
      <c r="O3143" s="200"/>
    </row>
    <row r="3144" spans="4:15" x14ac:dyDescent="0.5">
      <c r="D3144" s="200"/>
      <c r="E3144" s="200"/>
      <c r="F3144" s="200"/>
      <c r="G3144" s="200"/>
      <c r="H3144" s="200"/>
      <c r="I3144" s="200"/>
      <c r="J3144" s="200"/>
      <c r="K3144" s="200"/>
      <c r="L3144" s="200"/>
      <c r="M3144" s="200"/>
      <c r="N3144" s="200"/>
      <c r="O3144" s="200"/>
    </row>
    <row r="3145" spans="4:15" x14ac:dyDescent="0.5">
      <c r="D3145" s="200"/>
      <c r="E3145" s="200"/>
      <c r="F3145" s="200"/>
      <c r="G3145" s="200"/>
      <c r="H3145" s="200"/>
      <c r="I3145" s="200"/>
      <c r="J3145" s="200"/>
      <c r="K3145" s="200"/>
      <c r="L3145" s="200"/>
      <c r="M3145" s="200"/>
      <c r="N3145" s="200"/>
      <c r="O3145" s="200"/>
    </row>
    <row r="3146" spans="4:15" x14ac:dyDescent="0.5">
      <c r="D3146" s="200"/>
      <c r="E3146" s="200"/>
      <c r="F3146" s="200"/>
      <c r="G3146" s="200"/>
      <c r="H3146" s="200"/>
      <c r="I3146" s="200"/>
      <c r="J3146" s="200"/>
      <c r="K3146" s="200"/>
      <c r="L3146" s="200"/>
      <c r="M3146" s="200"/>
      <c r="N3146" s="200"/>
      <c r="O3146" s="200"/>
    </row>
    <row r="3147" spans="4:15" x14ac:dyDescent="0.5">
      <c r="D3147" s="200"/>
      <c r="E3147" s="200"/>
      <c r="F3147" s="200"/>
      <c r="G3147" s="200"/>
      <c r="H3147" s="200"/>
      <c r="I3147" s="200"/>
      <c r="J3147" s="200"/>
      <c r="K3147" s="200"/>
      <c r="L3147" s="200"/>
      <c r="M3147" s="200"/>
      <c r="N3147" s="200"/>
      <c r="O3147" s="200"/>
    </row>
    <row r="3148" spans="4:15" x14ac:dyDescent="0.5">
      <c r="D3148" s="200"/>
      <c r="E3148" s="200"/>
      <c r="F3148" s="200"/>
      <c r="G3148" s="200"/>
      <c r="H3148" s="200"/>
      <c r="I3148" s="200"/>
      <c r="J3148" s="200"/>
      <c r="K3148" s="200"/>
      <c r="L3148" s="200"/>
      <c r="M3148" s="200"/>
      <c r="N3148" s="200"/>
      <c r="O3148" s="200"/>
    </row>
    <row r="3149" spans="4:15" x14ac:dyDescent="0.5">
      <c r="D3149" s="200"/>
      <c r="E3149" s="200"/>
      <c r="F3149" s="200"/>
      <c r="G3149" s="200"/>
      <c r="H3149" s="200"/>
      <c r="I3149" s="200"/>
      <c r="J3149" s="200"/>
      <c r="K3149" s="200"/>
      <c r="L3149" s="200"/>
      <c r="M3149" s="200"/>
      <c r="N3149" s="200"/>
      <c r="O3149" s="200"/>
    </row>
    <row r="3150" spans="4:15" x14ac:dyDescent="0.5">
      <c r="D3150" s="200"/>
      <c r="E3150" s="200"/>
      <c r="F3150" s="200"/>
      <c r="G3150" s="200"/>
      <c r="H3150" s="200"/>
      <c r="I3150" s="200"/>
      <c r="J3150" s="200"/>
      <c r="K3150" s="200"/>
      <c r="L3150" s="200"/>
      <c r="M3150" s="200"/>
      <c r="N3150" s="200"/>
      <c r="O3150" s="200"/>
    </row>
    <row r="3151" spans="4:15" x14ac:dyDescent="0.5">
      <c r="D3151" s="200"/>
      <c r="E3151" s="200"/>
      <c r="F3151" s="200"/>
      <c r="G3151" s="200"/>
      <c r="H3151" s="200"/>
      <c r="I3151" s="200"/>
      <c r="J3151" s="200"/>
      <c r="K3151" s="200"/>
      <c r="L3151" s="200"/>
      <c r="M3151" s="200"/>
      <c r="N3151" s="200"/>
      <c r="O3151" s="200"/>
    </row>
    <row r="3152" spans="4:15" x14ac:dyDescent="0.5">
      <c r="D3152" s="200"/>
      <c r="E3152" s="200"/>
      <c r="F3152" s="200"/>
      <c r="G3152" s="200"/>
      <c r="H3152" s="200"/>
      <c r="I3152" s="200"/>
      <c r="J3152" s="200"/>
      <c r="K3152" s="200"/>
      <c r="L3152" s="200"/>
      <c r="M3152" s="200"/>
      <c r="N3152" s="200"/>
      <c r="O3152" s="200"/>
    </row>
    <row r="3153" spans="4:15" x14ac:dyDescent="0.5">
      <c r="D3153" s="200"/>
      <c r="E3153" s="200"/>
      <c r="F3153" s="200"/>
      <c r="G3153" s="200"/>
      <c r="H3153" s="200"/>
      <c r="I3153" s="200"/>
      <c r="J3153" s="200"/>
      <c r="K3153" s="200"/>
      <c r="L3153" s="200"/>
      <c r="M3153" s="200"/>
      <c r="N3153" s="200"/>
      <c r="O3153" s="200"/>
    </row>
    <row r="3154" spans="4:15" x14ac:dyDescent="0.5">
      <c r="D3154" s="200"/>
      <c r="E3154" s="200"/>
      <c r="F3154" s="200"/>
      <c r="G3154" s="200"/>
      <c r="H3154" s="200"/>
      <c r="I3154" s="200"/>
      <c r="J3154" s="200"/>
      <c r="K3154" s="200"/>
      <c r="L3154" s="200"/>
      <c r="M3154" s="200"/>
      <c r="N3154" s="200"/>
      <c r="O3154" s="200"/>
    </row>
    <row r="3155" spans="4:15" x14ac:dyDescent="0.5">
      <c r="D3155" s="200"/>
      <c r="E3155" s="200"/>
      <c r="F3155" s="200"/>
      <c r="G3155" s="200"/>
      <c r="H3155" s="200"/>
      <c r="I3155" s="200"/>
      <c r="J3155" s="200"/>
      <c r="K3155" s="200"/>
      <c r="L3155" s="200"/>
      <c r="M3155" s="200"/>
      <c r="N3155" s="200"/>
      <c r="O3155" s="200"/>
    </row>
    <row r="3156" spans="4:15" x14ac:dyDescent="0.5">
      <c r="D3156" s="200"/>
      <c r="E3156" s="200"/>
      <c r="F3156" s="200"/>
      <c r="G3156" s="200"/>
      <c r="H3156" s="200"/>
      <c r="I3156" s="200"/>
      <c r="J3156" s="200"/>
      <c r="K3156" s="200"/>
      <c r="L3156" s="200"/>
      <c r="M3156" s="200"/>
      <c r="N3156" s="200"/>
      <c r="O3156" s="200"/>
    </row>
    <row r="3157" spans="4:15" x14ac:dyDescent="0.5">
      <c r="D3157" s="200"/>
      <c r="E3157" s="200"/>
      <c r="F3157" s="200"/>
      <c r="G3157" s="200"/>
      <c r="H3157" s="200"/>
      <c r="I3157" s="200"/>
      <c r="J3157" s="200"/>
      <c r="K3157" s="200"/>
      <c r="L3157" s="200"/>
      <c r="M3157" s="200"/>
      <c r="N3157" s="200"/>
      <c r="O3157" s="200"/>
    </row>
    <row r="3158" spans="4:15" x14ac:dyDescent="0.5">
      <c r="D3158" s="200"/>
      <c r="E3158" s="200"/>
      <c r="F3158" s="200"/>
      <c r="G3158" s="200"/>
      <c r="H3158" s="200"/>
      <c r="I3158" s="200"/>
      <c r="J3158" s="200"/>
      <c r="K3158" s="200"/>
      <c r="L3158" s="200"/>
      <c r="M3158" s="200"/>
      <c r="N3158" s="200"/>
      <c r="O3158" s="200"/>
    </row>
    <row r="3159" spans="4:15" x14ac:dyDescent="0.5">
      <c r="D3159" s="200"/>
      <c r="E3159" s="200"/>
      <c r="F3159" s="200"/>
      <c r="G3159" s="200"/>
      <c r="H3159" s="200"/>
      <c r="I3159" s="200"/>
      <c r="J3159" s="200"/>
      <c r="K3159" s="200"/>
      <c r="L3159" s="200"/>
      <c r="M3159" s="200"/>
      <c r="N3159" s="200"/>
      <c r="O3159" s="200"/>
    </row>
    <row r="3160" spans="4:15" x14ac:dyDescent="0.5">
      <c r="D3160" s="200"/>
      <c r="E3160" s="200"/>
      <c r="F3160" s="200"/>
      <c r="G3160" s="200"/>
      <c r="H3160" s="200"/>
      <c r="I3160" s="200"/>
      <c r="J3160" s="200"/>
      <c r="K3160" s="200"/>
      <c r="L3160" s="200"/>
      <c r="M3160" s="200"/>
      <c r="N3160" s="200"/>
      <c r="O3160" s="200"/>
    </row>
    <row r="3161" spans="4:15" x14ac:dyDescent="0.5">
      <c r="D3161" s="200"/>
      <c r="E3161" s="200"/>
      <c r="F3161" s="200"/>
      <c r="G3161" s="200"/>
      <c r="H3161" s="200"/>
      <c r="I3161" s="200"/>
      <c r="J3161" s="200"/>
      <c r="K3161" s="200"/>
      <c r="L3161" s="200"/>
      <c r="M3161" s="200"/>
      <c r="N3161" s="200"/>
      <c r="O3161" s="200"/>
    </row>
    <row r="3162" spans="4:15" x14ac:dyDescent="0.5">
      <c r="D3162" s="200"/>
      <c r="E3162" s="200"/>
      <c r="F3162" s="200"/>
      <c r="G3162" s="200"/>
      <c r="H3162" s="200"/>
      <c r="I3162" s="200"/>
      <c r="J3162" s="200"/>
      <c r="K3162" s="200"/>
      <c r="L3162" s="200"/>
      <c r="M3162" s="200"/>
      <c r="N3162" s="200"/>
      <c r="O3162" s="200"/>
    </row>
    <row r="3163" spans="4:15" x14ac:dyDescent="0.5">
      <c r="D3163" s="200"/>
      <c r="E3163" s="200"/>
      <c r="F3163" s="200"/>
      <c r="G3163" s="200"/>
      <c r="H3163" s="200"/>
      <c r="I3163" s="200"/>
      <c r="J3163" s="200"/>
      <c r="K3163" s="200"/>
      <c r="L3163" s="200"/>
      <c r="M3163" s="200"/>
      <c r="N3163" s="200"/>
      <c r="O3163" s="200"/>
    </row>
    <row r="3164" spans="4:15" x14ac:dyDescent="0.5">
      <c r="D3164" s="200"/>
      <c r="E3164" s="200"/>
      <c r="F3164" s="200"/>
      <c r="G3164" s="200"/>
      <c r="H3164" s="200"/>
      <c r="I3164" s="200"/>
      <c r="J3164" s="200"/>
      <c r="K3164" s="200"/>
      <c r="L3164" s="200"/>
      <c r="M3164" s="200"/>
      <c r="N3164" s="200"/>
      <c r="O3164" s="200"/>
    </row>
    <row r="3165" spans="4:15" x14ac:dyDescent="0.5">
      <c r="D3165" s="200"/>
      <c r="E3165" s="200"/>
      <c r="F3165" s="200"/>
      <c r="G3165" s="200"/>
      <c r="H3165" s="200"/>
      <c r="I3165" s="200"/>
      <c r="J3165" s="200"/>
      <c r="K3165" s="200"/>
      <c r="L3165" s="200"/>
      <c r="M3165" s="200"/>
      <c r="N3165" s="200"/>
      <c r="O3165" s="200"/>
    </row>
    <row r="3166" spans="4:15" x14ac:dyDescent="0.5">
      <c r="D3166" s="200"/>
      <c r="E3166" s="200"/>
      <c r="F3166" s="200"/>
      <c r="G3166" s="200"/>
      <c r="H3166" s="200"/>
      <c r="I3166" s="200"/>
      <c r="J3166" s="200"/>
      <c r="K3166" s="200"/>
      <c r="L3166" s="200"/>
      <c r="M3166" s="200"/>
      <c r="N3166" s="200"/>
      <c r="O3166" s="200"/>
    </row>
    <row r="3167" spans="4:15" x14ac:dyDescent="0.5">
      <c r="D3167" s="200"/>
      <c r="E3167" s="200"/>
      <c r="F3167" s="200"/>
      <c r="G3167" s="200"/>
      <c r="H3167" s="200"/>
      <c r="I3167" s="200"/>
      <c r="J3167" s="200"/>
      <c r="K3167" s="200"/>
      <c r="L3167" s="200"/>
      <c r="M3167" s="200"/>
      <c r="N3167" s="200"/>
      <c r="O3167" s="200"/>
    </row>
    <row r="3168" spans="4:15" x14ac:dyDescent="0.5">
      <c r="D3168" s="200"/>
      <c r="E3168" s="200"/>
      <c r="F3168" s="200"/>
      <c r="G3168" s="200"/>
      <c r="H3168" s="200"/>
      <c r="I3168" s="200"/>
      <c r="J3168" s="200"/>
      <c r="K3168" s="200"/>
      <c r="L3168" s="200"/>
      <c r="M3168" s="200"/>
      <c r="N3168" s="200"/>
      <c r="O3168" s="200"/>
    </row>
    <row r="3169" spans="4:15" x14ac:dyDescent="0.5">
      <c r="D3169" s="200"/>
      <c r="E3169" s="200"/>
      <c r="F3169" s="200"/>
      <c r="G3169" s="200"/>
      <c r="H3169" s="200"/>
      <c r="I3169" s="200"/>
      <c r="J3169" s="200"/>
      <c r="K3169" s="200"/>
      <c r="L3169" s="200"/>
      <c r="M3169" s="200"/>
      <c r="N3169" s="200"/>
      <c r="O3169" s="200"/>
    </row>
    <row r="3170" spans="4:15" x14ac:dyDescent="0.5">
      <c r="D3170" s="200"/>
      <c r="E3170" s="200"/>
      <c r="F3170" s="200"/>
      <c r="G3170" s="200"/>
      <c r="H3170" s="200"/>
      <c r="I3170" s="200"/>
      <c r="J3170" s="200"/>
      <c r="K3170" s="200"/>
      <c r="L3170" s="200"/>
      <c r="M3170" s="200"/>
      <c r="N3170" s="200"/>
      <c r="O3170" s="200"/>
    </row>
    <row r="3171" spans="4:15" x14ac:dyDescent="0.5">
      <c r="D3171" s="200"/>
      <c r="E3171" s="200"/>
      <c r="F3171" s="200"/>
      <c r="G3171" s="200"/>
      <c r="H3171" s="200"/>
      <c r="I3171" s="200"/>
      <c r="J3171" s="200"/>
      <c r="K3171" s="200"/>
      <c r="L3171" s="200"/>
      <c r="M3171" s="200"/>
      <c r="N3171" s="200"/>
      <c r="O3171" s="200"/>
    </row>
    <row r="3172" spans="4:15" x14ac:dyDescent="0.5">
      <c r="D3172" s="200"/>
      <c r="E3172" s="200"/>
      <c r="F3172" s="200"/>
      <c r="G3172" s="200"/>
      <c r="H3172" s="200"/>
      <c r="I3172" s="200"/>
      <c r="J3172" s="200"/>
      <c r="K3172" s="200"/>
      <c r="L3172" s="200"/>
      <c r="M3172" s="200"/>
      <c r="N3172" s="200"/>
      <c r="O3172" s="200"/>
    </row>
    <row r="3173" spans="4:15" x14ac:dyDescent="0.5">
      <c r="D3173" s="200"/>
      <c r="E3173" s="200"/>
      <c r="F3173" s="200"/>
      <c r="G3173" s="200"/>
      <c r="H3173" s="200"/>
      <c r="I3173" s="200"/>
      <c r="J3173" s="200"/>
      <c r="K3173" s="200"/>
      <c r="L3173" s="200"/>
      <c r="M3173" s="200"/>
      <c r="N3173" s="200"/>
      <c r="O3173" s="200"/>
    </row>
    <row r="3174" spans="4:15" x14ac:dyDescent="0.5">
      <c r="D3174" s="200"/>
      <c r="E3174" s="200"/>
      <c r="F3174" s="200"/>
      <c r="G3174" s="200"/>
      <c r="H3174" s="200"/>
      <c r="I3174" s="200"/>
      <c r="J3174" s="200"/>
      <c r="K3174" s="200"/>
      <c r="L3174" s="200"/>
      <c r="M3174" s="200"/>
      <c r="N3174" s="200"/>
      <c r="O3174" s="200"/>
    </row>
    <row r="3175" spans="4:15" x14ac:dyDescent="0.5">
      <c r="D3175" s="200"/>
      <c r="E3175" s="200"/>
      <c r="F3175" s="200"/>
      <c r="G3175" s="200"/>
      <c r="H3175" s="200"/>
      <c r="I3175" s="200"/>
      <c r="J3175" s="200"/>
      <c r="K3175" s="200"/>
      <c r="L3175" s="200"/>
      <c r="M3175" s="200"/>
      <c r="N3175" s="200"/>
      <c r="O3175" s="200"/>
    </row>
    <row r="3176" spans="4:15" x14ac:dyDescent="0.5">
      <c r="D3176" s="200"/>
      <c r="E3176" s="200"/>
      <c r="F3176" s="200"/>
      <c r="G3176" s="200"/>
      <c r="H3176" s="200"/>
      <c r="I3176" s="200"/>
      <c r="J3176" s="200"/>
      <c r="K3176" s="200"/>
      <c r="L3176" s="200"/>
      <c r="M3176" s="200"/>
      <c r="N3176" s="200"/>
      <c r="O3176" s="200"/>
    </row>
    <row r="3177" spans="4:15" x14ac:dyDescent="0.5">
      <c r="D3177" s="200"/>
      <c r="E3177" s="200"/>
      <c r="F3177" s="200"/>
      <c r="G3177" s="200"/>
      <c r="H3177" s="200"/>
      <c r="I3177" s="200"/>
      <c r="J3177" s="200"/>
      <c r="K3177" s="200"/>
      <c r="L3177" s="200"/>
      <c r="M3177" s="200"/>
      <c r="N3177" s="200"/>
      <c r="O3177" s="200"/>
    </row>
    <row r="3178" spans="4:15" x14ac:dyDescent="0.5">
      <c r="D3178" s="200"/>
      <c r="E3178" s="200"/>
      <c r="F3178" s="200"/>
      <c r="G3178" s="200"/>
      <c r="H3178" s="200"/>
      <c r="I3178" s="200"/>
      <c r="J3178" s="200"/>
      <c r="K3178" s="200"/>
      <c r="L3178" s="200"/>
      <c r="M3178" s="200"/>
      <c r="N3178" s="200"/>
      <c r="O3178" s="200"/>
    </row>
    <row r="3179" spans="4:15" x14ac:dyDescent="0.5">
      <c r="D3179" s="200"/>
      <c r="E3179" s="200"/>
      <c r="F3179" s="200"/>
      <c r="G3179" s="200"/>
      <c r="H3179" s="200"/>
      <c r="I3179" s="200"/>
      <c r="J3179" s="200"/>
      <c r="K3179" s="200"/>
      <c r="L3179" s="200"/>
      <c r="M3179" s="200"/>
      <c r="N3179" s="200"/>
      <c r="O3179" s="200"/>
    </row>
    <row r="3180" spans="4:15" x14ac:dyDescent="0.5">
      <c r="D3180" s="200"/>
      <c r="E3180" s="200"/>
      <c r="F3180" s="200"/>
      <c r="G3180" s="200"/>
      <c r="H3180" s="200"/>
      <c r="I3180" s="200"/>
      <c r="J3180" s="200"/>
      <c r="K3180" s="200"/>
      <c r="L3180" s="200"/>
      <c r="M3180" s="200"/>
      <c r="N3180" s="200"/>
      <c r="O3180" s="200"/>
    </row>
    <row r="3181" spans="4:15" x14ac:dyDescent="0.5">
      <c r="D3181" s="200"/>
      <c r="E3181" s="200"/>
      <c r="F3181" s="200"/>
      <c r="G3181" s="200"/>
      <c r="H3181" s="200"/>
      <c r="I3181" s="200"/>
      <c r="J3181" s="200"/>
      <c r="K3181" s="200"/>
      <c r="L3181" s="200"/>
      <c r="M3181" s="200"/>
      <c r="N3181" s="200"/>
      <c r="O3181" s="200"/>
    </row>
    <row r="3182" spans="4:15" x14ac:dyDescent="0.5">
      <c r="D3182" s="200"/>
      <c r="E3182" s="200"/>
      <c r="F3182" s="200"/>
      <c r="G3182" s="200"/>
      <c r="H3182" s="200"/>
      <c r="I3182" s="200"/>
      <c r="J3182" s="200"/>
      <c r="K3182" s="200"/>
      <c r="L3182" s="200"/>
      <c r="M3182" s="200"/>
      <c r="N3182" s="200"/>
      <c r="O3182" s="200"/>
    </row>
    <row r="3183" spans="4:15" x14ac:dyDescent="0.5">
      <c r="D3183" s="200"/>
      <c r="E3183" s="200"/>
      <c r="F3183" s="200"/>
      <c r="G3183" s="200"/>
      <c r="H3183" s="200"/>
      <c r="I3183" s="200"/>
      <c r="J3183" s="200"/>
      <c r="K3183" s="200"/>
      <c r="L3183" s="200"/>
      <c r="M3183" s="200"/>
      <c r="N3183" s="200"/>
      <c r="O3183" s="200"/>
    </row>
    <row r="3184" spans="4:15" x14ac:dyDescent="0.5">
      <c r="D3184" s="200"/>
      <c r="E3184" s="200"/>
      <c r="F3184" s="200"/>
      <c r="G3184" s="200"/>
      <c r="H3184" s="200"/>
      <c r="I3184" s="200"/>
      <c r="J3184" s="200"/>
      <c r="K3184" s="200"/>
      <c r="L3184" s="200"/>
      <c r="M3184" s="200"/>
      <c r="N3184" s="200"/>
      <c r="O3184" s="200"/>
    </row>
    <row r="3185" spans="4:15" x14ac:dyDescent="0.5">
      <c r="D3185" s="200"/>
      <c r="E3185" s="200"/>
      <c r="F3185" s="200"/>
      <c r="G3185" s="200"/>
      <c r="H3185" s="200"/>
      <c r="I3185" s="200"/>
      <c r="J3185" s="200"/>
      <c r="K3185" s="200"/>
      <c r="L3185" s="200"/>
      <c r="M3185" s="200"/>
      <c r="N3185" s="200"/>
      <c r="O3185" s="200"/>
    </row>
    <row r="3186" spans="4:15" x14ac:dyDescent="0.5">
      <c r="D3186" s="200"/>
      <c r="E3186" s="200"/>
      <c r="F3186" s="200"/>
      <c r="G3186" s="200"/>
      <c r="H3186" s="200"/>
      <c r="I3186" s="200"/>
      <c r="J3186" s="200"/>
      <c r="K3186" s="200"/>
      <c r="L3186" s="200"/>
      <c r="M3186" s="200"/>
      <c r="N3186" s="200"/>
      <c r="O3186" s="200"/>
    </row>
    <row r="3187" spans="4:15" x14ac:dyDescent="0.5">
      <c r="D3187" s="200"/>
      <c r="E3187" s="200"/>
      <c r="F3187" s="200"/>
      <c r="G3187" s="200"/>
      <c r="H3187" s="200"/>
      <c r="I3187" s="200"/>
      <c r="J3187" s="200"/>
      <c r="K3187" s="200"/>
      <c r="L3187" s="200"/>
      <c r="M3187" s="200"/>
      <c r="N3187" s="200"/>
      <c r="O3187" s="200"/>
    </row>
    <row r="3188" spans="4:15" x14ac:dyDescent="0.5">
      <c r="D3188" s="200"/>
      <c r="E3188" s="200"/>
      <c r="F3188" s="200"/>
      <c r="G3188" s="200"/>
      <c r="H3188" s="200"/>
      <c r="I3188" s="200"/>
      <c r="J3188" s="200"/>
      <c r="K3188" s="200"/>
      <c r="L3188" s="200"/>
      <c r="M3188" s="200"/>
      <c r="N3188" s="200"/>
      <c r="O3188" s="200"/>
    </row>
    <row r="3189" spans="4:15" x14ac:dyDescent="0.5">
      <c r="D3189" s="200"/>
      <c r="E3189" s="200"/>
      <c r="F3189" s="200"/>
      <c r="G3189" s="200"/>
      <c r="H3189" s="200"/>
      <c r="I3189" s="200"/>
      <c r="J3189" s="200"/>
      <c r="K3189" s="200"/>
      <c r="L3189" s="200"/>
      <c r="M3189" s="200"/>
      <c r="N3189" s="200"/>
      <c r="O3189" s="200"/>
    </row>
    <row r="3190" spans="4:15" x14ac:dyDescent="0.5">
      <c r="D3190" s="200"/>
      <c r="E3190" s="200"/>
      <c r="F3190" s="200"/>
      <c r="G3190" s="200"/>
      <c r="H3190" s="200"/>
      <c r="I3190" s="200"/>
      <c r="J3190" s="200"/>
      <c r="K3190" s="200"/>
      <c r="L3190" s="200"/>
      <c r="M3190" s="200"/>
      <c r="N3190" s="200"/>
      <c r="O3190" s="200"/>
    </row>
    <row r="3191" spans="4:15" x14ac:dyDescent="0.5">
      <c r="D3191" s="200"/>
      <c r="E3191" s="200"/>
      <c r="F3191" s="200"/>
      <c r="G3191" s="200"/>
      <c r="H3191" s="200"/>
      <c r="I3191" s="200"/>
      <c r="J3191" s="200"/>
      <c r="K3191" s="200"/>
      <c r="L3191" s="200"/>
      <c r="M3191" s="200"/>
      <c r="N3191" s="200"/>
      <c r="O3191" s="200"/>
    </row>
    <row r="3192" spans="4:15" x14ac:dyDescent="0.5">
      <c r="D3192" s="200"/>
      <c r="E3192" s="200"/>
      <c r="F3192" s="200"/>
      <c r="G3192" s="200"/>
      <c r="H3192" s="200"/>
      <c r="I3192" s="200"/>
      <c r="J3192" s="200"/>
      <c r="K3192" s="200"/>
      <c r="L3192" s="200"/>
      <c r="M3192" s="200"/>
      <c r="N3192" s="200"/>
      <c r="O3192" s="200"/>
    </row>
    <row r="3193" spans="4:15" x14ac:dyDescent="0.5">
      <c r="D3193" s="200"/>
      <c r="E3193" s="200"/>
      <c r="F3193" s="200"/>
      <c r="G3193" s="200"/>
      <c r="H3193" s="200"/>
      <c r="I3193" s="200"/>
      <c r="J3193" s="200"/>
      <c r="K3193" s="200"/>
      <c r="L3193" s="200"/>
      <c r="M3193" s="200"/>
      <c r="N3193" s="200"/>
      <c r="O3193" s="200"/>
    </row>
    <row r="3194" spans="4:15" x14ac:dyDescent="0.5">
      <c r="D3194" s="200"/>
      <c r="E3194" s="200"/>
      <c r="F3194" s="200"/>
      <c r="G3194" s="200"/>
      <c r="H3194" s="200"/>
      <c r="I3194" s="200"/>
      <c r="J3194" s="200"/>
      <c r="K3194" s="200"/>
      <c r="L3194" s="200"/>
      <c r="M3194" s="200"/>
      <c r="N3194" s="200"/>
      <c r="O3194" s="200"/>
    </row>
    <row r="3195" spans="4:15" x14ac:dyDescent="0.5">
      <c r="D3195" s="200"/>
      <c r="E3195" s="200"/>
      <c r="F3195" s="200"/>
      <c r="G3195" s="200"/>
      <c r="H3195" s="200"/>
      <c r="I3195" s="200"/>
      <c r="J3195" s="200"/>
      <c r="K3195" s="200"/>
      <c r="L3195" s="200"/>
      <c r="M3195" s="200"/>
      <c r="N3195" s="200"/>
      <c r="O3195" s="200"/>
    </row>
    <row r="3196" spans="4:15" x14ac:dyDescent="0.5">
      <c r="D3196" s="200"/>
      <c r="E3196" s="200"/>
      <c r="F3196" s="200"/>
      <c r="G3196" s="200"/>
      <c r="H3196" s="200"/>
      <c r="I3196" s="200"/>
      <c r="J3196" s="200"/>
      <c r="K3196" s="200"/>
      <c r="L3196" s="200"/>
      <c r="M3196" s="200"/>
      <c r="N3196" s="200"/>
      <c r="O3196" s="200"/>
    </row>
    <row r="3197" spans="4:15" x14ac:dyDescent="0.5">
      <c r="D3197" s="200"/>
      <c r="E3197" s="200"/>
      <c r="F3197" s="200"/>
      <c r="G3197" s="200"/>
      <c r="H3197" s="200"/>
      <c r="I3197" s="200"/>
      <c r="J3197" s="200"/>
      <c r="K3197" s="200"/>
      <c r="L3197" s="200"/>
      <c r="M3197" s="200"/>
      <c r="N3197" s="200"/>
      <c r="O3197" s="200"/>
    </row>
    <row r="3198" spans="4:15" x14ac:dyDescent="0.5">
      <c r="D3198" s="200"/>
      <c r="E3198" s="200"/>
      <c r="F3198" s="200"/>
      <c r="G3198" s="200"/>
      <c r="H3198" s="200"/>
      <c r="I3198" s="200"/>
      <c r="J3198" s="200"/>
      <c r="K3198" s="200"/>
      <c r="L3198" s="200"/>
      <c r="M3198" s="200"/>
      <c r="N3198" s="200"/>
      <c r="O3198" s="200"/>
    </row>
    <row r="3199" spans="4:15" x14ac:dyDescent="0.5">
      <c r="D3199" s="200"/>
      <c r="E3199" s="200"/>
      <c r="F3199" s="200"/>
      <c r="G3199" s="200"/>
      <c r="H3199" s="200"/>
      <c r="I3199" s="200"/>
      <c r="J3199" s="200"/>
      <c r="K3199" s="200"/>
      <c r="L3199" s="200"/>
      <c r="M3199" s="200"/>
      <c r="N3199" s="200"/>
      <c r="O3199" s="200"/>
    </row>
    <row r="3200" spans="4:15" x14ac:dyDescent="0.5">
      <c r="D3200" s="200"/>
      <c r="E3200" s="200"/>
      <c r="F3200" s="200"/>
      <c r="G3200" s="200"/>
      <c r="H3200" s="200"/>
      <c r="I3200" s="200"/>
      <c r="J3200" s="200"/>
      <c r="K3200" s="200"/>
      <c r="L3200" s="200"/>
      <c r="M3200" s="200"/>
      <c r="N3200" s="200"/>
      <c r="O3200" s="200"/>
    </row>
    <row r="3201" spans="4:15" x14ac:dyDescent="0.5">
      <c r="D3201" s="200"/>
      <c r="E3201" s="200"/>
      <c r="F3201" s="200"/>
      <c r="G3201" s="200"/>
      <c r="H3201" s="200"/>
      <c r="I3201" s="200"/>
      <c r="J3201" s="200"/>
      <c r="K3201" s="200"/>
      <c r="L3201" s="200"/>
      <c r="M3201" s="200"/>
      <c r="N3201" s="200"/>
      <c r="O3201" s="200"/>
    </row>
    <row r="3202" spans="4:15" x14ac:dyDescent="0.5">
      <c r="D3202" s="200"/>
      <c r="E3202" s="200"/>
      <c r="F3202" s="200"/>
      <c r="G3202" s="200"/>
      <c r="H3202" s="200"/>
      <c r="I3202" s="200"/>
      <c r="J3202" s="200"/>
      <c r="K3202" s="200"/>
      <c r="L3202" s="200"/>
      <c r="M3202" s="200"/>
      <c r="N3202" s="200"/>
      <c r="O3202" s="200"/>
    </row>
    <row r="3203" spans="4:15" x14ac:dyDescent="0.5">
      <c r="D3203" s="200"/>
      <c r="E3203" s="200"/>
      <c r="F3203" s="200"/>
      <c r="G3203" s="200"/>
      <c r="H3203" s="200"/>
      <c r="I3203" s="200"/>
      <c r="J3203" s="200"/>
      <c r="K3203" s="200"/>
      <c r="L3203" s="200"/>
      <c r="M3203" s="200"/>
      <c r="N3203" s="200"/>
      <c r="O3203" s="200"/>
    </row>
    <row r="3204" spans="4:15" x14ac:dyDescent="0.5">
      <c r="D3204" s="200"/>
      <c r="E3204" s="200"/>
      <c r="F3204" s="200"/>
      <c r="G3204" s="200"/>
      <c r="H3204" s="200"/>
      <c r="I3204" s="200"/>
      <c r="J3204" s="200"/>
      <c r="K3204" s="200"/>
      <c r="L3204" s="200"/>
      <c r="M3204" s="200"/>
      <c r="N3204" s="200"/>
      <c r="O3204" s="200"/>
    </row>
    <row r="3205" spans="4:15" x14ac:dyDescent="0.5">
      <c r="D3205" s="200"/>
      <c r="E3205" s="200"/>
      <c r="F3205" s="200"/>
      <c r="G3205" s="200"/>
      <c r="H3205" s="200"/>
      <c r="I3205" s="200"/>
      <c r="J3205" s="200"/>
      <c r="K3205" s="200"/>
      <c r="L3205" s="200"/>
      <c r="M3205" s="200"/>
      <c r="N3205" s="200"/>
      <c r="O3205" s="200"/>
    </row>
    <row r="3206" spans="4:15" x14ac:dyDescent="0.5">
      <c r="D3206" s="200"/>
      <c r="E3206" s="200"/>
      <c r="F3206" s="200"/>
      <c r="G3206" s="200"/>
      <c r="H3206" s="200"/>
      <c r="I3206" s="200"/>
      <c r="J3206" s="200"/>
      <c r="K3206" s="200"/>
      <c r="L3206" s="200"/>
      <c r="M3206" s="200"/>
      <c r="N3206" s="200"/>
      <c r="O3206" s="200"/>
    </row>
    <row r="3207" spans="4:15" x14ac:dyDescent="0.5">
      <c r="D3207" s="200"/>
      <c r="E3207" s="200"/>
      <c r="F3207" s="200"/>
      <c r="G3207" s="200"/>
      <c r="H3207" s="200"/>
      <c r="I3207" s="200"/>
      <c r="J3207" s="200"/>
      <c r="K3207" s="200"/>
      <c r="L3207" s="200"/>
      <c r="M3207" s="200"/>
      <c r="N3207" s="200"/>
      <c r="O3207" s="200"/>
    </row>
    <row r="3208" spans="4:15" x14ac:dyDescent="0.5">
      <c r="D3208" s="200"/>
      <c r="E3208" s="200"/>
      <c r="F3208" s="200"/>
      <c r="G3208" s="200"/>
      <c r="H3208" s="200"/>
      <c r="I3208" s="200"/>
      <c r="J3208" s="200"/>
      <c r="K3208" s="200"/>
      <c r="L3208" s="200"/>
      <c r="M3208" s="200"/>
      <c r="N3208" s="200"/>
      <c r="O3208" s="200"/>
    </row>
    <row r="3209" spans="4:15" x14ac:dyDescent="0.5">
      <c r="D3209" s="200"/>
      <c r="E3209" s="200"/>
      <c r="F3209" s="200"/>
      <c r="G3209" s="200"/>
      <c r="H3209" s="200"/>
      <c r="I3209" s="200"/>
      <c r="J3209" s="200"/>
      <c r="K3209" s="200"/>
      <c r="L3209" s="200"/>
      <c r="M3209" s="200"/>
      <c r="N3209" s="200"/>
      <c r="O3209" s="200"/>
    </row>
    <row r="3210" spans="4:15" x14ac:dyDescent="0.5">
      <c r="D3210" s="200"/>
      <c r="E3210" s="200"/>
      <c r="F3210" s="200"/>
      <c r="G3210" s="200"/>
      <c r="H3210" s="200"/>
      <c r="I3210" s="200"/>
      <c r="J3210" s="200"/>
      <c r="K3210" s="200"/>
      <c r="L3210" s="200"/>
      <c r="M3210" s="200"/>
      <c r="N3210" s="200"/>
      <c r="O3210" s="200"/>
    </row>
    <row r="3211" spans="4:15" x14ac:dyDescent="0.5">
      <c r="D3211" s="200"/>
      <c r="E3211" s="200"/>
      <c r="F3211" s="200"/>
      <c r="G3211" s="200"/>
      <c r="H3211" s="200"/>
      <c r="I3211" s="200"/>
      <c r="J3211" s="200"/>
      <c r="K3211" s="200"/>
      <c r="L3211" s="200"/>
      <c r="M3211" s="200"/>
      <c r="N3211" s="200"/>
      <c r="O3211" s="200"/>
    </row>
    <row r="3212" spans="4:15" x14ac:dyDescent="0.5">
      <c r="D3212" s="200"/>
      <c r="E3212" s="200"/>
      <c r="F3212" s="200"/>
      <c r="G3212" s="200"/>
      <c r="H3212" s="200"/>
      <c r="I3212" s="200"/>
      <c r="J3212" s="200"/>
      <c r="K3212" s="200"/>
      <c r="L3212" s="200"/>
      <c r="M3212" s="200"/>
      <c r="N3212" s="200"/>
      <c r="O3212" s="200"/>
    </row>
    <row r="3213" spans="4:15" x14ac:dyDescent="0.5">
      <c r="D3213" s="200"/>
      <c r="E3213" s="200"/>
      <c r="F3213" s="200"/>
      <c r="G3213" s="200"/>
      <c r="H3213" s="200"/>
      <c r="I3213" s="200"/>
      <c r="J3213" s="200"/>
      <c r="K3213" s="200"/>
      <c r="L3213" s="200"/>
      <c r="M3213" s="200"/>
      <c r="N3213" s="200"/>
      <c r="O3213" s="200"/>
    </row>
    <row r="3214" spans="4:15" x14ac:dyDescent="0.5">
      <c r="D3214" s="200"/>
      <c r="E3214" s="200"/>
      <c r="F3214" s="200"/>
      <c r="G3214" s="200"/>
      <c r="H3214" s="200"/>
      <c r="I3214" s="200"/>
      <c r="J3214" s="200"/>
      <c r="K3214" s="200"/>
      <c r="L3214" s="200"/>
      <c r="M3214" s="200"/>
      <c r="N3214" s="200"/>
      <c r="O3214" s="200"/>
    </row>
    <row r="3215" spans="4:15" x14ac:dyDescent="0.5">
      <c r="D3215" s="200"/>
      <c r="E3215" s="200"/>
      <c r="F3215" s="200"/>
      <c r="G3215" s="200"/>
      <c r="H3215" s="200"/>
      <c r="I3215" s="200"/>
      <c r="J3215" s="200"/>
      <c r="K3215" s="200"/>
      <c r="L3215" s="200"/>
      <c r="M3215" s="200"/>
      <c r="N3215" s="200"/>
      <c r="O3215" s="200"/>
    </row>
    <row r="3216" spans="4:15" x14ac:dyDescent="0.5">
      <c r="D3216" s="200"/>
      <c r="E3216" s="200"/>
      <c r="F3216" s="200"/>
      <c r="G3216" s="200"/>
      <c r="H3216" s="200"/>
      <c r="I3216" s="200"/>
      <c r="J3216" s="200"/>
      <c r="K3216" s="200"/>
      <c r="L3216" s="200"/>
      <c r="M3216" s="200"/>
      <c r="N3216" s="200"/>
      <c r="O3216" s="200"/>
    </row>
    <row r="3217" spans="4:15" x14ac:dyDescent="0.5">
      <c r="D3217" s="200"/>
      <c r="E3217" s="200"/>
      <c r="F3217" s="200"/>
      <c r="G3217" s="200"/>
      <c r="H3217" s="200"/>
      <c r="I3217" s="200"/>
      <c r="J3217" s="200"/>
      <c r="K3217" s="200"/>
      <c r="L3217" s="200"/>
      <c r="M3217" s="200"/>
      <c r="N3217" s="200"/>
      <c r="O3217" s="200"/>
    </row>
    <row r="3218" spans="4:15" x14ac:dyDescent="0.5">
      <c r="D3218" s="200"/>
      <c r="E3218" s="200"/>
      <c r="F3218" s="200"/>
      <c r="G3218" s="200"/>
      <c r="H3218" s="200"/>
      <c r="I3218" s="200"/>
      <c r="J3218" s="200"/>
      <c r="K3218" s="200"/>
      <c r="L3218" s="200"/>
      <c r="M3218" s="200"/>
      <c r="N3218" s="200"/>
      <c r="O3218" s="200"/>
    </row>
    <row r="3219" spans="4:15" x14ac:dyDescent="0.5">
      <c r="D3219" s="200"/>
      <c r="E3219" s="200"/>
      <c r="F3219" s="200"/>
      <c r="G3219" s="200"/>
      <c r="H3219" s="200"/>
      <c r="I3219" s="200"/>
      <c r="J3219" s="200"/>
      <c r="K3219" s="200"/>
      <c r="L3219" s="200"/>
      <c r="M3219" s="200"/>
      <c r="N3219" s="200"/>
      <c r="O3219" s="200"/>
    </row>
    <row r="3220" spans="4:15" x14ac:dyDescent="0.5">
      <c r="D3220" s="200"/>
      <c r="E3220" s="200"/>
      <c r="F3220" s="200"/>
      <c r="G3220" s="200"/>
      <c r="H3220" s="200"/>
      <c r="I3220" s="200"/>
      <c r="J3220" s="200"/>
      <c r="K3220" s="200"/>
      <c r="L3220" s="200"/>
      <c r="M3220" s="200"/>
      <c r="N3220" s="200"/>
      <c r="O3220" s="200"/>
    </row>
    <row r="3221" spans="4:15" x14ac:dyDescent="0.5">
      <c r="D3221" s="200"/>
      <c r="E3221" s="200"/>
      <c r="F3221" s="200"/>
      <c r="G3221" s="200"/>
      <c r="H3221" s="200"/>
      <c r="I3221" s="200"/>
      <c r="J3221" s="200"/>
      <c r="K3221" s="200"/>
      <c r="L3221" s="200"/>
      <c r="M3221" s="200"/>
      <c r="N3221" s="200"/>
      <c r="O3221" s="200"/>
    </row>
    <row r="3222" spans="4:15" x14ac:dyDescent="0.5">
      <c r="D3222" s="200"/>
      <c r="E3222" s="200"/>
      <c r="F3222" s="200"/>
      <c r="G3222" s="200"/>
      <c r="H3222" s="200"/>
      <c r="I3222" s="200"/>
      <c r="J3222" s="200"/>
      <c r="K3222" s="200"/>
      <c r="L3222" s="200"/>
      <c r="M3222" s="200"/>
      <c r="N3222" s="200"/>
      <c r="O3222" s="200"/>
    </row>
    <row r="3223" spans="4:15" x14ac:dyDescent="0.5">
      <c r="D3223" s="200"/>
      <c r="E3223" s="200"/>
      <c r="F3223" s="200"/>
      <c r="G3223" s="200"/>
      <c r="H3223" s="200"/>
      <c r="I3223" s="200"/>
      <c r="J3223" s="200"/>
      <c r="K3223" s="200"/>
      <c r="L3223" s="200"/>
      <c r="M3223" s="200"/>
      <c r="N3223" s="200"/>
      <c r="O3223" s="200"/>
    </row>
    <row r="3224" spans="4:15" x14ac:dyDescent="0.5">
      <c r="D3224" s="200"/>
      <c r="E3224" s="200"/>
      <c r="F3224" s="200"/>
      <c r="G3224" s="200"/>
      <c r="H3224" s="200"/>
      <c r="I3224" s="200"/>
      <c r="J3224" s="200"/>
      <c r="K3224" s="200"/>
      <c r="L3224" s="200"/>
      <c r="M3224" s="200"/>
      <c r="N3224" s="200"/>
      <c r="O3224" s="200"/>
    </row>
    <row r="3225" spans="4:15" x14ac:dyDescent="0.5">
      <c r="D3225" s="200"/>
      <c r="E3225" s="200"/>
      <c r="F3225" s="200"/>
      <c r="G3225" s="200"/>
      <c r="H3225" s="200"/>
      <c r="I3225" s="200"/>
      <c r="J3225" s="200"/>
      <c r="K3225" s="200"/>
      <c r="L3225" s="200"/>
      <c r="M3225" s="200"/>
      <c r="N3225" s="200"/>
      <c r="O3225" s="200"/>
    </row>
    <row r="3226" spans="4:15" x14ac:dyDescent="0.5">
      <c r="D3226" s="200"/>
      <c r="E3226" s="200"/>
      <c r="F3226" s="200"/>
      <c r="G3226" s="200"/>
      <c r="H3226" s="200"/>
      <c r="I3226" s="200"/>
      <c r="J3226" s="200"/>
      <c r="K3226" s="200"/>
      <c r="L3226" s="200"/>
      <c r="M3226" s="200"/>
      <c r="N3226" s="200"/>
      <c r="O3226" s="200"/>
    </row>
    <row r="3227" spans="4:15" x14ac:dyDescent="0.5">
      <c r="D3227" s="200"/>
      <c r="E3227" s="200"/>
      <c r="F3227" s="200"/>
      <c r="G3227" s="200"/>
      <c r="H3227" s="200"/>
      <c r="I3227" s="200"/>
      <c r="J3227" s="200"/>
      <c r="K3227" s="200"/>
      <c r="L3227" s="200"/>
      <c r="M3227" s="200"/>
      <c r="N3227" s="200"/>
      <c r="O3227" s="200"/>
    </row>
    <row r="3228" spans="4:15" x14ac:dyDescent="0.5">
      <c r="D3228" s="200"/>
      <c r="E3228" s="200"/>
      <c r="F3228" s="200"/>
      <c r="G3228" s="200"/>
      <c r="H3228" s="200"/>
      <c r="I3228" s="200"/>
      <c r="J3228" s="200"/>
      <c r="K3228" s="200"/>
      <c r="L3228" s="200"/>
      <c r="M3228" s="200"/>
      <c r="N3228" s="200"/>
      <c r="O3228" s="200"/>
    </row>
    <row r="3229" spans="4:15" x14ac:dyDescent="0.5">
      <c r="D3229" s="200"/>
      <c r="E3229" s="200"/>
      <c r="F3229" s="200"/>
      <c r="G3229" s="200"/>
      <c r="H3229" s="200"/>
      <c r="I3229" s="200"/>
      <c r="J3229" s="200"/>
      <c r="K3229" s="200"/>
      <c r="L3229" s="200"/>
      <c r="M3229" s="200"/>
      <c r="N3229" s="200"/>
      <c r="O3229" s="200"/>
    </row>
    <row r="3230" spans="4:15" x14ac:dyDescent="0.5">
      <c r="D3230" s="200"/>
      <c r="E3230" s="200"/>
      <c r="F3230" s="200"/>
      <c r="G3230" s="200"/>
      <c r="H3230" s="200"/>
      <c r="I3230" s="200"/>
      <c r="J3230" s="200"/>
      <c r="K3230" s="200"/>
      <c r="L3230" s="200"/>
      <c r="M3230" s="200"/>
      <c r="N3230" s="200"/>
      <c r="O3230" s="200"/>
    </row>
    <row r="3231" spans="4:15" x14ac:dyDescent="0.5">
      <c r="D3231" s="200"/>
      <c r="E3231" s="200"/>
      <c r="F3231" s="200"/>
      <c r="G3231" s="200"/>
      <c r="H3231" s="200"/>
      <c r="I3231" s="200"/>
      <c r="J3231" s="200"/>
      <c r="K3231" s="200"/>
      <c r="L3231" s="200"/>
      <c r="M3231" s="200"/>
      <c r="N3231" s="200"/>
      <c r="O3231" s="200"/>
    </row>
    <row r="3232" spans="4:15" x14ac:dyDescent="0.5">
      <c r="D3232" s="200"/>
      <c r="E3232" s="200"/>
      <c r="F3232" s="200"/>
      <c r="G3232" s="200"/>
      <c r="H3232" s="200"/>
      <c r="I3232" s="200"/>
      <c r="J3232" s="200"/>
      <c r="K3232" s="200"/>
      <c r="L3232" s="200"/>
      <c r="M3232" s="200"/>
      <c r="N3232" s="200"/>
      <c r="O3232" s="200"/>
    </row>
    <row r="3233" spans="4:15" x14ac:dyDescent="0.5">
      <c r="D3233" s="200"/>
      <c r="E3233" s="200"/>
      <c r="F3233" s="200"/>
      <c r="G3233" s="200"/>
      <c r="H3233" s="200"/>
      <c r="I3233" s="200"/>
      <c r="J3233" s="200"/>
      <c r="K3233" s="200"/>
      <c r="L3233" s="200"/>
      <c r="M3233" s="200"/>
      <c r="N3233" s="200"/>
      <c r="O3233" s="200"/>
    </row>
    <row r="3234" spans="4:15" x14ac:dyDescent="0.5">
      <c r="D3234" s="200"/>
      <c r="E3234" s="200"/>
      <c r="F3234" s="200"/>
      <c r="G3234" s="200"/>
      <c r="H3234" s="200"/>
      <c r="I3234" s="200"/>
      <c r="J3234" s="200"/>
      <c r="K3234" s="200"/>
      <c r="L3234" s="200"/>
      <c r="M3234" s="200"/>
      <c r="N3234" s="200"/>
      <c r="O3234" s="200"/>
    </row>
    <row r="3235" spans="4:15" x14ac:dyDescent="0.5">
      <c r="D3235" s="200"/>
      <c r="E3235" s="200"/>
      <c r="F3235" s="200"/>
      <c r="G3235" s="200"/>
      <c r="H3235" s="200"/>
      <c r="I3235" s="200"/>
      <c r="J3235" s="200"/>
      <c r="K3235" s="200"/>
      <c r="L3235" s="200"/>
      <c r="M3235" s="200"/>
      <c r="N3235" s="200"/>
      <c r="O3235" s="200"/>
    </row>
    <row r="3236" spans="4:15" x14ac:dyDescent="0.5">
      <c r="D3236" s="200"/>
      <c r="E3236" s="200"/>
      <c r="F3236" s="200"/>
      <c r="G3236" s="200"/>
      <c r="H3236" s="200"/>
      <c r="I3236" s="200"/>
      <c r="J3236" s="200"/>
      <c r="K3236" s="200"/>
      <c r="L3236" s="200"/>
      <c r="M3236" s="200"/>
      <c r="N3236" s="200"/>
      <c r="O3236" s="200"/>
    </row>
    <row r="3237" spans="4:15" x14ac:dyDescent="0.5">
      <c r="D3237" s="200"/>
      <c r="E3237" s="200"/>
      <c r="F3237" s="200"/>
      <c r="G3237" s="200"/>
      <c r="H3237" s="200"/>
      <c r="I3237" s="200"/>
      <c r="J3237" s="200"/>
      <c r="K3237" s="200"/>
      <c r="L3237" s="200"/>
      <c r="M3237" s="200"/>
      <c r="N3237" s="200"/>
      <c r="O3237" s="200"/>
    </row>
    <row r="3238" spans="4:15" x14ac:dyDescent="0.5">
      <c r="D3238" s="200"/>
      <c r="E3238" s="200"/>
      <c r="F3238" s="200"/>
      <c r="G3238" s="200"/>
      <c r="H3238" s="200"/>
      <c r="I3238" s="200"/>
      <c r="J3238" s="200"/>
      <c r="K3238" s="200"/>
      <c r="L3238" s="200"/>
      <c r="M3238" s="200"/>
      <c r="N3238" s="200"/>
      <c r="O3238" s="200"/>
    </row>
    <row r="3239" spans="4:15" x14ac:dyDescent="0.5">
      <c r="D3239" s="200"/>
      <c r="E3239" s="200"/>
      <c r="F3239" s="200"/>
      <c r="G3239" s="200"/>
      <c r="H3239" s="200"/>
      <c r="I3239" s="200"/>
      <c r="J3239" s="200"/>
      <c r="K3239" s="200"/>
      <c r="L3239" s="200"/>
      <c r="M3239" s="200"/>
      <c r="N3239" s="200"/>
      <c r="O3239" s="200"/>
    </row>
    <row r="3240" spans="4:15" x14ac:dyDescent="0.5">
      <c r="D3240" s="200"/>
      <c r="E3240" s="200"/>
      <c r="F3240" s="200"/>
      <c r="G3240" s="200"/>
      <c r="H3240" s="200"/>
      <c r="I3240" s="200"/>
      <c r="J3240" s="200"/>
      <c r="K3240" s="200"/>
      <c r="L3240" s="200"/>
      <c r="M3240" s="200"/>
      <c r="N3240" s="200"/>
      <c r="O3240" s="200"/>
    </row>
    <row r="3241" spans="4:15" x14ac:dyDescent="0.5">
      <c r="D3241" s="200"/>
      <c r="E3241" s="200"/>
      <c r="F3241" s="200"/>
      <c r="G3241" s="200"/>
      <c r="H3241" s="200"/>
      <c r="I3241" s="200"/>
      <c r="J3241" s="200"/>
      <c r="K3241" s="200"/>
      <c r="L3241" s="200"/>
      <c r="M3241" s="200"/>
      <c r="N3241" s="200"/>
      <c r="O3241" s="200"/>
    </row>
    <row r="3242" spans="4:15" x14ac:dyDescent="0.5">
      <c r="D3242" s="200"/>
      <c r="E3242" s="200"/>
      <c r="F3242" s="200"/>
      <c r="G3242" s="200"/>
      <c r="H3242" s="200"/>
      <c r="I3242" s="200"/>
      <c r="J3242" s="200"/>
      <c r="K3242" s="200"/>
      <c r="L3242" s="200"/>
      <c r="M3242" s="200"/>
      <c r="N3242" s="200"/>
      <c r="O3242" s="200"/>
    </row>
    <row r="3243" spans="4:15" x14ac:dyDescent="0.5">
      <c r="D3243" s="200"/>
      <c r="E3243" s="200"/>
      <c r="F3243" s="200"/>
      <c r="G3243" s="200"/>
      <c r="H3243" s="200"/>
      <c r="I3243" s="200"/>
      <c r="J3243" s="200"/>
      <c r="K3243" s="200"/>
      <c r="L3243" s="200"/>
      <c r="M3243" s="200"/>
      <c r="N3243" s="200"/>
      <c r="O3243" s="200"/>
    </row>
    <row r="3244" spans="4:15" x14ac:dyDescent="0.5">
      <c r="D3244" s="200"/>
      <c r="E3244" s="200"/>
      <c r="F3244" s="200"/>
      <c r="G3244" s="200"/>
      <c r="H3244" s="200"/>
      <c r="I3244" s="200"/>
      <c r="J3244" s="200"/>
      <c r="K3244" s="200"/>
      <c r="L3244" s="200"/>
      <c r="M3244" s="200"/>
      <c r="N3244" s="200"/>
      <c r="O3244" s="200"/>
    </row>
    <row r="3245" spans="4:15" x14ac:dyDescent="0.5">
      <c r="D3245" s="200"/>
      <c r="E3245" s="200"/>
      <c r="F3245" s="200"/>
      <c r="G3245" s="200"/>
      <c r="H3245" s="200"/>
      <c r="I3245" s="200"/>
      <c r="J3245" s="200"/>
      <c r="K3245" s="200"/>
      <c r="L3245" s="200"/>
      <c r="M3245" s="200"/>
      <c r="N3245" s="200"/>
      <c r="O3245" s="200"/>
    </row>
    <row r="3246" spans="4:15" x14ac:dyDescent="0.5">
      <c r="D3246" s="200"/>
      <c r="E3246" s="200"/>
      <c r="F3246" s="200"/>
      <c r="G3246" s="200"/>
      <c r="H3246" s="200"/>
      <c r="I3246" s="200"/>
      <c r="J3246" s="200"/>
      <c r="K3246" s="200"/>
      <c r="L3246" s="200"/>
      <c r="M3246" s="200"/>
      <c r="N3246" s="200"/>
      <c r="O3246" s="200"/>
    </row>
    <row r="3247" spans="4:15" x14ac:dyDescent="0.5">
      <c r="D3247" s="200"/>
      <c r="E3247" s="200"/>
      <c r="F3247" s="200"/>
      <c r="G3247" s="200"/>
      <c r="H3247" s="200"/>
      <c r="I3247" s="200"/>
      <c r="J3247" s="200"/>
      <c r="K3247" s="200"/>
      <c r="L3247" s="200"/>
      <c r="M3247" s="200"/>
      <c r="N3247" s="200"/>
      <c r="O3247" s="200"/>
    </row>
    <row r="3248" spans="4:15" x14ac:dyDescent="0.5">
      <c r="D3248" s="200"/>
      <c r="E3248" s="200"/>
      <c r="F3248" s="200"/>
      <c r="G3248" s="200"/>
      <c r="H3248" s="200"/>
      <c r="I3248" s="200"/>
      <c r="J3248" s="200"/>
      <c r="K3248" s="200"/>
      <c r="L3248" s="200"/>
      <c r="M3248" s="200"/>
      <c r="N3248" s="200"/>
      <c r="O3248" s="200"/>
    </row>
    <row r="3249" spans="4:15" x14ac:dyDescent="0.5">
      <c r="D3249" s="200"/>
      <c r="E3249" s="200"/>
      <c r="F3249" s="200"/>
      <c r="G3249" s="200"/>
      <c r="H3249" s="200"/>
      <c r="I3249" s="200"/>
      <c r="J3249" s="200"/>
      <c r="K3249" s="200"/>
      <c r="L3249" s="200"/>
      <c r="M3249" s="200"/>
      <c r="N3249" s="200"/>
      <c r="O3249" s="200"/>
    </row>
    <row r="3250" spans="4:15" x14ac:dyDescent="0.5">
      <c r="D3250" s="200"/>
      <c r="E3250" s="200"/>
      <c r="F3250" s="200"/>
      <c r="G3250" s="200"/>
      <c r="H3250" s="200"/>
      <c r="I3250" s="200"/>
      <c r="J3250" s="200"/>
      <c r="K3250" s="200"/>
      <c r="L3250" s="200"/>
      <c r="M3250" s="200"/>
      <c r="N3250" s="200"/>
      <c r="O3250" s="200"/>
    </row>
    <row r="3251" spans="4:15" x14ac:dyDescent="0.5">
      <c r="D3251" s="200"/>
      <c r="E3251" s="200"/>
      <c r="F3251" s="200"/>
      <c r="G3251" s="200"/>
      <c r="H3251" s="200"/>
      <c r="I3251" s="200"/>
      <c r="J3251" s="200"/>
      <c r="K3251" s="200"/>
      <c r="L3251" s="200"/>
      <c r="M3251" s="200"/>
      <c r="N3251" s="200"/>
      <c r="O3251" s="200"/>
    </row>
    <row r="3252" spans="4:15" x14ac:dyDescent="0.5">
      <c r="D3252" s="200"/>
      <c r="E3252" s="200"/>
      <c r="F3252" s="200"/>
      <c r="G3252" s="200"/>
      <c r="H3252" s="200"/>
      <c r="I3252" s="200"/>
      <c r="J3252" s="200"/>
      <c r="K3252" s="200"/>
      <c r="L3252" s="200"/>
      <c r="M3252" s="200"/>
      <c r="N3252" s="200"/>
      <c r="O3252" s="200"/>
    </row>
    <row r="3253" spans="4:15" x14ac:dyDescent="0.5">
      <c r="D3253" s="200"/>
      <c r="E3253" s="200"/>
      <c r="F3253" s="200"/>
      <c r="G3253" s="200"/>
      <c r="H3253" s="200"/>
      <c r="I3253" s="200"/>
      <c r="J3253" s="200"/>
      <c r="K3253" s="200"/>
      <c r="L3253" s="200"/>
      <c r="M3253" s="200"/>
      <c r="N3253" s="200"/>
      <c r="O3253" s="200"/>
    </row>
    <row r="3254" spans="4:15" x14ac:dyDescent="0.5">
      <c r="D3254" s="200"/>
      <c r="E3254" s="200"/>
      <c r="F3254" s="200"/>
      <c r="G3254" s="200"/>
      <c r="H3254" s="200"/>
      <c r="I3254" s="200"/>
      <c r="J3254" s="200"/>
      <c r="K3254" s="200"/>
      <c r="L3254" s="200"/>
      <c r="M3254" s="200"/>
      <c r="N3254" s="200"/>
      <c r="O3254" s="200"/>
    </row>
    <row r="3255" spans="4:15" x14ac:dyDescent="0.5">
      <c r="D3255" s="200"/>
      <c r="E3255" s="200"/>
      <c r="F3255" s="200"/>
      <c r="G3255" s="200"/>
      <c r="H3255" s="200"/>
      <c r="I3255" s="200"/>
      <c r="J3255" s="200"/>
      <c r="K3255" s="200"/>
      <c r="L3255" s="200"/>
      <c r="M3255" s="200"/>
      <c r="N3255" s="200"/>
      <c r="O3255" s="200"/>
    </row>
    <row r="3256" spans="4:15" x14ac:dyDescent="0.5">
      <c r="D3256" s="200"/>
      <c r="E3256" s="200"/>
      <c r="F3256" s="200"/>
      <c r="G3256" s="200"/>
      <c r="H3256" s="200"/>
      <c r="I3256" s="200"/>
      <c r="J3256" s="200"/>
      <c r="K3256" s="200"/>
      <c r="L3256" s="200"/>
      <c r="M3256" s="200"/>
      <c r="N3256" s="200"/>
      <c r="O3256" s="200"/>
    </row>
    <row r="3257" spans="4:15" x14ac:dyDescent="0.5">
      <c r="D3257" s="200"/>
      <c r="E3257" s="200"/>
      <c r="F3257" s="200"/>
      <c r="G3257" s="200"/>
      <c r="H3257" s="200"/>
      <c r="I3257" s="200"/>
      <c r="J3257" s="200"/>
      <c r="K3257" s="200"/>
      <c r="L3257" s="200"/>
      <c r="M3257" s="200"/>
      <c r="N3257" s="200"/>
      <c r="O3257" s="200"/>
    </row>
    <row r="3258" spans="4:15" x14ac:dyDescent="0.5">
      <c r="D3258" s="200"/>
      <c r="E3258" s="200"/>
      <c r="F3258" s="200"/>
      <c r="G3258" s="200"/>
      <c r="H3258" s="200"/>
      <c r="I3258" s="200"/>
      <c r="J3258" s="200"/>
      <c r="K3258" s="200"/>
      <c r="L3258" s="200"/>
      <c r="M3258" s="200"/>
      <c r="N3258" s="200"/>
      <c r="O3258" s="200"/>
    </row>
    <row r="3259" spans="4:15" x14ac:dyDescent="0.5">
      <c r="D3259" s="200"/>
      <c r="E3259" s="200"/>
      <c r="F3259" s="200"/>
      <c r="G3259" s="200"/>
      <c r="H3259" s="200"/>
      <c r="I3259" s="200"/>
      <c r="J3259" s="200"/>
      <c r="K3259" s="200"/>
      <c r="L3259" s="200"/>
      <c r="M3259" s="200"/>
      <c r="N3259" s="200"/>
      <c r="O3259" s="200"/>
    </row>
    <row r="3260" spans="4:15" x14ac:dyDescent="0.5">
      <c r="D3260" s="200"/>
      <c r="E3260" s="200"/>
      <c r="F3260" s="200"/>
      <c r="G3260" s="200"/>
      <c r="H3260" s="200"/>
      <c r="I3260" s="200"/>
      <c r="J3260" s="200"/>
      <c r="K3260" s="200"/>
      <c r="L3260" s="200"/>
      <c r="M3260" s="200"/>
      <c r="N3260" s="200"/>
      <c r="O3260" s="200"/>
    </row>
    <row r="3261" spans="4:15" x14ac:dyDescent="0.5">
      <c r="D3261" s="200"/>
      <c r="E3261" s="200"/>
      <c r="F3261" s="200"/>
      <c r="G3261" s="200"/>
      <c r="H3261" s="200"/>
      <c r="I3261" s="200"/>
      <c r="J3261" s="200"/>
      <c r="K3261" s="200"/>
      <c r="L3261" s="200"/>
      <c r="M3261" s="200"/>
      <c r="N3261" s="200"/>
      <c r="O3261" s="200"/>
    </row>
    <row r="3262" spans="4:15" x14ac:dyDescent="0.5">
      <c r="D3262" s="200"/>
      <c r="E3262" s="200"/>
      <c r="F3262" s="200"/>
      <c r="G3262" s="200"/>
      <c r="H3262" s="200"/>
      <c r="I3262" s="200"/>
      <c r="J3262" s="200"/>
      <c r="K3262" s="200"/>
      <c r="L3262" s="200"/>
      <c r="M3262" s="200"/>
      <c r="N3262" s="200"/>
      <c r="O3262" s="200"/>
    </row>
    <row r="3263" spans="4:15" x14ac:dyDescent="0.5">
      <c r="D3263" s="200"/>
      <c r="E3263" s="200"/>
      <c r="F3263" s="200"/>
      <c r="G3263" s="200"/>
      <c r="H3263" s="200"/>
      <c r="I3263" s="200"/>
      <c r="J3263" s="200"/>
      <c r="K3263" s="200"/>
      <c r="L3263" s="200"/>
      <c r="M3263" s="200"/>
      <c r="N3263" s="200"/>
      <c r="O3263" s="200"/>
    </row>
    <row r="3264" spans="4:15" x14ac:dyDescent="0.5">
      <c r="D3264" s="200"/>
      <c r="E3264" s="200"/>
      <c r="F3264" s="200"/>
      <c r="G3264" s="200"/>
      <c r="H3264" s="200"/>
      <c r="I3264" s="200"/>
      <c r="J3264" s="200"/>
      <c r="K3264" s="200"/>
      <c r="L3264" s="200"/>
      <c r="M3264" s="200"/>
      <c r="N3264" s="200"/>
      <c r="O3264" s="200"/>
    </row>
    <row r="3265" spans="4:15" x14ac:dyDescent="0.5">
      <c r="D3265" s="200"/>
      <c r="E3265" s="200"/>
      <c r="F3265" s="200"/>
      <c r="G3265" s="200"/>
      <c r="H3265" s="200"/>
      <c r="I3265" s="200"/>
      <c r="J3265" s="200"/>
      <c r="K3265" s="200"/>
      <c r="L3265" s="200"/>
      <c r="M3265" s="200"/>
      <c r="N3265" s="200"/>
      <c r="O3265" s="200"/>
    </row>
    <row r="3266" spans="4:15" x14ac:dyDescent="0.5">
      <c r="D3266" s="200"/>
      <c r="E3266" s="200"/>
      <c r="F3266" s="200"/>
      <c r="G3266" s="200"/>
      <c r="H3266" s="200"/>
      <c r="I3266" s="200"/>
      <c r="J3266" s="200"/>
      <c r="K3266" s="200"/>
      <c r="L3266" s="200"/>
      <c r="M3266" s="200"/>
      <c r="N3266" s="200"/>
      <c r="O3266" s="200"/>
    </row>
    <row r="3267" spans="4:15" x14ac:dyDescent="0.5">
      <c r="D3267" s="200"/>
      <c r="E3267" s="200"/>
      <c r="F3267" s="200"/>
      <c r="G3267" s="200"/>
      <c r="H3267" s="200"/>
      <c r="I3267" s="200"/>
      <c r="J3267" s="200"/>
      <c r="K3267" s="200"/>
      <c r="L3267" s="200"/>
      <c r="M3267" s="200"/>
      <c r="N3267" s="200"/>
      <c r="O3267" s="200"/>
    </row>
    <row r="3268" spans="4:15" x14ac:dyDescent="0.5">
      <c r="D3268" s="200"/>
      <c r="E3268" s="200"/>
      <c r="F3268" s="200"/>
      <c r="G3268" s="200"/>
      <c r="H3268" s="200"/>
      <c r="I3268" s="200"/>
      <c r="J3268" s="200"/>
      <c r="K3268" s="200"/>
      <c r="L3268" s="200"/>
      <c r="M3268" s="200"/>
      <c r="N3268" s="200"/>
      <c r="O3268" s="200"/>
    </row>
    <row r="3269" spans="4:15" x14ac:dyDescent="0.5">
      <c r="D3269" s="200"/>
      <c r="E3269" s="200"/>
      <c r="F3269" s="200"/>
      <c r="G3269" s="200"/>
      <c r="H3269" s="200"/>
      <c r="I3269" s="200"/>
      <c r="J3269" s="200"/>
      <c r="K3269" s="200"/>
      <c r="L3269" s="200"/>
      <c r="M3269" s="200"/>
      <c r="N3269" s="200"/>
      <c r="O3269" s="200"/>
    </row>
    <row r="3270" spans="4:15" x14ac:dyDescent="0.5">
      <c r="D3270" s="200"/>
      <c r="E3270" s="200"/>
      <c r="F3270" s="200"/>
      <c r="G3270" s="200"/>
      <c r="H3270" s="200"/>
      <c r="I3270" s="200"/>
      <c r="J3270" s="200"/>
      <c r="K3270" s="200"/>
      <c r="L3270" s="200"/>
      <c r="M3270" s="200"/>
      <c r="N3270" s="200"/>
      <c r="O3270" s="200"/>
    </row>
    <row r="3271" spans="4:15" x14ac:dyDescent="0.5">
      <c r="D3271" s="200"/>
      <c r="E3271" s="200"/>
      <c r="F3271" s="200"/>
      <c r="G3271" s="200"/>
      <c r="H3271" s="200"/>
      <c r="I3271" s="200"/>
      <c r="J3271" s="200"/>
      <c r="K3271" s="200"/>
      <c r="L3271" s="200"/>
      <c r="M3271" s="200"/>
      <c r="N3271" s="200"/>
      <c r="O3271" s="200"/>
    </row>
    <row r="3272" spans="4:15" x14ac:dyDescent="0.5">
      <c r="D3272" s="200"/>
      <c r="E3272" s="200"/>
      <c r="F3272" s="200"/>
      <c r="G3272" s="200"/>
      <c r="H3272" s="200"/>
      <c r="I3272" s="200"/>
      <c r="J3272" s="200"/>
      <c r="K3272" s="200"/>
      <c r="L3272" s="200"/>
      <c r="M3272" s="200"/>
      <c r="N3272" s="200"/>
      <c r="O3272" s="200"/>
    </row>
    <row r="3273" spans="4:15" x14ac:dyDescent="0.5">
      <c r="D3273" s="200"/>
      <c r="E3273" s="200"/>
      <c r="F3273" s="200"/>
      <c r="G3273" s="200"/>
      <c r="H3273" s="200"/>
      <c r="I3273" s="200"/>
      <c r="J3273" s="200"/>
      <c r="K3273" s="200"/>
      <c r="L3273" s="200"/>
      <c r="M3273" s="200"/>
      <c r="N3273" s="200"/>
      <c r="O3273" s="200"/>
    </row>
    <row r="3274" spans="4:15" x14ac:dyDescent="0.5">
      <c r="D3274" s="200"/>
      <c r="E3274" s="200"/>
      <c r="F3274" s="200"/>
      <c r="G3274" s="200"/>
      <c r="H3274" s="200"/>
      <c r="I3274" s="200"/>
      <c r="J3274" s="200"/>
      <c r="K3274" s="200"/>
      <c r="L3274" s="200"/>
      <c r="M3274" s="200"/>
      <c r="N3274" s="200"/>
      <c r="O3274" s="200"/>
    </row>
    <row r="3275" spans="4:15" x14ac:dyDescent="0.5">
      <c r="D3275" s="200"/>
      <c r="E3275" s="200"/>
      <c r="F3275" s="200"/>
      <c r="G3275" s="200"/>
      <c r="H3275" s="200"/>
      <c r="I3275" s="200"/>
      <c r="J3275" s="200"/>
      <c r="K3275" s="200"/>
      <c r="L3275" s="200"/>
      <c r="M3275" s="200"/>
      <c r="N3275" s="200"/>
      <c r="O3275" s="200"/>
    </row>
    <row r="3276" spans="4:15" x14ac:dyDescent="0.5">
      <c r="D3276" s="200"/>
      <c r="E3276" s="200"/>
      <c r="F3276" s="200"/>
      <c r="G3276" s="200"/>
      <c r="H3276" s="200"/>
      <c r="I3276" s="200"/>
      <c r="J3276" s="200"/>
      <c r="K3276" s="200"/>
      <c r="L3276" s="200"/>
      <c r="M3276" s="200"/>
      <c r="N3276" s="200"/>
      <c r="O3276" s="200"/>
    </row>
    <row r="3277" spans="4:15" x14ac:dyDescent="0.5">
      <c r="D3277" s="200"/>
      <c r="E3277" s="200"/>
      <c r="F3277" s="200"/>
      <c r="G3277" s="200"/>
      <c r="H3277" s="200"/>
      <c r="I3277" s="200"/>
      <c r="J3277" s="200"/>
      <c r="K3277" s="200"/>
      <c r="L3277" s="200"/>
      <c r="M3277" s="200"/>
      <c r="N3277" s="200"/>
      <c r="O3277" s="200"/>
    </row>
    <row r="3278" spans="4:15" x14ac:dyDescent="0.5">
      <c r="D3278" s="200"/>
      <c r="E3278" s="200"/>
      <c r="F3278" s="200"/>
      <c r="G3278" s="200"/>
      <c r="H3278" s="200"/>
      <c r="I3278" s="200"/>
      <c r="J3278" s="200"/>
      <c r="K3278" s="200"/>
      <c r="L3278" s="200"/>
      <c r="M3278" s="200"/>
      <c r="N3278" s="200"/>
      <c r="O3278" s="200"/>
    </row>
    <row r="3279" spans="4:15" x14ac:dyDescent="0.5">
      <c r="D3279" s="200"/>
      <c r="E3279" s="200"/>
      <c r="F3279" s="200"/>
      <c r="G3279" s="200"/>
      <c r="H3279" s="200"/>
      <c r="I3279" s="200"/>
      <c r="J3279" s="200"/>
      <c r="K3279" s="200"/>
      <c r="L3279" s="200"/>
      <c r="M3279" s="200"/>
      <c r="N3279" s="200"/>
      <c r="O3279" s="200"/>
    </row>
    <row r="3280" spans="4:15" x14ac:dyDescent="0.5">
      <c r="D3280" s="200"/>
      <c r="E3280" s="200"/>
      <c r="F3280" s="200"/>
      <c r="G3280" s="200"/>
      <c r="H3280" s="200"/>
      <c r="I3280" s="200"/>
      <c r="J3280" s="200"/>
      <c r="K3280" s="200"/>
      <c r="L3280" s="200"/>
      <c r="M3280" s="200"/>
      <c r="N3280" s="200"/>
      <c r="O3280" s="200"/>
    </row>
    <row r="3281" spans="4:15" x14ac:dyDescent="0.5">
      <c r="D3281" s="200"/>
      <c r="E3281" s="200"/>
      <c r="F3281" s="200"/>
      <c r="G3281" s="200"/>
      <c r="H3281" s="200"/>
      <c r="I3281" s="200"/>
      <c r="J3281" s="200"/>
      <c r="K3281" s="200"/>
      <c r="L3281" s="200"/>
      <c r="M3281" s="200"/>
      <c r="N3281" s="200"/>
      <c r="O3281" s="200"/>
    </row>
    <row r="3282" spans="4:15" x14ac:dyDescent="0.5">
      <c r="D3282" s="200"/>
      <c r="E3282" s="200"/>
      <c r="F3282" s="200"/>
      <c r="G3282" s="200"/>
      <c r="H3282" s="200"/>
      <c r="I3282" s="200"/>
      <c r="J3282" s="200"/>
      <c r="K3282" s="200"/>
      <c r="L3282" s="200"/>
      <c r="M3282" s="200"/>
      <c r="N3282" s="200"/>
      <c r="O3282" s="200"/>
    </row>
    <row r="3283" spans="4:15" x14ac:dyDescent="0.5">
      <c r="D3283" s="200"/>
      <c r="E3283" s="200"/>
      <c r="F3283" s="200"/>
      <c r="G3283" s="200"/>
      <c r="H3283" s="200"/>
      <c r="I3283" s="200"/>
      <c r="J3283" s="200"/>
      <c r="K3283" s="200"/>
      <c r="L3283" s="200"/>
      <c r="M3283" s="200"/>
      <c r="N3283" s="200"/>
      <c r="O3283" s="200"/>
    </row>
    <row r="3284" spans="4:15" x14ac:dyDescent="0.5">
      <c r="D3284" s="200"/>
      <c r="E3284" s="200"/>
      <c r="F3284" s="200"/>
      <c r="G3284" s="200"/>
      <c r="H3284" s="200"/>
      <c r="I3284" s="200"/>
      <c r="J3284" s="200"/>
      <c r="K3284" s="200"/>
      <c r="L3284" s="200"/>
      <c r="M3284" s="200"/>
      <c r="N3284" s="200"/>
      <c r="O3284" s="200"/>
    </row>
    <row r="3285" spans="4:15" x14ac:dyDescent="0.5">
      <c r="D3285" s="200"/>
      <c r="E3285" s="200"/>
      <c r="F3285" s="200"/>
      <c r="G3285" s="200"/>
      <c r="H3285" s="200"/>
      <c r="I3285" s="200"/>
      <c r="J3285" s="200"/>
      <c r="K3285" s="200"/>
      <c r="L3285" s="200"/>
      <c r="M3285" s="200"/>
      <c r="N3285" s="200"/>
      <c r="O3285" s="200"/>
    </row>
    <row r="3286" spans="4:15" x14ac:dyDescent="0.5">
      <c r="D3286" s="200"/>
      <c r="E3286" s="200"/>
      <c r="F3286" s="200"/>
      <c r="G3286" s="200"/>
      <c r="H3286" s="200"/>
      <c r="I3286" s="200"/>
      <c r="J3286" s="200"/>
      <c r="K3286" s="200"/>
      <c r="L3286" s="200"/>
      <c r="M3286" s="200"/>
      <c r="N3286" s="200"/>
      <c r="O3286" s="200"/>
    </row>
    <row r="3287" spans="4:15" x14ac:dyDescent="0.5">
      <c r="D3287" s="200"/>
      <c r="E3287" s="200"/>
      <c r="F3287" s="200"/>
      <c r="G3287" s="200"/>
      <c r="H3287" s="200"/>
      <c r="I3287" s="200"/>
      <c r="J3287" s="200"/>
      <c r="K3287" s="200"/>
      <c r="L3287" s="200"/>
      <c r="M3287" s="200"/>
      <c r="N3287" s="200"/>
      <c r="O3287" s="200"/>
    </row>
    <row r="3288" spans="4:15" x14ac:dyDescent="0.5">
      <c r="D3288" s="200"/>
      <c r="E3288" s="200"/>
      <c r="F3288" s="200"/>
      <c r="G3288" s="200"/>
      <c r="H3288" s="200"/>
      <c r="I3288" s="200"/>
      <c r="J3288" s="200"/>
      <c r="K3288" s="200"/>
      <c r="L3288" s="200"/>
      <c r="M3288" s="200"/>
      <c r="N3288" s="200"/>
      <c r="O3288" s="200"/>
    </row>
    <row r="3289" spans="4:15" x14ac:dyDescent="0.5">
      <c r="D3289" s="200"/>
      <c r="E3289" s="200"/>
      <c r="F3289" s="200"/>
      <c r="G3289" s="200"/>
      <c r="H3289" s="200"/>
      <c r="I3289" s="200"/>
      <c r="J3289" s="200"/>
      <c r="K3289" s="200"/>
      <c r="L3289" s="200"/>
      <c r="M3289" s="200"/>
      <c r="N3289" s="200"/>
      <c r="O3289" s="200"/>
    </row>
    <row r="3290" spans="4:15" x14ac:dyDescent="0.5">
      <c r="D3290" s="200"/>
      <c r="E3290" s="200"/>
      <c r="F3290" s="200"/>
      <c r="G3290" s="200"/>
      <c r="H3290" s="200"/>
      <c r="I3290" s="200"/>
      <c r="J3290" s="200"/>
      <c r="K3290" s="200"/>
      <c r="L3290" s="200"/>
      <c r="M3290" s="200"/>
      <c r="N3290" s="200"/>
      <c r="O3290" s="200"/>
    </row>
    <row r="3291" spans="4:15" x14ac:dyDescent="0.5">
      <c r="D3291" s="200"/>
      <c r="E3291" s="200"/>
      <c r="F3291" s="200"/>
      <c r="G3291" s="200"/>
      <c r="H3291" s="200"/>
      <c r="I3291" s="200"/>
      <c r="J3291" s="200"/>
      <c r="K3291" s="200"/>
      <c r="L3291" s="200"/>
      <c r="M3291" s="200"/>
      <c r="N3291" s="200"/>
      <c r="O3291" s="200"/>
    </row>
    <row r="3292" spans="4:15" x14ac:dyDescent="0.5">
      <c r="D3292" s="200"/>
      <c r="E3292" s="200"/>
      <c r="F3292" s="200"/>
      <c r="G3292" s="200"/>
      <c r="H3292" s="200"/>
      <c r="I3292" s="200"/>
      <c r="J3292" s="200"/>
      <c r="K3292" s="200"/>
      <c r="L3292" s="200"/>
      <c r="M3292" s="200"/>
      <c r="N3292" s="200"/>
      <c r="O3292" s="200"/>
    </row>
    <row r="3293" spans="4:15" x14ac:dyDescent="0.5">
      <c r="D3293" s="200"/>
      <c r="E3293" s="200"/>
      <c r="F3293" s="200"/>
      <c r="G3293" s="200"/>
      <c r="H3293" s="200"/>
      <c r="I3293" s="200"/>
      <c r="J3293" s="200"/>
      <c r="K3293" s="200"/>
      <c r="L3293" s="200"/>
      <c r="M3293" s="200"/>
      <c r="N3293" s="200"/>
      <c r="O3293" s="200"/>
    </row>
    <row r="3294" spans="4:15" x14ac:dyDescent="0.5">
      <c r="D3294" s="200"/>
      <c r="E3294" s="200"/>
      <c r="F3294" s="200"/>
      <c r="G3294" s="200"/>
      <c r="H3294" s="200"/>
      <c r="I3294" s="200"/>
      <c r="J3294" s="200"/>
      <c r="K3294" s="200"/>
      <c r="L3294" s="200"/>
      <c r="M3294" s="200"/>
      <c r="N3294" s="200"/>
      <c r="O3294" s="200"/>
    </row>
    <row r="3295" spans="4:15" x14ac:dyDescent="0.5">
      <c r="D3295" s="200"/>
      <c r="E3295" s="200"/>
      <c r="F3295" s="200"/>
      <c r="G3295" s="200"/>
      <c r="H3295" s="200"/>
      <c r="I3295" s="200"/>
      <c r="J3295" s="200"/>
      <c r="K3295" s="200"/>
      <c r="L3295" s="200"/>
      <c r="M3295" s="200"/>
      <c r="N3295" s="200"/>
      <c r="O3295" s="200"/>
    </row>
    <row r="3296" spans="4:15" x14ac:dyDescent="0.5">
      <c r="D3296" s="200"/>
      <c r="E3296" s="200"/>
      <c r="F3296" s="200"/>
      <c r="G3296" s="200"/>
      <c r="H3296" s="200"/>
      <c r="I3296" s="200"/>
      <c r="J3296" s="200"/>
      <c r="K3296" s="200"/>
      <c r="L3296" s="200"/>
      <c r="M3296" s="200"/>
      <c r="N3296" s="200"/>
      <c r="O3296" s="200"/>
    </row>
    <row r="3297" spans="4:15" x14ac:dyDescent="0.5">
      <c r="D3297" s="200"/>
      <c r="E3297" s="200"/>
      <c r="F3297" s="200"/>
      <c r="G3297" s="200"/>
      <c r="H3297" s="200"/>
      <c r="I3297" s="200"/>
      <c r="J3297" s="200"/>
      <c r="K3297" s="200"/>
      <c r="L3297" s="200"/>
      <c r="M3297" s="200"/>
      <c r="N3297" s="200"/>
      <c r="O3297" s="200"/>
    </row>
    <row r="3298" spans="4:15" x14ac:dyDescent="0.5">
      <c r="D3298" s="200"/>
      <c r="E3298" s="200"/>
      <c r="F3298" s="200"/>
      <c r="G3298" s="200"/>
      <c r="H3298" s="200"/>
      <c r="I3298" s="200"/>
      <c r="J3298" s="200"/>
      <c r="K3298" s="200"/>
      <c r="L3298" s="200"/>
      <c r="M3298" s="200"/>
      <c r="N3298" s="200"/>
      <c r="O3298" s="200"/>
    </row>
    <row r="3299" spans="4:15" x14ac:dyDescent="0.5">
      <c r="D3299" s="200"/>
      <c r="E3299" s="200"/>
      <c r="F3299" s="200"/>
      <c r="G3299" s="200"/>
      <c r="H3299" s="200"/>
      <c r="I3299" s="200"/>
      <c r="J3299" s="200"/>
      <c r="K3299" s="200"/>
      <c r="L3299" s="200"/>
      <c r="M3299" s="200"/>
      <c r="N3299" s="200"/>
      <c r="O3299" s="200"/>
    </row>
    <row r="3300" spans="4:15" x14ac:dyDescent="0.5">
      <c r="D3300" s="200"/>
      <c r="E3300" s="200"/>
      <c r="F3300" s="200"/>
      <c r="G3300" s="200"/>
      <c r="H3300" s="200"/>
      <c r="I3300" s="200"/>
      <c r="J3300" s="200"/>
      <c r="K3300" s="200"/>
      <c r="L3300" s="200"/>
      <c r="M3300" s="200"/>
      <c r="N3300" s="200"/>
      <c r="O3300" s="200"/>
    </row>
    <row r="3301" spans="4:15" x14ac:dyDescent="0.5">
      <c r="D3301" s="200"/>
      <c r="E3301" s="200"/>
      <c r="F3301" s="200"/>
      <c r="G3301" s="200"/>
      <c r="H3301" s="200"/>
      <c r="I3301" s="200"/>
      <c r="J3301" s="200"/>
      <c r="K3301" s="200"/>
      <c r="L3301" s="200"/>
      <c r="M3301" s="200"/>
      <c r="N3301" s="200"/>
      <c r="O3301" s="200"/>
    </row>
    <row r="3302" spans="4:15" x14ac:dyDescent="0.5">
      <c r="D3302" s="200"/>
      <c r="E3302" s="200"/>
      <c r="F3302" s="200"/>
      <c r="G3302" s="200"/>
      <c r="H3302" s="200"/>
      <c r="I3302" s="200"/>
      <c r="J3302" s="200"/>
      <c r="K3302" s="200"/>
      <c r="L3302" s="200"/>
      <c r="M3302" s="200"/>
      <c r="N3302" s="200"/>
      <c r="O3302" s="200"/>
    </row>
    <row r="3303" spans="4:15" x14ac:dyDescent="0.5">
      <c r="D3303" s="200"/>
      <c r="E3303" s="200"/>
      <c r="F3303" s="200"/>
      <c r="G3303" s="200"/>
      <c r="H3303" s="200"/>
      <c r="I3303" s="200"/>
      <c r="J3303" s="200"/>
      <c r="K3303" s="200"/>
      <c r="L3303" s="200"/>
      <c r="M3303" s="200"/>
      <c r="N3303" s="200"/>
      <c r="O3303" s="200"/>
    </row>
    <row r="3304" spans="4:15" x14ac:dyDescent="0.5">
      <c r="D3304" s="200"/>
      <c r="E3304" s="200"/>
      <c r="F3304" s="200"/>
      <c r="G3304" s="200"/>
      <c r="H3304" s="200"/>
      <c r="I3304" s="200"/>
      <c r="J3304" s="200"/>
      <c r="K3304" s="200"/>
      <c r="L3304" s="200"/>
      <c r="M3304" s="200"/>
      <c r="N3304" s="200"/>
      <c r="O3304" s="200"/>
    </row>
    <row r="3305" spans="4:15" x14ac:dyDescent="0.5">
      <c r="D3305" s="200"/>
      <c r="E3305" s="200"/>
      <c r="F3305" s="200"/>
      <c r="G3305" s="200"/>
      <c r="H3305" s="200"/>
      <c r="I3305" s="200"/>
      <c r="J3305" s="200"/>
      <c r="K3305" s="200"/>
      <c r="L3305" s="200"/>
      <c r="M3305" s="200"/>
      <c r="N3305" s="200"/>
      <c r="O3305" s="200"/>
    </row>
    <row r="3306" spans="4:15" x14ac:dyDescent="0.5">
      <c r="D3306" s="200"/>
      <c r="E3306" s="200"/>
      <c r="F3306" s="200"/>
      <c r="G3306" s="200"/>
      <c r="H3306" s="200"/>
      <c r="I3306" s="200"/>
      <c r="J3306" s="200"/>
      <c r="K3306" s="200"/>
      <c r="L3306" s="200"/>
      <c r="M3306" s="200"/>
      <c r="N3306" s="200"/>
      <c r="O3306" s="200"/>
    </row>
    <row r="3307" spans="4:15" x14ac:dyDescent="0.5">
      <c r="D3307" s="200"/>
      <c r="E3307" s="200"/>
      <c r="F3307" s="200"/>
      <c r="G3307" s="200"/>
      <c r="H3307" s="200"/>
      <c r="I3307" s="200"/>
      <c r="J3307" s="200"/>
      <c r="K3307" s="200"/>
      <c r="L3307" s="200"/>
      <c r="M3307" s="200"/>
      <c r="N3307" s="200"/>
      <c r="O3307" s="200"/>
    </row>
    <row r="3308" spans="4:15" x14ac:dyDescent="0.5">
      <c r="D3308" s="200"/>
      <c r="E3308" s="200"/>
      <c r="F3308" s="200"/>
      <c r="G3308" s="200"/>
      <c r="H3308" s="200"/>
      <c r="I3308" s="200"/>
      <c r="J3308" s="200"/>
      <c r="K3308" s="200"/>
      <c r="L3308" s="200"/>
      <c r="M3308" s="200"/>
      <c r="N3308" s="200"/>
      <c r="O3308" s="200"/>
    </row>
    <row r="3309" spans="4:15" x14ac:dyDescent="0.5">
      <c r="D3309" s="200"/>
      <c r="E3309" s="200"/>
      <c r="F3309" s="200"/>
      <c r="G3309" s="200"/>
      <c r="H3309" s="200"/>
      <c r="I3309" s="200"/>
      <c r="J3309" s="200"/>
      <c r="K3309" s="200"/>
      <c r="L3309" s="200"/>
      <c r="M3309" s="200"/>
      <c r="N3309" s="200"/>
      <c r="O3309" s="200"/>
    </row>
    <row r="3310" spans="4:15" x14ac:dyDescent="0.5">
      <c r="D3310" s="200"/>
      <c r="E3310" s="200"/>
      <c r="F3310" s="200"/>
      <c r="G3310" s="200"/>
      <c r="H3310" s="200"/>
      <c r="I3310" s="200"/>
      <c r="J3310" s="200"/>
      <c r="K3310" s="200"/>
      <c r="L3310" s="200"/>
      <c r="M3310" s="200"/>
      <c r="N3310" s="200"/>
      <c r="O3310" s="200"/>
    </row>
    <row r="3311" spans="4:15" x14ac:dyDescent="0.5">
      <c r="D3311" s="200"/>
      <c r="E3311" s="200"/>
      <c r="F3311" s="200"/>
      <c r="G3311" s="200"/>
      <c r="H3311" s="200"/>
      <c r="I3311" s="200"/>
      <c r="J3311" s="200"/>
      <c r="K3311" s="200"/>
      <c r="L3311" s="200"/>
      <c r="M3311" s="200"/>
      <c r="N3311" s="200"/>
      <c r="O3311" s="200"/>
    </row>
    <row r="3312" spans="4:15" x14ac:dyDescent="0.5">
      <c r="D3312" s="200"/>
      <c r="E3312" s="200"/>
      <c r="F3312" s="200"/>
      <c r="G3312" s="200"/>
      <c r="H3312" s="200"/>
      <c r="I3312" s="200"/>
      <c r="J3312" s="200"/>
      <c r="K3312" s="200"/>
      <c r="L3312" s="200"/>
      <c r="M3312" s="200"/>
      <c r="N3312" s="200"/>
      <c r="O3312" s="200"/>
    </row>
    <row r="3313" spans="4:15" x14ac:dyDescent="0.5">
      <c r="D3313" s="200"/>
      <c r="E3313" s="200"/>
      <c r="F3313" s="200"/>
      <c r="G3313" s="200"/>
      <c r="H3313" s="200"/>
      <c r="I3313" s="200"/>
      <c r="J3313" s="200"/>
      <c r="K3313" s="200"/>
      <c r="L3313" s="200"/>
      <c r="M3313" s="200"/>
      <c r="N3313" s="200"/>
      <c r="O3313" s="200"/>
    </row>
    <row r="3314" spans="4:15" x14ac:dyDescent="0.5">
      <c r="D3314" s="200"/>
      <c r="E3314" s="200"/>
      <c r="F3314" s="200"/>
      <c r="G3314" s="200"/>
      <c r="H3314" s="200"/>
      <c r="I3314" s="200"/>
      <c r="J3314" s="200"/>
      <c r="K3314" s="200"/>
      <c r="L3314" s="200"/>
      <c r="M3314" s="200"/>
      <c r="N3314" s="200"/>
      <c r="O3314" s="200"/>
    </row>
    <row r="3315" spans="4:15" x14ac:dyDescent="0.5">
      <c r="D3315" s="200"/>
      <c r="E3315" s="200"/>
      <c r="F3315" s="200"/>
      <c r="G3315" s="200"/>
      <c r="H3315" s="200"/>
      <c r="I3315" s="200"/>
      <c r="J3315" s="200"/>
      <c r="K3315" s="200"/>
      <c r="L3315" s="200"/>
      <c r="M3315" s="200"/>
      <c r="N3315" s="200"/>
      <c r="O3315" s="200"/>
    </row>
    <row r="3316" spans="4:15" x14ac:dyDescent="0.5">
      <c r="D3316" s="200"/>
      <c r="E3316" s="200"/>
      <c r="F3316" s="200"/>
      <c r="G3316" s="200"/>
      <c r="H3316" s="200"/>
      <c r="I3316" s="200"/>
      <c r="J3316" s="200"/>
      <c r="K3316" s="200"/>
      <c r="L3316" s="200"/>
      <c r="M3316" s="200"/>
      <c r="N3316" s="200"/>
      <c r="O3316" s="200"/>
    </row>
    <row r="3317" spans="4:15" x14ac:dyDescent="0.5">
      <c r="D3317" s="200"/>
      <c r="E3317" s="200"/>
      <c r="F3317" s="200"/>
      <c r="G3317" s="200"/>
      <c r="H3317" s="200"/>
      <c r="I3317" s="200"/>
      <c r="J3317" s="200"/>
      <c r="K3317" s="200"/>
      <c r="L3317" s="200"/>
      <c r="M3317" s="200"/>
      <c r="N3317" s="200"/>
      <c r="O3317" s="200"/>
    </row>
    <row r="3318" spans="4:15" x14ac:dyDescent="0.5">
      <c r="D3318" s="200"/>
      <c r="E3318" s="200"/>
      <c r="F3318" s="200"/>
      <c r="G3318" s="200"/>
      <c r="H3318" s="200"/>
      <c r="I3318" s="200"/>
      <c r="J3318" s="200"/>
      <c r="K3318" s="200"/>
      <c r="L3318" s="200"/>
      <c r="M3318" s="200"/>
      <c r="N3318" s="200"/>
      <c r="O3318" s="200"/>
    </row>
    <row r="3319" spans="4:15" x14ac:dyDescent="0.5">
      <c r="D3319" s="200"/>
      <c r="E3319" s="200"/>
      <c r="F3319" s="200"/>
      <c r="G3319" s="200"/>
      <c r="H3319" s="200"/>
      <c r="I3319" s="200"/>
      <c r="J3319" s="200"/>
      <c r="K3319" s="200"/>
      <c r="L3319" s="200"/>
      <c r="M3319" s="200"/>
      <c r="N3319" s="200"/>
      <c r="O3319" s="200"/>
    </row>
    <row r="3320" spans="4:15" x14ac:dyDescent="0.5">
      <c r="D3320" s="200"/>
      <c r="E3320" s="200"/>
      <c r="F3320" s="200"/>
      <c r="G3320" s="200"/>
      <c r="H3320" s="200"/>
      <c r="I3320" s="200"/>
      <c r="J3320" s="200"/>
      <c r="K3320" s="200"/>
      <c r="L3320" s="200"/>
      <c r="M3320" s="200"/>
      <c r="N3320" s="200"/>
      <c r="O3320" s="200"/>
    </row>
    <row r="3321" spans="4:15" x14ac:dyDescent="0.5">
      <c r="D3321" s="200"/>
      <c r="E3321" s="200"/>
      <c r="F3321" s="200"/>
      <c r="G3321" s="200"/>
      <c r="H3321" s="200"/>
      <c r="I3321" s="200"/>
      <c r="J3321" s="200"/>
      <c r="K3321" s="200"/>
      <c r="L3321" s="200"/>
      <c r="M3321" s="200"/>
      <c r="N3321" s="200"/>
      <c r="O3321" s="200"/>
    </row>
    <row r="3322" spans="4:15" x14ac:dyDescent="0.5">
      <c r="D3322" s="200"/>
      <c r="E3322" s="200"/>
      <c r="F3322" s="200"/>
      <c r="G3322" s="200"/>
      <c r="H3322" s="200"/>
      <c r="I3322" s="200"/>
      <c r="J3322" s="200"/>
      <c r="K3322" s="200"/>
      <c r="L3322" s="200"/>
      <c r="M3322" s="200"/>
      <c r="N3322" s="200"/>
      <c r="O3322" s="200"/>
    </row>
    <row r="3323" spans="4:15" x14ac:dyDescent="0.5">
      <c r="D3323" s="200"/>
      <c r="E3323" s="200"/>
      <c r="F3323" s="200"/>
      <c r="G3323" s="200"/>
      <c r="H3323" s="200"/>
      <c r="I3323" s="200"/>
      <c r="J3323" s="200"/>
      <c r="K3323" s="200"/>
      <c r="L3323" s="200"/>
      <c r="M3323" s="200"/>
      <c r="N3323" s="200"/>
      <c r="O3323" s="200"/>
    </row>
    <row r="3324" spans="4:15" x14ac:dyDescent="0.5">
      <c r="D3324" s="200"/>
      <c r="E3324" s="200"/>
      <c r="F3324" s="200"/>
      <c r="G3324" s="200"/>
      <c r="H3324" s="200"/>
      <c r="I3324" s="200"/>
      <c r="J3324" s="200"/>
      <c r="K3324" s="200"/>
      <c r="L3324" s="200"/>
      <c r="M3324" s="200"/>
      <c r="N3324" s="200"/>
      <c r="O3324" s="200"/>
    </row>
    <row r="3325" spans="4:15" x14ac:dyDescent="0.5">
      <c r="D3325" s="200"/>
      <c r="E3325" s="200"/>
      <c r="F3325" s="200"/>
      <c r="G3325" s="200"/>
      <c r="H3325" s="200"/>
      <c r="I3325" s="200"/>
      <c r="J3325" s="200"/>
      <c r="K3325" s="200"/>
      <c r="L3325" s="200"/>
      <c r="M3325" s="200"/>
      <c r="N3325" s="200"/>
      <c r="O3325" s="200"/>
    </row>
    <row r="3326" spans="4:15" x14ac:dyDescent="0.5">
      <c r="D3326" s="200"/>
      <c r="E3326" s="200"/>
      <c r="F3326" s="200"/>
      <c r="G3326" s="200"/>
      <c r="H3326" s="200"/>
      <c r="I3326" s="200"/>
      <c r="J3326" s="200"/>
      <c r="K3326" s="200"/>
      <c r="L3326" s="200"/>
      <c r="M3326" s="200"/>
      <c r="N3326" s="200"/>
      <c r="O3326" s="200"/>
    </row>
    <row r="3327" spans="4:15" x14ac:dyDescent="0.5">
      <c r="D3327" s="200"/>
      <c r="E3327" s="200"/>
      <c r="F3327" s="200"/>
      <c r="G3327" s="200"/>
      <c r="H3327" s="200"/>
      <c r="I3327" s="200"/>
      <c r="J3327" s="200"/>
      <c r="K3327" s="200"/>
      <c r="L3327" s="200"/>
      <c r="M3327" s="200"/>
      <c r="N3327" s="200"/>
      <c r="O3327" s="200"/>
    </row>
    <row r="3328" spans="4:15" x14ac:dyDescent="0.5">
      <c r="D3328" s="200"/>
      <c r="E3328" s="200"/>
      <c r="F3328" s="200"/>
      <c r="G3328" s="200"/>
      <c r="H3328" s="200"/>
      <c r="I3328" s="200"/>
      <c r="J3328" s="200"/>
      <c r="K3328" s="200"/>
      <c r="L3328" s="200"/>
      <c r="M3328" s="200"/>
      <c r="N3328" s="200"/>
      <c r="O3328" s="200"/>
    </row>
    <row r="3329" spans="4:15" x14ac:dyDescent="0.5">
      <c r="D3329" s="200"/>
      <c r="E3329" s="200"/>
      <c r="F3329" s="200"/>
      <c r="G3329" s="200"/>
      <c r="H3329" s="200"/>
      <c r="I3329" s="200"/>
      <c r="J3329" s="200"/>
      <c r="K3329" s="200"/>
      <c r="L3329" s="200"/>
      <c r="M3329" s="200"/>
      <c r="N3329" s="200"/>
      <c r="O3329" s="200"/>
    </row>
    <row r="3330" spans="4:15" x14ac:dyDescent="0.5">
      <c r="D3330" s="200"/>
      <c r="E3330" s="200"/>
      <c r="F3330" s="200"/>
      <c r="G3330" s="200"/>
      <c r="H3330" s="200"/>
      <c r="I3330" s="200"/>
      <c r="J3330" s="200"/>
      <c r="K3330" s="200"/>
      <c r="L3330" s="200"/>
      <c r="M3330" s="200"/>
      <c r="N3330" s="200"/>
      <c r="O3330" s="200"/>
    </row>
    <row r="3331" spans="4:15" x14ac:dyDescent="0.5">
      <c r="D3331" s="200"/>
      <c r="E3331" s="200"/>
      <c r="F3331" s="200"/>
      <c r="G3331" s="200"/>
      <c r="H3331" s="200"/>
      <c r="I3331" s="200"/>
      <c r="J3331" s="200"/>
      <c r="K3331" s="200"/>
      <c r="L3331" s="200"/>
      <c r="M3331" s="200"/>
      <c r="N3331" s="200"/>
      <c r="O3331" s="200"/>
    </row>
    <row r="3332" spans="4:15" x14ac:dyDescent="0.5">
      <c r="D3332" s="200"/>
      <c r="E3332" s="200"/>
      <c r="F3332" s="200"/>
      <c r="G3332" s="200"/>
      <c r="H3332" s="200"/>
      <c r="I3332" s="200"/>
      <c r="J3332" s="200"/>
      <c r="K3332" s="200"/>
      <c r="L3332" s="200"/>
      <c r="M3332" s="200"/>
      <c r="N3332" s="200"/>
      <c r="O3332" s="200"/>
    </row>
    <row r="3333" spans="4:15" x14ac:dyDescent="0.5">
      <c r="D3333" s="200"/>
      <c r="E3333" s="200"/>
      <c r="F3333" s="200"/>
      <c r="G3333" s="200"/>
      <c r="H3333" s="200"/>
      <c r="I3333" s="200"/>
      <c r="J3333" s="200"/>
      <c r="K3333" s="200"/>
      <c r="L3333" s="200"/>
      <c r="M3333" s="200"/>
      <c r="N3333" s="200"/>
      <c r="O3333" s="200"/>
    </row>
    <row r="3334" spans="4:15" x14ac:dyDescent="0.5">
      <c r="D3334" s="200"/>
      <c r="E3334" s="200"/>
      <c r="F3334" s="200"/>
      <c r="G3334" s="200"/>
      <c r="H3334" s="200"/>
      <c r="I3334" s="200"/>
      <c r="J3334" s="200"/>
      <c r="K3334" s="200"/>
      <c r="L3334" s="200"/>
      <c r="M3334" s="200"/>
      <c r="N3334" s="200"/>
      <c r="O3334" s="200"/>
    </row>
    <row r="3335" spans="4:15" x14ac:dyDescent="0.5">
      <c r="D3335" s="200"/>
      <c r="E3335" s="200"/>
      <c r="F3335" s="200"/>
      <c r="G3335" s="200"/>
      <c r="H3335" s="200"/>
      <c r="I3335" s="200"/>
      <c r="J3335" s="200"/>
      <c r="K3335" s="200"/>
      <c r="L3335" s="200"/>
      <c r="M3335" s="200"/>
      <c r="N3335" s="200"/>
      <c r="O3335" s="200"/>
    </row>
    <row r="3336" spans="4:15" x14ac:dyDescent="0.5">
      <c r="D3336" s="200"/>
      <c r="E3336" s="200"/>
      <c r="F3336" s="200"/>
      <c r="G3336" s="200"/>
      <c r="H3336" s="200"/>
      <c r="I3336" s="200"/>
      <c r="J3336" s="200"/>
      <c r="K3336" s="200"/>
      <c r="L3336" s="200"/>
      <c r="M3336" s="200"/>
      <c r="N3336" s="200"/>
      <c r="O3336" s="200"/>
    </row>
    <row r="3337" spans="4:15" x14ac:dyDescent="0.5">
      <c r="D3337" s="200"/>
      <c r="E3337" s="200"/>
      <c r="F3337" s="200"/>
      <c r="G3337" s="200"/>
      <c r="H3337" s="200"/>
      <c r="I3337" s="200"/>
      <c r="J3337" s="200"/>
      <c r="K3337" s="200"/>
      <c r="L3337" s="200"/>
      <c r="M3337" s="200"/>
      <c r="N3337" s="200"/>
      <c r="O3337" s="200"/>
    </row>
    <row r="3338" spans="4:15" x14ac:dyDescent="0.5">
      <c r="D3338" s="200"/>
      <c r="E3338" s="200"/>
      <c r="F3338" s="200"/>
      <c r="G3338" s="200"/>
      <c r="H3338" s="200"/>
      <c r="I3338" s="200"/>
      <c r="J3338" s="200"/>
      <c r="K3338" s="200"/>
      <c r="L3338" s="200"/>
      <c r="M3338" s="200"/>
      <c r="N3338" s="200"/>
      <c r="O3338" s="200"/>
    </row>
    <row r="3339" spans="4:15" x14ac:dyDescent="0.5">
      <c r="D3339" s="200"/>
      <c r="E3339" s="200"/>
      <c r="F3339" s="200"/>
      <c r="G3339" s="200"/>
      <c r="H3339" s="200"/>
      <c r="I3339" s="200"/>
      <c r="J3339" s="200"/>
      <c r="K3339" s="200"/>
      <c r="L3339" s="200"/>
      <c r="M3339" s="200"/>
      <c r="N3339" s="200"/>
      <c r="O3339" s="200"/>
    </row>
    <row r="3340" spans="4:15" x14ac:dyDescent="0.5">
      <c r="D3340" s="200"/>
      <c r="E3340" s="200"/>
      <c r="F3340" s="200"/>
      <c r="G3340" s="200"/>
      <c r="H3340" s="200"/>
      <c r="I3340" s="200"/>
      <c r="J3340" s="200"/>
      <c r="K3340" s="200"/>
      <c r="L3340" s="200"/>
      <c r="M3340" s="200"/>
      <c r="N3340" s="200"/>
      <c r="O3340" s="200"/>
    </row>
    <row r="3341" spans="4:15" x14ac:dyDescent="0.5">
      <c r="D3341" s="200"/>
      <c r="E3341" s="200"/>
      <c r="F3341" s="200"/>
      <c r="G3341" s="200"/>
      <c r="H3341" s="200"/>
      <c r="I3341" s="200"/>
      <c r="J3341" s="200"/>
      <c r="K3341" s="200"/>
      <c r="L3341" s="200"/>
      <c r="M3341" s="200"/>
      <c r="N3341" s="200"/>
      <c r="O3341" s="200"/>
    </row>
    <row r="3342" spans="4:15" x14ac:dyDescent="0.5">
      <c r="D3342" s="200"/>
      <c r="E3342" s="200"/>
      <c r="F3342" s="200"/>
      <c r="G3342" s="200"/>
      <c r="H3342" s="200"/>
      <c r="I3342" s="200"/>
      <c r="J3342" s="200"/>
      <c r="K3342" s="200"/>
      <c r="L3342" s="200"/>
      <c r="M3342" s="200"/>
      <c r="N3342" s="200"/>
      <c r="O3342" s="200"/>
    </row>
    <row r="3343" spans="4:15" x14ac:dyDescent="0.5">
      <c r="D3343" s="200"/>
      <c r="E3343" s="200"/>
      <c r="F3343" s="200"/>
      <c r="G3343" s="200"/>
      <c r="H3343" s="200"/>
      <c r="I3343" s="200"/>
      <c r="J3343" s="200"/>
      <c r="K3343" s="200"/>
      <c r="L3343" s="200"/>
      <c r="M3343" s="200"/>
      <c r="N3343" s="200"/>
      <c r="O3343" s="200"/>
    </row>
    <row r="3344" spans="4:15" x14ac:dyDescent="0.5">
      <c r="D3344" s="200"/>
      <c r="E3344" s="200"/>
      <c r="F3344" s="200"/>
      <c r="G3344" s="200"/>
      <c r="H3344" s="200"/>
      <c r="I3344" s="200"/>
      <c r="J3344" s="200"/>
      <c r="K3344" s="200"/>
      <c r="L3344" s="200"/>
      <c r="M3344" s="200"/>
      <c r="N3344" s="200"/>
      <c r="O3344" s="200"/>
    </row>
    <row r="3345" spans="4:15" x14ac:dyDescent="0.5">
      <c r="D3345" s="200"/>
      <c r="E3345" s="200"/>
      <c r="F3345" s="200"/>
      <c r="G3345" s="200"/>
      <c r="H3345" s="200"/>
      <c r="I3345" s="200"/>
      <c r="J3345" s="200"/>
      <c r="K3345" s="200"/>
      <c r="L3345" s="200"/>
      <c r="M3345" s="200"/>
      <c r="N3345" s="200"/>
      <c r="O3345" s="200"/>
    </row>
    <row r="3346" spans="4:15" x14ac:dyDescent="0.5">
      <c r="D3346" s="200"/>
      <c r="E3346" s="200"/>
      <c r="F3346" s="200"/>
      <c r="G3346" s="200"/>
      <c r="H3346" s="200"/>
      <c r="I3346" s="200"/>
      <c r="J3346" s="200"/>
      <c r="K3346" s="200"/>
      <c r="L3346" s="200"/>
      <c r="M3346" s="200"/>
      <c r="N3346" s="200"/>
      <c r="O3346" s="200"/>
    </row>
    <row r="3347" spans="4:15" x14ac:dyDescent="0.5">
      <c r="D3347" s="200"/>
      <c r="E3347" s="200"/>
      <c r="F3347" s="200"/>
      <c r="G3347" s="200"/>
      <c r="H3347" s="200"/>
      <c r="I3347" s="200"/>
      <c r="J3347" s="200"/>
      <c r="K3347" s="200"/>
      <c r="L3347" s="200"/>
      <c r="M3347" s="200"/>
      <c r="N3347" s="200"/>
      <c r="O3347" s="200"/>
    </row>
    <row r="3348" spans="4:15" x14ac:dyDescent="0.5">
      <c r="D3348" s="200"/>
      <c r="E3348" s="200"/>
      <c r="F3348" s="200"/>
      <c r="G3348" s="200"/>
      <c r="H3348" s="200"/>
      <c r="I3348" s="200"/>
      <c r="J3348" s="200"/>
      <c r="K3348" s="200"/>
      <c r="L3348" s="200"/>
      <c r="M3348" s="200"/>
      <c r="N3348" s="200"/>
      <c r="O3348" s="200"/>
    </row>
    <row r="3349" spans="4:15" x14ac:dyDescent="0.5">
      <c r="D3349" s="200"/>
      <c r="E3349" s="200"/>
      <c r="F3349" s="200"/>
      <c r="G3349" s="200"/>
      <c r="H3349" s="200"/>
      <c r="I3349" s="200"/>
      <c r="J3349" s="200"/>
      <c r="K3349" s="200"/>
      <c r="L3349" s="200"/>
      <c r="M3349" s="200"/>
      <c r="N3349" s="200"/>
      <c r="O3349" s="200"/>
    </row>
    <row r="3350" spans="4:15" x14ac:dyDescent="0.5">
      <c r="D3350" s="200"/>
      <c r="E3350" s="200"/>
      <c r="F3350" s="200"/>
      <c r="G3350" s="200"/>
      <c r="H3350" s="200"/>
      <c r="I3350" s="200"/>
      <c r="J3350" s="200"/>
      <c r="K3350" s="200"/>
      <c r="L3350" s="200"/>
      <c r="M3350" s="200"/>
      <c r="N3350" s="200"/>
      <c r="O3350" s="200"/>
    </row>
    <row r="3351" spans="4:15" x14ac:dyDescent="0.5">
      <c r="D3351" s="200"/>
      <c r="E3351" s="200"/>
      <c r="F3351" s="200"/>
      <c r="G3351" s="200"/>
      <c r="H3351" s="200"/>
      <c r="I3351" s="200"/>
      <c r="J3351" s="200"/>
      <c r="K3351" s="200"/>
      <c r="L3351" s="200"/>
      <c r="M3351" s="200"/>
      <c r="N3351" s="200"/>
      <c r="O3351" s="200"/>
    </row>
    <row r="3352" spans="4:15" x14ac:dyDescent="0.5">
      <c r="D3352" s="200"/>
      <c r="E3352" s="200"/>
      <c r="F3352" s="200"/>
      <c r="G3352" s="200"/>
      <c r="H3352" s="200"/>
      <c r="I3352" s="200"/>
      <c r="J3352" s="200"/>
      <c r="K3352" s="200"/>
      <c r="L3352" s="200"/>
      <c r="M3352" s="200"/>
      <c r="N3352" s="200"/>
      <c r="O3352" s="200"/>
    </row>
    <row r="3353" spans="4:15" x14ac:dyDescent="0.5">
      <c r="D3353" s="200"/>
      <c r="E3353" s="200"/>
      <c r="F3353" s="200"/>
      <c r="G3353" s="200"/>
      <c r="H3353" s="200"/>
      <c r="I3353" s="200"/>
      <c r="J3353" s="200"/>
      <c r="K3353" s="200"/>
      <c r="L3353" s="200"/>
      <c r="M3353" s="200"/>
      <c r="N3353" s="200"/>
      <c r="O3353" s="200"/>
    </row>
    <row r="3354" spans="4:15" x14ac:dyDescent="0.5">
      <c r="D3354" s="200"/>
      <c r="E3354" s="200"/>
      <c r="F3354" s="200"/>
      <c r="G3354" s="200"/>
      <c r="H3354" s="200"/>
      <c r="I3354" s="200"/>
      <c r="J3354" s="200"/>
      <c r="K3354" s="200"/>
      <c r="L3354" s="200"/>
      <c r="M3354" s="200"/>
      <c r="N3354" s="200"/>
      <c r="O3354" s="200"/>
    </row>
    <row r="3355" spans="4:15" x14ac:dyDescent="0.5">
      <c r="D3355" s="200"/>
      <c r="E3355" s="200"/>
      <c r="F3355" s="200"/>
      <c r="G3355" s="200"/>
      <c r="H3355" s="200"/>
      <c r="I3355" s="200"/>
      <c r="J3355" s="200"/>
      <c r="K3355" s="200"/>
      <c r="L3355" s="200"/>
      <c r="M3355" s="200"/>
      <c r="N3355" s="200"/>
      <c r="O3355" s="200"/>
    </row>
    <row r="3356" spans="4:15" x14ac:dyDescent="0.5">
      <c r="D3356" s="200"/>
      <c r="E3356" s="200"/>
      <c r="F3356" s="200"/>
      <c r="G3356" s="200"/>
      <c r="H3356" s="200"/>
      <c r="I3356" s="200"/>
      <c r="J3356" s="200"/>
      <c r="K3356" s="200"/>
      <c r="L3356" s="200"/>
      <c r="M3356" s="200"/>
      <c r="N3356" s="200"/>
      <c r="O3356" s="200"/>
    </row>
    <row r="3357" spans="4:15" x14ac:dyDescent="0.5">
      <c r="D3357" s="200"/>
      <c r="E3357" s="200"/>
      <c r="F3357" s="200"/>
      <c r="G3357" s="200"/>
      <c r="H3357" s="200"/>
      <c r="I3357" s="200"/>
      <c r="J3357" s="200"/>
      <c r="K3357" s="200"/>
      <c r="L3357" s="200"/>
      <c r="M3357" s="200"/>
      <c r="N3357" s="200"/>
      <c r="O3357" s="200"/>
    </row>
    <row r="3358" spans="4:15" x14ac:dyDescent="0.5">
      <c r="D3358" s="200"/>
      <c r="E3358" s="200"/>
      <c r="F3358" s="200"/>
      <c r="G3358" s="200"/>
      <c r="H3358" s="200"/>
      <c r="I3358" s="200"/>
      <c r="J3358" s="200"/>
      <c r="K3358" s="200"/>
      <c r="L3358" s="200"/>
      <c r="M3358" s="200"/>
      <c r="N3358" s="200"/>
      <c r="O3358" s="200"/>
    </row>
    <row r="3359" spans="4:15" x14ac:dyDescent="0.5">
      <c r="D3359" s="200"/>
      <c r="E3359" s="200"/>
      <c r="F3359" s="200"/>
      <c r="G3359" s="200"/>
      <c r="H3359" s="200"/>
      <c r="I3359" s="200"/>
      <c r="J3359" s="200"/>
      <c r="K3359" s="200"/>
      <c r="L3359" s="200"/>
      <c r="M3359" s="200"/>
      <c r="N3359" s="200"/>
      <c r="O3359" s="200"/>
    </row>
    <row r="3360" spans="4:15" x14ac:dyDescent="0.5">
      <c r="D3360" s="200"/>
      <c r="E3360" s="200"/>
      <c r="F3360" s="200"/>
      <c r="G3360" s="200"/>
      <c r="H3360" s="200"/>
      <c r="I3360" s="200"/>
      <c r="J3360" s="200"/>
      <c r="K3360" s="200"/>
      <c r="L3360" s="200"/>
      <c r="M3360" s="200"/>
      <c r="N3360" s="200"/>
      <c r="O3360" s="200"/>
    </row>
    <row r="3361" spans="4:15" x14ac:dyDescent="0.5">
      <c r="D3361" s="200"/>
      <c r="E3361" s="200"/>
      <c r="F3361" s="200"/>
      <c r="G3361" s="200"/>
      <c r="H3361" s="200"/>
      <c r="I3361" s="200"/>
      <c r="J3361" s="200"/>
      <c r="K3361" s="200"/>
      <c r="L3361" s="200"/>
      <c r="M3361" s="200"/>
      <c r="N3361" s="200"/>
      <c r="O3361" s="200"/>
    </row>
    <row r="3362" spans="4:15" x14ac:dyDescent="0.5">
      <c r="D3362" s="200"/>
      <c r="E3362" s="200"/>
      <c r="F3362" s="200"/>
      <c r="G3362" s="200"/>
      <c r="H3362" s="200"/>
      <c r="I3362" s="200"/>
      <c r="J3362" s="200"/>
      <c r="K3362" s="200"/>
      <c r="L3362" s="200"/>
      <c r="M3362" s="200"/>
      <c r="N3362" s="200"/>
      <c r="O3362" s="200"/>
    </row>
    <row r="3363" spans="4:15" x14ac:dyDescent="0.5">
      <c r="D3363" s="200"/>
      <c r="E3363" s="200"/>
      <c r="F3363" s="200"/>
      <c r="G3363" s="200"/>
      <c r="H3363" s="200"/>
      <c r="I3363" s="200"/>
      <c r="J3363" s="200"/>
      <c r="K3363" s="200"/>
      <c r="L3363" s="200"/>
      <c r="M3363" s="200"/>
      <c r="N3363" s="200"/>
      <c r="O3363" s="200"/>
    </row>
    <row r="3364" spans="4:15" x14ac:dyDescent="0.5">
      <c r="D3364" s="200"/>
      <c r="E3364" s="200"/>
      <c r="F3364" s="200"/>
      <c r="G3364" s="200"/>
      <c r="H3364" s="200"/>
      <c r="I3364" s="200"/>
      <c r="J3364" s="200"/>
      <c r="K3364" s="200"/>
      <c r="L3364" s="200"/>
      <c r="M3364" s="200"/>
      <c r="N3364" s="200"/>
      <c r="O3364" s="200"/>
    </row>
    <row r="3365" spans="4:15" x14ac:dyDescent="0.5">
      <c r="D3365" s="200"/>
      <c r="E3365" s="200"/>
      <c r="F3365" s="200"/>
      <c r="G3365" s="200"/>
      <c r="H3365" s="200"/>
      <c r="I3365" s="200"/>
      <c r="J3365" s="200"/>
      <c r="K3365" s="200"/>
      <c r="L3365" s="200"/>
      <c r="M3365" s="200"/>
      <c r="N3365" s="200"/>
      <c r="O3365" s="200"/>
    </row>
    <row r="3366" spans="4:15" x14ac:dyDescent="0.5">
      <c r="D3366" s="200"/>
      <c r="E3366" s="200"/>
      <c r="F3366" s="200"/>
      <c r="G3366" s="200"/>
      <c r="H3366" s="200"/>
      <c r="I3366" s="200"/>
      <c r="J3366" s="200"/>
      <c r="K3366" s="200"/>
      <c r="L3366" s="200"/>
      <c r="M3366" s="200"/>
      <c r="N3366" s="200"/>
      <c r="O3366" s="200"/>
    </row>
    <row r="3367" spans="4:15" x14ac:dyDescent="0.5">
      <c r="D3367" s="200"/>
      <c r="E3367" s="200"/>
      <c r="F3367" s="200"/>
      <c r="G3367" s="200"/>
      <c r="H3367" s="200"/>
      <c r="I3367" s="200"/>
      <c r="J3367" s="200"/>
      <c r="K3367" s="200"/>
      <c r="L3367" s="200"/>
      <c r="M3367" s="200"/>
      <c r="N3367" s="200"/>
      <c r="O3367" s="200"/>
    </row>
    <row r="3368" spans="4:15" x14ac:dyDescent="0.5">
      <c r="D3368" s="200"/>
      <c r="E3368" s="200"/>
      <c r="F3368" s="200"/>
      <c r="G3368" s="200"/>
      <c r="H3368" s="200"/>
      <c r="I3368" s="200"/>
      <c r="J3368" s="200"/>
      <c r="K3368" s="200"/>
      <c r="L3368" s="200"/>
      <c r="M3368" s="200"/>
      <c r="N3368" s="200"/>
      <c r="O3368" s="200"/>
    </row>
    <row r="3369" spans="4:15" x14ac:dyDescent="0.5">
      <c r="D3369" s="200"/>
      <c r="E3369" s="200"/>
      <c r="F3369" s="200"/>
      <c r="G3369" s="200"/>
      <c r="H3369" s="200"/>
      <c r="I3369" s="200"/>
      <c r="J3369" s="200"/>
      <c r="K3369" s="200"/>
      <c r="L3369" s="200"/>
      <c r="M3369" s="200"/>
      <c r="N3369" s="200"/>
      <c r="O3369" s="200"/>
    </row>
    <row r="3370" spans="4:15" x14ac:dyDescent="0.5">
      <c r="D3370" s="200"/>
      <c r="E3370" s="200"/>
      <c r="F3370" s="200"/>
      <c r="G3370" s="200"/>
      <c r="H3370" s="200"/>
      <c r="I3370" s="200"/>
      <c r="J3370" s="200"/>
      <c r="K3370" s="200"/>
      <c r="L3370" s="200"/>
      <c r="M3370" s="200"/>
      <c r="N3370" s="200"/>
      <c r="O3370" s="200"/>
    </row>
    <row r="3371" spans="4:15" x14ac:dyDescent="0.5">
      <c r="D3371" s="200"/>
      <c r="E3371" s="200"/>
      <c r="F3371" s="200"/>
      <c r="G3371" s="200"/>
      <c r="H3371" s="200"/>
      <c r="I3371" s="200"/>
      <c r="J3371" s="200"/>
      <c r="K3371" s="200"/>
      <c r="L3371" s="200"/>
      <c r="M3371" s="200"/>
      <c r="N3371" s="200"/>
      <c r="O3371" s="200"/>
    </row>
    <row r="3372" spans="4:15" x14ac:dyDescent="0.5">
      <c r="D3372" s="200"/>
      <c r="E3372" s="200"/>
      <c r="F3372" s="200"/>
      <c r="G3372" s="200"/>
      <c r="H3372" s="200"/>
      <c r="I3372" s="200"/>
      <c r="J3372" s="200"/>
      <c r="K3372" s="200"/>
      <c r="L3372" s="200"/>
      <c r="M3372" s="200"/>
      <c r="N3372" s="200"/>
      <c r="O3372" s="200"/>
    </row>
    <row r="3373" spans="4:15" x14ac:dyDescent="0.5">
      <c r="D3373" s="200"/>
      <c r="E3373" s="200"/>
      <c r="F3373" s="200"/>
      <c r="G3373" s="200"/>
      <c r="H3373" s="200"/>
      <c r="I3373" s="200"/>
      <c r="J3373" s="200"/>
      <c r="K3373" s="200"/>
      <c r="L3373" s="200"/>
      <c r="M3373" s="200"/>
      <c r="N3373" s="200"/>
      <c r="O3373" s="200"/>
    </row>
    <row r="3374" spans="4:15" x14ac:dyDescent="0.5">
      <c r="D3374" s="200"/>
      <c r="E3374" s="200"/>
      <c r="F3374" s="200"/>
      <c r="G3374" s="200"/>
      <c r="H3374" s="200"/>
      <c r="I3374" s="200"/>
      <c r="J3374" s="200"/>
      <c r="K3374" s="200"/>
      <c r="L3374" s="200"/>
      <c r="M3374" s="200"/>
      <c r="N3374" s="200"/>
      <c r="O3374" s="200"/>
    </row>
    <row r="3375" spans="4:15" x14ac:dyDescent="0.5">
      <c r="D3375" s="200"/>
      <c r="E3375" s="200"/>
      <c r="F3375" s="200"/>
      <c r="G3375" s="200"/>
      <c r="H3375" s="200"/>
      <c r="I3375" s="200"/>
      <c r="J3375" s="200"/>
      <c r="K3375" s="200"/>
      <c r="L3375" s="200"/>
      <c r="M3375" s="200"/>
      <c r="N3375" s="200"/>
      <c r="O3375" s="200"/>
    </row>
    <row r="3376" spans="4:15" x14ac:dyDescent="0.5">
      <c r="D3376" s="200"/>
      <c r="E3376" s="200"/>
      <c r="F3376" s="200"/>
      <c r="G3376" s="200"/>
      <c r="H3376" s="200"/>
      <c r="I3376" s="200"/>
      <c r="J3376" s="200"/>
      <c r="K3376" s="200"/>
      <c r="L3376" s="200"/>
      <c r="M3376" s="200"/>
      <c r="N3376" s="200"/>
      <c r="O3376" s="200"/>
    </row>
    <row r="3377" spans="4:15" x14ac:dyDescent="0.5">
      <c r="D3377" s="200"/>
      <c r="E3377" s="200"/>
      <c r="F3377" s="200"/>
      <c r="G3377" s="200"/>
      <c r="H3377" s="200"/>
      <c r="I3377" s="200"/>
      <c r="J3377" s="200"/>
      <c r="K3377" s="200"/>
      <c r="L3377" s="200"/>
      <c r="M3377" s="200"/>
      <c r="N3377" s="200"/>
      <c r="O3377" s="200"/>
    </row>
    <row r="3378" spans="4:15" x14ac:dyDescent="0.5">
      <c r="D3378" s="200"/>
      <c r="E3378" s="200"/>
      <c r="F3378" s="200"/>
      <c r="G3378" s="200"/>
      <c r="H3378" s="200"/>
      <c r="I3378" s="200"/>
      <c r="J3378" s="200"/>
      <c r="K3378" s="200"/>
      <c r="L3378" s="200"/>
      <c r="M3378" s="200"/>
      <c r="N3378" s="200"/>
      <c r="O3378" s="200"/>
    </row>
    <row r="3379" spans="4:15" x14ac:dyDescent="0.5">
      <c r="D3379" s="200"/>
      <c r="E3379" s="200"/>
      <c r="F3379" s="200"/>
      <c r="G3379" s="200"/>
      <c r="H3379" s="200"/>
      <c r="I3379" s="200"/>
      <c r="J3379" s="200"/>
      <c r="K3379" s="200"/>
      <c r="L3379" s="200"/>
      <c r="M3379" s="200"/>
      <c r="N3379" s="200"/>
      <c r="O3379" s="200"/>
    </row>
    <row r="3380" spans="4:15" x14ac:dyDescent="0.5">
      <c r="D3380" s="200"/>
      <c r="E3380" s="200"/>
      <c r="F3380" s="200"/>
      <c r="G3380" s="200"/>
      <c r="H3380" s="200"/>
      <c r="I3380" s="200"/>
      <c r="J3380" s="200"/>
      <c r="K3380" s="200"/>
      <c r="L3380" s="200"/>
      <c r="M3380" s="200"/>
      <c r="N3380" s="200"/>
      <c r="O3380" s="200"/>
    </row>
    <row r="3381" spans="4:15" x14ac:dyDescent="0.5">
      <c r="D3381" s="200"/>
      <c r="E3381" s="200"/>
      <c r="F3381" s="200"/>
      <c r="G3381" s="200"/>
      <c r="H3381" s="200"/>
      <c r="I3381" s="200"/>
      <c r="J3381" s="200"/>
      <c r="K3381" s="200"/>
      <c r="L3381" s="200"/>
      <c r="M3381" s="200"/>
      <c r="N3381" s="200"/>
      <c r="O3381" s="200"/>
    </row>
    <row r="3382" spans="4:15" x14ac:dyDescent="0.5">
      <c r="D3382" s="200"/>
      <c r="E3382" s="200"/>
      <c r="F3382" s="200"/>
      <c r="G3382" s="200"/>
      <c r="H3382" s="200"/>
      <c r="I3382" s="200"/>
      <c r="J3382" s="200"/>
      <c r="K3382" s="200"/>
      <c r="L3382" s="200"/>
      <c r="M3382" s="200"/>
      <c r="N3382" s="200"/>
      <c r="O3382" s="200"/>
    </row>
    <row r="3383" spans="4:15" x14ac:dyDescent="0.5">
      <c r="D3383" s="200"/>
      <c r="E3383" s="200"/>
      <c r="F3383" s="200"/>
      <c r="G3383" s="200"/>
      <c r="H3383" s="200"/>
      <c r="I3383" s="200"/>
      <c r="J3383" s="200"/>
      <c r="K3383" s="200"/>
      <c r="L3383" s="200"/>
      <c r="M3383" s="200"/>
      <c r="N3383" s="200"/>
      <c r="O3383" s="200"/>
    </row>
    <row r="3384" spans="4:15" x14ac:dyDescent="0.5">
      <c r="D3384" s="200"/>
      <c r="E3384" s="200"/>
      <c r="F3384" s="200"/>
      <c r="G3384" s="200"/>
      <c r="H3384" s="200"/>
      <c r="I3384" s="200"/>
      <c r="J3384" s="200"/>
      <c r="K3384" s="200"/>
      <c r="L3384" s="200"/>
      <c r="M3384" s="200"/>
      <c r="N3384" s="200"/>
      <c r="O3384" s="200"/>
    </row>
    <row r="3385" spans="4:15" x14ac:dyDescent="0.5">
      <c r="D3385" s="200"/>
      <c r="E3385" s="200"/>
      <c r="F3385" s="200"/>
      <c r="G3385" s="200"/>
      <c r="H3385" s="200"/>
      <c r="I3385" s="200"/>
      <c r="J3385" s="200"/>
      <c r="K3385" s="200"/>
      <c r="L3385" s="200"/>
      <c r="M3385" s="200"/>
      <c r="N3385" s="200"/>
      <c r="O3385" s="200"/>
    </row>
    <row r="3386" spans="4:15" x14ac:dyDescent="0.5">
      <c r="D3386" s="200"/>
      <c r="E3386" s="200"/>
      <c r="F3386" s="200"/>
      <c r="G3386" s="200"/>
      <c r="H3386" s="200"/>
      <c r="I3386" s="200"/>
      <c r="J3386" s="200"/>
      <c r="K3386" s="200"/>
      <c r="L3386" s="200"/>
      <c r="M3386" s="200"/>
      <c r="N3386" s="200"/>
      <c r="O3386" s="200"/>
    </row>
    <row r="3387" spans="4:15" x14ac:dyDescent="0.5">
      <c r="D3387" s="200"/>
      <c r="E3387" s="200"/>
      <c r="F3387" s="200"/>
      <c r="G3387" s="200"/>
      <c r="H3387" s="200"/>
      <c r="I3387" s="200"/>
      <c r="J3387" s="200"/>
      <c r="K3387" s="200"/>
      <c r="L3387" s="200"/>
      <c r="M3387" s="200"/>
      <c r="N3387" s="200"/>
      <c r="O3387" s="200"/>
    </row>
    <row r="3388" spans="4:15" x14ac:dyDescent="0.5">
      <c r="D3388" s="200"/>
      <c r="E3388" s="200"/>
      <c r="F3388" s="200"/>
      <c r="G3388" s="200"/>
      <c r="H3388" s="200"/>
      <c r="I3388" s="200"/>
      <c r="J3388" s="200"/>
      <c r="K3388" s="200"/>
      <c r="L3388" s="200"/>
      <c r="M3388" s="200"/>
      <c r="N3388" s="200"/>
      <c r="O3388" s="200"/>
    </row>
    <row r="3389" spans="4:15" x14ac:dyDescent="0.5">
      <c r="D3389" s="200"/>
      <c r="E3389" s="200"/>
      <c r="F3389" s="200"/>
      <c r="G3389" s="200"/>
      <c r="H3389" s="200"/>
      <c r="I3389" s="200"/>
      <c r="J3389" s="200"/>
      <c r="K3389" s="200"/>
      <c r="L3389" s="200"/>
      <c r="M3389" s="200"/>
      <c r="N3389" s="200"/>
      <c r="O3389" s="200"/>
    </row>
    <row r="3390" spans="4:15" x14ac:dyDescent="0.5">
      <c r="D3390" s="200"/>
      <c r="E3390" s="200"/>
      <c r="F3390" s="200"/>
      <c r="G3390" s="200"/>
      <c r="H3390" s="200"/>
      <c r="I3390" s="200"/>
      <c r="J3390" s="200"/>
      <c r="K3390" s="200"/>
      <c r="L3390" s="200"/>
      <c r="M3390" s="200"/>
      <c r="N3390" s="200"/>
      <c r="O3390" s="200"/>
    </row>
    <row r="3391" spans="4:15" x14ac:dyDescent="0.5">
      <c r="D3391" s="200"/>
      <c r="E3391" s="200"/>
      <c r="F3391" s="200"/>
      <c r="G3391" s="200"/>
      <c r="H3391" s="200"/>
      <c r="I3391" s="200"/>
      <c r="J3391" s="200"/>
      <c r="K3391" s="200"/>
      <c r="L3391" s="200"/>
      <c r="M3391" s="200"/>
      <c r="N3391" s="200"/>
      <c r="O3391" s="200"/>
    </row>
    <row r="3392" spans="4:15" x14ac:dyDescent="0.5">
      <c r="D3392" s="200"/>
      <c r="E3392" s="200"/>
      <c r="F3392" s="200"/>
      <c r="G3392" s="200"/>
      <c r="H3392" s="200"/>
      <c r="I3392" s="200"/>
      <c r="J3392" s="200"/>
      <c r="K3392" s="200"/>
      <c r="L3392" s="200"/>
      <c r="M3392" s="200"/>
      <c r="N3392" s="200"/>
      <c r="O3392" s="200"/>
    </row>
    <row r="3393" spans="4:15" x14ac:dyDescent="0.5">
      <c r="D3393" s="200"/>
      <c r="E3393" s="200"/>
      <c r="F3393" s="200"/>
      <c r="G3393" s="200"/>
      <c r="H3393" s="200"/>
      <c r="I3393" s="200"/>
      <c r="J3393" s="200"/>
      <c r="K3393" s="200"/>
      <c r="L3393" s="200"/>
      <c r="M3393" s="200"/>
      <c r="N3393" s="200"/>
      <c r="O3393" s="200"/>
    </row>
    <row r="3394" spans="4:15" x14ac:dyDescent="0.5">
      <c r="D3394" s="200"/>
      <c r="E3394" s="200"/>
      <c r="F3394" s="200"/>
      <c r="G3394" s="200"/>
      <c r="H3394" s="200"/>
      <c r="I3394" s="200"/>
      <c r="J3394" s="200"/>
      <c r="K3394" s="200"/>
      <c r="L3394" s="200"/>
      <c r="M3394" s="200"/>
      <c r="N3394" s="200"/>
      <c r="O3394" s="200"/>
    </row>
    <row r="3395" spans="4:15" x14ac:dyDescent="0.5">
      <c r="D3395" s="200"/>
      <c r="E3395" s="200"/>
      <c r="F3395" s="200"/>
      <c r="G3395" s="200"/>
      <c r="H3395" s="200"/>
      <c r="I3395" s="200"/>
      <c r="J3395" s="200"/>
      <c r="K3395" s="200"/>
      <c r="L3395" s="200"/>
      <c r="M3395" s="200"/>
      <c r="N3395" s="200"/>
      <c r="O3395" s="200"/>
    </row>
    <row r="3396" spans="4:15" x14ac:dyDescent="0.5">
      <c r="D3396" s="200"/>
      <c r="E3396" s="200"/>
      <c r="F3396" s="200"/>
      <c r="G3396" s="200"/>
      <c r="H3396" s="200"/>
      <c r="I3396" s="200"/>
      <c r="J3396" s="200"/>
      <c r="K3396" s="200"/>
      <c r="L3396" s="200"/>
      <c r="M3396" s="200"/>
      <c r="N3396" s="200"/>
      <c r="O3396" s="200"/>
    </row>
    <row r="3397" spans="4:15" x14ac:dyDescent="0.5">
      <c r="D3397" s="200"/>
      <c r="E3397" s="200"/>
      <c r="F3397" s="200"/>
      <c r="G3397" s="200"/>
      <c r="H3397" s="200"/>
      <c r="I3397" s="200"/>
      <c r="J3397" s="200"/>
      <c r="K3397" s="200"/>
      <c r="L3397" s="200"/>
      <c r="M3397" s="200"/>
      <c r="N3397" s="200"/>
      <c r="O3397" s="200"/>
    </row>
    <row r="3398" spans="4:15" x14ac:dyDescent="0.5">
      <c r="D3398" s="200"/>
      <c r="E3398" s="200"/>
      <c r="F3398" s="200"/>
      <c r="G3398" s="200"/>
      <c r="H3398" s="200"/>
      <c r="I3398" s="200"/>
      <c r="J3398" s="200"/>
      <c r="K3398" s="200"/>
      <c r="L3398" s="200"/>
      <c r="M3398" s="200"/>
      <c r="N3398" s="200"/>
      <c r="O3398" s="200"/>
    </row>
    <row r="3399" spans="4:15" x14ac:dyDescent="0.5">
      <c r="D3399" s="200"/>
      <c r="E3399" s="200"/>
      <c r="F3399" s="200"/>
      <c r="G3399" s="200"/>
      <c r="H3399" s="200"/>
      <c r="I3399" s="200"/>
      <c r="J3399" s="200"/>
      <c r="K3399" s="200"/>
      <c r="L3399" s="200"/>
      <c r="M3399" s="200"/>
      <c r="N3399" s="200"/>
      <c r="O3399" s="200"/>
    </row>
    <row r="3400" spans="4:15" x14ac:dyDescent="0.5">
      <c r="D3400" s="200"/>
      <c r="E3400" s="200"/>
      <c r="F3400" s="200"/>
      <c r="G3400" s="200"/>
      <c r="H3400" s="200"/>
      <c r="I3400" s="200"/>
      <c r="J3400" s="200"/>
      <c r="K3400" s="200"/>
      <c r="L3400" s="200"/>
      <c r="M3400" s="200"/>
      <c r="N3400" s="200"/>
      <c r="O3400" s="200"/>
    </row>
    <row r="3401" spans="4:15" x14ac:dyDescent="0.5">
      <c r="D3401" s="200"/>
      <c r="E3401" s="200"/>
      <c r="F3401" s="200"/>
      <c r="G3401" s="200"/>
      <c r="H3401" s="200"/>
      <c r="I3401" s="200"/>
      <c r="J3401" s="200"/>
      <c r="K3401" s="200"/>
      <c r="L3401" s="200"/>
      <c r="M3401" s="200"/>
      <c r="N3401" s="200"/>
      <c r="O3401" s="200"/>
    </row>
    <row r="3402" spans="4:15" x14ac:dyDescent="0.5">
      <c r="D3402" s="200"/>
      <c r="E3402" s="200"/>
      <c r="F3402" s="200"/>
      <c r="G3402" s="200"/>
      <c r="H3402" s="200"/>
      <c r="I3402" s="200"/>
      <c r="J3402" s="200"/>
      <c r="K3402" s="200"/>
      <c r="L3402" s="200"/>
      <c r="M3402" s="200"/>
      <c r="N3402" s="200"/>
      <c r="O3402" s="200"/>
    </row>
    <row r="3403" spans="4:15" x14ac:dyDescent="0.5">
      <c r="D3403" s="200"/>
      <c r="E3403" s="200"/>
      <c r="F3403" s="200"/>
      <c r="G3403" s="200"/>
      <c r="H3403" s="200"/>
      <c r="I3403" s="200"/>
      <c r="J3403" s="200"/>
      <c r="K3403" s="200"/>
      <c r="L3403" s="200"/>
      <c r="M3403" s="200"/>
      <c r="N3403" s="200"/>
      <c r="O3403" s="200"/>
    </row>
    <row r="3404" spans="4:15" x14ac:dyDescent="0.5">
      <c r="D3404" s="200"/>
      <c r="E3404" s="200"/>
      <c r="F3404" s="200"/>
      <c r="G3404" s="200"/>
      <c r="H3404" s="200"/>
      <c r="I3404" s="200"/>
      <c r="J3404" s="200"/>
      <c r="K3404" s="200"/>
      <c r="L3404" s="200"/>
      <c r="M3404" s="200"/>
      <c r="N3404" s="200"/>
      <c r="O3404" s="200"/>
    </row>
    <row r="3405" spans="4:15" x14ac:dyDescent="0.5">
      <c r="D3405" s="200"/>
      <c r="E3405" s="200"/>
      <c r="F3405" s="200"/>
      <c r="G3405" s="200"/>
      <c r="H3405" s="200"/>
      <c r="I3405" s="200"/>
      <c r="J3405" s="200"/>
      <c r="K3405" s="200"/>
      <c r="L3405" s="200"/>
      <c r="M3405" s="200"/>
      <c r="N3405" s="200"/>
      <c r="O3405" s="200"/>
    </row>
    <row r="3406" spans="4:15" x14ac:dyDescent="0.5">
      <c r="D3406" s="200"/>
      <c r="E3406" s="200"/>
      <c r="F3406" s="200"/>
      <c r="G3406" s="200"/>
      <c r="H3406" s="200"/>
      <c r="I3406" s="200"/>
      <c r="J3406" s="200"/>
      <c r="K3406" s="200"/>
      <c r="L3406" s="200"/>
      <c r="M3406" s="200"/>
      <c r="N3406" s="200"/>
      <c r="O3406" s="200"/>
    </row>
    <row r="3407" spans="4:15" x14ac:dyDescent="0.5">
      <c r="D3407" s="200"/>
      <c r="E3407" s="200"/>
      <c r="F3407" s="200"/>
      <c r="G3407" s="200"/>
      <c r="H3407" s="200"/>
      <c r="I3407" s="200"/>
      <c r="J3407" s="200"/>
      <c r="K3407" s="200"/>
      <c r="L3407" s="200"/>
      <c r="M3407" s="200"/>
      <c r="N3407" s="200"/>
      <c r="O3407" s="200"/>
    </row>
    <row r="3408" spans="4:15" x14ac:dyDescent="0.5">
      <c r="D3408" s="200"/>
      <c r="E3408" s="200"/>
      <c r="F3408" s="200"/>
      <c r="G3408" s="200"/>
      <c r="H3408" s="200"/>
      <c r="I3408" s="200"/>
      <c r="J3408" s="200"/>
      <c r="K3408" s="200"/>
      <c r="L3408" s="200"/>
      <c r="M3408" s="200"/>
      <c r="N3408" s="200"/>
      <c r="O3408" s="200"/>
    </row>
    <row r="3409" spans="4:15" x14ac:dyDescent="0.5">
      <c r="D3409" s="200"/>
      <c r="E3409" s="200"/>
      <c r="F3409" s="200"/>
      <c r="G3409" s="200"/>
      <c r="H3409" s="200"/>
      <c r="I3409" s="200"/>
      <c r="J3409" s="200"/>
      <c r="K3409" s="200"/>
      <c r="L3409" s="200"/>
      <c r="M3409" s="200"/>
      <c r="N3409" s="200"/>
      <c r="O3409" s="200"/>
    </row>
    <row r="3410" spans="4:15" x14ac:dyDescent="0.5">
      <c r="D3410" s="200"/>
      <c r="E3410" s="200"/>
      <c r="F3410" s="200"/>
      <c r="G3410" s="200"/>
      <c r="H3410" s="200"/>
      <c r="I3410" s="200"/>
      <c r="J3410" s="200"/>
      <c r="K3410" s="200"/>
      <c r="L3410" s="200"/>
      <c r="M3410" s="200"/>
      <c r="N3410" s="200"/>
      <c r="O3410" s="200"/>
    </row>
    <row r="3411" spans="4:15" x14ac:dyDescent="0.5">
      <c r="D3411" s="200"/>
      <c r="E3411" s="200"/>
      <c r="F3411" s="200"/>
      <c r="G3411" s="200"/>
      <c r="H3411" s="200"/>
      <c r="I3411" s="200"/>
      <c r="J3411" s="200"/>
      <c r="K3411" s="200"/>
      <c r="L3411" s="200"/>
      <c r="M3411" s="200"/>
      <c r="N3411" s="200"/>
      <c r="O3411" s="200"/>
    </row>
    <row r="3412" spans="4:15" x14ac:dyDescent="0.5">
      <c r="D3412" s="200"/>
      <c r="E3412" s="200"/>
      <c r="F3412" s="200"/>
      <c r="G3412" s="200"/>
      <c r="H3412" s="200"/>
      <c r="I3412" s="200"/>
      <c r="J3412" s="200"/>
      <c r="K3412" s="200"/>
      <c r="L3412" s="200"/>
      <c r="M3412" s="200"/>
      <c r="N3412" s="200"/>
      <c r="O3412" s="200"/>
    </row>
    <row r="3413" spans="4:15" x14ac:dyDescent="0.5">
      <c r="D3413" s="200"/>
      <c r="E3413" s="200"/>
      <c r="F3413" s="200"/>
      <c r="G3413" s="200"/>
      <c r="H3413" s="200"/>
      <c r="I3413" s="200"/>
      <c r="J3413" s="200"/>
      <c r="K3413" s="200"/>
      <c r="L3413" s="200"/>
      <c r="M3413" s="200"/>
      <c r="N3413" s="200"/>
      <c r="O3413" s="200"/>
    </row>
    <row r="3414" spans="4:15" x14ac:dyDescent="0.5">
      <c r="D3414" s="200"/>
      <c r="E3414" s="200"/>
      <c r="F3414" s="200"/>
      <c r="G3414" s="200"/>
      <c r="H3414" s="200"/>
      <c r="I3414" s="200"/>
      <c r="J3414" s="200"/>
      <c r="K3414" s="200"/>
      <c r="L3414" s="200"/>
      <c r="M3414" s="200"/>
      <c r="N3414" s="200"/>
      <c r="O3414" s="200"/>
    </row>
    <row r="3415" spans="4:15" x14ac:dyDescent="0.5">
      <c r="D3415" s="200"/>
      <c r="E3415" s="200"/>
      <c r="F3415" s="200"/>
      <c r="G3415" s="200"/>
      <c r="H3415" s="200"/>
      <c r="I3415" s="200"/>
      <c r="J3415" s="200"/>
      <c r="K3415" s="200"/>
      <c r="L3415" s="200"/>
      <c r="M3415" s="200"/>
      <c r="N3415" s="200"/>
      <c r="O3415" s="200"/>
    </row>
    <row r="3416" spans="4:15" x14ac:dyDescent="0.5">
      <c r="D3416" s="200"/>
      <c r="E3416" s="200"/>
      <c r="F3416" s="200"/>
      <c r="G3416" s="200"/>
      <c r="H3416" s="200"/>
      <c r="I3416" s="200"/>
      <c r="J3416" s="200"/>
      <c r="K3416" s="200"/>
      <c r="L3416" s="200"/>
      <c r="M3416" s="200"/>
      <c r="N3416" s="200"/>
      <c r="O3416" s="200"/>
    </row>
    <row r="3417" spans="4:15" x14ac:dyDescent="0.5">
      <c r="D3417" s="200"/>
      <c r="E3417" s="200"/>
      <c r="F3417" s="200"/>
      <c r="G3417" s="200"/>
      <c r="H3417" s="200"/>
      <c r="I3417" s="200"/>
      <c r="J3417" s="200"/>
      <c r="K3417" s="200"/>
      <c r="L3417" s="200"/>
      <c r="M3417" s="200"/>
      <c r="N3417" s="200"/>
      <c r="O3417" s="200"/>
    </row>
    <row r="3418" spans="4:15" x14ac:dyDescent="0.5">
      <c r="D3418" s="200"/>
      <c r="E3418" s="200"/>
      <c r="F3418" s="200"/>
      <c r="G3418" s="200"/>
      <c r="H3418" s="200"/>
      <c r="I3418" s="200"/>
      <c r="J3418" s="200"/>
      <c r="K3418" s="200"/>
      <c r="L3418" s="200"/>
      <c r="M3418" s="200"/>
      <c r="N3418" s="200"/>
      <c r="O3418" s="200"/>
    </row>
    <row r="3419" spans="4:15" x14ac:dyDescent="0.5">
      <c r="D3419" s="200"/>
      <c r="E3419" s="200"/>
      <c r="F3419" s="200"/>
      <c r="G3419" s="200"/>
      <c r="H3419" s="200"/>
      <c r="I3419" s="200"/>
      <c r="J3419" s="200"/>
      <c r="K3419" s="200"/>
      <c r="L3419" s="200"/>
      <c r="M3419" s="200"/>
      <c r="N3419" s="200"/>
      <c r="O3419" s="200"/>
    </row>
    <row r="3420" spans="4:15" x14ac:dyDescent="0.5">
      <c r="D3420" s="200"/>
      <c r="E3420" s="200"/>
      <c r="F3420" s="200"/>
      <c r="G3420" s="200"/>
      <c r="H3420" s="200"/>
      <c r="I3420" s="200"/>
      <c r="J3420" s="200"/>
      <c r="K3420" s="200"/>
      <c r="L3420" s="200"/>
      <c r="M3420" s="200"/>
      <c r="N3420" s="200"/>
      <c r="O3420" s="200"/>
    </row>
    <row r="3421" spans="4:15" x14ac:dyDescent="0.5">
      <c r="D3421" s="200"/>
      <c r="E3421" s="200"/>
      <c r="F3421" s="200"/>
      <c r="G3421" s="200"/>
      <c r="H3421" s="200"/>
      <c r="I3421" s="200"/>
      <c r="J3421" s="200"/>
      <c r="K3421" s="200"/>
      <c r="L3421" s="200"/>
      <c r="M3421" s="200"/>
      <c r="N3421" s="200"/>
      <c r="O3421" s="200"/>
    </row>
    <row r="3422" spans="4:15" x14ac:dyDescent="0.5">
      <c r="D3422" s="200"/>
      <c r="E3422" s="200"/>
      <c r="F3422" s="200"/>
      <c r="G3422" s="200"/>
      <c r="H3422" s="200"/>
      <c r="I3422" s="200"/>
      <c r="J3422" s="200"/>
      <c r="K3422" s="200"/>
      <c r="L3422" s="200"/>
      <c r="M3422" s="200"/>
      <c r="N3422" s="200"/>
      <c r="O3422" s="200"/>
    </row>
    <row r="3423" spans="4:15" x14ac:dyDescent="0.5">
      <c r="D3423" s="200"/>
      <c r="E3423" s="200"/>
      <c r="F3423" s="200"/>
      <c r="G3423" s="200"/>
      <c r="H3423" s="200"/>
      <c r="I3423" s="200"/>
      <c r="J3423" s="200"/>
      <c r="K3423" s="200"/>
      <c r="L3423" s="200"/>
      <c r="M3423" s="200"/>
      <c r="N3423" s="200"/>
      <c r="O3423" s="200"/>
    </row>
    <row r="3424" spans="4:15" x14ac:dyDescent="0.5">
      <c r="D3424" s="200"/>
      <c r="E3424" s="200"/>
      <c r="F3424" s="200"/>
      <c r="G3424" s="200"/>
      <c r="H3424" s="200"/>
      <c r="I3424" s="200"/>
      <c r="J3424" s="200"/>
      <c r="K3424" s="200"/>
      <c r="L3424" s="200"/>
      <c r="M3424" s="200"/>
      <c r="N3424" s="200"/>
      <c r="O3424" s="200"/>
    </row>
    <row r="3425" spans="4:15" x14ac:dyDescent="0.5">
      <c r="D3425" s="200"/>
      <c r="E3425" s="200"/>
      <c r="F3425" s="200"/>
      <c r="G3425" s="200"/>
      <c r="H3425" s="200"/>
      <c r="I3425" s="200"/>
      <c r="J3425" s="200"/>
      <c r="K3425" s="200"/>
      <c r="L3425" s="200"/>
      <c r="M3425" s="200"/>
      <c r="N3425" s="200"/>
      <c r="O3425" s="200"/>
    </row>
    <row r="3426" spans="4:15" x14ac:dyDescent="0.5">
      <c r="D3426" s="200"/>
      <c r="E3426" s="200"/>
      <c r="F3426" s="200"/>
      <c r="G3426" s="200"/>
      <c r="H3426" s="200"/>
      <c r="I3426" s="200"/>
      <c r="J3426" s="200"/>
      <c r="K3426" s="200"/>
      <c r="L3426" s="200"/>
      <c r="M3426" s="200"/>
      <c r="N3426" s="200"/>
      <c r="O3426" s="200"/>
    </row>
    <row r="3427" spans="4:15" x14ac:dyDescent="0.5">
      <c r="D3427" s="200"/>
      <c r="E3427" s="200"/>
      <c r="F3427" s="200"/>
      <c r="G3427" s="200"/>
      <c r="H3427" s="200"/>
      <c r="I3427" s="200"/>
      <c r="J3427" s="200"/>
      <c r="K3427" s="200"/>
      <c r="L3427" s="200"/>
      <c r="M3427" s="200"/>
      <c r="N3427" s="200"/>
      <c r="O3427" s="200"/>
    </row>
    <row r="3428" spans="4:15" x14ac:dyDescent="0.5">
      <c r="D3428" s="200"/>
      <c r="E3428" s="200"/>
      <c r="F3428" s="200"/>
      <c r="G3428" s="200"/>
      <c r="H3428" s="200"/>
      <c r="I3428" s="200"/>
      <c r="J3428" s="200"/>
      <c r="K3428" s="200"/>
      <c r="L3428" s="200"/>
      <c r="M3428" s="200"/>
      <c r="N3428" s="200"/>
      <c r="O3428" s="200"/>
    </row>
    <row r="3429" spans="4:15" x14ac:dyDescent="0.5">
      <c r="D3429" s="200"/>
      <c r="E3429" s="200"/>
      <c r="F3429" s="200"/>
      <c r="G3429" s="200"/>
      <c r="H3429" s="200"/>
      <c r="I3429" s="200"/>
      <c r="J3429" s="200"/>
      <c r="K3429" s="200"/>
      <c r="L3429" s="200"/>
      <c r="M3429" s="200"/>
      <c r="N3429" s="200"/>
      <c r="O3429" s="200"/>
    </row>
    <row r="3430" spans="4:15" x14ac:dyDescent="0.5">
      <c r="D3430" s="200"/>
      <c r="E3430" s="200"/>
      <c r="F3430" s="200"/>
      <c r="G3430" s="200"/>
      <c r="H3430" s="200"/>
      <c r="I3430" s="200"/>
      <c r="J3430" s="200"/>
      <c r="K3430" s="200"/>
      <c r="L3430" s="200"/>
      <c r="M3430" s="200"/>
      <c r="N3430" s="200"/>
      <c r="O3430" s="200"/>
    </row>
    <row r="3431" spans="4:15" x14ac:dyDescent="0.5">
      <c r="D3431" s="200"/>
      <c r="E3431" s="200"/>
      <c r="F3431" s="200"/>
      <c r="G3431" s="200"/>
      <c r="H3431" s="200"/>
      <c r="I3431" s="200"/>
      <c r="J3431" s="200"/>
      <c r="K3431" s="200"/>
      <c r="L3431" s="200"/>
      <c r="M3431" s="200"/>
      <c r="N3431" s="200"/>
      <c r="O3431" s="200"/>
    </row>
    <row r="3432" spans="4:15" x14ac:dyDescent="0.5">
      <c r="D3432" s="200"/>
      <c r="E3432" s="200"/>
      <c r="F3432" s="200"/>
      <c r="G3432" s="200"/>
      <c r="H3432" s="200"/>
      <c r="I3432" s="200"/>
      <c r="J3432" s="200"/>
      <c r="K3432" s="200"/>
      <c r="L3432" s="200"/>
      <c r="M3432" s="200"/>
      <c r="N3432" s="200"/>
      <c r="O3432" s="200"/>
    </row>
    <row r="3433" spans="4:15" x14ac:dyDescent="0.5">
      <c r="D3433" s="200"/>
      <c r="E3433" s="200"/>
      <c r="F3433" s="200"/>
      <c r="G3433" s="200"/>
      <c r="H3433" s="200"/>
      <c r="I3433" s="200"/>
      <c r="J3433" s="200"/>
      <c r="K3433" s="200"/>
      <c r="L3433" s="200"/>
      <c r="M3433" s="200"/>
      <c r="N3433" s="200"/>
      <c r="O3433" s="200"/>
    </row>
    <row r="3434" spans="4:15" x14ac:dyDescent="0.5">
      <c r="D3434" s="200"/>
      <c r="E3434" s="200"/>
      <c r="F3434" s="200"/>
      <c r="G3434" s="200"/>
      <c r="H3434" s="200"/>
      <c r="I3434" s="200"/>
      <c r="J3434" s="200"/>
      <c r="K3434" s="200"/>
      <c r="L3434" s="200"/>
      <c r="M3434" s="200"/>
      <c r="N3434" s="200"/>
      <c r="O3434" s="200"/>
    </row>
    <row r="3435" spans="4:15" x14ac:dyDescent="0.5">
      <c r="D3435" s="200"/>
      <c r="E3435" s="200"/>
      <c r="F3435" s="200"/>
      <c r="G3435" s="200"/>
      <c r="H3435" s="200"/>
      <c r="I3435" s="200"/>
      <c r="J3435" s="200"/>
      <c r="K3435" s="200"/>
      <c r="L3435" s="200"/>
      <c r="M3435" s="200"/>
      <c r="N3435" s="200"/>
      <c r="O3435" s="200"/>
    </row>
    <row r="3436" spans="4:15" x14ac:dyDescent="0.5">
      <c r="D3436" s="200"/>
      <c r="E3436" s="200"/>
      <c r="F3436" s="200"/>
      <c r="G3436" s="200"/>
      <c r="H3436" s="200"/>
      <c r="I3436" s="200"/>
      <c r="J3436" s="200"/>
      <c r="K3436" s="200"/>
      <c r="L3436" s="200"/>
      <c r="M3436" s="200"/>
      <c r="N3436" s="200"/>
      <c r="O3436" s="200"/>
    </row>
    <row r="3437" spans="4:15" x14ac:dyDescent="0.5">
      <c r="D3437" s="200"/>
      <c r="E3437" s="200"/>
      <c r="F3437" s="200"/>
      <c r="G3437" s="200"/>
      <c r="H3437" s="200"/>
      <c r="I3437" s="200"/>
      <c r="J3437" s="200"/>
      <c r="K3437" s="200"/>
      <c r="L3437" s="200"/>
      <c r="M3437" s="200"/>
      <c r="N3437" s="200"/>
      <c r="O3437" s="200"/>
    </row>
    <row r="3438" spans="4:15" x14ac:dyDescent="0.5">
      <c r="D3438" s="200"/>
      <c r="E3438" s="200"/>
      <c r="F3438" s="200"/>
      <c r="G3438" s="200"/>
      <c r="H3438" s="200"/>
      <c r="I3438" s="200"/>
      <c r="J3438" s="200"/>
      <c r="K3438" s="200"/>
      <c r="L3438" s="200"/>
      <c r="M3438" s="200"/>
      <c r="N3438" s="200"/>
      <c r="O3438" s="200"/>
    </row>
    <row r="3439" spans="4:15" x14ac:dyDescent="0.5">
      <c r="D3439" s="200"/>
      <c r="E3439" s="200"/>
      <c r="F3439" s="200"/>
      <c r="G3439" s="200"/>
      <c r="H3439" s="200"/>
      <c r="I3439" s="200"/>
      <c r="J3439" s="200"/>
      <c r="K3439" s="200"/>
      <c r="L3439" s="200"/>
      <c r="M3439" s="200"/>
      <c r="N3439" s="200"/>
      <c r="O3439" s="200"/>
    </row>
    <row r="3440" spans="4:15" x14ac:dyDescent="0.5">
      <c r="D3440" s="200"/>
      <c r="E3440" s="200"/>
      <c r="F3440" s="200"/>
      <c r="G3440" s="200"/>
      <c r="H3440" s="200"/>
      <c r="I3440" s="200"/>
      <c r="J3440" s="200"/>
      <c r="K3440" s="200"/>
      <c r="L3440" s="200"/>
      <c r="M3440" s="200"/>
      <c r="N3440" s="200"/>
      <c r="O3440" s="200"/>
    </row>
    <row r="3441" spans="4:15" x14ac:dyDescent="0.5">
      <c r="D3441" s="200"/>
      <c r="E3441" s="200"/>
      <c r="F3441" s="200"/>
      <c r="G3441" s="200"/>
      <c r="H3441" s="200"/>
      <c r="I3441" s="200"/>
      <c r="J3441" s="200"/>
      <c r="K3441" s="200"/>
      <c r="L3441" s="200"/>
      <c r="M3441" s="200"/>
      <c r="N3441" s="200"/>
      <c r="O3441" s="200"/>
    </row>
    <row r="3442" spans="4:15" x14ac:dyDescent="0.5">
      <c r="D3442" s="200"/>
      <c r="E3442" s="200"/>
      <c r="F3442" s="200"/>
      <c r="G3442" s="200"/>
      <c r="H3442" s="200"/>
      <c r="I3442" s="200"/>
      <c r="J3442" s="200"/>
      <c r="K3442" s="200"/>
      <c r="L3442" s="200"/>
      <c r="M3442" s="200"/>
      <c r="N3442" s="200"/>
      <c r="O3442" s="200"/>
    </row>
    <row r="3443" spans="4:15" x14ac:dyDescent="0.5">
      <c r="D3443" s="200"/>
      <c r="E3443" s="200"/>
      <c r="F3443" s="200"/>
      <c r="G3443" s="200"/>
      <c r="H3443" s="200"/>
      <c r="I3443" s="200"/>
      <c r="J3443" s="200"/>
      <c r="K3443" s="200"/>
      <c r="L3443" s="200"/>
      <c r="M3443" s="200"/>
      <c r="N3443" s="200"/>
      <c r="O3443" s="200"/>
    </row>
    <row r="3444" spans="4:15" x14ac:dyDescent="0.5">
      <c r="D3444" s="200"/>
      <c r="E3444" s="200"/>
      <c r="F3444" s="200"/>
      <c r="G3444" s="200"/>
      <c r="H3444" s="200"/>
      <c r="I3444" s="200"/>
      <c r="J3444" s="200"/>
      <c r="K3444" s="200"/>
      <c r="L3444" s="200"/>
      <c r="M3444" s="200"/>
      <c r="N3444" s="200"/>
      <c r="O3444" s="200"/>
    </row>
    <row r="3445" spans="4:15" x14ac:dyDescent="0.5">
      <c r="D3445" s="200"/>
      <c r="E3445" s="200"/>
      <c r="F3445" s="200"/>
      <c r="G3445" s="200"/>
      <c r="H3445" s="200"/>
      <c r="I3445" s="200"/>
      <c r="J3445" s="200"/>
      <c r="K3445" s="200"/>
      <c r="L3445" s="200"/>
      <c r="M3445" s="200"/>
      <c r="N3445" s="200"/>
      <c r="O3445" s="200"/>
    </row>
    <row r="3446" spans="4:15" x14ac:dyDescent="0.5">
      <c r="D3446" s="200"/>
      <c r="E3446" s="200"/>
      <c r="F3446" s="200"/>
      <c r="G3446" s="200"/>
      <c r="H3446" s="200"/>
      <c r="I3446" s="200"/>
      <c r="J3446" s="200"/>
      <c r="K3446" s="200"/>
      <c r="L3446" s="200"/>
      <c r="M3446" s="200"/>
      <c r="N3446" s="200"/>
      <c r="O3446" s="200"/>
    </row>
    <row r="3447" spans="4:15" x14ac:dyDescent="0.5">
      <c r="D3447" s="200"/>
      <c r="E3447" s="200"/>
      <c r="F3447" s="200"/>
      <c r="G3447" s="200"/>
      <c r="H3447" s="200"/>
      <c r="I3447" s="200"/>
      <c r="J3447" s="200"/>
      <c r="K3447" s="200"/>
      <c r="L3447" s="200"/>
      <c r="M3447" s="200"/>
      <c r="N3447" s="200"/>
      <c r="O3447" s="200"/>
    </row>
    <row r="3448" spans="4:15" x14ac:dyDescent="0.5">
      <c r="D3448" s="200"/>
      <c r="E3448" s="200"/>
      <c r="F3448" s="200"/>
      <c r="G3448" s="200"/>
      <c r="H3448" s="200"/>
      <c r="I3448" s="200"/>
      <c r="J3448" s="200"/>
      <c r="K3448" s="200"/>
      <c r="L3448" s="200"/>
      <c r="M3448" s="200"/>
      <c r="N3448" s="200"/>
      <c r="O3448" s="200"/>
    </row>
    <row r="3449" spans="4:15" x14ac:dyDescent="0.5">
      <c r="D3449" s="200"/>
      <c r="E3449" s="200"/>
      <c r="F3449" s="200"/>
      <c r="G3449" s="200"/>
      <c r="H3449" s="200"/>
      <c r="I3449" s="200"/>
      <c r="J3449" s="200"/>
      <c r="K3449" s="200"/>
      <c r="L3449" s="200"/>
      <c r="M3449" s="200"/>
      <c r="N3449" s="200"/>
      <c r="O3449" s="200"/>
    </row>
    <row r="3450" spans="4:15" x14ac:dyDescent="0.5">
      <c r="D3450" s="200"/>
      <c r="E3450" s="200"/>
      <c r="F3450" s="200"/>
      <c r="G3450" s="200"/>
      <c r="H3450" s="200"/>
      <c r="I3450" s="200"/>
      <c r="J3450" s="200"/>
      <c r="K3450" s="200"/>
      <c r="L3450" s="200"/>
      <c r="M3450" s="200"/>
      <c r="N3450" s="200"/>
      <c r="O3450" s="200"/>
    </row>
    <row r="3451" spans="4:15" x14ac:dyDescent="0.5">
      <c r="D3451" s="200"/>
      <c r="E3451" s="200"/>
      <c r="F3451" s="200"/>
      <c r="G3451" s="200"/>
      <c r="H3451" s="200"/>
      <c r="I3451" s="200"/>
      <c r="J3451" s="200"/>
      <c r="K3451" s="200"/>
      <c r="L3451" s="200"/>
      <c r="M3451" s="200"/>
      <c r="N3451" s="200"/>
      <c r="O3451" s="200"/>
    </row>
    <row r="3452" spans="4:15" x14ac:dyDescent="0.5">
      <c r="D3452" s="200"/>
      <c r="E3452" s="200"/>
      <c r="F3452" s="200"/>
      <c r="G3452" s="200"/>
      <c r="H3452" s="200"/>
      <c r="I3452" s="200"/>
      <c r="J3452" s="200"/>
      <c r="K3452" s="200"/>
      <c r="L3452" s="200"/>
      <c r="M3452" s="200"/>
      <c r="N3452" s="200"/>
      <c r="O3452" s="200"/>
    </row>
    <row r="3453" spans="4:15" x14ac:dyDescent="0.5">
      <c r="D3453" s="200"/>
      <c r="E3453" s="200"/>
      <c r="F3453" s="200"/>
      <c r="G3453" s="200"/>
      <c r="H3453" s="200"/>
      <c r="I3453" s="200"/>
      <c r="J3453" s="200"/>
      <c r="K3453" s="200"/>
      <c r="L3453" s="200"/>
      <c r="M3453" s="200"/>
      <c r="N3453" s="200"/>
      <c r="O3453" s="200"/>
    </row>
    <row r="3454" spans="4:15" x14ac:dyDescent="0.5">
      <c r="D3454" s="200"/>
      <c r="E3454" s="200"/>
      <c r="F3454" s="200"/>
      <c r="G3454" s="200"/>
      <c r="H3454" s="200"/>
      <c r="I3454" s="200"/>
      <c r="J3454" s="200"/>
      <c r="K3454" s="200"/>
      <c r="L3454" s="200"/>
      <c r="M3454" s="200"/>
      <c r="N3454" s="200"/>
      <c r="O3454" s="200"/>
    </row>
    <row r="3455" spans="4:15" x14ac:dyDescent="0.5">
      <c r="D3455" s="200"/>
      <c r="E3455" s="200"/>
      <c r="F3455" s="200"/>
      <c r="G3455" s="200"/>
      <c r="H3455" s="200"/>
      <c r="I3455" s="200"/>
      <c r="J3455" s="200"/>
      <c r="K3455" s="200"/>
      <c r="L3455" s="200"/>
      <c r="M3455" s="200"/>
      <c r="N3455" s="200"/>
      <c r="O3455" s="200"/>
    </row>
    <row r="3456" spans="4:15" x14ac:dyDescent="0.5">
      <c r="D3456" s="200"/>
      <c r="E3456" s="200"/>
      <c r="F3456" s="200"/>
      <c r="G3456" s="200"/>
      <c r="H3456" s="200"/>
      <c r="I3456" s="200"/>
      <c r="J3456" s="200"/>
      <c r="K3456" s="200"/>
      <c r="L3456" s="200"/>
      <c r="M3456" s="200"/>
      <c r="N3456" s="200"/>
      <c r="O3456" s="200"/>
    </row>
    <row r="3457" spans="4:15" x14ac:dyDescent="0.5">
      <c r="D3457" s="200"/>
      <c r="E3457" s="200"/>
      <c r="F3457" s="200"/>
      <c r="G3457" s="200"/>
      <c r="H3457" s="200"/>
      <c r="I3457" s="200"/>
      <c r="J3457" s="200"/>
      <c r="K3457" s="200"/>
      <c r="L3457" s="200"/>
      <c r="M3457" s="200"/>
      <c r="N3457" s="200"/>
      <c r="O3457" s="200"/>
    </row>
    <row r="3458" spans="4:15" x14ac:dyDescent="0.5">
      <c r="D3458" s="200"/>
      <c r="E3458" s="200"/>
      <c r="F3458" s="200"/>
      <c r="G3458" s="200"/>
      <c r="H3458" s="200"/>
      <c r="I3458" s="200"/>
      <c r="J3458" s="200"/>
      <c r="K3458" s="200"/>
      <c r="L3458" s="200"/>
      <c r="M3458" s="200"/>
      <c r="N3458" s="200"/>
      <c r="O3458" s="200"/>
    </row>
    <row r="3459" spans="4:15" x14ac:dyDescent="0.5">
      <c r="D3459" s="200"/>
      <c r="E3459" s="200"/>
      <c r="F3459" s="200"/>
      <c r="G3459" s="200"/>
      <c r="H3459" s="200"/>
      <c r="I3459" s="200"/>
      <c r="J3459" s="200"/>
      <c r="K3459" s="200"/>
      <c r="L3459" s="200"/>
      <c r="M3459" s="200"/>
      <c r="N3459" s="200"/>
      <c r="O3459" s="200"/>
    </row>
    <row r="3460" spans="4:15" x14ac:dyDescent="0.5">
      <c r="D3460" s="200"/>
      <c r="E3460" s="200"/>
      <c r="F3460" s="200"/>
      <c r="G3460" s="200"/>
      <c r="H3460" s="200"/>
      <c r="I3460" s="200"/>
      <c r="J3460" s="200"/>
      <c r="K3460" s="200"/>
      <c r="L3460" s="200"/>
      <c r="M3460" s="200"/>
      <c r="N3460" s="200"/>
      <c r="O3460" s="200"/>
    </row>
    <row r="3461" spans="4:15" x14ac:dyDescent="0.5">
      <c r="D3461" s="200"/>
      <c r="E3461" s="200"/>
      <c r="F3461" s="200"/>
      <c r="G3461" s="200"/>
      <c r="H3461" s="200"/>
      <c r="I3461" s="200"/>
      <c r="J3461" s="200"/>
      <c r="K3461" s="200"/>
      <c r="L3461" s="200"/>
      <c r="M3461" s="200"/>
      <c r="N3461" s="200"/>
      <c r="O3461" s="200"/>
    </row>
    <row r="3462" spans="4:15" x14ac:dyDescent="0.5">
      <c r="D3462" s="200"/>
      <c r="E3462" s="200"/>
      <c r="F3462" s="200"/>
      <c r="G3462" s="200"/>
      <c r="H3462" s="200"/>
      <c r="I3462" s="200"/>
      <c r="J3462" s="200"/>
      <c r="K3462" s="200"/>
      <c r="L3462" s="200"/>
      <c r="M3462" s="200"/>
      <c r="N3462" s="200"/>
      <c r="O3462" s="200"/>
    </row>
    <row r="3463" spans="4:15" x14ac:dyDescent="0.5">
      <c r="D3463" s="200"/>
      <c r="E3463" s="200"/>
      <c r="F3463" s="200"/>
      <c r="G3463" s="200"/>
      <c r="H3463" s="200"/>
      <c r="I3463" s="200"/>
      <c r="J3463" s="200"/>
      <c r="K3463" s="200"/>
      <c r="L3463" s="200"/>
      <c r="M3463" s="200"/>
      <c r="N3463" s="200"/>
      <c r="O3463" s="200"/>
    </row>
    <row r="3464" spans="4:15" x14ac:dyDescent="0.5">
      <c r="D3464" s="200"/>
      <c r="E3464" s="200"/>
      <c r="F3464" s="200"/>
      <c r="G3464" s="200"/>
      <c r="H3464" s="200"/>
      <c r="I3464" s="200"/>
      <c r="J3464" s="200"/>
      <c r="K3464" s="200"/>
      <c r="L3464" s="200"/>
      <c r="M3464" s="200"/>
      <c r="N3464" s="200"/>
      <c r="O3464" s="200"/>
    </row>
    <row r="3465" spans="4:15" x14ac:dyDescent="0.5">
      <c r="D3465" s="200"/>
      <c r="E3465" s="200"/>
      <c r="F3465" s="200"/>
      <c r="G3465" s="200"/>
      <c r="H3465" s="200"/>
      <c r="I3465" s="200"/>
      <c r="J3465" s="200"/>
      <c r="K3465" s="200"/>
      <c r="L3465" s="200"/>
      <c r="M3465" s="200"/>
      <c r="N3465" s="200"/>
      <c r="O3465" s="200"/>
    </row>
    <row r="3466" spans="4:15" x14ac:dyDescent="0.5">
      <c r="D3466" s="200"/>
      <c r="E3466" s="200"/>
      <c r="F3466" s="200"/>
      <c r="G3466" s="200"/>
      <c r="H3466" s="200"/>
      <c r="I3466" s="200"/>
      <c r="J3466" s="200"/>
      <c r="K3466" s="200"/>
      <c r="L3466" s="200"/>
      <c r="M3466" s="200"/>
      <c r="N3466" s="200"/>
      <c r="O3466" s="200"/>
    </row>
    <row r="3467" spans="4:15" x14ac:dyDescent="0.5">
      <c r="D3467" s="200"/>
      <c r="E3467" s="200"/>
      <c r="F3467" s="200"/>
      <c r="G3467" s="200"/>
      <c r="H3467" s="200"/>
      <c r="I3467" s="200"/>
      <c r="J3467" s="200"/>
      <c r="K3467" s="200"/>
      <c r="L3467" s="200"/>
      <c r="M3467" s="200"/>
      <c r="N3467" s="200"/>
      <c r="O3467" s="200"/>
    </row>
    <row r="3468" spans="4:15" x14ac:dyDescent="0.5">
      <c r="D3468" s="200"/>
      <c r="E3468" s="200"/>
      <c r="F3468" s="200"/>
      <c r="G3468" s="200"/>
      <c r="H3468" s="200"/>
      <c r="I3468" s="200"/>
      <c r="J3468" s="200"/>
      <c r="K3468" s="200"/>
      <c r="L3468" s="200"/>
      <c r="M3468" s="200"/>
      <c r="N3468" s="200"/>
      <c r="O3468" s="200"/>
    </row>
    <row r="3469" spans="4:15" x14ac:dyDescent="0.5">
      <c r="D3469" s="200"/>
      <c r="E3469" s="200"/>
      <c r="F3469" s="200"/>
      <c r="G3469" s="200"/>
      <c r="H3469" s="200"/>
      <c r="I3469" s="200"/>
      <c r="J3469" s="200"/>
      <c r="K3469" s="200"/>
      <c r="L3469" s="200"/>
      <c r="M3469" s="200"/>
      <c r="N3469" s="200"/>
      <c r="O3469" s="200"/>
    </row>
    <row r="3470" spans="4:15" x14ac:dyDescent="0.5">
      <c r="D3470" s="200"/>
      <c r="E3470" s="200"/>
      <c r="F3470" s="200"/>
      <c r="G3470" s="200"/>
      <c r="H3470" s="200"/>
      <c r="I3470" s="200"/>
      <c r="J3470" s="200"/>
      <c r="K3470" s="200"/>
      <c r="L3470" s="200"/>
      <c r="M3470" s="200"/>
      <c r="N3470" s="200"/>
      <c r="O3470" s="200"/>
    </row>
    <row r="3471" spans="4:15" x14ac:dyDescent="0.5">
      <c r="D3471" s="200"/>
      <c r="E3471" s="200"/>
      <c r="F3471" s="200"/>
      <c r="G3471" s="200"/>
      <c r="H3471" s="200"/>
      <c r="I3471" s="200"/>
      <c r="J3471" s="200"/>
      <c r="K3471" s="200"/>
      <c r="L3471" s="200"/>
      <c r="M3471" s="200"/>
      <c r="N3471" s="200"/>
      <c r="O3471" s="200"/>
    </row>
    <row r="3472" spans="4:15" x14ac:dyDescent="0.5">
      <c r="D3472" s="200"/>
      <c r="E3472" s="200"/>
      <c r="F3472" s="200"/>
      <c r="G3472" s="200"/>
      <c r="H3472" s="200"/>
      <c r="I3472" s="200"/>
      <c r="J3472" s="200"/>
      <c r="K3472" s="200"/>
      <c r="L3472" s="200"/>
      <c r="M3472" s="200"/>
      <c r="N3472" s="200"/>
      <c r="O3472" s="200"/>
    </row>
    <row r="3473" spans="4:15" x14ac:dyDescent="0.5">
      <c r="D3473" s="200"/>
      <c r="E3473" s="200"/>
      <c r="F3473" s="200"/>
      <c r="G3473" s="200"/>
      <c r="H3473" s="200"/>
      <c r="I3473" s="200"/>
      <c r="J3473" s="200"/>
      <c r="K3473" s="200"/>
      <c r="L3473" s="200"/>
      <c r="M3473" s="200"/>
      <c r="N3473" s="200"/>
      <c r="O3473" s="200"/>
    </row>
    <row r="3474" spans="4:15" x14ac:dyDescent="0.5">
      <c r="D3474" s="200"/>
      <c r="E3474" s="200"/>
      <c r="F3474" s="200"/>
      <c r="G3474" s="200"/>
      <c r="H3474" s="200"/>
      <c r="I3474" s="200"/>
      <c r="J3474" s="200"/>
      <c r="K3474" s="200"/>
      <c r="L3474" s="200"/>
      <c r="M3474" s="200"/>
      <c r="N3474" s="200"/>
      <c r="O3474" s="200"/>
    </row>
    <row r="3475" spans="4:15" x14ac:dyDescent="0.5">
      <c r="D3475" s="200"/>
      <c r="E3475" s="200"/>
      <c r="F3475" s="200"/>
      <c r="G3475" s="200"/>
      <c r="H3475" s="200"/>
      <c r="I3475" s="200"/>
      <c r="J3475" s="200"/>
      <c r="K3475" s="200"/>
      <c r="L3475" s="200"/>
      <c r="M3475" s="200"/>
      <c r="N3475" s="200"/>
      <c r="O3475" s="200"/>
    </row>
    <row r="3476" spans="4:15" x14ac:dyDescent="0.5">
      <c r="D3476" s="200"/>
      <c r="E3476" s="200"/>
      <c r="F3476" s="200"/>
      <c r="G3476" s="200"/>
      <c r="H3476" s="200"/>
      <c r="I3476" s="200"/>
      <c r="J3476" s="200"/>
      <c r="K3476" s="200"/>
      <c r="L3476" s="200"/>
      <c r="M3476" s="200"/>
      <c r="N3476" s="200"/>
      <c r="O3476" s="200"/>
    </row>
    <row r="3477" spans="4:15" x14ac:dyDescent="0.5">
      <c r="D3477" s="200"/>
      <c r="E3477" s="200"/>
      <c r="F3477" s="200"/>
      <c r="G3477" s="200"/>
      <c r="H3477" s="200"/>
      <c r="I3477" s="200"/>
      <c r="J3477" s="200"/>
      <c r="K3477" s="200"/>
      <c r="L3477" s="200"/>
      <c r="M3477" s="200"/>
      <c r="N3477" s="200"/>
      <c r="O3477" s="200"/>
    </row>
    <row r="3478" spans="4:15" x14ac:dyDescent="0.5">
      <c r="D3478" s="200"/>
      <c r="E3478" s="200"/>
      <c r="F3478" s="200"/>
      <c r="G3478" s="200"/>
      <c r="H3478" s="200"/>
      <c r="I3478" s="200"/>
      <c r="J3478" s="200"/>
      <c r="K3478" s="200"/>
      <c r="L3478" s="200"/>
      <c r="M3478" s="200"/>
      <c r="N3478" s="200"/>
      <c r="O3478" s="200"/>
    </row>
    <row r="3479" spans="4:15" x14ac:dyDescent="0.5">
      <c r="D3479" s="200"/>
      <c r="E3479" s="200"/>
      <c r="F3479" s="200"/>
      <c r="G3479" s="200"/>
      <c r="H3479" s="200"/>
      <c r="I3479" s="200"/>
      <c r="J3479" s="200"/>
      <c r="K3479" s="200"/>
      <c r="L3479" s="200"/>
      <c r="M3479" s="200"/>
      <c r="N3479" s="200"/>
      <c r="O3479" s="200"/>
    </row>
    <row r="3480" spans="4:15" x14ac:dyDescent="0.5">
      <c r="D3480" s="200"/>
      <c r="E3480" s="200"/>
      <c r="F3480" s="200"/>
      <c r="G3480" s="200"/>
      <c r="H3480" s="200"/>
      <c r="I3480" s="200"/>
      <c r="J3480" s="200"/>
      <c r="K3480" s="200"/>
      <c r="L3480" s="200"/>
      <c r="M3480" s="200"/>
      <c r="N3480" s="200"/>
      <c r="O3480" s="200"/>
    </row>
    <row r="3481" spans="4:15" x14ac:dyDescent="0.5">
      <c r="D3481" s="200"/>
      <c r="E3481" s="200"/>
      <c r="F3481" s="200"/>
      <c r="G3481" s="200"/>
      <c r="H3481" s="200"/>
      <c r="I3481" s="200"/>
      <c r="J3481" s="200"/>
      <c r="K3481" s="200"/>
      <c r="L3481" s="200"/>
      <c r="M3481" s="200"/>
      <c r="N3481" s="200"/>
      <c r="O3481" s="200"/>
    </row>
    <row r="3482" spans="4:15" x14ac:dyDescent="0.5">
      <c r="D3482" s="200"/>
      <c r="E3482" s="200"/>
      <c r="F3482" s="200"/>
      <c r="G3482" s="200"/>
      <c r="H3482" s="200"/>
      <c r="I3482" s="200"/>
      <c r="J3482" s="200"/>
      <c r="K3482" s="200"/>
      <c r="L3482" s="200"/>
      <c r="M3482" s="200"/>
      <c r="N3482" s="200"/>
      <c r="O3482" s="200"/>
    </row>
    <row r="3483" spans="4:15" x14ac:dyDescent="0.5">
      <c r="D3483" s="200"/>
      <c r="E3483" s="200"/>
      <c r="F3483" s="200"/>
      <c r="G3483" s="200"/>
      <c r="H3483" s="200"/>
      <c r="I3483" s="200"/>
      <c r="J3483" s="200"/>
      <c r="K3483" s="200"/>
      <c r="L3483" s="200"/>
      <c r="M3483" s="200"/>
      <c r="N3483" s="200"/>
      <c r="O3483" s="200"/>
    </row>
    <row r="3484" spans="4:15" x14ac:dyDescent="0.5">
      <c r="D3484" s="200"/>
      <c r="E3484" s="200"/>
      <c r="F3484" s="200"/>
      <c r="G3484" s="200"/>
      <c r="H3484" s="200"/>
      <c r="I3484" s="200"/>
      <c r="J3484" s="200"/>
      <c r="K3484" s="200"/>
      <c r="L3484" s="200"/>
      <c r="M3484" s="200"/>
      <c r="N3484" s="200"/>
      <c r="O3484" s="200"/>
    </row>
    <row r="3485" spans="4:15" x14ac:dyDescent="0.5">
      <c r="D3485" s="200"/>
      <c r="E3485" s="200"/>
      <c r="F3485" s="200"/>
      <c r="G3485" s="200"/>
      <c r="H3485" s="200"/>
      <c r="I3485" s="200"/>
      <c r="J3485" s="200"/>
      <c r="K3485" s="200"/>
      <c r="L3485" s="200"/>
      <c r="M3485" s="200"/>
      <c r="N3485" s="200"/>
      <c r="O3485" s="200"/>
    </row>
    <row r="3486" spans="4:15" x14ac:dyDescent="0.5">
      <c r="D3486" s="200"/>
      <c r="E3486" s="200"/>
      <c r="F3486" s="200"/>
      <c r="G3486" s="200"/>
      <c r="H3486" s="200"/>
      <c r="I3486" s="200"/>
      <c r="J3486" s="200"/>
      <c r="K3486" s="200"/>
      <c r="L3486" s="200"/>
      <c r="M3486" s="200"/>
      <c r="N3486" s="200"/>
      <c r="O3486" s="200"/>
    </row>
    <row r="3487" spans="4:15" x14ac:dyDescent="0.5">
      <c r="D3487" s="200"/>
      <c r="E3487" s="200"/>
      <c r="F3487" s="200"/>
      <c r="G3487" s="200"/>
      <c r="H3487" s="200"/>
      <c r="I3487" s="200"/>
      <c r="J3487" s="200"/>
      <c r="K3487" s="200"/>
      <c r="L3487" s="200"/>
      <c r="M3487" s="200"/>
      <c r="N3487" s="200"/>
      <c r="O3487" s="200"/>
    </row>
    <row r="3488" spans="4:15" x14ac:dyDescent="0.5">
      <c r="D3488" s="200"/>
      <c r="E3488" s="200"/>
      <c r="F3488" s="200"/>
      <c r="G3488" s="200"/>
      <c r="H3488" s="200"/>
      <c r="I3488" s="200"/>
      <c r="J3488" s="200"/>
      <c r="K3488" s="200"/>
      <c r="L3488" s="200"/>
      <c r="M3488" s="200"/>
      <c r="N3488" s="200"/>
      <c r="O3488" s="200"/>
    </row>
    <row r="3489" spans="4:15" x14ac:dyDescent="0.5">
      <c r="D3489" s="200"/>
      <c r="E3489" s="200"/>
      <c r="F3489" s="200"/>
      <c r="G3489" s="200"/>
      <c r="H3489" s="200"/>
      <c r="I3489" s="200"/>
      <c r="J3489" s="200"/>
      <c r="K3489" s="200"/>
      <c r="L3489" s="200"/>
      <c r="M3489" s="200"/>
      <c r="N3489" s="200"/>
      <c r="O3489" s="200"/>
    </row>
    <row r="3490" spans="4:15" x14ac:dyDescent="0.5">
      <c r="D3490" s="200"/>
      <c r="E3490" s="200"/>
      <c r="F3490" s="200"/>
      <c r="G3490" s="200"/>
      <c r="H3490" s="200"/>
      <c r="I3490" s="200"/>
      <c r="J3490" s="200"/>
      <c r="K3490" s="200"/>
      <c r="L3490" s="200"/>
      <c r="M3490" s="200"/>
      <c r="N3490" s="200"/>
      <c r="O3490" s="200"/>
    </row>
    <row r="3491" spans="4:15" x14ac:dyDescent="0.5">
      <c r="D3491" s="200"/>
      <c r="E3491" s="200"/>
      <c r="F3491" s="200"/>
      <c r="G3491" s="200"/>
      <c r="H3491" s="200"/>
      <c r="I3491" s="200"/>
      <c r="J3491" s="200"/>
      <c r="K3491" s="200"/>
      <c r="L3491" s="200"/>
      <c r="M3491" s="200"/>
      <c r="N3491" s="200"/>
      <c r="O3491" s="200"/>
    </row>
    <row r="3492" spans="4:15" x14ac:dyDescent="0.5">
      <c r="D3492" s="200"/>
      <c r="E3492" s="200"/>
      <c r="F3492" s="200"/>
      <c r="G3492" s="200"/>
      <c r="H3492" s="200"/>
      <c r="I3492" s="200"/>
      <c r="J3492" s="200"/>
      <c r="K3492" s="200"/>
      <c r="L3492" s="200"/>
      <c r="M3492" s="200"/>
      <c r="N3492" s="200"/>
      <c r="O3492" s="200"/>
    </row>
    <row r="3493" spans="4:15" x14ac:dyDescent="0.5">
      <c r="D3493" s="200"/>
      <c r="E3493" s="200"/>
      <c r="F3493" s="200"/>
      <c r="G3493" s="200"/>
      <c r="H3493" s="200"/>
      <c r="I3493" s="200"/>
      <c r="J3493" s="200"/>
      <c r="K3493" s="200"/>
      <c r="L3493" s="200"/>
      <c r="M3493" s="200"/>
      <c r="N3493" s="200"/>
      <c r="O3493" s="200"/>
    </row>
    <row r="3494" spans="4:15" x14ac:dyDescent="0.5">
      <c r="D3494" s="200"/>
      <c r="E3494" s="200"/>
      <c r="F3494" s="200"/>
      <c r="G3494" s="200"/>
      <c r="H3494" s="200"/>
      <c r="I3494" s="200"/>
      <c r="J3494" s="200"/>
      <c r="K3494" s="200"/>
      <c r="L3494" s="200"/>
      <c r="M3494" s="200"/>
      <c r="N3494" s="200"/>
      <c r="O3494" s="200"/>
    </row>
    <row r="3495" spans="4:15" x14ac:dyDescent="0.5">
      <c r="D3495" s="200"/>
      <c r="E3495" s="200"/>
      <c r="F3495" s="200"/>
      <c r="G3495" s="200"/>
      <c r="H3495" s="200"/>
      <c r="I3495" s="200"/>
      <c r="J3495" s="200"/>
      <c r="K3495" s="200"/>
      <c r="L3495" s="200"/>
      <c r="M3495" s="200"/>
      <c r="N3495" s="200"/>
      <c r="O3495" s="200"/>
    </row>
    <row r="3496" spans="4:15" x14ac:dyDescent="0.5">
      <c r="D3496" s="200"/>
      <c r="E3496" s="200"/>
      <c r="F3496" s="200"/>
      <c r="G3496" s="200"/>
      <c r="H3496" s="200"/>
      <c r="I3496" s="200"/>
      <c r="J3496" s="200"/>
      <c r="K3496" s="200"/>
      <c r="L3496" s="200"/>
      <c r="M3496" s="200"/>
      <c r="N3496" s="200"/>
      <c r="O3496" s="200"/>
    </row>
    <row r="3497" spans="4:15" x14ac:dyDescent="0.5">
      <c r="D3497" s="200"/>
      <c r="E3497" s="200"/>
      <c r="F3497" s="200"/>
      <c r="G3497" s="200"/>
      <c r="H3497" s="200"/>
      <c r="I3497" s="200"/>
      <c r="J3497" s="200"/>
      <c r="K3497" s="200"/>
      <c r="L3497" s="200"/>
      <c r="M3497" s="200"/>
      <c r="N3497" s="200"/>
      <c r="O3497" s="200"/>
    </row>
    <row r="3498" spans="4:15" x14ac:dyDescent="0.5">
      <c r="D3498" s="200"/>
      <c r="E3498" s="200"/>
      <c r="F3498" s="200"/>
      <c r="G3498" s="200"/>
      <c r="H3498" s="200"/>
      <c r="I3498" s="200"/>
      <c r="J3498" s="200"/>
      <c r="K3498" s="200"/>
      <c r="L3498" s="200"/>
      <c r="M3498" s="200"/>
      <c r="N3498" s="200"/>
      <c r="O3498" s="200"/>
    </row>
    <row r="3499" spans="4:15" x14ac:dyDescent="0.5">
      <c r="D3499" s="200"/>
      <c r="E3499" s="200"/>
      <c r="F3499" s="200"/>
      <c r="G3499" s="200"/>
      <c r="H3499" s="200"/>
      <c r="I3499" s="200"/>
      <c r="J3499" s="200"/>
      <c r="K3499" s="200"/>
      <c r="L3499" s="200"/>
      <c r="M3499" s="200"/>
      <c r="N3499" s="200"/>
      <c r="O3499" s="200"/>
    </row>
    <row r="3500" spans="4:15" x14ac:dyDescent="0.5">
      <c r="D3500" s="200"/>
      <c r="E3500" s="200"/>
      <c r="F3500" s="200"/>
      <c r="G3500" s="200"/>
      <c r="H3500" s="200"/>
      <c r="I3500" s="200"/>
      <c r="J3500" s="200"/>
      <c r="K3500" s="200"/>
      <c r="L3500" s="200"/>
      <c r="M3500" s="200"/>
      <c r="N3500" s="200"/>
      <c r="O3500" s="200"/>
    </row>
    <row r="3501" spans="4:15" x14ac:dyDescent="0.5">
      <c r="D3501" s="200"/>
      <c r="E3501" s="200"/>
      <c r="F3501" s="200"/>
      <c r="G3501" s="200"/>
      <c r="H3501" s="200"/>
      <c r="I3501" s="200"/>
      <c r="J3501" s="200"/>
      <c r="K3501" s="200"/>
      <c r="L3501" s="200"/>
      <c r="M3501" s="200"/>
      <c r="N3501" s="200"/>
      <c r="O3501" s="200"/>
    </row>
    <row r="3502" spans="4:15" x14ac:dyDescent="0.5">
      <c r="D3502" s="200"/>
      <c r="E3502" s="200"/>
      <c r="F3502" s="200"/>
      <c r="G3502" s="200"/>
      <c r="H3502" s="200"/>
      <c r="I3502" s="200"/>
      <c r="J3502" s="200"/>
      <c r="K3502" s="200"/>
      <c r="L3502" s="200"/>
      <c r="M3502" s="200"/>
      <c r="N3502" s="200"/>
      <c r="O3502" s="200"/>
    </row>
    <row r="3503" spans="4:15" x14ac:dyDescent="0.5">
      <c r="D3503" s="200"/>
      <c r="E3503" s="200"/>
      <c r="F3503" s="200"/>
      <c r="G3503" s="200"/>
      <c r="H3503" s="200"/>
      <c r="I3503" s="200"/>
      <c r="J3503" s="200"/>
      <c r="K3503" s="200"/>
      <c r="L3503" s="200"/>
      <c r="M3503" s="200"/>
      <c r="N3503" s="200"/>
      <c r="O3503" s="200"/>
    </row>
    <row r="3504" spans="4:15" x14ac:dyDescent="0.5">
      <c r="D3504" s="200"/>
      <c r="E3504" s="200"/>
      <c r="F3504" s="200"/>
      <c r="G3504" s="200"/>
      <c r="H3504" s="200"/>
      <c r="I3504" s="200"/>
      <c r="J3504" s="200"/>
      <c r="K3504" s="200"/>
      <c r="L3504" s="200"/>
      <c r="M3504" s="200"/>
      <c r="N3504" s="200"/>
      <c r="O3504" s="200"/>
    </row>
    <row r="3505" spans="4:15" x14ac:dyDescent="0.5">
      <c r="D3505" s="200"/>
      <c r="E3505" s="200"/>
      <c r="F3505" s="200"/>
      <c r="G3505" s="200"/>
      <c r="H3505" s="200"/>
      <c r="I3505" s="200"/>
      <c r="J3505" s="200"/>
      <c r="K3505" s="200"/>
      <c r="L3505" s="200"/>
      <c r="M3505" s="200"/>
      <c r="N3505" s="200"/>
      <c r="O3505" s="200"/>
    </row>
    <row r="3506" spans="4:15" x14ac:dyDescent="0.5">
      <c r="D3506" s="200"/>
      <c r="E3506" s="200"/>
      <c r="F3506" s="200"/>
      <c r="G3506" s="200"/>
      <c r="H3506" s="200"/>
      <c r="I3506" s="200"/>
      <c r="J3506" s="200"/>
      <c r="K3506" s="200"/>
      <c r="L3506" s="200"/>
      <c r="M3506" s="200"/>
      <c r="N3506" s="200"/>
      <c r="O3506" s="200"/>
    </row>
    <row r="3507" spans="4:15" x14ac:dyDescent="0.5">
      <c r="D3507" s="200"/>
      <c r="E3507" s="200"/>
      <c r="F3507" s="200"/>
      <c r="G3507" s="200"/>
      <c r="H3507" s="200"/>
      <c r="I3507" s="200"/>
      <c r="J3507" s="200"/>
      <c r="K3507" s="200"/>
      <c r="L3507" s="200"/>
      <c r="M3507" s="200"/>
      <c r="N3507" s="200"/>
      <c r="O3507" s="200"/>
    </row>
    <row r="3508" spans="4:15" x14ac:dyDescent="0.5">
      <c r="D3508" s="200"/>
      <c r="E3508" s="200"/>
      <c r="F3508" s="200"/>
      <c r="G3508" s="200"/>
      <c r="H3508" s="200"/>
      <c r="I3508" s="200"/>
      <c r="J3508" s="200"/>
      <c r="K3508" s="200"/>
      <c r="L3508" s="200"/>
      <c r="M3508" s="200"/>
      <c r="N3508" s="200"/>
      <c r="O3508" s="200"/>
    </row>
    <row r="3509" spans="4:15" x14ac:dyDescent="0.5">
      <c r="D3509" s="200"/>
      <c r="E3509" s="200"/>
      <c r="F3509" s="200"/>
      <c r="G3509" s="200"/>
      <c r="H3509" s="200"/>
      <c r="I3509" s="200"/>
      <c r="J3509" s="200"/>
      <c r="K3509" s="200"/>
      <c r="L3509" s="200"/>
      <c r="M3509" s="200"/>
      <c r="N3509" s="200"/>
      <c r="O3509" s="200"/>
    </row>
    <row r="3510" spans="4:15" x14ac:dyDescent="0.5">
      <c r="D3510" s="200"/>
      <c r="E3510" s="200"/>
      <c r="F3510" s="200"/>
      <c r="G3510" s="200"/>
      <c r="H3510" s="200"/>
      <c r="I3510" s="200"/>
      <c r="J3510" s="200"/>
      <c r="K3510" s="200"/>
      <c r="L3510" s="200"/>
      <c r="M3510" s="200"/>
      <c r="N3510" s="200"/>
      <c r="O3510" s="200"/>
    </row>
    <row r="3511" spans="4:15" x14ac:dyDescent="0.5">
      <c r="D3511" s="200"/>
      <c r="E3511" s="200"/>
      <c r="F3511" s="200"/>
      <c r="G3511" s="200"/>
      <c r="H3511" s="200"/>
      <c r="I3511" s="200"/>
      <c r="J3511" s="200"/>
      <c r="K3511" s="200"/>
      <c r="L3511" s="200"/>
      <c r="M3511" s="200"/>
      <c r="N3511" s="200"/>
      <c r="O3511" s="200"/>
    </row>
    <row r="3512" spans="4:15" x14ac:dyDescent="0.5">
      <c r="D3512" s="200"/>
      <c r="E3512" s="200"/>
      <c r="F3512" s="200"/>
      <c r="G3512" s="200"/>
      <c r="H3512" s="200"/>
      <c r="I3512" s="200"/>
      <c r="J3512" s="200"/>
      <c r="K3512" s="200"/>
      <c r="L3512" s="200"/>
      <c r="M3512" s="200"/>
      <c r="N3512" s="200"/>
      <c r="O3512" s="200"/>
    </row>
    <row r="3513" spans="4:15" x14ac:dyDescent="0.5">
      <c r="D3513" s="200"/>
      <c r="E3513" s="200"/>
      <c r="F3513" s="200"/>
      <c r="G3513" s="200"/>
      <c r="H3513" s="200"/>
      <c r="I3513" s="200"/>
      <c r="J3513" s="200"/>
      <c r="K3513" s="200"/>
      <c r="L3513" s="200"/>
      <c r="M3513" s="200"/>
      <c r="N3513" s="200"/>
      <c r="O3513" s="200"/>
    </row>
    <row r="3514" spans="4:15" x14ac:dyDescent="0.5">
      <c r="D3514" s="200"/>
      <c r="E3514" s="200"/>
      <c r="F3514" s="200"/>
      <c r="G3514" s="200"/>
      <c r="H3514" s="200"/>
      <c r="I3514" s="200"/>
      <c r="J3514" s="200"/>
      <c r="K3514" s="200"/>
      <c r="L3514" s="200"/>
      <c r="M3514" s="200"/>
      <c r="N3514" s="200"/>
      <c r="O3514" s="200"/>
    </row>
    <row r="3515" spans="4:15" x14ac:dyDescent="0.5">
      <c r="D3515" s="200"/>
      <c r="E3515" s="200"/>
      <c r="F3515" s="200"/>
      <c r="G3515" s="200"/>
      <c r="H3515" s="200"/>
      <c r="I3515" s="200"/>
      <c r="J3515" s="200"/>
      <c r="K3515" s="200"/>
      <c r="L3515" s="200"/>
      <c r="M3515" s="200"/>
      <c r="N3515" s="200"/>
      <c r="O3515" s="200"/>
    </row>
    <row r="3516" spans="4:15" x14ac:dyDescent="0.5">
      <c r="D3516" s="200"/>
      <c r="E3516" s="200"/>
      <c r="F3516" s="200"/>
      <c r="G3516" s="200"/>
      <c r="H3516" s="200"/>
      <c r="I3516" s="200"/>
      <c r="J3516" s="200"/>
      <c r="K3516" s="200"/>
      <c r="L3516" s="200"/>
      <c r="M3516" s="200"/>
      <c r="N3516" s="200"/>
      <c r="O3516" s="200"/>
    </row>
    <row r="3517" spans="4:15" x14ac:dyDescent="0.5">
      <c r="D3517" s="200"/>
      <c r="E3517" s="200"/>
      <c r="F3517" s="200"/>
      <c r="G3517" s="200"/>
      <c r="H3517" s="200"/>
      <c r="I3517" s="200"/>
      <c r="J3517" s="200"/>
      <c r="K3517" s="200"/>
      <c r="L3517" s="200"/>
      <c r="M3517" s="200"/>
      <c r="N3517" s="200"/>
      <c r="O3517" s="200"/>
    </row>
    <row r="3518" spans="4:15" x14ac:dyDescent="0.5">
      <c r="D3518" s="200"/>
      <c r="E3518" s="200"/>
      <c r="F3518" s="200"/>
      <c r="G3518" s="200"/>
      <c r="H3518" s="200"/>
      <c r="I3518" s="200"/>
      <c r="J3518" s="200"/>
      <c r="K3518" s="200"/>
      <c r="L3518" s="200"/>
      <c r="M3518" s="200"/>
      <c r="N3518" s="200"/>
      <c r="O3518" s="200"/>
    </row>
    <row r="3519" spans="4:15" x14ac:dyDescent="0.5">
      <c r="D3519" s="200"/>
      <c r="E3519" s="200"/>
      <c r="F3519" s="200"/>
      <c r="G3519" s="200"/>
      <c r="H3519" s="200"/>
      <c r="I3519" s="200"/>
      <c r="J3519" s="200"/>
      <c r="K3519" s="200"/>
      <c r="L3519" s="200"/>
      <c r="M3519" s="200"/>
      <c r="N3519" s="200"/>
      <c r="O3519" s="200"/>
    </row>
    <row r="3520" spans="4:15" x14ac:dyDescent="0.5">
      <c r="D3520" s="200"/>
      <c r="E3520" s="200"/>
      <c r="F3520" s="200"/>
      <c r="G3520" s="200"/>
      <c r="H3520" s="200"/>
      <c r="I3520" s="200"/>
      <c r="J3520" s="200"/>
      <c r="K3520" s="200"/>
      <c r="L3520" s="200"/>
      <c r="M3520" s="200"/>
      <c r="N3520" s="200"/>
      <c r="O3520" s="200"/>
    </row>
    <row r="3521" spans="4:15" x14ac:dyDescent="0.5">
      <c r="D3521" s="200"/>
      <c r="E3521" s="200"/>
      <c r="F3521" s="200"/>
      <c r="G3521" s="200"/>
      <c r="H3521" s="200"/>
      <c r="I3521" s="200"/>
      <c r="J3521" s="200"/>
      <c r="K3521" s="200"/>
      <c r="L3521" s="200"/>
      <c r="M3521" s="200"/>
      <c r="N3521" s="200"/>
      <c r="O3521" s="200"/>
    </row>
    <row r="3522" spans="4:15" x14ac:dyDescent="0.5">
      <c r="D3522" s="200"/>
      <c r="E3522" s="200"/>
      <c r="F3522" s="200"/>
      <c r="G3522" s="200"/>
      <c r="H3522" s="200"/>
      <c r="I3522" s="200"/>
      <c r="J3522" s="200"/>
      <c r="K3522" s="200"/>
      <c r="L3522" s="200"/>
      <c r="M3522" s="200"/>
      <c r="N3522" s="200"/>
      <c r="O3522" s="200"/>
    </row>
    <row r="3523" spans="4:15" x14ac:dyDescent="0.5">
      <c r="D3523" s="200"/>
      <c r="E3523" s="200"/>
      <c r="F3523" s="200"/>
      <c r="G3523" s="200"/>
      <c r="H3523" s="200"/>
      <c r="I3523" s="200"/>
      <c r="J3523" s="200"/>
      <c r="K3523" s="200"/>
      <c r="L3523" s="200"/>
      <c r="M3523" s="200"/>
      <c r="N3523" s="200"/>
      <c r="O3523" s="200"/>
    </row>
    <row r="3524" spans="4:15" x14ac:dyDescent="0.5">
      <c r="D3524" s="200"/>
      <c r="E3524" s="200"/>
      <c r="F3524" s="200"/>
      <c r="G3524" s="200"/>
      <c r="H3524" s="200"/>
      <c r="I3524" s="200"/>
      <c r="J3524" s="200"/>
      <c r="K3524" s="200"/>
      <c r="L3524" s="200"/>
      <c r="M3524" s="200"/>
      <c r="N3524" s="200"/>
      <c r="O3524" s="200"/>
    </row>
    <row r="3525" spans="4:15" x14ac:dyDescent="0.5">
      <c r="D3525" s="200"/>
      <c r="E3525" s="200"/>
      <c r="F3525" s="200"/>
      <c r="G3525" s="200"/>
      <c r="H3525" s="200"/>
      <c r="I3525" s="200"/>
      <c r="J3525" s="200"/>
      <c r="K3525" s="200"/>
      <c r="L3525" s="200"/>
      <c r="M3525" s="200"/>
      <c r="N3525" s="200"/>
      <c r="O3525" s="200"/>
    </row>
    <row r="3526" spans="4:15" x14ac:dyDescent="0.5">
      <c r="D3526" s="200"/>
      <c r="E3526" s="200"/>
      <c r="F3526" s="200"/>
      <c r="G3526" s="200"/>
      <c r="H3526" s="200"/>
      <c r="I3526" s="200"/>
      <c r="J3526" s="200"/>
      <c r="K3526" s="200"/>
      <c r="L3526" s="200"/>
      <c r="M3526" s="200"/>
      <c r="N3526" s="200"/>
      <c r="O3526" s="200"/>
    </row>
    <row r="3527" spans="4:15" x14ac:dyDescent="0.5">
      <c r="D3527" s="200"/>
      <c r="E3527" s="200"/>
      <c r="F3527" s="200"/>
      <c r="G3527" s="200"/>
      <c r="H3527" s="200"/>
      <c r="I3527" s="200"/>
      <c r="J3527" s="200"/>
      <c r="K3527" s="200"/>
      <c r="L3527" s="200"/>
      <c r="M3527" s="200"/>
      <c r="N3527" s="200"/>
      <c r="O3527" s="200"/>
    </row>
    <row r="3528" spans="4:15" x14ac:dyDescent="0.5">
      <c r="D3528" s="200"/>
      <c r="E3528" s="200"/>
      <c r="F3528" s="200"/>
      <c r="G3528" s="200"/>
      <c r="H3528" s="200"/>
      <c r="I3528" s="200"/>
      <c r="J3528" s="200"/>
      <c r="K3528" s="200"/>
      <c r="L3528" s="200"/>
      <c r="M3528" s="200"/>
      <c r="N3528" s="200"/>
      <c r="O3528" s="200"/>
    </row>
    <row r="3529" spans="4:15" x14ac:dyDescent="0.5">
      <c r="D3529" s="200"/>
      <c r="E3529" s="200"/>
      <c r="F3529" s="200"/>
      <c r="G3529" s="200"/>
      <c r="H3529" s="200"/>
      <c r="I3529" s="200"/>
      <c r="J3529" s="200"/>
      <c r="K3529" s="200"/>
      <c r="L3529" s="200"/>
      <c r="M3529" s="200"/>
      <c r="N3529" s="200"/>
      <c r="O3529" s="200"/>
    </row>
    <row r="3530" spans="4:15" x14ac:dyDescent="0.5">
      <c r="D3530" s="200"/>
      <c r="E3530" s="200"/>
      <c r="F3530" s="200"/>
      <c r="G3530" s="200"/>
      <c r="H3530" s="200"/>
      <c r="I3530" s="200"/>
      <c r="J3530" s="200"/>
      <c r="K3530" s="200"/>
      <c r="L3530" s="200"/>
      <c r="M3530" s="200"/>
      <c r="N3530" s="200"/>
      <c r="O3530" s="200"/>
    </row>
    <row r="3531" spans="4:15" x14ac:dyDescent="0.5">
      <c r="D3531" s="200"/>
      <c r="E3531" s="200"/>
      <c r="F3531" s="200"/>
      <c r="G3531" s="200"/>
      <c r="H3531" s="200"/>
      <c r="I3531" s="200"/>
      <c r="J3531" s="200"/>
      <c r="K3531" s="200"/>
      <c r="L3531" s="200"/>
      <c r="M3531" s="200"/>
      <c r="N3531" s="200"/>
      <c r="O3531" s="200"/>
    </row>
    <row r="3532" spans="4:15" x14ac:dyDescent="0.5">
      <c r="D3532" s="200"/>
      <c r="E3532" s="200"/>
      <c r="F3532" s="200"/>
      <c r="G3532" s="200"/>
      <c r="H3532" s="200"/>
      <c r="I3532" s="200"/>
      <c r="J3532" s="200"/>
      <c r="K3532" s="200"/>
      <c r="L3532" s="200"/>
      <c r="M3532" s="200"/>
      <c r="N3532" s="200"/>
      <c r="O3532" s="200"/>
    </row>
    <row r="3533" spans="4:15" x14ac:dyDescent="0.5">
      <c r="D3533" s="200"/>
      <c r="E3533" s="200"/>
      <c r="F3533" s="200"/>
      <c r="G3533" s="200"/>
      <c r="H3533" s="200"/>
      <c r="I3533" s="200"/>
      <c r="J3533" s="200"/>
      <c r="K3533" s="200"/>
      <c r="L3533" s="200"/>
      <c r="M3533" s="200"/>
      <c r="N3533" s="200"/>
      <c r="O3533" s="200"/>
    </row>
    <row r="3534" spans="4:15" x14ac:dyDescent="0.5">
      <c r="D3534" s="200"/>
      <c r="E3534" s="200"/>
      <c r="F3534" s="200"/>
      <c r="G3534" s="200"/>
      <c r="H3534" s="200"/>
      <c r="I3534" s="200"/>
      <c r="J3534" s="200"/>
      <c r="K3534" s="200"/>
      <c r="L3534" s="200"/>
      <c r="M3534" s="200"/>
      <c r="N3534" s="200"/>
      <c r="O3534" s="200"/>
    </row>
    <row r="3535" spans="4:15" x14ac:dyDescent="0.5">
      <c r="D3535" s="200"/>
      <c r="E3535" s="200"/>
      <c r="F3535" s="200"/>
      <c r="G3535" s="200"/>
      <c r="H3535" s="200"/>
      <c r="I3535" s="200"/>
      <c r="J3535" s="200"/>
      <c r="K3535" s="200"/>
      <c r="L3535" s="200"/>
      <c r="M3535" s="200"/>
      <c r="N3535" s="200"/>
      <c r="O3535" s="200"/>
    </row>
    <row r="3536" spans="4:15" x14ac:dyDescent="0.5">
      <c r="D3536" s="200"/>
      <c r="E3536" s="200"/>
      <c r="F3536" s="200"/>
      <c r="G3536" s="200"/>
      <c r="H3536" s="200"/>
      <c r="I3536" s="200"/>
      <c r="J3536" s="200"/>
      <c r="K3536" s="200"/>
      <c r="L3536" s="200"/>
      <c r="M3536" s="200"/>
      <c r="N3536" s="200"/>
      <c r="O3536" s="200"/>
    </row>
    <row r="3537" spans="4:15" x14ac:dyDescent="0.5">
      <c r="D3537" s="200"/>
      <c r="E3537" s="200"/>
      <c r="F3537" s="200"/>
      <c r="G3537" s="200"/>
      <c r="H3537" s="200"/>
      <c r="I3537" s="200"/>
      <c r="J3537" s="200"/>
      <c r="K3537" s="200"/>
      <c r="L3537" s="200"/>
      <c r="M3537" s="200"/>
      <c r="N3537" s="200"/>
      <c r="O3537" s="200"/>
    </row>
    <row r="3538" spans="4:15" x14ac:dyDescent="0.5">
      <c r="D3538" s="200"/>
      <c r="E3538" s="200"/>
      <c r="F3538" s="200"/>
      <c r="G3538" s="200"/>
      <c r="H3538" s="200"/>
      <c r="I3538" s="200"/>
      <c r="J3538" s="200"/>
      <c r="K3538" s="200"/>
      <c r="L3538" s="200"/>
      <c r="M3538" s="200"/>
      <c r="N3538" s="200"/>
      <c r="O3538" s="200"/>
    </row>
    <row r="3539" spans="4:15" x14ac:dyDescent="0.5">
      <c r="D3539" s="200"/>
      <c r="E3539" s="200"/>
      <c r="F3539" s="200"/>
      <c r="G3539" s="200"/>
      <c r="H3539" s="200"/>
      <c r="I3539" s="200"/>
      <c r="J3539" s="200"/>
      <c r="K3539" s="200"/>
      <c r="L3539" s="200"/>
      <c r="M3539" s="200"/>
      <c r="N3539" s="200"/>
      <c r="O3539" s="200"/>
    </row>
    <row r="3540" spans="4:15" x14ac:dyDescent="0.5">
      <c r="D3540" s="200"/>
      <c r="E3540" s="200"/>
      <c r="F3540" s="200"/>
      <c r="G3540" s="200"/>
      <c r="H3540" s="200"/>
      <c r="I3540" s="200"/>
      <c r="J3540" s="200"/>
      <c r="K3540" s="200"/>
      <c r="L3540" s="200"/>
      <c r="M3540" s="200"/>
      <c r="N3540" s="200"/>
      <c r="O3540" s="200"/>
    </row>
    <row r="3541" spans="4:15" x14ac:dyDescent="0.5">
      <c r="D3541" s="200"/>
      <c r="E3541" s="200"/>
      <c r="F3541" s="200"/>
      <c r="G3541" s="200"/>
      <c r="H3541" s="200"/>
      <c r="I3541" s="200"/>
      <c r="J3541" s="200"/>
      <c r="K3541" s="200"/>
      <c r="L3541" s="200"/>
      <c r="M3541" s="200"/>
      <c r="N3541" s="200"/>
      <c r="O3541" s="200"/>
    </row>
    <row r="3542" spans="4:15" x14ac:dyDescent="0.5">
      <c r="D3542" s="200"/>
      <c r="E3542" s="200"/>
      <c r="F3542" s="200"/>
      <c r="G3542" s="200"/>
      <c r="H3542" s="200"/>
      <c r="I3542" s="200"/>
      <c r="J3542" s="200"/>
      <c r="K3542" s="200"/>
      <c r="L3542" s="200"/>
      <c r="M3542" s="200"/>
      <c r="N3542" s="200"/>
      <c r="O3542" s="200"/>
    </row>
    <row r="3543" spans="4:15" x14ac:dyDescent="0.5">
      <c r="D3543" s="200"/>
      <c r="E3543" s="200"/>
      <c r="F3543" s="200"/>
      <c r="G3543" s="200"/>
      <c r="H3543" s="200"/>
      <c r="I3543" s="200"/>
      <c r="J3543" s="200"/>
      <c r="K3543" s="200"/>
      <c r="L3543" s="200"/>
      <c r="M3543" s="200"/>
      <c r="N3543" s="200"/>
      <c r="O3543" s="200"/>
    </row>
    <row r="3544" spans="4:15" x14ac:dyDescent="0.5">
      <c r="D3544" s="200"/>
      <c r="E3544" s="200"/>
      <c r="F3544" s="200"/>
      <c r="G3544" s="200"/>
      <c r="H3544" s="200"/>
      <c r="I3544" s="200"/>
      <c r="J3544" s="200"/>
      <c r="K3544" s="200"/>
      <c r="L3544" s="200"/>
      <c r="M3544" s="200"/>
      <c r="N3544" s="200"/>
      <c r="O3544" s="200"/>
    </row>
    <row r="3545" spans="4:15" x14ac:dyDescent="0.5">
      <c r="D3545" s="200"/>
      <c r="E3545" s="200"/>
      <c r="F3545" s="200"/>
      <c r="G3545" s="200"/>
      <c r="H3545" s="200"/>
      <c r="I3545" s="200"/>
      <c r="J3545" s="200"/>
      <c r="K3545" s="200"/>
      <c r="L3545" s="200"/>
      <c r="M3545" s="200"/>
      <c r="N3545" s="200"/>
      <c r="O3545" s="200"/>
    </row>
    <row r="3546" spans="4:15" x14ac:dyDescent="0.5">
      <c r="D3546" s="200"/>
      <c r="E3546" s="200"/>
      <c r="F3546" s="200"/>
      <c r="G3546" s="200"/>
      <c r="H3546" s="200"/>
      <c r="I3546" s="200"/>
      <c r="J3546" s="200"/>
      <c r="K3546" s="200"/>
      <c r="L3546" s="200"/>
      <c r="M3546" s="200"/>
      <c r="N3546" s="200"/>
      <c r="O3546" s="200"/>
    </row>
    <row r="3547" spans="4:15" x14ac:dyDescent="0.5">
      <c r="D3547" s="200"/>
      <c r="E3547" s="200"/>
      <c r="F3547" s="200"/>
      <c r="G3547" s="200"/>
      <c r="H3547" s="200"/>
      <c r="I3547" s="200"/>
      <c r="J3547" s="200"/>
      <c r="K3547" s="200"/>
      <c r="L3547" s="200"/>
      <c r="M3547" s="200"/>
      <c r="N3547" s="200"/>
      <c r="O3547" s="200"/>
    </row>
    <row r="3548" spans="4:15" x14ac:dyDescent="0.5">
      <c r="D3548" s="200"/>
      <c r="E3548" s="200"/>
      <c r="F3548" s="200"/>
      <c r="G3548" s="200"/>
      <c r="H3548" s="200"/>
      <c r="I3548" s="200"/>
      <c r="J3548" s="200"/>
      <c r="K3548" s="200"/>
      <c r="L3548" s="200"/>
      <c r="M3548" s="200"/>
      <c r="N3548" s="200"/>
      <c r="O3548" s="200"/>
    </row>
    <row r="3549" spans="4:15" x14ac:dyDescent="0.5">
      <c r="D3549" s="200"/>
      <c r="E3549" s="200"/>
      <c r="F3549" s="200"/>
      <c r="G3549" s="200"/>
      <c r="H3549" s="200"/>
      <c r="I3549" s="200"/>
      <c r="J3549" s="200"/>
      <c r="K3549" s="200"/>
      <c r="L3549" s="200"/>
      <c r="M3549" s="200"/>
      <c r="N3549" s="200"/>
      <c r="O3549" s="200"/>
    </row>
    <row r="3550" spans="4:15" x14ac:dyDescent="0.5">
      <c r="D3550" s="200"/>
      <c r="E3550" s="200"/>
      <c r="F3550" s="200"/>
      <c r="G3550" s="200"/>
      <c r="H3550" s="200"/>
      <c r="I3550" s="200"/>
      <c r="J3550" s="200"/>
      <c r="K3550" s="200"/>
      <c r="L3550" s="200"/>
      <c r="M3550" s="200"/>
      <c r="N3550" s="200"/>
      <c r="O3550" s="200"/>
    </row>
    <row r="3551" spans="4:15" x14ac:dyDescent="0.5">
      <c r="D3551" s="200"/>
      <c r="E3551" s="200"/>
      <c r="F3551" s="200"/>
      <c r="G3551" s="200"/>
      <c r="H3551" s="200"/>
      <c r="I3551" s="200"/>
      <c r="J3551" s="200"/>
      <c r="K3551" s="200"/>
      <c r="L3551" s="200"/>
      <c r="M3551" s="200"/>
      <c r="N3551" s="200"/>
      <c r="O3551" s="200"/>
    </row>
    <row r="3552" spans="4:15" x14ac:dyDescent="0.5">
      <c r="D3552" s="200"/>
      <c r="E3552" s="200"/>
      <c r="F3552" s="200"/>
      <c r="G3552" s="200"/>
      <c r="H3552" s="200"/>
      <c r="I3552" s="200"/>
      <c r="J3552" s="200"/>
      <c r="K3552" s="200"/>
      <c r="L3552" s="200"/>
      <c r="M3552" s="200"/>
      <c r="N3552" s="200"/>
      <c r="O3552" s="200"/>
    </row>
    <row r="3553" spans="4:15" x14ac:dyDescent="0.5">
      <c r="D3553" s="200"/>
      <c r="E3553" s="200"/>
      <c r="F3553" s="200"/>
      <c r="G3553" s="200"/>
      <c r="H3553" s="200"/>
      <c r="I3553" s="200"/>
      <c r="J3553" s="200"/>
      <c r="K3553" s="200"/>
      <c r="L3553" s="200"/>
      <c r="M3553" s="200"/>
      <c r="N3553" s="200"/>
      <c r="O3553" s="200"/>
    </row>
    <row r="3554" spans="4:15" x14ac:dyDescent="0.5">
      <c r="D3554" s="200"/>
      <c r="E3554" s="200"/>
      <c r="F3554" s="200"/>
      <c r="G3554" s="200"/>
      <c r="H3554" s="200"/>
      <c r="I3554" s="200"/>
      <c r="J3554" s="200"/>
      <c r="K3554" s="200"/>
      <c r="L3554" s="200"/>
      <c r="M3554" s="200"/>
      <c r="N3554" s="200"/>
      <c r="O3554" s="200"/>
    </row>
    <row r="3555" spans="4:15" x14ac:dyDescent="0.5">
      <c r="D3555" s="200"/>
      <c r="E3555" s="200"/>
      <c r="F3555" s="200"/>
      <c r="G3555" s="200"/>
      <c r="H3555" s="200"/>
      <c r="I3555" s="200"/>
      <c r="J3555" s="200"/>
      <c r="K3555" s="200"/>
      <c r="L3555" s="200"/>
      <c r="M3555" s="200"/>
      <c r="N3555" s="200"/>
      <c r="O3555" s="200"/>
    </row>
    <row r="3556" spans="4:15" x14ac:dyDescent="0.5">
      <c r="D3556" s="200"/>
      <c r="E3556" s="200"/>
      <c r="F3556" s="200"/>
      <c r="G3556" s="200"/>
      <c r="H3556" s="200"/>
      <c r="I3556" s="200"/>
      <c r="J3556" s="200"/>
      <c r="K3556" s="200"/>
      <c r="L3556" s="200"/>
      <c r="M3556" s="200"/>
      <c r="N3556" s="200"/>
      <c r="O3556" s="200"/>
    </row>
    <row r="3557" spans="4:15" x14ac:dyDescent="0.5">
      <c r="D3557" s="200"/>
      <c r="E3557" s="200"/>
      <c r="F3557" s="200"/>
      <c r="G3557" s="200"/>
      <c r="H3557" s="200"/>
      <c r="I3557" s="200"/>
      <c r="J3557" s="200"/>
      <c r="K3557" s="200"/>
      <c r="L3557" s="200"/>
      <c r="M3557" s="200"/>
      <c r="N3557" s="200"/>
      <c r="O3557" s="200"/>
    </row>
    <row r="3558" spans="4:15" x14ac:dyDescent="0.5">
      <c r="D3558" s="200"/>
      <c r="E3558" s="200"/>
      <c r="F3558" s="200"/>
      <c r="G3558" s="200"/>
      <c r="H3558" s="200"/>
      <c r="I3558" s="200"/>
      <c r="J3558" s="200"/>
      <c r="K3558" s="200"/>
      <c r="L3558" s="200"/>
      <c r="M3558" s="200"/>
      <c r="N3558" s="200"/>
      <c r="O3558" s="200"/>
    </row>
    <row r="3559" spans="4:15" x14ac:dyDescent="0.5">
      <c r="D3559" s="200"/>
      <c r="E3559" s="200"/>
      <c r="F3559" s="200"/>
      <c r="G3559" s="200"/>
      <c r="H3559" s="200"/>
      <c r="I3559" s="200"/>
      <c r="J3559" s="200"/>
      <c r="K3559" s="200"/>
      <c r="L3559" s="200"/>
      <c r="M3559" s="200"/>
      <c r="N3559" s="200"/>
      <c r="O3559" s="200"/>
    </row>
    <row r="3560" spans="4:15" x14ac:dyDescent="0.5">
      <c r="D3560" s="200"/>
      <c r="E3560" s="200"/>
      <c r="F3560" s="200"/>
      <c r="G3560" s="200"/>
      <c r="H3560" s="200"/>
      <c r="I3560" s="200"/>
      <c r="J3560" s="200"/>
      <c r="K3560" s="200"/>
      <c r="L3560" s="200"/>
      <c r="M3560" s="200"/>
      <c r="N3560" s="200"/>
      <c r="O3560" s="200"/>
    </row>
    <row r="3561" spans="4:15" x14ac:dyDescent="0.5">
      <c r="D3561" s="200"/>
      <c r="E3561" s="200"/>
      <c r="F3561" s="200"/>
      <c r="G3561" s="200"/>
      <c r="H3561" s="200"/>
      <c r="I3561" s="200"/>
      <c r="J3561" s="200"/>
      <c r="K3561" s="200"/>
      <c r="L3561" s="200"/>
      <c r="M3561" s="200"/>
      <c r="N3561" s="200"/>
      <c r="O3561" s="200"/>
    </row>
    <row r="3562" spans="4:15" x14ac:dyDescent="0.5">
      <c r="D3562" s="200"/>
      <c r="E3562" s="200"/>
      <c r="F3562" s="200"/>
      <c r="G3562" s="200"/>
      <c r="H3562" s="200"/>
      <c r="I3562" s="200"/>
      <c r="J3562" s="200"/>
      <c r="K3562" s="200"/>
      <c r="L3562" s="200"/>
      <c r="M3562" s="200"/>
      <c r="N3562" s="200"/>
      <c r="O3562" s="200"/>
    </row>
    <row r="3563" spans="4:15" x14ac:dyDescent="0.5">
      <c r="D3563" s="200"/>
      <c r="E3563" s="200"/>
      <c r="F3563" s="200"/>
      <c r="G3563" s="200"/>
      <c r="H3563" s="200"/>
      <c r="I3563" s="200"/>
      <c r="J3563" s="200"/>
      <c r="K3563" s="200"/>
      <c r="L3563" s="200"/>
      <c r="M3563" s="200"/>
      <c r="N3563" s="200"/>
      <c r="O3563" s="200"/>
    </row>
    <row r="3564" spans="4:15" x14ac:dyDescent="0.5">
      <c r="D3564" s="200"/>
      <c r="E3564" s="200"/>
      <c r="F3564" s="200"/>
      <c r="G3564" s="200"/>
      <c r="H3564" s="200"/>
      <c r="I3564" s="200"/>
      <c r="J3564" s="200"/>
      <c r="K3564" s="200"/>
      <c r="L3564" s="200"/>
      <c r="M3564" s="200"/>
      <c r="N3564" s="200"/>
      <c r="O3564" s="200"/>
    </row>
    <row r="3565" spans="4:15" x14ac:dyDescent="0.5">
      <c r="D3565" s="200"/>
      <c r="E3565" s="200"/>
      <c r="F3565" s="200"/>
      <c r="G3565" s="200"/>
      <c r="H3565" s="200"/>
      <c r="I3565" s="200"/>
      <c r="J3565" s="200"/>
      <c r="K3565" s="200"/>
      <c r="L3565" s="200"/>
      <c r="M3565" s="200"/>
      <c r="N3565" s="200"/>
      <c r="O3565" s="200"/>
    </row>
    <row r="3566" spans="4:15" x14ac:dyDescent="0.5">
      <c r="D3566" s="200"/>
      <c r="E3566" s="200"/>
      <c r="F3566" s="200"/>
      <c r="G3566" s="200"/>
      <c r="H3566" s="200"/>
      <c r="I3566" s="200"/>
      <c r="J3566" s="200"/>
      <c r="K3566" s="200"/>
      <c r="L3566" s="200"/>
      <c r="M3566" s="200"/>
      <c r="N3566" s="200"/>
      <c r="O3566" s="200"/>
    </row>
    <row r="3567" spans="4:15" x14ac:dyDescent="0.5">
      <c r="D3567" s="200"/>
      <c r="E3567" s="200"/>
      <c r="F3567" s="200"/>
      <c r="G3567" s="200"/>
      <c r="H3567" s="200"/>
      <c r="I3567" s="200"/>
      <c r="J3567" s="200"/>
      <c r="K3567" s="200"/>
      <c r="L3567" s="200"/>
      <c r="M3567" s="200"/>
      <c r="N3567" s="200"/>
      <c r="O3567" s="200"/>
    </row>
    <row r="3568" spans="4:15" x14ac:dyDescent="0.5">
      <c r="D3568" s="200"/>
      <c r="E3568" s="200"/>
      <c r="F3568" s="200"/>
      <c r="G3568" s="200"/>
      <c r="H3568" s="200"/>
      <c r="I3568" s="200"/>
      <c r="J3568" s="200"/>
      <c r="K3568" s="200"/>
      <c r="L3568" s="200"/>
      <c r="M3568" s="200"/>
      <c r="N3568" s="200"/>
      <c r="O3568" s="200"/>
    </row>
    <row r="3569" spans="4:15" x14ac:dyDescent="0.5">
      <c r="D3569" s="200"/>
      <c r="E3569" s="200"/>
      <c r="F3569" s="200"/>
      <c r="G3569" s="200"/>
      <c r="H3569" s="200"/>
      <c r="I3569" s="200"/>
      <c r="J3569" s="200"/>
      <c r="K3569" s="200"/>
      <c r="L3569" s="200"/>
      <c r="M3569" s="200"/>
      <c r="N3569" s="200"/>
      <c r="O3569" s="200"/>
    </row>
    <row r="3570" spans="4:15" x14ac:dyDescent="0.5">
      <c r="D3570" s="200"/>
      <c r="E3570" s="200"/>
      <c r="F3570" s="200"/>
      <c r="G3570" s="200"/>
      <c r="H3570" s="200"/>
      <c r="I3570" s="200"/>
      <c r="J3570" s="200"/>
      <c r="K3570" s="200"/>
      <c r="L3570" s="200"/>
      <c r="M3570" s="200"/>
      <c r="N3570" s="200"/>
      <c r="O3570" s="200"/>
    </row>
    <row r="3571" spans="4:15" x14ac:dyDescent="0.5">
      <c r="D3571" s="200"/>
      <c r="E3571" s="200"/>
      <c r="F3571" s="200"/>
      <c r="G3571" s="200"/>
      <c r="H3571" s="200"/>
      <c r="I3571" s="200"/>
      <c r="J3571" s="200"/>
      <c r="K3571" s="200"/>
      <c r="L3571" s="200"/>
      <c r="M3571" s="200"/>
      <c r="N3571" s="200"/>
      <c r="O3571" s="200"/>
    </row>
    <row r="3572" spans="4:15" x14ac:dyDescent="0.5">
      <c r="D3572" s="200"/>
      <c r="E3572" s="200"/>
      <c r="F3572" s="200"/>
      <c r="G3572" s="200"/>
      <c r="H3572" s="200"/>
      <c r="I3572" s="200"/>
      <c r="J3572" s="200"/>
      <c r="K3572" s="200"/>
      <c r="L3572" s="200"/>
      <c r="M3572" s="200"/>
      <c r="N3572" s="200"/>
      <c r="O3572" s="200"/>
    </row>
    <row r="3573" spans="4:15" x14ac:dyDescent="0.5">
      <c r="D3573" s="200"/>
      <c r="E3573" s="200"/>
      <c r="F3573" s="200"/>
      <c r="G3573" s="200"/>
      <c r="H3573" s="200"/>
      <c r="I3573" s="200"/>
      <c r="J3573" s="200"/>
      <c r="K3573" s="200"/>
      <c r="L3573" s="200"/>
      <c r="M3573" s="200"/>
      <c r="N3573" s="200"/>
      <c r="O3573" s="200"/>
    </row>
    <row r="3574" spans="4:15" x14ac:dyDescent="0.5">
      <c r="D3574" s="200"/>
      <c r="E3574" s="200"/>
      <c r="F3574" s="200"/>
      <c r="G3574" s="200"/>
      <c r="H3574" s="200"/>
      <c r="I3574" s="200"/>
      <c r="J3574" s="200"/>
      <c r="K3574" s="200"/>
      <c r="L3574" s="200"/>
      <c r="M3574" s="200"/>
      <c r="N3574" s="200"/>
      <c r="O3574" s="200"/>
    </row>
    <row r="3575" spans="4:15" x14ac:dyDescent="0.5">
      <c r="D3575" s="200"/>
      <c r="E3575" s="200"/>
      <c r="F3575" s="200"/>
      <c r="G3575" s="200"/>
      <c r="H3575" s="200"/>
      <c r="I3575" s="200"/>
      <c r="J3575" s="200"/>
      <c r="K3575" s="200"/>
      <c r="L3575" s="200"/>
      <c r="M3575" s="200"/>
      <c r="N3575" s="200"/>
      <c r="O3575" s="200"/>
    </row>
    <row r="3576" spans="4:15" x14ac:dyDescent="0.5">
      <c r="D3576" s="200"/>
      <c r="E3576" s="200"/>
      <c r="F3576" s="200"/>
      <c r="G3576" s="200"/>
      <c r="H3576" s="200"/>
      <c r="I3576" s="200"/>
      <c r="J3576" s="200"/>
      <c r="K3576" s="200"/>
      <c r="L3576" s="200"/>
      <c r="M3576" s="200"/>
      <c r="N3576" s="200"/>
      <c r="O3576" s="200"/>
    </row>
    <row r="3577" spans="4:15" x14ac:dyDescent="0.5">
      <c r="D3577" s="200"/>
      <c r="E3577" s="200"/>
      <c r="F3577" s="200"/>
      <c r="G3577" s="200"/>
      <c r="H3577" s="200"/>
      <c r="I3577" s="200"/>
      <c r="J3577" s="200"/>
      <c r="K3577" s="200"/>
      <c r="L3577" s="200"/>
      <c r="M3577" s="200"/>
      <c r="N3577" s="200"/>
      <c r="O3577" s="200"/>
    </row>
    <row r="3578" spans="4:15" x14ac:dyDescent="0.5">
      <c r="D3578" s="200"/>
      <c r="E3578" s="200"/>
      <c r="F3578" s="200"/>
      <c r="G3578" s="200"/>
      <c r="H3578" s="200"/>
      <c r="I3578" s="200"/>
      <c r="J3578" s="200"/>
      <c r="K3578" s="200"/>
      <c r="L3578" s="200"/>
      <c r="M3578" s="200"/>
      <c r="N3578" s="200"/>
      <c r="O3578" s="200"/>
    </row>
    <row r="3579" spans="4:15" x14ac:dyDescent="0.5">
      <c r="D3579" s="200"/>
      <c r="E3579" s="200"/>
      <c r="F3579" s="200"/>
      <c r="G3579" s="200"/>
      <c r="H3579" s="200"/>
      <c r="I3579" s="200"/>
      <c r="J3579" s="200"/>
      <c r="K3579" s="200"/>
      <c r="L3579" s="200"/>
      <c r="M3579" s="200"/>
      <c r="N3579" s="200"/>
      <c r="O3579" s="200"/>
    </row>
    <row r="3580" spans="4:15" x14ac:dyDescent="0.5">
      <c r="D3580" s="200"/>
      <c r="E3580" s="200"/>
      <c r="F3580" s="200"/>
      <c r="G3580" s="200"/>
      <c r="H3580" s="200"/>
      <c r="I3580" s="200"/>
      <c r="J3580" s="200"/>
      <c r="K3580" s="200"/>
      <c r="L3580" s="200"/>
      <c r="M3580" s="200"/>
      <c r="N3580" s="200"/>
      <c r="O3580" s="200"/>
    </row>
    <row r="3581" spans="4:15" x14ac:dyDescent="0.5">
      <c r="D3581" s="200"/>
      <c r="E3581" s="200"/>
      <c r="F3581" s="200"/>
      <c r="G3581" s="200"/>
      <c r="H3581" s="200"/>
      <c r="I3581" s="200"/>
      <c r="J3581" s="200"/>
      <c r="K3581" s="200"/>
      <c r="L3581" s="200"/>
      <c r="M3581" s="200"/>
      <c r="N3581" s="200"/>
      <c r="O3581" s="200"/>
    </row>
    <row r="3582" spans="4:15" x14ac:dyDescent="0.5">
      <c r="D3582" s="200"/>
      <c r="E3582" s="200"/>
      <c r="F3582" s="200"/>
      <c r="G3582" s="200"/>
      <c r="H3582" s="200"/>
      <c r="I3582" s="200"/>
      <c r="J3582" s="200"/>
      <c r="K3582" s="200"/>
      <c r="L3582" s="200"/>
      <c r="M3582" s="200"/>
      <c r="N3582" s="200"/>
      <c r="O3582" s="200"/>
    </row>
    <row r="3583" spans="4:15" x14ac:dyDescent="0.5">
      <c r="D3583" s="200"/>
      <c r="E3583" s="200"/>
      <c r="F3583" s="200"/>
      <c r="G3583" s="200"/>
      <c r="H3583" s="200"/>
      <c r="I3583" s="200"/>
      <c r="J3583" s="200"/>
      <c r="K3583" s="200"/>
      <c r="L3583" s="200"/>
      <c r="M3583" s="200"/>
      <c r="N3583" s="200"/>
      <c r="O3583" s="200"/>
    </row>
    <row r="3584" spans="4:15" x14ac:dyDescent="0.5">
      <c r="D3584" s="200"/>
      <c r="E3584" s="200"/>
      <c r="F3584" s="200"/>
      <c r="G3584" s="200"/>
      <c r="H3584" s="200"/>
      <c r="I3584" s="200"/>
      <c r="J3584" s="200"/>
      <c r="K3584" s="200"/>
      <c r="L3584" s="200"/>
      <c r="M3584" s="200"/>
      <c r="N3584" s="200"/>
      <c r="O3584" s="200"/>
    </row>
    <row r="3585" spans="4:15" x14ac:dyDescent="0.5">
      <c r="D3585" s="200"/>
      <c r="E3585" s="200"/>
      <c r="F3585" s="200"/>
      <c r="G3585" s="200"/>
      <c r="H3585" s="200"/>
      <c r="I3585" s="200"/>
      <c r="J3585" s="200"/>
      <c r="K3585" s="200"/>
      <c r="L3585" s="200"/>
      <c r="M3585" s="200"/>
      <c r="N3585" s="200"/>
      <c r="O3585" s="200"/>
    </row>
    <row r="3586" spans="4:15" x14ac:dyDescent="0.5">
      <c r="D3586" s="200"/>
      <c r="E3586" s="200"/>
      <c r="F3586" s="200"/>
      <c r="G3586" s="200"/>
      <c r="H3586" s="200"/>
      <c r="I3586" s="200"/>
      <c r="J3586" s="200"/>
      <c r="K3586" s="200"/>
      <c r="L3586" s="200"/>
      <c r="M3586" s="200"/>
      <c r="N3586" s="200"/>
      <c r="O3586" s="200"/>
    </row>
    <row r="3587" spans="4:15" x14ac:dyDescent="0.5">
      <c r="D3587" s="200"/>
      <c r="E3587" s="200"/>
      <c r="F3587" s="200"/>
      <c r="G3587" s="200"/>
      <c r="H3587" s="200"/>
      <c r="I3587" s="200"/>
      <c r="J3587" s="200"/>
      <c r="K3587" s="200"/>
      <c r="L3587" s="200"/>
      <c r="M3587" s="200"/>
      <c r="N3587" s="200"/>
      <c r="O3587" s="200"/>
    </row>
    <row r="3588" spans="4:15" x14ac:dyDescent="0.5">
      <c r="D3588" s="200"/>
      <c r="E3588" s="200"/>
      <c r="F3588" s="200"/>
      <c r="G3588" s="200"/>
      <c r="H3588" s="200"/>
      <c r="I3588" s="200"/>
      <c r="J3588" s="200"/>
      <c r="K3588" s="200"/>
      <c r="L3588" s="200"/>
      <c r="M3588" s="200"/>
      <c r="N3588" s="200"/>
      <c r="O3588" s="200"/>
    </row>
    <row r="3589" spans="4:15" x14ac:dyDescent="0.5">
      <c r="D3589" s="200"/>
      <c r="E3589" s="200"/>
      <c r="F3589" s="200"/>
      <c r="G3589" s="200"/>
      <c r="H3589" s="200"/>
      <c r="I3589" s="200"/>
      <c r="J3589" s="200"/>
      <c r="K3589" s="200"/>
      <c r="L3589" s="200"/>
      <c r="M3589" s="200"/>
      <c r="N3589" s="200"/>
      <c r="O3589" s="200"/>
    </row>
    <row r="3590" spans="4:15" x14ac:dyDescent="0.5">
      <c r="D3590" s="200"/>
      <c r="E3590" s="200"/>
      <c r="F3590" s="200"/>
      <c r="G3590" s="200"/>
      <c r="H3590" s="200"/>
      <c r="I3590" s="200"/>
      <c r="J3590" s="200"/>
      <c r="K3590" s="200"/>
      <c r="L3590" s="200"/>
      <c r="M3590" s="200"/>
      <c r="N3590" s="200"/>
      <c r="O3590" s="200"/>
    </row>
    <row r="3591" spans="4:15" x14ac:dyDescent="0.5">
      <c r="D3591" s="200"/>
      <c r="E3591" s="200"/>
      <c r="F3591" s="200"/>
      <c r="G3591" s="200"/>
      <c r="H3591" s="200"/>
      <c r="I3591" s="200"/>
      <c r="J3591" s="200"/>
      <c r="K3591" s="200"/>
      <c r="L3591" s="200"/>
      <c r="M3591" s="200"/>
      <c r="N3591" s="200"/>
      <c r="O3591" s="200"/>
    </row>
    <row r="3592" spans="4:15" x14ac:dyDescent="0.5">
      <c r="D3592" s="200"/>
      <c r="E3592" s="200"/>
      <c r="F3592" s="200"/>
      <c r="G3592" s="200"/>
      <c r="H3592" s="200"/>
      <c r="I3592" s="200"/>
      <c r="J3592" s="200"/>
      <c r="K3592" s="200"/>
      <c r="L3592" s="200"/>
      <c r="M3592" s="200"/>
      <c r="N3592" s="200"/>
      <c r="O3592" s="200"/>
    </row>
    <row r="3593" spans="4:15" x14ac:dyDescent="0.5">
      <c r="D3593" s="200"/>
      <c r="E3593" s="200"/>
      <c r="F3593" s="200"/>
      <c r="G3593" s="200"/>
      <c r="H3593" s="200"/>
      <c r="I3593" s="200"/>
      <c r="J3593" s="200"/>
      <c r="K3593" s="200"/>
      <c r="L3593" s="200"/>
      <c r="M3593" s="200"/>
      <c r="N3593" s="200"/>
      <c r="O3593" s="200"/>
    </row>
    <row r="3594" spans="4:15" x14ac:dyDescent="0.5">
      <c r="D3594" s="200"/>
      <c r="E3594" s="200"/>
      <c r="F3594" s="200"/>
      <c r="G3594" s="200"/>
      <c r="H3594" s="200"/>
      <c r="I3594" s="200"/>
      <c r="J3594" s="200"/>
      <c r="K3594" s="200"/>
      <c r="L3594" s="200"/>
      <c r="M3594" s="200"/>
      <c r="N3594" s="200"/>
      <c r="O3594" s="200"/>
    </row>
    <row r="3595" spans="4:15" x14ac:dyDescent="0.5">
      <c r="D3595" s="200"/>
      <c r="E3595" s="200"/>
      <c r="F3595" s="200"/>
      <c r="G3595" s="200"/>
      <c r="H3595" s="200"/>
      <c r="I3595" s="200"/>
      <c r="J3595" s="200"/>
      <c r="K3595" s="200"/>
      <c r="L3595" s="200"/>
      <c r="M3595" s="200"/>
      <c r="N3595" s="200"/>
      <c r="O3595" s="200"/>
    </row>
    <row r="3596" spans="4:15" x14ac:dyDescent="0.5">
      <c r="D3596" s="200"/>
      <c r="E3596" s="200"/>
      <c r="F3596" s="200"/>
      <c r="G3596" s="200"/>
      <c r="H3596" s="200"/>
      <c r="I3596" s="200"/>
      <c r="J3596" s="200"/>
      <c r="K3596" s="200"/>
      <c r="L3596" s="200"/>
      <c r="M3596" s="200"/>
      <c r="N3596" s="200"/>
      <c r="O3596" s="200"/>
    </row>
    <row r="3597" spans="4:15" x14ac:dyDescent="0.5">
      <c r="D3597" s="200"/>
      <c r="E3597" s="200"/>
      <c r="F3597" s="200"/>
      <c r="G3597" s="200"/>
      <c r="H3597" s="200"/>
      <c r="I3597" s="200"/>
      <c r="J3597" s="200"/>
      <c r="K3597" s="200"/>
      <c r="L3597" s="200"/>
      <c r="M3597" s="200"/>
      <c r="N3597" s="200"/>
      <c r="O3597" s="200"/>
    </row>
    <row r="3598" spans="4:15" x14ac:dyDescent="0.5">
      <c r="D3598" s="200"/>
      <c r="E3598" s="200"/>
      <c r="F3598" s="200"/>
      <c r="G3598" s="200"/>
      <c r="H3598" s="200"/>
      <c r="I3598" s="200"/>
      <c r="J3598" s="200"/>
      <c r="K3598" s="200"/>
      <c r="L3598" s="200"/>
      <c r="M3598" s="200"/>
      <c r="N3598" s="200"/>
      <c r="O3598" s="200"/>
    </row>
    <row r="3599" spans="4:15" x14ac:dyDescent="0.5">
      <c r="D3599" s="200"/>
      <c r="E3599" s="200"/>
      <c r="F3599" s="200"/>
      <c r="G3599" s="200"/>
      <c r="H3599" s="200"/>
      <c r="I3599" s="200"/>
      <c r="J3599" s="200"/>
      <c r="K3599" s="200"/>
      <c r="L3599" s="200"/>
      <c r="M3599" s="200"/>
      <c r="N3599" s="200"/>
      <c r="O3599" s="200"/>
    </row>
    <row r="3600" spans="4:15" x14ac:dyDescent="0.5">
      <c r="D3600" s="200"/>
      <c r="E3600" s="200"/>
      <c r="F3600" s="200"/>
      <c r="G3600" s="200"/>
      <c r="H3600" s="200"/>
      <c r="I3600" s="200"/>
      <c r="J3600" s="200"/>
      <c r="K3600" s="200"/>
      <c r="L3600" s="200"/>
      <c r="M3600" s="200"/>
      <c r="N3600" s="200"/>
      <c r="O3600" s="200"/>
    </row>
    <row r="3601" spans="4:15" x14ac:dyDescent="0.5">
      <c r="D3601" s="200"/>
      <c r="E3601" s="200"/>
      <c r="F3601" s="200"/>
      <c r="G3601" s="200"/>
      <c r="H3601" s="200"/>
      <c r="I3601" s="200"/>
      <c r="J3601" s="200"/>
      <c r="K3601" s="200"/>
      <c r="L3601" s="200"/>
      <c r="M3601" s="200"/>
      <c r="N3601" s="200"/>
      <c r="O3601" s="200"/>
    </row>
    <row r="3602" spans="4:15" x14ac:dyDescent="0.5">
      <c r="D3602" s="200"/>
      <c r="E3602" s="200"/>
      <c r="F3602" s="200"/>
      <c r="G3602" s="200"/>
      <c r="H3602" s="200"/>
      <c r="I3602" s="200"/>
      <c r="J3602" s="200"/>
      <c r="K3602" s="200"/>
      <c r="L3602" s="200"/>
      <c r="M3602" s="200"/>
      <c r="N3602" s="200"/>
      <c r="O3602" s="200"/>
    </row>
    <row r="3603" spans="4:15" x14ac:dyDescent="0.5">
      <c r="D3603" s="200"/>
      <c r="E3603" s="200"/>
      <c r="F3603" s="200"/>
      <c r="G3603" s="200"/>
      <c r="H3603" s="200"/>
      <c r="I3603" s="200"/>
      <c r="J3603" s="200"/>
      <c r="K3603" s="200"/>
      <c r="L3603" s="200"/>
      <c r="M3603" s="200"/>
      <c r="N3603" s="200"/>
      <c r="O3603" s="200"/>
    </row>
    <row r="3604" spans="4:15" x14ac:dyDescent="0.5">
      <c r="D3604" s="200"/>
      <c r="E3604" s="200"/>
      <c r="F3604" s="200"/>
      <c r="G3604" s="200"/>
      <c r="H3604" s="200"/>
      <c r="I3604" s="200"/>
      <c r="J3604" s="200"/>
      <c r="K3604" s="200"/>
      <c r="L3604" s="200"/>
      <c r="M3604" s="200"/>
      <c r="N3604" s="200"/>
      <c r="O3604" s="200"/>
    </row>
    <row r="3605" spans="4:15" x14ac:dyDescent="0.5">
      <c r="D3605" s="200"/>
      <c r="E3605" s="200"/>
      <c r="F3605" s="200"/>
      <c r="G3605" s="200"/>
      <c r="H3605" s="200"/>
      <c r="I3605" s="200"/>
      <c r="J3605" s="200"/>
      <c r="K3605" s="200"/>
      <c r="L3605" s="200"/>
      <c r="M3605" s="200"/>
      <c r="N3605" s="200"/>
      <c r="O3605" s="200"/>
    </row>
    <row r="3606" spans="4:15" x14ac:dyDescent="0.5">
      <c r="D3606" s="200"/>
      <c r="E3606" s="200"/>
      <c r="F3606" s="200"/>
      <c r="G3606" s="200"/>
      <c r="H3606" s="200"/>
      <c r="I3606" s="200"/>
      <c r="J3606" s="200"/>
      <c r="K3606" s="200"/>
      <c r="L3606" s="200"/>
      <c r="M3606" s="200"/>
      <c r="N3606" s="200"/>
      <c r="O3606" s="200"/>
    </row>
    <row r="3607" spans="4:15" x14ac:dyDescent="0.5">
      <c r="D3607" s="200"/>
      <c r="E3607" s="200"/>
      <c r="F3607" s="200"/>
      <c r="G3607" s="200"/>
      <c r="H3607" s="200"/>
      <c r="I3607" s="200"/>
      <c r="J3607" s="200"/>
      <c r="K3607" s="200"/>
      <c r="L3607" s="200"/>
      <c r="M3607" s="200"/>
      <c r="N3607" s="200"/>
      <c r="O3607" s="200"/>
    </row>
    <row r="3608" spans="4:15" x14ac:dyDescent="0.5">
      <c r="D3608" s="200"/>
      <c r="E3608" s="200"/>
      <c r="F3608" s="200"/>
      <c r="G3608" s="200"/>
      <c r="H3608" s="200"/>
      <c r="I3608" s="200"/>
      <c r="J3608" s="200"/>
      <c r="K3608" s="200"/>
      <c r="L3608" s="200"/>
      <c r="M3608" s="200"/>
      <c r="N3608" s="200"/>
      <c r="O3608" s="200"/>
    </row>
    <row r="3609" spans="4:15" x14ac:dyDescent="0.5">
      <c r="D3609" s="200"/>
      <c r="E3609" s="200"/>
      <c r="F3609" s="200"/>
      <c r="G3609" s="200"/>
      <c r="H3609" s="200"/>
      <c r="I3609" s="200"/>
      <c r="J3609" s="200"/>
      <c r="K3609" s="200"/>
      <c r="L3609" s="200"/>
      <c r="M3609" s="200"/>
      <c r="N3609" s="200"/>
      <c r="O3609" s="200"/>
    </row>
    <row r="3610" spans="4:15" x14ac:dyDescent="0.5">
      <c r="D3610" s="200"/>
      <c r="E3610" s="200"/>
      <c r="F3610" s="200"/>
      <c r="G3610" s="200"/>
      <c r="H3610" s="200"/>
      <c r="I3610" s="200"/>
      <c r="J3610" s="200"/>
      <c r="K3610" s="200"/>
      <c r="L3610" s="200"/>
      <c r="M3610" s="200"/>
      <c r="N3610" s="200"/>
      <c r="O3610" s="200"/>
    </row>
    <row r="3611" spans="4:15" x14ac:dyDescent="0.5">
      <c r="D3611" s="200"/>
      <c r="E3611" s="200"/>
      <c r="F3611" s="200"/>
      <c r="G3611" s="200"/>
      <c r="H3611" s="200"/>
      <c r="I3611" s="200"/>
      <c r="J3611" s="200"/>
      <c r="K3611" s="200"/>
      <c r="L3611" s="200"/>
      <c r="M3611" s="200"/>
      <c r="N3611" s="200"/>
      <c r="O3611" s="200"/>
    </row>
    <row r="3612" spans="4:15" x14ac:dyDescent="0.5">
      <c r="D3612" s="200"/>
      <c r="E3612" s="200"/>
      <c r="F3612" s="200"/>
      <c r="G3612" s="200"/>
      <c r="H3612" s="200"/>
      <c r="I3612" s="200"/>
      <c r="J3612" s="200"/>
      <c r="K3612" s="200"/>
      <c r="L3612" s="200"/>
      <c r="M3612" s="200"/>
      <c r="N3612" s="200"/>
      <c r="O3612" s="200"/>
    </row>
    <row r="3613" spans="4:15" x14ac:dyDescent="0.5">
      <c r="D3613" s="200"/>
      <c r="E3613" s="200"/>
      <c r="F3613" s="200"/>
      <c r="G3613" s="200"/>
      <c r="H3613" s="200"/>
      <c r="I3613" s="200"/>
      <c r="J3613" s="200"/>
      <c r="K3613" s="200"/>
      <c r="L3613" s="200"/>
      <c r="M3613" s="200"/>
      <c r="N3613" s="200"/>
      <c r="O3613" s="200"/>
    </row>
    <row r="3614" spans="4:15" x14ac:dyDescent="0.5">
      <c r="D3614" s="200"/>
      <c r="E3614" s="200"/>
      <c r="F3614" s="200"/>
      <c r="G3614" s="200"/>
      <c r="H3614" s="200"/>
      <c r="I3614" s="200"/>
      <c r="J3614" s="200"/>
      <c r="K3614" s="200"/>
      <c r="L3614" s="200"/>
      <c r="M3614" s="200"/>
      <c r="N3614" s="200"/>
      <c r="O3614" s="200"/>
    </row>
    <row r="3615" spans="4:15" x14ac:dyDescent="0.5">
      <c r="D3615" s="200"/>
      <c r="E3615" s="200"/>
      <c r="F3615" s="200"/>
      <c r="G3615" s="200"/>
      <c r="H3615" s="200"/>
      <c r="I3615" s="200"/>
      <c r="J3615" s="200"/>
      <c r="K3615" s="200"/>
      <c r="L3615" s="200"/>
      <c r="M3615" s="200"/>
      <c r="N3615" s="200"/>
      <c r="O3615" s="200"/>
    </row>
    <row r="3616" spans="4:15" x14ac:dyDescent="0.5">
      <c r="D3616" s="200"/>
      <c r="E3616" s="200"/>
      <c r="F3616" s="200"/>
      <c r="G3616" s="200"/>
      <c r="H3616" s="200"/>
      <c r="I3616" s="200"/>
      <c r="J3616" s="200"/>
      <c r="K3616" s="200"/>
      <c r="L3616" s="200"/>
      <c r="M3616" s="200"/>
      <c r="N3616" s="200"/>
      <c r="O3616" s="200"/>
    </row>
    <row r="3617" spans="4:15" x14ac:dyDescent="0.5">
      <c r="D3617" s="200"/>
      <c r="E3617" s="200"/>
      <c r="F3617" s="200"/>
      <c r="G3617" s="200"/>
      <c r="H3617" s="200"/>
      <c r="I3617" s="200"/>
      <c r="J3617" s="200"/>
      <c r="K3617" s="200"/>
      <c r="L3617" s="200"/>
      <c r="M3617" s="200"/>
      <c r="N3617" s="200"/>
      <c r="O3617" s="200"/>
    </row>
    <row r="3618" spans="4:15" x14ac:dyDescent="0.5">
      <c r="D3618" s="200"/>
      <c r="E3618" s="200"/>
      <c r="F3618" s="200"/>
      <c r="G3618" s="200"/>
      <c r="H3618" s="200"/>
      <c r="I3618" s="200"/>
      <c r="J3618" s="200"/>
      <c r="K3618" s="200"/>
      <c r="L3618" s="200"/>
      <c r="M3618" s="200"/>
      <c r="N3618" s="200"/>
      <c r="O3618" s="200"/>
    </row>
    <row r="3619" spans="4:15" x14ac:dyDescent="0.5">
      <c r="D3619" s="200"/>
      <c r="E3619" s="200"/>
      <c r="F3619" s="200"/>
      <c r="G3619" s="200"/>
      <c r="H3619" s="200"/>
      <c r="I3619" s="200"/>
      <c r="J3619" s="200"/>
      <c r="K3619" s="200"/>
      <c r="L3619" s="200"/>
      <c r="M3619" s="200"/>
      <c r="N3619" s="200"/>
      <c r="O3619" s="200"/>
    </row>
    <row r="3620" spans="4:15" x14ac:dyDescent="0.5">
      <c r="D3620" s="200"/>
      <c r="E3620" s="200"/>
      <c r="F3620" s="200"/>
      <c r="G3620" s="200"/>
      <c r="H3620" s="200"/>
      <c r="I3620" s="200"/>
      <c r="J3620" s="200"/>
      <c r="K3620" s="200"/>
      <c r="L3620" s="200"/>
      <c r="M3620" s="200"/>
      <c r="N3620" s="200"/>
      <c r="O3620" s="200"/>
    </row>
    <row r="3621" spans="4:15" x14ac:dyDescent="0.5">
      <c r="D3621" s="200"/>
      <c r="E3621" s="200"/>
      <c r="F3621" s="200"/>
      <c r="G3621" s="200"/>
      <c r="H3621" s="200"/>
      <c r="I3621" s="200"/>
      <c r="J3621" s="200"/>
      <c r="K3621" s="200"/>
      <c r="L3621" s="200"/>
      <c r="M3621" s="200"/>
      <c r="N3621" s="200"/>
      <c r="O3621" s="200"/>
    </row>
    <row r="3622" spans="4:15" x14ac:dyDescent="0.5">
      <c r="D3622" s="200"/>
      <c r="E3622" s="200"/>
      <c r="F3622" s="200"/>
      <c r="G3622" s="200"/>
      <c r="H3622" s="200"/>
      <c r="I3622" s="200"/>
      <c r="J3622" s="200"/>
      <c r="K3622" s="200"/>
      <c r="L3622" s="200"/>
      <c r="M3622" s="200"/>
      <c r="N3622" s="200"/>
      <c r="O3622" s="200"/>
    </row>
    <row r="3623" spans="4:15" x14ac:dyDescent="0.5">
      <c r="D3623" s="200"/>
      <c r="E3623" s="200"/>
      <c r="F3623" s="200"/>
      <c r="G3623" s="200"/>
      <c r="H3623" s="200"/>
      <c r="I3623" s="200"/>
      <c r="J3623" s="200"/>
      <c r="K3623" s="200"/>
      <c r="L3623" s="200"/>
      <c r="M3623" s="200"/>
      <c r="N3623" s="200"/>
      <c r="O3623" s="200"/>
    </row>
    <row r="3624" spans="4:15" x14ac:dyDescent="0.5">
      <c r="D3624" s="200"/>
      <c r="E3624" s="200"/>
      <c r="F3624" s="200"/>
      <c r="G3624" s="200"/>
      <c r="H3624" s="200"/>
      <c r="I3624" s="200"/>
      <c r="J3624" s="200"/>
      <c r="K3624" s="200"/>
      <c r="L3624" s="200"/>
      <c r="M3624" s="200"/>
      <c r="N3624" s="200"/>
      <c r="O3624" s="200"/>
    </row>
    <row r="3625" spans="4:15" x14ac:dyDescent="0.5">
      <c r="D3625" s="200"/>
      <c r="E3625" s="200"/>
      <c r="F3625" s="200"/>
      <c r="G3625" s="200"/>
      <c r="H3625" s="200"/>
      <c r="I3625" s="200"/>
      <c r="J3625" s="200"/>
      <c r="K3625" s="200"/>
      <c r="L3625" s="200"/>
      <c r="M3625" s="200"/>
      <c r="N3625" s="200"/>
      <c r="O3625" s="200"/>
    </row>
    <row r="3626" spans="4:15" x14ac:dyDescent="0.5">
      <c r="D3626" s="200"/>
      <c r="E3626" s="200"/>
      <c r="F3626" s="200"/>
      <c r="G3626" s="200"/>
      <c r="H3626" s="200"/>
      <c r="I3626" s="200"/>
      <c r="J3626" s="200"/>
      <c r="K3626" s="200"/>
      <c r="L3626" s="200"/>
      <c r="M3626" s="200"/>
      <c r="N3626" s="200"/>
      <c r="O3626" s="200"/>
    </row>
    <row r="3627" spans="4:15" x14ac:dyDescent="0.5">
      <c r="D3627" s="200"/>
      <c r="E3627" s="200"/>
      <c r="F3627" s="200"/>
      <c r="G3627" s="200"/>
      <c r="H3627" s="200"/>
      <c r="I3627" s="200"/>
      <c r="J3627" s="200"/>
      <c r="K3627" s="200"/>
      <c r="L3627" s="200"/>
      <c r="M3627" s="200"/>
      <c r="N3627" s="200"/>
      <c r="O3627" s="200"/>
    </row>
    <row r="3628" spans="4:15" x14ac:dyDescent="0.5">
      <c r="D3628" s="200"/>
      <c r="E3628" s="200"/>
      <c r="F3628" s="200"/>
      <c r="G3628" s="200"/>
      <c r="H3628" s="200"/>
      <c r="I3628" s="200"/>
      <c r="J3628" s="200"/>
      <c r="K3628" s="200"/>
      <c r="L3628" s="200"/>
      <c r="M3628" s="200"/>
      <c r="N3628" s="200"/>
      <c r="O3628" s="200"/>
    </row>
    <row r="3629" spans="4:15" x14ac:dyDescent="0.5">
      <c r="D3629" s="200"/>
      <c r="E3629" s="200"/>
      <c r="F3629" s="200"/>
      <c r="G3629" s="200"/>
      <c r="H3629" s="200"/>
      <c r="I3629" s="200"/>
      <c r="J3629" s="200"/>
      <c r="K3629" s="200"/>
      <c r="L3629" s="200"/>
      <c r="M3629" s="200"/>
      <c r="N3629" s="200"/>
      <c r="O3629" s="200"/>
    </row>
    <row r="3630" spans="4:15" x14ac:dyDescent="0.5">
      <c r="D3630" s="200"/>
      <c r="E3630" s="200"/>
      <c r="F3630" s="200"/>
      <c r="G3630" s="200"/>
      <c r="H3630" s="200"/>
      <c r="I3630" s="200"/>
      <c r="J3630" s="200"/>
      <c r="K3630" s="200"/>
      <c r="L3630" s="200"/>
      <c r="M3630" s="200"/>
      <c r="N3630" s="200"/>
      <c r="O3630" s="200"/>
    </row>
    <row r="3631" spans="4:15" x14ac:dyDescent="0.5">
      <c r="D3631" s="200"/>
      <c r="E3631" s="200"/>
      <c r="F3631" s="200"/>
      <c r="G3631" s="200"/>
      <c r="H3631" s="200"/>
      <c r="I3631" s="200"/>
      <c r="J3631" s="200"/>
      <c r="K3631" s="200"/>
      <c r="L3631" s="200"/>
      <c r="M3631" s="200"/>
      <c r="N3631" s="200"/>
      <c r="O3631" s="200"/>
    </row>
    <row r="3632" spans="4:15" x14ac:dyDescent="0.5">
      <c r="D3632" s="200"/>
      <c r="E3632" s="200"/>
      <c r="F3632" s="200"/>
      <c r="G3632" s="200"/>
      <c r="H3632" s="200"/>
      <c r="I3632" s="200"/>
      <c r="J3632" s="200"/>
      <c r="K3632" s="200"/>
      <c r="L3632" s="200"/>
      <c r="M3632" s="200"/>
      <c r="N3632" s="200"/>
      <c r="O3632" s="200"/>
    </row>
    <row r="3633" spans="4:15" x14ac:dyDescent="0.5">
      <c r="D3633" s="200"/>
      <c r="E3633" s="200"/>
      <c r="F3633" s="200"/>
      <c r="G3633" s="200"/>
      <c r="H3633" s="200"/>
      <c r="I3633" s="200"/>
      <c r="J3633" s="200"/>
      <c r="K3633" s="200"/>
      <c r="L3633" s="200"/>
      <c r="M3633" s="200"/>
      <c r="N3633" s="200"/>
      <c r="O3633" s="200"/>
    </row>
    <row r="3634" spans="4:15" x14ac:dyDescent="0.5">
      <c r="D3634" s="200"/>
      <c r="E3634" s="200"/>
      <c r="F3634" s="200"/>
      <c r="G3634" s="200"/>
      <c r="H3634" s="200"/>
      <c r="I3634" s="200"/>
      <c r="J3634" s="200"/>
      <c r="K3634" s="200"/>
      <c r="L3634" s="200"/>
      <c r="M3634" s="200"/>
      <c r="N3634" s="200"/>
      <c r="O3634" s="200"/>
    </row>
    <row r="3635" spans="4:15" x14ac:dyDescent="0.5">
      <c r="D3635" s="200"/>
      <c r="E3635" s="200"/>
      <c r="F3635" s="200"/>
      <c r="G3635" s="200"/>
      <c r="H3635" s="200"/>
      <c r="I3635" s="200"/>
      <c r="J3635" s="200"/>
      <c r="K3635" s="200"/>
      <c r="L3635" s="200"/>
      <c r="M3635" s="200"/>
      <c r="N3635" s="200"/>
      <c r="O3635" s="200"/>
    </row>
    <row r="3636" spans="4:15" x14ac:dyDescent="0.5">
      <c r="D3636" s="200"/>
      <c r="E3636" s="200"/>
      <c r="F3636" s="200"/>
      <c r="G3636" s="200"/>
      <c r="H3636" s="200"/>
      <c r="I3636" s="200"/>
      <c r="J3636" s="200"/>
      <c r="K3636" s="200"/>
      <c r="L3636" s="200"/>
      <c r="M3636" s="200"/>
      <c r="N3636" s="200"/>
      <c r="O3636" s="200"/>
    </row>
    <row r="3637" spans="4:15" x14ac:dyDescent="0.5">
      <c r="D3637" s="200"/>
      <c r="E3637" s="200"/>
      <c r="F3637" s="200"/>
      <c r="G3637" s="200"/>
      <c r="H3637" s="200"/>
      <c r="I3637" s="200"/>
      <c r="J3637" s="200"/>
      <c r="K3637" s="200"/>
      <c r="L3637" s="200"/>
      <c r="M3637" s="200"/>
      <c r="N3637" s="200"/>
      <c r="O3637" s="200"/>
    </row>
    <row r="3638" spans="4:15" x14ac:dyDescent="0.5">
      <c r="D3638" s="200"/>
      <c r="E3638" s="200"/>
      <c r="F3638" s="200"/>
      <c r="G3638" s="200"/>
      <c r="H3638" s="200"/>
      <c r="I3638" s="200"/>
      <c r="J3638" s="200"/>
      <c r="K3638" s="200"/>
      <c r="L3638" s="200"/>
      <c r="M3638" s="200"/>
      <c r="N3638" s="200"/>
      <c r="O3638" s="200"/>
    </row>
    <row r="3639" spans="4:15" x14ac:dyDescent="0.5">
      <c r="D3639" s="200"/>
      <c r="E3639" s="200"/>
      <c r="F3639" s="200"/>
      <c r="G3639" s="200"/>
      <c r="H3639" s="200"/>
      <c r="I3639" s="200"/>
      <c r="J3639" s="200"/>
      <c r="K3639" s="200"/>
      <c r="L3639" s="200"/>
      <c r="M3639" s="200"/>
      <c r="N3639" s="200"/>
      <c r="O3639" s="200"/>
    </row>
    <row r="3640" spans="4:15" x14ac:dyDescent="0.5">
      <c r="D3640" s="200"/>
      <c r="E3640" s="200"/>
      <c r="F3640" s="200"/>
      <c r="G3640" s="200"/>
      <c r="H3640" s="200"/>
      <c r="I3640" s="200"/>
      <c r="J3640" s="200"/>
      <c r="K3640" s="200"/>
      <c r="L3640" s="200"/>
      <c r="M3640" s="200"/>
      <c r="N3640" s="200"/>
      <c r="O3640" s="200"/>
    </row>
    <row r="3641" spans="4:15" x14ac:dyDescent="0.5">
      <c r="D3641" s="200"/>
      <c r="E3641" s="200"/>
      <c r="F3641" s="200"/>
      <c r="G3641" s="200"/>
      <c r="H3641" s="200"/>
      <c r="I3641" s="200"/>
      <c r="J3641" s="200"/>
      <c r="K3641" s="200"/>
      <c r="L3641" s="200"/>
      <c r="M3641" s="200"/>
      <c r="N3641" s="200"/>
      <c r="O3641" s="200"/>
    </row>
    <row r="3642" spans="4:15" x14ac:dyDescent="0.5">
      <c r="D3642" s="200"/>
      <c r="E3642" s="200"/>
      <c r="F3642" s="200"/>
      <c r="G3642" s="200"/>
      <c r="H3642" s="200"/>
      <c r="I3642" s="200"/>
      <c r="J3642" s="200"/>
      <c r="K3642" s="200"/>
      <c r="L3642" s="200"/>
      <c r="M3642" s="200"/>
      <c r="N3642" s="200"/>
      <c r="O3642" s="200"/>
    </row>
    <row r="3643" spans="4:15" x14ac:dyDescent="0.5">
      <c r="D3643" s="200"/>
      <c r="E3643" s="200"/>
      <c r="F3643" s="200"/>
      <c r="G3643" s="200"/>
      <c r="H3643" s="200"/>
      <c r="I3643" s="200"/>
      <c r="J3643" s="200"/>
      <c r="K3643" s="200"/>
      <c r="L3643" s="200"/>
      <c r="M3643" s="200"/>
      <c r="N3643" s="200"/>
      <c r="O3643" s="200"/>
    </row>
    <row r="3644" spans="4:15" x14ac:dyDescent="0.5">
      <c r="D3644" s="200"/>
      <c r="E3644" s="200"/>
      <c r="F3644" s="200"/>
      <c r="G3644" s="200"/>
      <c r="H3644" s="200"/>
      <c r="I3644" s="200"/>
      <c r="J3644" s="200"/>
      <c r="K3644" s="200"/>
      <c r="L3644" s="200"/>
      <c r="M3644" s="200"/>
      <c r="N3644" s="200"/>
      <c r="O3644" s="200"/>
    </row>
    <row r="3645" spans="4:15" x14ac:dyDescent="0.5">
      <c r="D3645" s="200"/>
      <c r="E3645" s="200"/>
      <c r="F3645" s="200"/>
      <c r="G3645" s="200"/>
      <c r="H3645" s="200"/>
      <c r="I3645" s="200"/>
      <c r="J3645" s="200"/>
      <c r="K3645" s="200"/>
      <c r="L3645" s="200"/>
      <c r="M3645" s="200"/>
      <c r="N3645" s="200"/>
      <c r="O3645" s="200"/>
    </row>
    <row r="3646" spans="4:15" x14ac:dyDescent="0.5">
      <c r="D3646" s="200"/>
      <c r="E3646" s="200"/>
      <c r="F3646" s="200"/>
      <c r="G3646" s="200"/>
      <c r="H3646" s="200"/>
      <c r="I3646" s="200"/>
      <c r="J3646" s="200"/>
      <c r="K3646" s="200"/>
      <c r="L3646" s="200"/>
      <c r="M3646" s="200"/>
      <c r="N3646" s="200"/>
      <c r="O3646" s="200"/>
    </row>
    <row r="3647" spans="4:15" x14ac:dyDescent="0.5">
      <c r="D3647" s="200"/>
      <c r="E3647" s="200"/>
      <c r="F3647" s="200"/>
      <c r="G3647" s="200"/>
      <c r="H3647" s="200"/>
      <c r="I3647" s="200"/>
      <c r="J3647" s="200"/>
      <c r="K3647" s="200"/>
      <c r="L3647" s="200"/>
      <c r="M3647" s="200"/>
      <c r="N3647" s="200"/>
      <c r="O3647" s="200"/>
    </row>
    <row r="3648" spans="4:15" x14ac:dyDescent="0.5">
      <c r="D3648" s="200"/>
      <c r="E3648" s="200"/>
      <c r="F3648" s="200"/>
      <c r="G3648" s="200"/>
      <c r="H3648" s="200"/>
      <c r="I3648" s="200"/>
      <c r="J3648" s="200"/>
      <c r="K3648" s="200"/>
      <c r="L3648" s="200"/>
      <c r="M3648" s="200"/>
      <c r="N3648" s="200"/>
      <c r="O3648" s="200"/>
    </row>
    <row r="3649" spans="4:15" x14ac:dyDescent="0.5">
      <c r="D3649" s="200"/>
      <c r="E3649" s="200"/>
      <c r="F3649" s="200"/>
      <c r="G3649" s="200"/>
      <c r="H3649" s="200"/>
      <c r="I3649" s="200"/>
      <c r="J3649" s="200"/>
      <c r="K3649" s="200"/>
      <c r="L3649" s="200"/>
      <c r="M3649" s="200"/>
      <c r="N3649" s="200"/>
      <c r="O3649" s="200"/>
    </row>
    <row r="3650" spans="4:15" x14ac:dyDescent="0.5">
      <c r="D3650" s="200"/>
      <c r="E3650" s="200"/>
      <c r="F3650" s="200"/>
      <c r="G3650" s="200"/>
      <c r="H3650" s="200"/>
      <c r="I3650" s="200"/>
      <c r="J3650" s="200"/>
      <c r="K3650" s="200"/>
      <c r="L3650" s="200"/>
      <c r="M3650" s="200"/>
      <c r="N3650" s="200"/>
      <c r="O3650" s="200"/>
    </row>
    <row r="3651" spans="4:15" x14ac:dyDescent="0.5">
      <c r="D3651" s="200"/>
      <c r="E3651" s="200"/>
      <c r="F3651" s="200"/>
      <c r="G3651" s="200"/>
      <c r="H3651" s="200"/>
      <c r="I3651" s="200"/>
      <c r="J3651" s="200"/>
      <c r="K3651" s="200"/>
      <c r="L3651" s="200"/>
      <c r="M3651" s="200"/>
      <c r="N3651" s="200"/>
      <c r="O3651" s="200"/>
    </row>
    <row r="3652" spans="4:15" x14ac:dyDescent="0.5">
      <c r="D3652" s="200"/>
      <c r="E3652" s="200"/>
      <c r="F3652" s="200"/>
      <c r="G3652" s="200"/>
      <c r="H3652" s="200"/>
      <c r="I3652" s="200"/>
      <c r="J3652" s="200"/>
      <c r="K3652" s="200"/>
      <c r="L3652" s="200"/>
      <c r="M3652" s="200"/>
      <c r="N3652" s="200"/>
      <c r="O3652" s="200"/>
    </row>
    <row r="3653" spans="4:15" x14ac:dyDescent="0.5">
      <c r="D3653" s="200"/>
      <c r="E3653" s="200"/>
      <c r="F3653" s="200"/>
      <c r="G3653" s="200"/>
      <c r="H3653" s="200"/>
      <c r="I3653" s="200"/>
      <c r="J3653" s="200"/>
      <c r="K3653" s="200"/>
      <c r="L3653" s="200"/>
      <c r="M3653" s="200"/>
      <c r="N3653" s="200"/>
      <c r="O3653" s="200"/>
    </row>
    <row r="3654" spans="4:15" x14ac:dyDescent="0.5">
      <c r="D3654" s="200"/>
      <c r="E3654" s="200"/>
      <c r="F3654" s="200"/>
      <c r="G3654" s="200"/>
      <c r="H3654" s="200"/>
      <c r="I3654" s="200"/>
      <c r="J3654" s="200"/>
      <c r="K3654" s="200"/>
      <c r="L3654" s="200"/>
      <c r="M3654" s="200"/>
      <c r="N3654" s="200"/>
      <c r="O3654" s="200"/>
    </row>
    <row r="3655" spans="4:15" x14ac:dyDescent="0.5">
      <c r="D3655" s="200"/>
      <c r="E3655" s="200"/>
      <c r="F3655" s="200"/>
      <c r="G3655" s="200"/>
      <c r="H3655" s="200"/>
      <c r="I3655" s="200"/>
      <c r="J3655" s="200"/>
      <c r="K3655" s="200"/>
      <c r="L3655" s="200"/>
      <c r="M3655" s="200"/>
      <c r="N3655" s="200"/>
      <c r="O3655" s="200"/>
    </row>
    <row r="3656" spans="4:15" x14ac:dyDescent="0.5">
      <c r="D3656" s="200"/>
      <c r="E3656" s="200"/>
      <c r="F3656" s="200"/>
      <c r="G3656" s="200"/>
      <c r="H3656" s="200"/>
      <c r="I3656" s="200"/>
      <c r="J3656" s="200"/>
      <c r="K3656" s="200"/>
      <c r="L3656" s="200"/>
      <c r="M3656" s="200"/>
      <c r="N3656" s="200"/>
      <c r="O3656" s="200"/>
    </row>
    <row r="3657" spans="4:15" x14ac:dyDescent="0.5">
      <c r="D3657" s="200"/>
      <c r="E3657" s="200"/>
      <c r="F3657" s="200"/>
      <c r="G3657" s="200"/>
      <c r="H3657" s="200"/>
      <c r="I3657" s="200"/>
      <c r="J3657" s="200"/>
      <c r="K3657" s="200"/>
      <c r="L3657" s="200"/>
      <c r="M3657" s="200"/>
      <c r="N3657" s="200"/>
      <c r="O3657" s="200"/>
    </row>
    <row r="3658" spans="4:15" x14ac:dyDescent="0.5">
      <c r="D3658" s="200"/>
      <c r="E3658" s="200"/>
      <c r="F3658" s="200"/>
      <c r="G3658" s="200"/>
      <c r="H3658" s="200"/>
      <c r="I3658" s="200"/>
      <c r="J3658" s="200"/>
      <c r="K3658" s="200"/>
      <c r="L3658" s="200"/>
      <c r="M3658" s="200"/>
      <c r="N3658" s="200"/>
      <c r="O3658" s="200"/>
    </row>
    <row r="3659" spans="4:15" x14ac:dyDescent="0.5">
      <c r="D3659" s="200"/>
      <c r="E3659" s="200"/>
      <c r="F3659" s="200"/>
      <c r="G3659" s="200"/>
      <c r="H3659" s="200"/>
      <c r="I3659" s="200"/>
      <c r="J3659" s="200"/>
      <c r="K3659" s="200"/>
      <c r="L3659" s="200"/>
      <c r="M3659" s="200"/>
      <c r="N3659" s="200"/>
      <c r="O3659" s="200"/>
    </row>
    <row r="3660" spans="4:15" x14ac:dyDescent="0.5">
      <c r="D3660" s="200"/>
      <c r="E3660" s="200"/>
      <c r="F3660" s="200"/>
      <c r="G3660" s="200"/>
      <c r="H3660" s="200"/>
      <c r="I3660" s="200"/>
      <c r="J3660" s="200"/>
      <c r="K3660" s="200"/>
      <c r="L3660" s="200"/>
      <c r="M3660" s="200"/>
      <c r="N3660" s="200"/>
      <c r="O3660" s="200"/>
    </row>
    <row r="3661" spans="4:15" x14ac:dyDescent="0.5">
      <c r="D3661" s="200"/>
      <c r="E3661" s="200"/>
      <c r="F3661" s="200"/>
      <c r="G3661" s="200"/>
      <c r="H3661" s="200"/>
      <c r="I3661" s="200"/>
      <c r="J3661" s="200"/>
      <c r="K3661" s="200"/>
      <c r="L3661" s="200"/>
      <c r="M3661" s="200"/>
      <c r="N3661" s="200"/>
      <c r="O3661" s="200"/>
    </row>
    <row r="3662" spans="4:15" x14ac:dyDescent="0.5">
      <c r="D3662" s="200"/>
      <c r="E3662" s="200"/>
      <c r="F3662" s="200"/>
      <c r="G3662" s="200"/>
      <c r="H3662" s="200"/>
      <c r="I3662" s="200"/>
      <c r="J3662" s="200"/>
      <c r="K3662" s="200"/>
      <c r="L3662" s="200"/>
      <c r="M3662" s="200"/>
      <c r="N3662" s="200"/>
      <c r="O3662" s="200"/>
    </row>
    <row r="3663" spans="4:15" x14ac:dyDescent="0.5">
      <c r="D3663" s="200"/>
      <c r="E3663" s="200"/>
      <c r="F3663" s="200"/>
      <c r="G3663" s="200"/>
      <c r="H3663" s="200"/>
      <c r="I3663" s="200"/>
      <c r="J3663" s="200"/>
      <c r="K3663" s="200"/>
      <c r="L3663" s="200"/>
      <c r="M3663" s="200"/>
      <c r="N3663" s="200"/>
      <c r="O3663" s="200"/>
    </row>
    <row r="3664" spans="4:15" x14ac:dyDescent="0.5">
      <c r="D3664" s="200"/>
      <c r="E3664" s="200"/>
      <c r="F3664" s="200"/>
      <c r="G3664" s="200"/>
      <c r="H3664" s="200"/>
      <c r="I3664" s="200"/>
      <c r="J3664" s="200"/>
      <c r="K3664" s="200"/>
      <c r="L3664" s="200"/>
      <c r="M3664" s="200"/>
      <c r="N3664" s="200"/>
      <c r="O3664" s="200"/>
    </row>
    <row r="3665" spans="4:15" x14ac:dyDescent="0.5">
      <c r="D3665" s="200"/>
      <c r="E3665" s="200"/>
      <c r="F3665" s="200"/>
      <c r="G3665" s="200"/>
      <c r="H3665" s="200"/>
      <c r="I3665" s="200"/>
      <c r="J3665" s="200"/>
      <c r="K3665" s="200"/>
      <c r="L3665" s="200"/>
      <c r="M3665" s="200"/>
      <c r="N3665" s="200"/>
      <c r="O3665" s="200"/>
    </row>
    <row r="3666" spans="4:15" x14ac:dyDescent="0.5">
      <c r="D3666" s="200"/>
      <c r="E3666" s="200"/>
      <c r="F3666" s="200"/>
      <c r="G3666" s="200"/>
      <c r="H3666" s="200"/>
      <c r="I3666" s="200"/>
      <c r="J3666" s="200"/>
      <c r="K3666" s="200"/>
      <c r="L3666" s="200"/>
      <c r="M3666" s="200"/>
      <c r="N3666" s="200"/>
      <c r="O3666" s="200"/>
    </row>
    <row r="3667" spans="4:15" x14ac:dyDescent="0.5">
      <c r="D3667" s="200"/>
      <c r="E3667" s="200"/>
      <c r="F3667" s="200"/>
      <c r="G3667" s="200"/>
      <c r="H3667" s="200"/>
      <c r="I3667" s="200"/>
      <c r="J3667" s="200"/>
      <c r="K3667" s="200"/>
      <c r="L3667" s="200"/>
      <c r="M3667" s="200"/>
      <c r="N3667" s="200"/>
      <c r="O3667" s="200"/>
    </row>
    <row r="3668" spans="4:15" x14ac:dyDescent="0.5">
      <c r="D3668" s="200"/>
      <c r="E3668" s="200"/>
      <c r="F3668" s="200"/>
      <c r="G3668" s="200"/>
      <c r="H3668" s="200"/>
      <c r="I3668" s="200"/>
      <c r="J3668" s="200"/>
      <c r="K3668" s="200"/>
      <c r="L3668" s="200"/>
      <c r="M3668" s="200"/>
      <c r="N3668" s="200"/>
      <c r="O3668" s="200"/>
    </row>
    <row r="3669" spans="4:15" x14ac:dyDescent="0.5">
      <c r="D3669" s="200"/>
      <c r="E3669" s="200"/>
      <c r="F3669" s="200"/>
      <c r="G3669" s="200"/>
      <c r="H3669" s="200"/>
      <c r="I3669" s="200"/>
      <c r="J3669" s="200"/>
      <c r="K3669" s="200"/>
      <c r="L3669" s="200"/>
      <c r="M3669" s="200"/>
      <c r="N3669" s="200"/>
      <c r="O3669" s="200"/>
    </row>
    <row r="3670" spans="4:15" x14ac:dyDescent="0.5">
      <c r="D3670" s="200"/>
      <c r="E3670" s="200"/>
      <c r="F3670" s="200"/>
      <c r="G3670" s="200"/>
      <c r="H3670" s="200"/>
      <c r="I3670" s="200"/>
      <c r="J3670" s="200"/>
      <c r="K3670" s="200"/>
      <c r="L3670" s="200"/>
      <c r="M3670" s="200"/>
      <c r="N3670" s="200"/>
      <c r="O3670" s="200"/>
    </row>
    <row r="3671" spans="4:15" x14ac:dyDescent="0.5">
      <c r="D3671" s="200"/>
      <c r="E3671" s="200"/>
      <c r="F3671" s="200"/>
      <c r="G3671" s="200"/>
      <c r="H3671" s="200"/>
      <c r="I3671" s="200"/>
      <c r="J3671" s="200"/>
      <c r="K3671" s="200"/>
      <c r="L3671" s="200"/>
      <c r="M3671" s="200"/>
      <c r="N3671" s="200"/>
      <c r="O3671" s="200"/>
    </row>
    <row r="3672" spans="4:15" x14ac:dyDescent="0.5">
      <c r="D3672" s="200"/>
      <c r="E3672" s="200"/>
      <c r="F3672" s="200"/>
      <c r="G3672" s="200"/>
      <c r="H3672" s="200"/>
      <c r="I3672" s="200"/>
      <c r="J3672" s="200"/>
      <c r="K3672" s="200"/>
      <c r="L3672" s="200"/>
      <c r="M3672" s="200"/>
      <c r="N3672" s="200"/>
      <c r="O3672" s="200"/>
    </row>
    <row r="3673" spans="4:15" x14ac:dyDescent="0.5">
      <c r="D3673" s="200"/>
      <c r="E3673" s="200"/>
      <c r="F3673" s="200"/>
      <c r="G3673" s="200"/>
      <c r="H3673" s="200"/>
      <c r="I3673" s="200"/>
      <c r="J3673" s="200"/>
      <c r="K3673" s="200"/>
      <c r="L3673" s="200"/>
      <c r="M3673" s="200"/>
      <c r="N3673" s="200"/>
      <c r="O3673" s="200"/>
    </row>
    <row r="3674" spans="4:15" x14ac:dyDescent="0.5">
      <c r="D3674" s="200"/>
      <c r="E3674" s="200"/>
      <c r="F3674" s="200"/>
      <c r="G3674" s="200"/>
      <c r="H3674" s="200"/>
      <c r="I3674" s="200"/>
      <c r="J3674" s="200"/>
      <c r="K3674" s="200"/>
      <c r="L3674" s="200"/>
      <c r="M3674" s="200"/>
      <c r="N3674" s="200"/>
      <c r="O3674" s="200"/>
    </row>
    <row r="3675" spans="4:15" x14ac:dyDescent="0.5">
      <c r="D3675" s="200"/>
      <c r="E3675" s="200"/>
      <c r="F3675" s="200"/>
      <c r="G3675" s="200"/>
      <c r="H3675" s="200"/>
      <c r="I3675" s="200"/>
      <c r="J3675" s="200"/>
      <c r="K3675" s="200"/>
      <c r="L3675" s="200"/>
      <c r="M3675" s="200"/>
      <c r="N3675" s="200"/>
      <c r="O3675" s="200"/>
    </row>
    <row r="3676" spans="4:15" x14ac:dyDescent="0.5">
      <c r="D3676" s="200"/>
      <c r="E3676" s="200"/>
      <c r="F3676" s="200"/>
      <c r="G3676" s="200"/>
      <c r="H3676" s="200"/>
      <c r="I3676" s="200"/>
      <c r="J3676" s="200"/>
      <c r="K3676" s="200"/>
      <c r="L3676" s="200"/>
      <c r="M3676" s="200"/>
      <c r="N3676" s="200"/>
      <c r="O3676" s="200"/>
    </row>
    <row r="3677" spans="4:15" x14ac:dyDescent="0.5">
      <c r="D3677" s="200"/>
      <c r="E3677" s="200"/>
      <c r="F3677" s="200"/>
      <c r="G3677" s="200"/>
      <c r="H3677" s="200"/>
      <c r="I3677" s="200"/>
      <c r="J3677" s="200"/>
      <c r="K3677" s="200"/>
      <c r="L3677" s="200"/>
      <c r="M3677" s="200"/>
      <c r="N3677" s="200"/>
      <c r="O3677" s="200"/>
    </row>
    <row r="3678" spans="4:15" x14ac:dyDescent="0.5">
      <c r="D3678" s="200"/>
      <c r="E3678" s="200"/>
      <c r="F3678" s="200"/>
      <c r="G3678" s="200"/>
      <c r="H3678" s="200"/>
      <c r="I3678" s="200"/>
      <c r="J3678" s="200"/>
      <c r="K3678" s="200"/>
      <c r="L3678" s="200"/>
      <c r="M3678" s="200"/>
      <c r="N3678" s="200"/>
      <c r="O3678" s="200"/>
    </row>
    <row r="3679" spans="4:15" x14ac:dyDescent="0.5">
      <c r="D3679" s="200"/>
      <c r="E3679" s="200"/>
      <c r="F3679" s="200"/>
      <c r="G3679" s="200"/>
      <c r="H3679" s="200"/>
      <c r="I3679" s="200"/>
      <c r="J3679" s="200"/>
      <c r="K3679" s="200"/>
      <c r="L3679" s="200"/>
      <c r="M3679" s="200"/>
      <c r="N3679" s="200"/>
      <c r="O3679" s="200"/>
    </row>
    <row r="3680" spans="4:15" x14ac:dyDescent="0.5">
      <c r="D3680" s="200"/>
      <c r="E3680" s="200"/>
      <c r="F3680" s="200"/>
      <c r="G3680" s="200"/>
      <c r="H3680" s="200"/>
      <c r="I3680" s="200"/>
      <c r="J3680" s="200"/>
      <c r="K3680" s="200"/>
      <c r="L3680" s="200"/>
      <c r="M3680" s="200"/>
      <c r="N3680" s="200"/>
      <c r="O3680" s="200"/>
    </row>
    <row r="3681" spans="4:15" x14ac:dyDescent="0.5">
      <c r="D3681" s="200"/>
      <c r="E3681" s="200"/>
      <c r="F3681" s="200"/>
      <c r="G3681" s="200"/>
      <c r="H3681" s="200"/>
      <c r="I3681" s="200"/>
      <c r="J3681" s="200"/>
      <c r="K3681" s="200"/>
      <c r="L3681" s="200"/>
      <c r="M3681" s="200"/>
      <c r="N3681" s="200"/>
      <c r="O3681" s="200"/>
    </row>
    <row r="3682" spans="4:15" x14ac:dyDescent="0.5">
      <c r="D3682" s="200"/>
      <c r="E3682" s="200"/>
      <c r="F3682" s="200"/>
      <c r="G3682" s="200"/>
      <c r="H3682" s="200"/>
      <c r="I3682" s="200"/>
      <c r="J3682" s="200"/>
      <c r="K3682" s="200"/>
      <c r="L3682" s="200"/>
      <c r="M3682" s="200"/>
      <c r="N3682" s="200"/>
      <c r="O3682" s="200"/>
    </row>
    <row r="3683" spans="4:15" x14ac:dyDescent="0.5">
      <c r="D3683" s="200"/>
      <c r="E3683" s="200"/>
      <c r="F3683" s="200"/>
      <c r="G3683" s="200"/>
      <c r="H3683" s="200"/>
      <c r="I3683" s="200"/>
      <c r="J3683" s="200"/>
      <c r="K3683" s="200"/>
      <c r="L3683" s="200"/>
      <c r="M3683" s="200"/>
      <c r="N3683" s="200"/>
      <c r="O3683" s="200"/>
    </row>
    <row r="3684" spans="4:15" x14ac:dyDescent="0.5">
      <c r="D3684" s="200"/>
      <c r="E3684" s="200"/>
      <c r="F3684" s="200"/>
      <c r="G3684" s="200"/>
      <c r="H3684" s="200"/>
      <c r="I3684" s="200"/>
      <c r="J3684" s="200"/>
      <c r="K3684" s="200"/>
      <c r="L3684" s="200"/>
      <c r="M3684" s="200"/>
      <c r="N3684" s="200"/>
      <c r="O3684" s="200"/>
    </row>
    <row r="3685" spans="4:15" x14ac:dyDescent="0.5">
      <c r="D3685" s="200"/>
      <c r="E3685" s="200"/>
      <c r="F3685" s="200"/>
      <c r="G3685" s="200"/>
      <c r="H3685" s="200"/>
      <c r="I3685" s="200"/>
      <c r="J3685" s="200"/>
      <c r="K3685" s="200"/>
      <c r="L3685" s="200"/>
      <c r="M3685" s="200"/>
      <c r="N3685" s="200"/>
      <c r="O3685" s="200"/>
    </row>
    <row r="3686" spans="4:15" x14ac:dyDescent="0.5">
      <c r="D3686" s="200"/>
      <c r="E3686" s="200"/>
      <c r="F3686" s="200"/>
      <c r="G3686" s="200"/>
      <c r="H3686" s="200"/>
      <c r="I3686" s="200"/>
      <c r="J3686" s="200"/>
      <c r="K3686" s="200"/>
      <c r="L3686" s="200"/>
      <c r="M3686" s="200"/>
      <c r="N3686" s="200"/>
      <c r="O3686" s="200"/>
    </row>
    <row r="3687" spans="4:15" x14ac:dyDescent="0.5">
      <c r="D3687" s="200"/>
      <c r="E3687" s="200"/>
      <c r="F3687" s="200"/>
      <c r="G3687" s="200"/>
      <c r="H3687" s="200"/>
      <c r="I3687" s="200"/>
      <c r="J3687" s="200"/>
      <c r="K3687" s="200"/>
      <c r="L3687" s="200"/>
      <c r="M3687" s="200"/>
      <c r="N3687" s="200"/>
      <c r="O3687" s="200"/>
    </row>
    <row r="3688" spans="4:15" x14ac:dyDescent="0.5">
      <c r="D3688" s="200"/>
      <c r="E3688" s="200"/>
      <c r="F3688" s="200"/>
      <c r="G3688" s="200"/>
      <c r="H3688" s="200"/>
      <c r="I3688" s="200"/>
      <c r="J3688" s="200"/>
      <c r="K3688" s="200"/>
      <c r="L3688" s="200"/>
      <c r="M3688" s="200"/>
      <c r="N3688" s="200"/>
      <c r="O3688" s="200"/>
    </row>
    <row r="3689" spans="4:15" x14ac:dyDescent="0.5">
      <c r="D3689" s="200"/>
      <c r="E3689" s="200"/>
      <c r="F3689" s="200"/>
      <c r="G3689" s="200"/>
      <c r="H3689" s="200"/>
      <c r="I3689" s="200"/>
      <c r="J3689" s="200"/>
      <c r="K3689" s="200"/>
      <c r="L3689" s="200"/>
      <c r="M3689" s="200"/>
      <c r="N3689" s="200"/>
      <c r="O3689" s="200"/>
    </row>
    <row r="3690" spans="4:15" x14ac:dyDescent="0.5">
      <c r="D3690" s="200"/>
      <c r="E3690" s="200"/>
      <c r="F3690" s="200"/>
      <c r="G3690" s="200"/>
      <c r="H3690" s="200"/>
      <c r="I3690" s="200"/>
      <c r="J3690" s="200"/>
      <c r="K3690" s="200"/>
      <c r="L3690" s="200"/>
      <c r="M3690" s="200"/>
      <c r="N3690" s="200"/>
      <c r="O3690" s="200"/>
    </row>
    <row r="3691" spans="4:15" x14ac:dyDescent="0.5">
      <c r="D3691" s="200"/>
      <c r="E3691" s="200"/>
      <c r="F3691" s="200"/>
      <c r="G3691" s="200"/>
      <c r="H3691" s="200"/>
      <c r="I3691" s="200"/>
      <c r="J3691" s="200"/>
      <c r="K3691" s="200"/>
      <c r="L3691" s="200"/>
      <c r="M3691" s="200"/>
      <c r="N3691" s="200"/>
      <c r="O3691" s="200"/>
    </row>
    <row r="3692" spans="4:15" x14ac:dyDescent="0.5">
      <c r="D3692" s="200"/>
      <c r="E3692" s="200"/>
      <c r="F3692" s="200"/>
      <c r="G3692" s="200"/>
      <c r="H3692" s="200"/>
      <c r="I3692" s="200"/>
      <c r="J3692" s="200"/>
      <c r="K3692" s="200"/>
      <c r="L3692" s="200"/>
      <c r="M3692" s="200"/>
      <c r="N3692" s="200"/>
      <c r="O3692" s="200"/>
    </row>
    <row r="3693" spans="4:15" x14ac:dyDescent="0.5">
      <c r="D3693" s="200"/>
      <c r="E3693" s="200"/>
      <c r="F3693" s="200"/>
      <c r="G3693" s="200"/>
      <c r="H3693" s="200"/>
      <c r="I3693" s="200"/>
      <c r="J3693" s="200"/>
      <c r="K3693" s="200"/>
      <c r="L3693" s="200"/>
      <c r="M3693" s="200"/>
      <c r="N3693" s="200"/>
      <c r="O3693" s="200"/>
    </row>
    <row r="3694" spans="4:15" x14ac:dyDescent="0.5">
      <c r="D3694" s="200"/>
      <c r="E3694" s="200"/>
      <c r="F3694" s="200"/>
      <c r="G3694" s="200"/>
      <c r="H3694" s="200"/>
      <c r="I3694" s="200"/>
      <c r="J3694" s="200"/>
      <c r="K3694" s="200"/>
      <c r="L3694" s="200"/>
      <c r="M3694" s="200"/>
      <c r="N3694" s="200"/>
      <c r="O3694" s="200"/>
    </row>
    <row r="3695" spans="4:15" x14ac:dyDescent="0.5">
      <c r="D3695" s="200"/>
      <c r="E3695" s="200"/>
      <c r="F3695" s="200"/>
      <c r="G3695" s="200"/>
      <c r="H3695" s="200"/>
      <c r="I3695" s="200"/>
      <c r="J3695" s="200"/>
      <c r="K3695" s="200"/>
      <c r="L3695" s="200"/>
      <c r="M3695" s="200"/>
      <c r="N3695" s="200"/>
      <c r="O3695" s="200"/>
    </row>
    <row r="3696" spans="4:15" x14ac:dyDescent="0.5">
      <c r="D3696" s="200"/>
      <c r="E3696" s="200"/>
      <c r="F3696" s="200"/>
      <c r="G3696" s="200"/>
      <c r="H3696" s="200"/>
      <c r="I3696" s="200"/>
      <c r="J3696" s="200"/>
      <c r="K3696" s="200"/>
      <c r="L3696" s="200"/>
      <c r="M3696" s="200"/>
      <c r="N3696" s="200"/>
      <c r="O3696" s="200"/>
    </row>
    <row r="3697" spans="4:15" x14ac:dyDescent="0.5">
      <c r="D3697" s="200"/>
      <c r="E3697" s="200"/>
      <c r="F3697" s="200"/>
      <c r="G3697" s="200"/>
      <c r="H3697" s="200"/>
      <c r="I3697" s="200"/>
      <c r="J3697" s="200"/>
      <c r="K3697" s="200"/>
      <c r="L3697" s="200"/>
      <c r="M3697" s="200"/>
      <c r="N3697" s="200"/>
      <c r="O3697" s="200"/>
    </row>
    <row r="3698" spans="4:15" x14ac:dyDescent="0.5">
      <c r="D3698" s="200"/>
      <c r="E3698" s="200"/>
      <c r="F3698" s="200"/>
      <c r="G3698" s="200"/>
      <c r="H3698" s="200"/>
      <c r="I3698" s="200"/>
      <c r="J3698" s="200"/>
      <c r="K3698" s="200"/>
      <c r="L3698" s="200"/>
      <c r="M3698" s="200"/>
      <c r="N3698" s="200"/>
      <c r="O3698" s="200"/>
    </row>
  </sheetData>
  <sheetProtection password="CEAB" sheet="1" objects="1" scenarios="1" selectLockedCells="1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75" x14ac:dyDescent="0.5"/>
  <cols>
    <col min="1" max="1" width="43.5703125" customWidth="1"/>
    <col min="2" max="2" width="6.28515625" customWidth="1"/>
    <col min="3" max="3" width="6.5703125" customWidth="1"/>
    <col min="4" max="4" width="11" hidden="1" customWidth="1"/>
    <col min="5" max="5" width="6.42578125" style="127" customWidth="1"/>
    <col min="6" max="6" width="8.28515625" bestFit="1" customWidth="1"/>
    <col min="7" max="7" width="18.28515625" customWidth="1"/>
    <col min="8" max="8" width="16.5703125" customWidth="1"/>
    <col min="9" max="9" width="11.7109375" bestFit="1" customWidth="1"/>
  </cols>
  <sheetData>
    <row r="1" spans="1:10" ht="19.5" hidden="1" customHeight="1" x14ac:dyDescent="0.5">
      <c r="B1" s="21">
        <f>LOOKUP(9.99999999999999E+307,p3สรุปผลการเรียน!AJ:AJ)</f>
        <v>0</v>
      </c>
      <c r="C1" s="21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520" t="s">
        <v>200</v>
      </c>
      <c r="C4" s="520"/>
      <c r="D4" s="520"/>
      <c r="E4" s="520"/>
      <c r="F4" s="520"/>
      <c r="G4" s="520"/>
      <c r="H4" s="520"/>
      <c r="I4" s="520"/>
      <c r="J4" s="520"/>
    </row>
    <row r="5" spans="1:10" ht="26.25" customHeight="1" x14ac:dyDescent="0.55000000000000004">
      <c r="B5" s="520" t="str">
        <f>"วิชา  "&amp; ข้อมูลเบื้องต้น!F9&amp; "     ผู้สอน  " &amp;ข้อมูลเบื้องต้น!F11</f>
        <v>วิชา  มัคคุเทศก์น้อย     ผู้สอน  นายตรัยธวัช  อุดเอ้ย</v>
      </c>
      <c r="C5" s="520"/>
      <c r="D5" s="520"/>
      <c r="E5" s="520"/>
      <c r="F5" s="520"/>
      <c r="G5" s="520"/>
      <c r="H5" s="520"/>
      <c r="I5" s="520"/>
      <c r="J5" s="520"/>
    </row>
    <row r="6" spans="1:10" x14ac:dyDescent="0.5">
      <c r="A6" s="26"/>
      <c r="B6" s="228" t="s">
        <v>74</v>
      </c>
      <c r="C6" s="228" t="s">
        <v>68</v>
      </c>
      <c r="D6" s="228" t="s">
        <v>20</v>
      </c>
      <c r="E6" s="153" t="s">
        <v>0</v>
      </c>
      <c r="F6" s="518" t="s">
        <v>1</v>
      </c>
      <c r="G6" s="518"/>
      <c r="H6" s="518"/>
      <c r="I6" s="229" t="str">
        <f>ข้อมูลเบื้องต้น!E23&amp; " คะแนน"</f>
        <v>20 คะแนน</v>
      </c>
      <c r="J6" s="229" t="s">
        <v>201</v>
      </c>
    </row>
    <row r="7" spans="1:10" x14ac:dyDescent="0.5">
      <c r="A7" s="26"/>
      <c r="B7" s="154" t="str">
        <f>IF(D7="","",SUBTOTAL(3,D7:$D$7))</f>
        <v/>
      </c>
      <c r="C7" s="155" t="str">
        <f>IF(ROWS(C$7:C7)&gt;$B$1,"",LOOKUP(ROWS(C$7:C7),p3สรุปผลการเรียน!$AJ$6:$AJ$45,p3สรุปผลการเรียน!$B$6:$B$45))</f>
        <v/>
      </c>
      <c r="D7" s="155" t="str">
        <f>IF(ROWS(D$7:D7)&gt;$B$1,"",LOOKUP(ROWS(D$7:D7),p3สรุปผลการเรียน!$AD$6:$AD$45,p3สรุปผลการเรียน!$D$6:$D$45))</f>
        <v/>
      </c>
      <c r="E7" s="156" t="str">
        <f>IF(ROWS(E$7:E7)&gt;$B$1,"",LOOKUP(ROWS(E$7:E7),p3สรุปผลการเรียน!$AJ$6:$AJ$45,p3สรุปผลการเรียน!$C$6:$C$45))</f>
        <v/>
      </c>
      <c r="F7" s="157" t="str">
        <f>IF(ROWS(F$7:F7)&gt;$B$1,"",LOOKUP(ROWS(F$7:F7),p3สรุปผลการเรียน!$AJ$6:$AJ$45,p3สรุปผลการเรียน!$E$6:$E$45))</f>
        <v/>
      </c>
      <c r="G7" s="158" t="str">
        <f>IF(ROWS(G$7:G7)&gt;$B$1,"",LOOKUP(ROWS(G$7:G7),p3สรุปผลการเรียน!$AJ$6:$AJ$45,p3สรุปผลการเรียน!$F$6:$F$45))</f>
        <v/>
      </c>
      <c r="H7" s="159" t="str">
        <f>IF(ROWS(H$7:H7)&gt;$B$1,"",LOOKUP(ROWS(H$7:H7),p3สรุปผลการเรียน!$AJ$6:$AJ$45,p3สรุปผลการเรียน!$G$6:$G$45))</f>
        <v/>
      </c>
      <c r="I7" s="155" t="str">
        <f>IF(ROWS(I$7:I7)&gt;$B$1,"",LOOKUP(ROWS(I$7:I7),p3สรุปผลการเรียน!$AJ$6:$AJ$45,p3สรุปผลการเรียน!$M$6:$M$45))</f>
        <v/>
      </c>
      <c r="J7" s="155" t="str">
        <f>IF(C7="","",RANK(I7,I$7:I$30,0))</f>
        <v/>
      </c>
    </row>
    <row r="8" spans="1:10" x14ac:dyDescent="0.5">
      <c r="B8" s="154" t="str">
        <f>IF(D8="","",SUBTOTAL(3,D$7:$D8))</f>
        <v/>
      </c>
      <c r="C8" s="155" t="str">
        <f>IF(ROWS(C$7:C8)&gt;$B$1,"",LOOKUP(ROWS(C$7:C8),p3สรุปผลการเรียน!$AJ$6:$AJ$45,p3สรุปผลการเรียน!$B$6:$B$45))</f>
        <v/>
      </c>
      <c r="D8" s="155" t="str">
        <f>IF(ROWS(D$7:D8)&gt;$B$1,"",LOOKUP(ROWS(D$7:D8),p3สรุปผลการเรียน!$AD$6:$AD$45,p3สรุปผลการเรียน!$D$6:$D$45))</f>
        <v/>
      </c>
      <c r="E8" s="156" t="str">
        <f>IF(ROWS(E$7:E8)&gt;$B$1,"",LOOKUP(ROWS(E$7:E8),p3สรุปผลการเรียน!$AJ$6:$AJ$45,p3สรุปผลการเรียน!$C$6:$C$45))</f>
        <v/>
      </c>
      <c r="F8" s="157" t="str">
        <f>IF(ROWS(F$7:F8)&gt;$B$1,"",LOOKUP(ROWS(F$7:F8),p3สรุปผลการเรียน!$AJ$6:$AJ$45,p3สรุปผลการเรียน!$E$6:$E$45))</f>
        <v/>
      </c>
      <c r="G8" s="158" t="str">
        <f>IF(ROWS(G$7:G8)&gt;$B$1,"",LOOKUP(ROWS(G$7:G8),p3สรุปผลการเรียน!$AJ$6:$AJ$45,p3สรุปผลการเรียน!$F$6:$F$45))</f>
        <v/>
      </c>
      <c r="H8" s="159" t="str">
        <f>IF(ROWS(H$7:H8)&gt;$B$1,"",LOOKUP(ROWS(H$7:H8),p3สรุปผลการเรียน!$AJ$6:$AJ$45,p3สรุปผลการเรียน!$G$6:$G$45))</f>
        <v/>
      </c>
      <c r="I8" s="155" t="str">
        <f>IF(ROWS(I$7:I8)&gt;$B$1,"",LOOKUP(ROWS(I$7:I8),p3สรุปผลการเรียน!$AJ$6:$AJ$45,p3สรุปผลการเรียน!$M$6:$M$45))</f>
        <v/>
      </c>
      <c r="J8" s="155" t="str">
        <f t="shared" ref="J8:J30" si="0">IF(C8="","",RANK(I8,I$7:I$30,0))</f>
        <v/>
      </c>
    </row>
    <row r="9" spans="1:10" x14ac:dyDescent="0.5">
      <c r="B9" s="154" t="str">
        <f>IF(D9="","",SUBTOTAL(3,D$7:$D9))</f>
        <v/>
      </c>
      <c r="C9" s="155" t="str">
        <f>IF(ROWS(C$7:C9)&gt;$B$1,"",LOOKUP(ROWS(C$7:C9),p3สรุปผลการเรียน!$AJ$6:$AJ$45,p3สรุปผลการเรียน!$B$6:$B$45))</f>
        <v/>
      </c>
      <c r="D9" s="155" t="str">
        <f>IF(ROWS(D$7:D9)&gt;$B$1,"",LOOKUP(ROWS(D$7:D9),p3สรุปผลการเรียน!$AD$6:$AD$45,p3สรุปผลการเรียน!$D$6:$D$45))</f>
        <v/>
      </c>
      <c r="E9" s="156" t="str">
        <f>IF(ROWS(E$7:E9)&gt;$B$1,"",LOOKUP(ROWS(E$7:E9),p3สรุปผลการเรียน!$AJ$6:$AJ$45,p3สรุปผลการเรียน!$C$6:$C$45))</f>
        <v/>
      </c>
      <c r="F9" s="157" t="str">
        <f>IF(ROWS(F$7:F9)&gt;$B$1,"",LOOKUP(ROWS(F$7:F9),p3สรุปผลการเรียน!$AJ$6:$AJ$45,p3สรุปผลการเรียน!$E$6:$E$45))</f>
        <v/>
      </c>
      <c r="G9" s="158" t="str">
        <f>IF(ROWS(G$7:G9)&gt;$B$1,"",LOOKUP(ROWS(G$7:G9),p3สรุปผลการเรียน!$AJ$6:$AJ$45,p3สรุปผลการเรียน!$F$6:$F$45))</f>
        <v/>
      </c>
      <c r="H9" s="159" t="str">
        <f>IF(ROWS(H$7:H9)&gt;$B$1,"",LOOKUP(ROWS(H$7:H9),p3สรุปผลการเรียน!$AJ$6:$AJ$45,p3สรุปผลการเรียน!$G$6:$G$45))</f>
        <v/>
      </c>
      <c r="I9" s="155" t="str">
        <f>IF(ROWS(I$7:I9)&gt;$B$1,"",LOOKUP(ROWS(I$7:I9),p3สรุปผลการเรียน!$AJ$6:$AJ$45,p3สรุปผลการเรียน!$M$6:$M$45))</f>
        <v/>
      </c>
      <c r="J9" s="155" t="str">
        <f t="shared" si="0"/>
        <v/>
      </c>
    </row>
    <row r="10" spans="1:10" x14ac:dyDescent="0.5">
      <c r="B10" s="154" t="str">
        <f>IF(D10="","",SUBTOTAL(3,D$7:$D10))</f>
        <v/>
      </c>
      <c r="C10" s="155" t="str">
        <f>IF(ROWS(C$7:C10)&gt;$B$1,"",LOOKUP(ROWS(C$7:C10),p3สรุปผลการเรียน!$AJ$6:$AJ$45,p3สรุปผลการเรียน!$B$6:$B$45))</f>
        <v/>
      </c>
      <c r="D10" s="155" t="str">
        <f>IF(ROWS(D$7:D10)&gt;$B$1,"",LOOKUP(ROWS(D$7:D10),p3สรุปผลการเรียน!$AD$6:$AD$45,p3สรุปผลการเรียน!$D$6:$D$45))</f>
        <v/>
      </c>
      <c r="E10" s="156" t="str">
        <f>IF(ROWS(E$7:E10)&gt;$B$1,"",LOOKUP(ROWS(E$7:E10),p3สรุปผลการเรียน!$AJ$6:$AJ$45,p3สรุปผลการเรียน!$C$6:$C$45))</f>
        <v/>
      </c>
      <c r="F10" s="157" t="str">
        <f>IF(ROWS(F$7:F10)&gt;$B$1,"",LOOKUP(ROWS(F$7:F10),p3สรุปผลการเรียน!$AJ$6:$AJ$45,p3สรุปผลการเรียน!$E$6:$E$45))</f>
        <v/>
      </c>
      <c r="G10" s="158" t="str">
        <f>IF(ROWS(G$7:G10)&gt;$B$1,"",LOOKUP(ROWS(G$7:G10),p3สรุปผลการเรียน!$AJ$6:$AJ$45,p3สรุปผลการเรียน!$F$6:$F$45))</f>
        <v/>
      </c>
      <c r="H10" s="159" t="str">
        <f>IF(ROWS(H$7:H10)&gt;$B$1,"",LOOKUP(ROWS(H$7:H10),p3สรุปผลการเรียน!$AJ$6:$AJ$45,p3สรุปผลการเรียน!$G$6:$G$45))</f>
        <v/>
      </c>
      <c r="I10" s="155" t="str">
        <f>IF(ROWS(I$7:I10)&gt;$B$1,"",LOOKUP(ROWS(I$7:I10),p3สรุปผลการเรียน!$AJ$6:$AJ$45,p3สรุปผลการเรียน!$M$6:$M$45))</f>
        <v/>
      </c>
      <c r="J10" s="155" t="str">
        <f t="shared" si="0"/>
        <v/>
      </c>
    </row>
    <row r="11" spans="1:10" x14ac:dyDescent="0.5">
      <c r="B11" s="154" t="str">
        <f>IF(D11="","",SUBTOTAL(3,D$7:$D11))</f>
        <v/>
      </c>
      <c r="C11" s="155" t="str">
        <f>IF(ROWS(C$7:C11)&gt;$B$1,"",LOOKUP(ROWS(C$7:C11),p3สรุปผลการเรียน!$AJ$6:$AJ$45,p3สรุปผลการเรียน!$B$6:$B$45))</f>
        <v/>
      </c>
      <c r="D11" s="155" t="str">
        <f>IF(ROWS(D$7:D11)&gt;$B$1,"",LOOKUP(ROWS(D$7:D11),p3สรุปผลการเรียน!$AD$6:$AD$45,p3สรุปผลการเรียน!$D$6:$D$45))</f>
        <v/>
      </c>
      <c r="E11" s="156" t="str">
        <f>IF(ROWS(E$7:E11)&gt;$B$1,"",LOOKUP(ROWS(E$7:E11),p3สรุปผลการเรียน!$AJ$6:$AJ$45,p3สรุปผลการเรียน!$C$6:$C$45))</f>
        <v/>
      </c>
      <c r="F11" s="157" t="str">
        <f>IF(ROWS(F$7:F11)&gt;$B$1,"",LOOKUP(ROWS(F$7:F11),p3สรุปผลการเรียน!$AJ$6:$AJ$45,p3สรุปผลการเรียน!$E$6:$E$45))</f>
        <v/>
      </c>
      <c r="G11" s="158" t="str">
        <f>IF(ROWS(G$7:G11)&gt;$B$1,"",LOOKUP(ROWS(G$7:G11),p3สรุปผลการเรียน!$AJ$6:$AJ$45,p3สรุปผลการเรียน!$F$6:$F$45))</f>
        <v/>
      </c>
      <c r="H11" s="159" t="str">
        <f>IF(ROWS(H$7:H11)&gt;$B$1,"",LOOKUP(ROWS(H$7:H11),p3สรุปผลการเรียน!$AJ$6:$AJ$45,p3สรุปผลการเรียน!$G$6:$G$45))</f>
        <v/>
      </c>
      <c r="I11" s="155" t="str">
        <f>IF(ROWS(I$7:I11)&gt;$B$1,"",LOOKUP(ROWS(I$7:I11),p3สรุปผลการเรียน!$AJ$6:$AJ$45,p3สรุปผลการเรียน!$M$6:$M$45))</f>
        <v/>
      </c>
      <c r="J11" s="155" t="str">
        <f t="shared" si="0"/>
        <v/>
      </c>
    </row>
    <row r="12" spans="1:10" x14ac:dyDescent="0.5">
      <c r="B12" s="154" t="str">
        <f>IF(D12="","",SUBTOTAL(3,D$7:$D12))</f>
        <v/>
      </c>
      <c r="C12" s="155" t="str">
        <f>IF(ROWS(C$7:C12)&gt;$B$1,"",LOOKUP(ROWS(C$7:C12),p3สรุปผลการเรียน!$AJ$6:$AJ$45,p3สรุปผลการเรียน!$B$6:$B$45))</f>
        <v/>
      </c>
      <c r="D12" s="155" t="str">
        <f>IF(ROWS(D$7:D12)&gt;$B$1,"",LOOKUP(ROWS(D$7:D12),p3สรุปผลการเรียน!$AD$6:$AD$45,p3สรุปผลการเรียน!$D$6:$D$45))</f>
        <v/>
      </c>
      <c r="E12" s="156" t="str">
        <f>IF(ROWS(E$7:E12)&gt;$B$1,"",LOOKUP(ROWS(E$7:E12),p3สรุปผลการเรียน!$AJ$6:$AJ$45,p3สรุปผลการเรียน!$C$6:$C$45))</f>
        <v/>
      </c>
      <c r="F12" s="157" t="str">
        <f>IF(ROWS(F$7:F12)&gt;$B$1,"",LOOKUP(ROWS(F$7:F12),p3สรุปผลการเรียน!$AJ$6:$AJ$45,p3สรุปผลการเรียน!$E$6:$E$45))</f>
        <v/>
      </c>
      <c r="G12" s="158" t="str">
        <f>IF(ROWS(G$7:G12)&gt;$B$1,"",LOOKUP(ROWS(G$7:G12),p3สรุปผลการเรียน!$AJ$6:$AJ$45,p3สรุปผลการเรียน!$F$6:$F$45))</f>
        <v/>
      </c>
      <c r="H12" s="159" t="str">
        <f>IF(ROWS(H$7:H12)&gt;$B$1,"",LOOKUP(ROWS(H$7:H12),p3สรุปผลการเรียน!$AJ$6:$AJ$45,p3สรุปผลการเรียน!$G$6:$G$45))</f>
        <v/>
      </c>
      <c r="I12" s="155" t="str">
        <f>IF(ROWS(I$7:I12)&gt;$B$1,"",LOOKUP(ROWS(I$7:I12),p3สรุปผลการเรียน!$AJ$6:$AJ$45,p3สรุปผลการเรียน!$M$6:$M$45))</f>
        <v/>
      </c>
      <c r="J12" s="155" t="str">
        <f t="shared" si="0"/>
        <v/>
      </c>
    </row>
    <row r="13" spans="1:10" x14ac:dyDescent="0.5">
      <c r="B13" s="154" t="str">
        <f>IF(D13="","",SUBTOTAL(3,D$7:$D13))</f>
        <v/>
      </c>
      <c r="C13" s="155" t="str">
        <f>IF(ROWS(C$7:C13)&gt;$B$1,"",LOOKUP(ROWS(C$7:C13),p3สรุปผลการเรียน!$AJ$6:$AJ$45,p3สรุปผลการเรียน!$B$6:$B$45))</f>
        <v/>
      </c>
      <c r="D13" s="155" t="str">
        <f>IF(ROWS(D$7:D13)&gt;$B$1,"",LOOKUP(ROWS(D$7:D13),p3สรุปผลการเรียน!$AD$6:$AD$45,p3สรุปผลการเรียน!$D$6:$D$45))</f>
        <v/>
      </c>
      <c r="E13" s="156" t="str">
        <f>IF(ROWS(E$7:E13)&gt;$B$1,"",LOOKUP(ROWS(E$7:E13),p3สรุปผลการเรียน!$AJ$6:$AJ$45,p3สรุปผลการเรียน!$C$6:$C$45))</f>
        <v/>
      </c>
      <c r="F13" s="157" t="str">
        <f>IF(ROWS(F$7:F13)&gt;$B$1,"",LOOKUP(ROWS(F$7:F13),p3สรุปผลการเรียน!$AJ$6:$AJ$45,p3สรุปผลการเรียน!$E$6:$E$45))</f>
        <v/>
      </c>
      <c r="G13" s="158" t="str">
        <f>IF(ROWS(G$7:G13)&gt;$B$1,"",LOOKUP(ROWS(G$7:G13),p3สรุปผลการเรียน!$AJ$6:$AJ$45,p3สรุปผลการเรียน!$F$6:$F$45))</f>
        <v/>
      </c>
      <c r="H13" s="159" t="str">
        <f>IF(ROWS(H$7:H13)&gt;$B$1,"",LOOKUP(ROWS(H$7:H13),p3สรุปผลการเรียน!$AJ$6:$AJ$45,p3สรุปผลการเรียน!$G$6:$G$45))</f>
        <v/>
      </c>
      <c r="I13" s="155" t="str">
        <f>IF(ROWS(I$7:I13)&gt;$B$1,"",LOOKUP(ROWS(I$7:I13),p3สรุปผลการเรียน!$AJ$6:$AJ$45,p3สรุปผลการเรียน!$M$6:$M$45))</f>
        <v/>
      </c>
      <c r="J13" s="155" t="str">
        <f t="shared" si="0"/>
        <v/>
      </c>
    </row>
    <row r="14" spans="1:10" x14ac:dyDescent="0.5">
      <c r="B14" s="154" t="str">
        <f>IF(D14="","",SUBTOTAL(3,D$7:$D14))</f>
        <v/>
      </c>
      <c r="C14" s="155" t="str">
        <f>IF(ROWS(C$7:C14)&gt;$B$1,"",LOOKUP(ROWS(C$7:C14),p3สรุปผลการเรียน!$AJ$6:$AJ$45,p3สรุปผลการเรียน!$B$6:$B$45))</f>
        <v/>
      </c>
      <c r="D14" s="155" t="str">
        <f>IF(ROWS(D$7:D14)&gt;$B$1,"",LOOKUP(ROWS(D$7:D14),p3สรุปผลการเรียน!$AD$6:$AD$45,p3สรุปผลการเรียน!$D$6:$D$45))</f>
        <v/>
      </c>
      <c r="E14" s="156" t="str">
        <f>IF(ROWS(E$7:E14)&gt;$B$1,"",LOOKUP(ROWS(E$7:E14),p3สรุปผลการเรียน!$AJ$6:$AJ$45,p3สรุปผลการเรียน!$C$6:$C$45))</f>
        <v/>
      </c>
      <c r="F14" s="157" t="str">
        <f>IF(ROWS(F$7:F14)&gt;$B$1,"",LOOKUP(ROWS(F$7:F14),p3สรุปผลการเรียน!$AJ$6:$AJ$45,p3สรุปผลการเรียน!$E$6:$E$45))</f>
        <v/>
      </c>
      <c r="G14" s="158" t="str">
        <f>IF(ROWS(G$7:G14)&gt;$B$1,"",LOOKUP(ROWS(G$7:G14),p3สรุปผลการเรียน!$AJ$6:$AJ$45,p3สรุปผลการเรียน!$F$6:$F$45))</f>
        <v/>
      </c>
      <c r="H14" s="159" t="str">
        <f>IF(ROWS(H$7:H14)&gt;$B$1,"",LOOKUP(ROWS(H$7:H14),p3สรุปผลการเรียน!$AJ$6:$AJ$45,p3สรุปผลการเรียน!$G$6:$G$45))</f>
        <v/>
      </c>
      <c r="I14" s="155" t="str">
        <f>IF(ROWS(I$7:I14)&gt;$B$1,"",LOOKUP(ROWS(I$7:I14),p3สรุปผลการเรียน!$AJ$6:$AJ$45,p3สรุปผลการเรียน!$M$6:$M$45))</f>
        <v/>
      </c>
      <c r="J14" s="155" t="str">
        <f t="shared" si="0"/>
        <v/>
      </c>
    </row>
    <row r="15" spans="1:10" x14ac:dyDescent="0.5">
      <c r="B15" s="154" t="str">
        <f>IF(D15="","",SUBTOTAL(3,D$7:$D15))</f>
        <v/>
      </c>
      <c r="C15" s="155" t="str">
        <f>IF(ROWS(C$7:C15)&gt;$B$1,"",LOOKUP(ROWS(C$7:C15),p3สรุปผลการเรียน!$AJ$6:$AJ$45,p3สรุปผลการเรียน!$B$6:$B$45))</f>
        <v/>
      </c>
      <c r="D15" s="155" t="str">
        <f>IF(ROWS(D$7:D15)&gt;$B$1,"",LOOKUP(ROWS(D$7:D15),p3สรุปผลการเรียน!$AD$6:$AD$45,p3สรุปผลการเรียน!$D$6:$D$45))</f>
        <v/>
      </c>
      <c r="E15" s="156" t="str">
        <f>IF(ROWS(E$7:E15)&gt;$B$1,"",LOOKUP(ROWS(E$7:E15),p3สรุปผลการเรียน!$AJ$6:$AJ$45,p3สรุปผลการเรียน!$C$6:$C$45))</f>
        <v/>
      </c>
      <c r="F15" s="157" t="str">
        <f>IF(ROWS(F$7:F15)&gt;$B$1,"",LOOKUP(ROWS(F$7:F15),p3สรุปผลการเรียน!$AJ$6:$AJ$45,p3สรุปผลการเรียน!$E$6:$E$45))</f>
        <v/>
      </c>
      <c r="G15" s="158" t="str">
        <f>IF(ROWS(G$7:G15)&gt;$B$1,"",LOOKUP(ROWS(G$7:G15),p3สรุปผลการเรียน!$AJ$6:$AJ$45,p3สรุปผลการเรียน!$F$6:$F$45))</f>
        <v/>
      </c>
      <c r="H15" s="159" t="str">
        <f>IF(ROWS(H$7:H15)&gt;$B$1,"",LOOKUP(ROWS(H$7:H15),p3สรุปผลการเรียน!$AJ$6:$AJ$45,p3สรุปผลการเรียน!$G$6:$G$45))</f>
        <v/>
      </c>
      <c r="I15" s="155" t="str">
        <f>IF(ROWS(I$7:I15)&gt;$B$1,"",LOOKUP(ROWS(I$7:I15),p3สรุปผลการเรียน!$AJ$6:$AJ$45,p3สรุปผลการเรียน!$M$6:$M$45))</f>
        <v/>
      </c>
      <c r="J15" s="155" t="str">
        <f t="shared" si="0"/>
        <v/>
      </c>
    </row>
    <row r="16" spans="1:10" x14ac:dyDescent="0.5">
      <c r="B16" s="154" t="str">
        <f>IF(D16="","",SUBTOTAL(3,D$7:$D16))</f>
        <v/>
      </c>
      <c r="C16" s="155" t="str">
        <f>IF(ROWS(C$7:C16)&gt;$B$1,"",LOOKUP(ROWS(C$7:C16),p3สรุปผลการเรียน!$AJ$6:$AJ$45,p3สรุปผลการเรียน!$B$6:$B$45))</f>
        <v/>
      </c>
      <c r="D16" s="155" t="str">
        <f>IF(ROWS(D$7:D16)&gt;$B$1,"",LOOKUP(ROWS(D$7:D16),p3สรุปผลการเรียน!$AD$6:$AD$45,p3สรุปผลการเรียน!$D$6:$D$45))</f>
        <v/>
      </c>
      <c r="E16" s="156" t="str">
        <f>IF(ROWS(E$7:E16)&gt;$B$1,"",LOOKUP(ROWS(E$7:E16),p3สรุปผลการเรียน!$AJ$6:$AJ$45,p3สรุปผลการเรียน!$C$6:$C$45))</f>
        <v/>
      </c>
      <c r="F16" s="157" t="str">
        <f>IF(ROWS(F$7:F16)&gt;$B$1,"",LOOKUP(ROWS(F$7:F16),p3สรุปผลการเรียน!$AJ$6:$AJ$45,p3สรุปผลการเรียน!$E$6:$E$45))</f>
        <v/>
      </c>
      <c r="G16" s="158" t="str">
        <f>IF(ROWS(G$7:G16)&gt;$B$1,"",LOOKUP(ROWS(G$7:G16),p3สรุปผลการเรียน!$AJ$6:$AJ$45,p3สรุปผลการเรียน!$F$6:$F$45))</f>
        <v/>
      </c>
      <c r="H16" s="159" t="str">
        <f>IF(ROWS(H$7:H16)&gt;$B$1,"",LOOKUP(ROWS(H$7:H16),p3สรุปผลการเรียน!$AJ$6:$AJ$45,p3สรุปผลการเรียน!$G$6:$G$45))</f>
        <v/>
      </c>
      <c r="I16" s="155" t="str">
        <f>IF(ROWS(I$7:I16)&gt;$B$1,"",LOOKUP(ROWS(I$7:I16),p3สรุปผลการเรียน!$AJ$6:$AJ$45,p3สรุปผลการเรียน!$M$6:$M$45))</f>
        <v/>
      </c>
      <c r="J16" s="155" t="str">
        <f t="shared" si="0"/>
        <v/>
      </c>
    </row>
    <row r="17" spans="2:10" x14ac:dyDescent="0.5">
      <c r="B17" s="154" t="str">
        <f>IF(D17="","",SUBTOTAL(3,D$7:$D17))</f>
        <v/>
      </c>
      <c r="C17" s="155" t="str">
        <f>IF(ROWS(C$7:C17)&gt;$B$1,"",LOOKUP(ROWS(C$7:C17),p3สรุปผลการเรียน!$AJ$6:$AJ$45,p3สรุปผลการเรียน!$B$6:$B$45))</f>
        <v/>
      </c>
      <c r="D17" s="155" t="str">
        <f>IF(ROWS(D$7:D17)&gt;$B$1,"",LOOKUP(ROWS(D$7:D17),p3สรุปผลการเรียน!$AD$6:$AD$45,p3สรุปผลการเรียน!$D$6:$D$45))</f>
        <v/>
      </c>
      <c r="E17" s="156" t="str">
        <f>IF(ROWS(E$7:E17)&gt;$B$1,"",LOOKUP(ROWS(E$7:E17),p3สรุปผลการเรียน!$AJ$6:$AJ$45,p3สรุปผลการเรียน!$C$6:$C$45))</f>
        <v/>
      </c>
      <c r="F17" s="157" t="str">
        <f>IF(ROWS(F$7:F17)&gt;$B$1,"",LOOKUP(ROWS(F$7:F17),p3สรุปผลการเรียน!$AJ$6:$AJ$45,p3สรุปผลการเรียน!$E$6:$E$45))</f>
        <v/>
      </c>
      <c r="G17" s="158" t="str">
        <f>IF(ROWS(G$7:G17)&gt;$B$1,"",LOOKUP(ROWS(G$7:G17),p3สรุปผลการเรียน!$AJ$6:$AJ$45,p3สรุปผลการเรียน!$F$6:$F$45))</f>
        <v/>
      </c>
      <c r="H17" s="159" t="str">
        <f>IF(ROWS(H$7:H17)&gt;$B$1,"",LOOKUP(ROWS(H$7:H17),p3สรุปผลการเรียน!$AJ$6:$AJ$45,p3สรุปผลการเรียน!$G$6:$G$45))</f>
        <v/>
      </c>
      <c r="I17" s="155" t="str">
        <f>IF(ROWS(I$7:I17)&gt;$B$1,"",LOOKUP(ROWS(I$7:I17),p3สรุปผลการเรียน!$AJ$6:$AJ$45,p3สรุปผลการเรียน!$M$6:$M$45))</f>
        <v/>
      </c>
      <c r="J17" s="155" t="str">
        <f t="shared" si="0"/>
        <v/>
      </c>
    </row>
    <row r="18" spans="2:10" x14ac:dyDescent="0.5">
      <c r="B18" s="154" t="str">
        <f>IF(D18="","",SUBTOTAL(3,D$7:$D18))</f>
        <v/>
      </c>
      <c r="C18" s="155" t="str">
        <f>IF(ROWS(C$7:C18)&gt;$B$1,"",LOOKUP(ROWS(C$7:C18),p3สรุปผลการเรียน!$AJ$6:$AJ$45,p3สรุปผลการเรียน!$B$6:$B$45))</f>
        <v/>
      </c>
      <c r="D18" s="155" t="str">
        <f>IF(ROWS(D$7:D18)&gt;$B$1,"",LOOKUP(ROWS(D$7:D18),p3สรุปผลการเรียน!$AD$6:$AD$45,p3สรุปผลการเรียน!$D$6:$D$45))</f>
        <v/>
      </c>
      <c r="E18" s="156" t="str">
        <f>IF(ROWS(E$7:E18)&gt;$B$1,"",LOOKUP(ROWS(E$7:E18),p3สรุปผลการเรียน!$AJ$6:$AJ$45,p3สรุปผลการเรียน!$C$6:$C$45))</f>
        <v/>
      </c>
      <c r="F18" s="157" t="str">
        <f>IF(ROWS(F$7:F18)&gt;$B$1,"",LOOKUP(ROWS(F$7:F18),p3สรุปผลการเรียน!$AJ$6:$AJ$45,p3สรุปผลการเรียน!$E$6:$E$45))</f>
        <v/>
      </c>
      <c r="G18" s="158" t="str">
        <f>IF(ROWS(G$7:G18)&gt;$B$1,"",LOOKUP(ROWS(G$7:G18),p3สรุปผลการเรียน!$AJ$6:$AJ$45,p3สรุปผลการเรียน!$F$6:$F$45))</f>
        <v/>
      </c>
      <c r="H18" s="159" t="str">
        <f>IF(ROWS(H$7:H18)&gt;$B$1,"",LOOKUP(ROWS(H$7:H18),p3สรุปผลการเรียน!$AJ$6:$AJ$45,p3สรุปผลการเรียน!$G$6:$G$45))</f>
        <v/>
      </c>
      <c r="I18" s="155" t="str">
        <f>IF(ROWS(I$7:I18)&gt;$B$1,"",LOOKUP(ROWS(I$7:I18),p3สรุปผลการเรียน!$AJ$6:$AJ$45,p3สรุปผลการเรียน!$M$6:$M$45))</f>
        <v/>
      </c>
      <c r="J18" s="155" t="str">
        <f t="shared" si="0"/>
        <v/>
      </c>
    </row>
    <row r="19" spans="2:10" x14ac:dyDescent="0.5">
      <c r="B19" s="154" t="str">
        <f>IF(D19="","",SUBTOTAL(3,D$7:$D19))</f>
        <v/>
      </c>
      <c r="C19" s="155" t="str">
        <f>IF(ROWS(C$7:C19)&gt;$B$1,"",LOOKUP(ROWS(C$7:C19),p3สรุปผลการเรียน!$AJ$6:$AJ$45,p3สรุปผลการเรียน!$B$6:$B$45))</f>
        <v/>
      </c>
      <c r="D19" s="155" t="str">
        <f>IF(ROWS(D$7:D19)&gt;$B$1,"",LOOKUP(ROWS(D$7:D19),p3สรุปผลการเรียน!$AD$6:$AD$45,p3สรุปผลการเรียน!$D$6:$D$45))</f>
        <v/>
      </c>
      <c r="E19" s="156" t="str">
        <f>IF(ROWS(E$7:E19)&gt;$B$1,"",LOOKUP(ROWS(E$7:E19),p3สรุปผลการเรียน!$AJ$6:$AJ$45,p3สรุปผลการเรียน!$C$6:$C$45))</f>
        <v/>
      </c>
      <c r="F19" s="157" t="str">
        <f>IF(ROWS(F$7:F19)&gt;$B$1,"",LOOKUP(ROWS(F$7:F19),p3สรุปผลการเรียน!$AJ$6:$AJ$45,p3สรุปผลการเรียน!$E$6:$E$45))</f>
        <v/>
      </c>
      <c r="G19" s="158" t="str">
        <f>IF(ROWS(G$7:G19)&gt;$B$1,"",LOOKUP(ROWS(G$7:G19),p3สรุปผลการเรียน!$AJ$6:$AJ$45,p3สรุปผลการเรียน!$F$6:$F$45))</f>
        <v/>
      </c>
      <c r="H19" s="159" t="str">
        <f>IF(ROWS(H$7:H19)&gt;$B$1,"",LOOKUP(ROWS(H$7:H19),p3สรุปผลการเรียน!$AJ$6:$AJ$45,p3สรุปผลการเรียน!$G$6:$G$45))</f>
        <v/>
      </c>
      <c r="I19" s="155" t="str">
        <f>IF(ROWS(I$7:I19)&gt;$B$1,"",LOOKUP(ROWS(I$7:I19),p3สรุปผลการเรียน!$AJ$6:$AJ$45,p3สรุปผลการเรียน!$M$6:$M$45))</f>
        <v/>
      </c>
      <c r="J19" s="155" t="str">
        <f t="shared" si="0"/>
        <v/>
      </c>
    </row>
    <row r="20" spans="2:10" x14ac:dyDescent="0.5">
      <c r="B20" s="154" t="str">
        <f>IF(D20="","",SUBTOTAL(3,D$7:$D20))</f>
        <v/>
      </c>
      <c r="C20" s="155" t="str">
        <f>IF(ROWS(C$7:C20)&gt;$B$1,"",LOOKUP(ROWS(C$7:C20),p3สรุปผลการเรียน!$AJ$6:$AJ$45,p3สรุปผลการเรียน!$B$6:$B$45))</f>
        <v/>
      </c>
      <c r="D20" s="155" t="str">
        <f>IF(ROWS(D$7:D20)&gt;$B$1,"",LOOKUP(ROWS(D$7:D20),p3สรุปผลการเรียน!$AD$6:$AD$45,p3สรุปผลการเรียน!$D$6:$D$45))</f>
        <v/>
      </c>
      <c r="E20" s="156" t="str">
        <f>IF(ROWS(E$7:E20)&gt;$B$1,"",LOOKUP(ROWS(E$7:E20),p3สรุปผลการเรียน!$AJ$6:$AJ$45,p3สรุปผลการเรียน!$C$6:$C$45))</f>
        <v/>
      </c>
      <c r="F20" s="157" t="str">
        <f>IF(ROWS(F$7:F20)&gt;$B$1,"",LOOKUP(ROWS(F$7:F20),p3สรุปผลการเรียน!$AJ$6:$AJ$45,p3สรุปผลการเรียน!$E$6:$E$45))</f>
        <v/>
      </c>
      <c r="G20" s="158" t="str">
        <f>IF(ROWS(G$7:G20)&gt;$B$1,"",LOOKUP(ROWS(G$7:G20),p3สรุปผลการเรียน!$AJ$6:$AJ$45,p3สรุปผลการเรียน!$F$6:$F$45))</f>
        <v/>
      </c>
      <c r="H20" s="159" t="str">
        <f>IF(ROWS(H$7:H20)&gt;$B$1,"",LOOKUP(ROWS(H$7:H20),p3สรุปผลการเรียน!$AJ$6:$AJ$45,p3สรุปผลการเรียน!$G$6:$G$45))</f>
        <v/>
      </c>
      <c r="I20" s="155" t="str">
        <f>IF(ROWS(I$7:I20)&gt;$B$1,"",LOOKUP(ROWS(I$7:I20),p3สรุปผลการเรียน!$AJ$6:$AJ$45,p3สรุปผลการเรียน!$M$6:$M$45))</f>
        <v/>
      </c>
      <c r="J20" s="155" t="str">
        <f t="shared" si="0"/>
        <v/>
      </c>
    </row>
    <row r="21" spans="2:10" x14ac:dyDescent="0.5">
      <c r="B21" s="154" t="str">
        <f>IF(D21="","",SUBTOTAL(3,D$7:$D21))</f>
        <v/>
      </c>
      <c r="C21" s="155" t="str">
        <f>IF(ROWS(C$7:C21)&gt;$B$1,"",LOOKUP(ROWS(C$7:C21),p3สรุปผลการเรียน!$AJ$6:$AJ$45,p3สรุปผลการเรียน!$B$6:$B$45))</f>
        <v/>
      </c>
      <c r="D21" s="155" t="str">
        <f>IF(ROWS(D$7:D21)&gt;$B$1,"",LOOKUP(ROWS(D$7:D21),p3สรุปผลการเรียน!$AD$6:$AD$45,p3สรุปผลการเรียน!$D$6:$D$45))</f>
        <v/>
      </c>
      <c r="E21" s="156" t="str">
        <f>IF(ROWS(E$7:E21)&gt;$B$1,"",LOOKUP(ROWS(E$7:E21),p3สรุปผลการเรียน!$AJ$6:$AJ$45,p3สรุปผลการเรียน!$C$6:$C$45))</f>
        <v/>
      </c>
      <c r="F21" s="157" t="str">
        <f>IF(ROWS(F$7:F21)&gt;$B$1,"",LOOKUP(ROWS(F$7:F21),p3สรุปผลการเรียน!$AJ$6:$AJ$45,p3สรุปผลการเรียน!$E$6:$E$45))</f>
        <v/>
      </c>
      <c r="G21" s="158" t="str">
        <f>IF(ROWS(G$7:G21)&gt;$B$1,"",LOOKUP(ROWS(G$7:G21),p3สรุปผลการเรียน!$AJ$6:$AJ$45,p3สรุปผลการเรียน!$F$6:$F$45))</f>
        <v/>
      </c>
      <c r="H21" s="159" t="str">
        <f>IF(ROWS(H$7:H21)&gt;$B$1,"",LOOKUP(ROWS(H$7:H21),p3สรุปผลการเรียน!$AJ$6:$AJ$45,p3สรุปผลการเรียน!$G$6:$G$45))</f>
        <v/>
      </c>
      <c r="I21" s="155" t="str">
        <f>IF(ROWS(I$7:I21)&gt;$B$1,"",LOOKUP(ROWS(I$7:I21),p3สรุปผลการเรียน!$AJ$6:$AJ$45,p3สรุปผลการเรียน!$M$6:$M$45))</f>
        <v/>
      </c>
      <c r="J21" s="155" t="str">
        <f t="shared" si="0"/>
        <v/>
      </c>
    </row>
    <row r="22" spans="2:10" x14ac:dyDescent="0.5">
      <c r="B22" s="154" t="str">
        <f>IF(D22="","",SUBTOTAL(3,D$7:$D22))</f>
        <v/>
      </c>
      <c r="C22" s="155" t="str">
        <f>IF(ROWS(C$7:C22)&gt;$B$1,"",LOOKUP(ROWS(C$7:C22),p3สรุปผลการเรียน!$AJ$6:$AJ$45,p3สรุปผลการเรียน!$B$6:$B$45))</f>
        <v/>
      </c>
      <c r="D22" s="155" t="str">
        <f>IF(ROWS(D$7:D22)&gt;$B$1,"",LOOKUP(ROWS(D$7:D22),p3สรุปผลการเรียน!$AD$6:$AD$45,p3สรุปผลการเรียน!$D$6:$D$45))</f>
        <v/>
      </c>
      <c r="E22" s="156" t="str">
        <f>IF(ROWS(E$7:E22)&gt;$B$1,"",LOOKUP(ROWS(E$7:E22),p3สรุปผลการเรียน!$AJ$6:$AJ$45,p3สรุปผลการเรียน!$C$6:$C$45))</f>
        <v/>
      </c>
      <c r="F22" s="157" t="str">
        <f>IF(ROWS(F$7:F22)&gt;$B$1,"",LOOKUP(ROWS(F$7:F22),p3สรุปผลการเรียน!$AJ$6:$AJ$45,p3สรุปผลการเรียน!$E$6:$E$45))</f>
        <v/>
      </c>
      <c r="G22" s="158" t="str">
        <f>IF(ROWS(G$7:G22)&gt;$B$1,"",LOOKUP(ROWS(G$7:G22),p3สรุปผลการเรียน!$AJ$6:$AJ$45,p3สรุปผลการเรียน!$F$6:$F$45))</f>
        <v/>
      </c>
      <c r="H22" s="159" t="str">
        <f>IF(ROWS(H$7:H22)&gt;$B$1,"",LOOKUP(ROWS(H$7:H22),p3สรุปผลการเรียน!$AJ$6:$AJ$45,p3สรุปผลการเรียน!$G$6:$G$45))</f>
        <v/>
      </c>
      <c r="I22" s="155" t="str">
        <f>IF(ROWS(I$7:I22)&gt;$B$1,"",LOOKUP(ROWS(I$7:I22),p3สรุปผลการเรียน!$AJ$6:$AJ$45,p3สรุปผลการเรียน!$M$6:$M$45))</f>
        <v/>
      </c>
      <c r="J22" s="155" t="str">
        <f t="shared" si="0"/>
        <v/>
      </c>
    </row>
    <row r="23" spans="2:10" x14ac:dyDescent="0.5">
      <c r="B23" s="154" t="str">
        <f>IF(D23="","",SUBTOTAL(3,D$7:$D23))</f>
        <v/>
      </c>
      <c r="C23" s="155" t="str">
        <f>IF(ROWS(C$7:C23)&gt;$B$1,"",LOOKUP(ROWS(C$7:C23),p3สรุปผลการเรียน!$AJ$6:$AJ$45,p3สรุปผลการเรียน!$B$6:$B$45))</f>
        <v/>
      </c>
      <c r="D23" s="155" t="str">
        <f>IF(ROWS(D$7:D23)&gt;$B$1,"",LOOKUP(ROWS(D$7:D23),p3สรุปผลการเรียน!$AD$6:$AD$45,p3สรุปผลการเรียน!$D$6:$D$45))</f>
        <v/>
      </c>
      <c r="E23" s="156" t="str">
        <f>IF(ROWS(E$7:E23)&gt;$B$1,"",LOOKUP(ROWS(E$7:E23),p3สรุปผลการเรียน!$AJ$6:$AJ$45,p3สรุปผลการเรียน!$C$6:$C$45))</f>
        <v/>
      </c>
      <c r="F23" s="157" t="str">
        <f>IF(ROWS(F$7:F23)&gt;$B$1,"",LOOKUP(ROWS(F$7:F23),p3สรุปผลการเรียน!$AJ$6:$AJ$45,p3สรุปผลการเรียน!$E$6:$E$45))</f>
        <v/>
      </c>
      <c r="G23" s="158" t="str">
        <f>IF(ROWS(G$7:G23)&gt;$B$1,"",LOOKUP(ROWS(G$7:G23),p3สรุปผลการเรียน!$AJ$6:$AJ$45,p3สรุปผลการเรียน!$F$6:$F$45))</f>
        <v/>
      </c>
      <c r="H23" s="159" t="str">
        <f>IF(ROWS(H$7:H23)&gt;$B$1,"",LOOKUP(ROWS(H$7:H23),p3สรุปผลการเรียน!$AJ$6:$AJ$45,p3สรุปผลการเรียน!$G$6:$G$45))</f>
        <v/>
      </c>
      <c r="I23" s="155" t="str">
        <f>IF(ROWS(I$7:I23)&gt;$B$1,"",LOOKUP(ROWS(I$7:I23),p3สรุปผลการเรียน!$AJ$6:$AJ$45,p3สรุปผลการเรียน!$M$6:$M$45))</f>
        <v/>
      </c>
      <c r="J23" s="155" t="str">
        <f t="shared" si="0"/>
        <v/>
      </c>
    </row>
    <row r="24" spans="2:10" x14ac:dyDescent="0.5">
      <c r="B24" s="154" t="str">
        <f>IF(D24="","",SUBTOTAL(3,D$7:$D24))</f>
        <v/>
      </c>
      <c r="C24" s="155" t="str">
        <f>IF(ROWS(C$7:C24)&gt;$B$1,"",LOOKUP(ROWS(C$7:C24),p3สรุปผลการเรียน!$AJ$6:$AJ$45,p3สรุปผลการเรียน!$B$6:$B$45))</f>
        <v/>
      </c>
      <c r="D24" s="155" t="str">
        <f>IF(ROWS(D$7:D24)&gt;$B$1,"",LOOKUP(ROWS(D$7:D24),p3สรุปผลการเรียน!$AD$6:$AD$45,p3สรุปผลการเรียน!$D$6:$D$45))</f>
        <v/>
      </c>
      <c r="E24" s="156" t="str">
        <f>IF(ROWS(E$7:E24)&gt;$B$1,"",LOOKUP(ROWS(E$7:E24),p3สรุปผลการเรียน!$AJ$6:$AJ$45,p3สรุปผลการเรียน!$C$6:$C$45))</f>
        <v/>
      </c>
      <c r="F24" s="157" t="str">
        <f>IF(ROWS(F$7:F24)&gt;$B$1,"",LOOKUP(ROWS(F$7:F24),p3สรุปผลการเรียน!$AJ$6:$AJ$45,p3สรุปผลการเรียน!$E$6:$E$45))</f>
        <v/>
      </c>
      <c r="G24" s="158" t="str">
        <f>IF(ROWS(G$7:G24)&gt;$B$1,"",LOOKUP(ROWS(G$7:G24),p3สรุปผลการเรียน!$AJ$6:$AJ$45,p3สรุปผลการเรียน!$F$6:$F$45))</f>
        <v/>
      </c>
      <c r="H24" s="159" t="str">
        <f>IF(ROWS(H$7:H24)&gt;$B$1,"",LOOKUP(ROWS(H$7:H24),p3สรุปผลการเรียน!$AJ$6:$AJ$45,p3สรุปผลการเรียน!$G$6:$G$45))</f>
        <v/>
      </c>
      <c r="I24" s="155" t="str">
        <f>IF(ROWS(I$7:I24)&gt;$B$1,"",LOOKUP(ROWS(I$7:I24),p3สรุปผลการเรียน!$AJ$6:$AJ$45,p3สรุปผลการเรียน!$M$6:$M$45))</f>
        <v/>
      </c>
      <c r="J24" s="155" t="str">
        <f t="shared" si="0"/>
        <v/>
      </c>
    </row>
    <row r="25" spans="2:10" x14ac:dyDescent="0.5">
      <c r="B25" s="154" t="str">
        <f>IF(D25="","",SUBTOTAL(3,D$7:$D25))</f>
        <v/>
      </c>
      <c r="C25" s="155" t="str">
        <f>IF(ROWS(C$7:C25)&gt;$B$1,"",LOOKUP(ROWS(C$7:C25),p3สรุปผลการเรียน!$AJ$6:$AJ$45,p3สรุปผลการเรียน!$B$6:$B$45))</f>
        <v/>
      </c>
      <c r="D25" s="155" t="str">
        <f>IF(ROWS(D$7:D25)&gt;$B$1,"",LOOKUP(ROWS(D$7:D25),p3สรุปผลการเรียน!$AD$6:$AD$45,p3สรุปผลการเรียน!$D$6:$D$45))</f>
        <v/>
      </c>
      <c r="E25" s="156" t="str">
        <f>IF(ROWS(E$7:E25)&gt;$B$1,"",LOOKUP(ROWS(E$7:E25),p3สรุปผลการเรียน!$AJ$6:$AJ$45,p3สรุปผลการเรียน!$C$6:$C$45))</f>
        <v/>
      </c>
      <c r="F25" s="157" t="str">
        <f>IF(ROWS(F$7:F25)&gt;$B$1,"",LOOKUP(ROWS(F$7:F25),p3สรุปผลการเรียน!$AJ$6:$AJ$45,p3สรุปผลการเรียน!$E$6:$E$45))</f>
        <v/>
      </c>
      <c r="G25" s="158" t="str">
        <f>IF(ROWS(G$7:G25)&gt;$B$1,"",LOOKUP(ROWS(G$7:G25),p3สรุปผลการเรียน!$AJ$6:$AJ$45,p3สรุปผลการเรียน!$F$6:$F$45))</f>
        <v/>
      </c>
      <c r="H25" s="159" t="str">
        <f>IF(ROWS(H$7:H25)&gt;$B$1,"",LOOKUP(ROWS(H$7:H25),p3สรุปผลการเรียน!$AJ$6:$AJ$45,p3สรุปผลการเรียน!$G$6:$G$45))</f>
        <v/>
      </c>
      <c r="I25" s="155" t="str">
        <f>IF(ROWS(I$7:I25)&gt;$B$1,"",LOOKUP(ROWS(I$7:I25),p3สรุปผลการเรียน!$AJ$6:$AJ$45,p3สรุปผลการเรียน!$M$6:$M$45))</f>
        <v/>
      </c>
      <c r="J25" s="155" t="str">
        <f t="shared" si="0"/>
        <v/>
      </c>
    </row>
    <row r="26" spans="2:10" x14ac:dyDescent="0.5">
      <c r="B26" s="154" t="str">
        <f>IF(D26="","",SUBTOTAL(3,D$7:$D26))</f>
        <v/>
      </c>
      <c r="C26" s="155" t="str">
        <f>IF(ROWS(C$7:C26)&gt;$B$1,"",LOOKUP(ROWS(C$7:C26),p3สรุปผลการเรียน!$AJ$6:$AJ$45,p3สรุปผลการเรียน!$B$6:$B$45))</f>
        <v/>
      </c>
      <c r="D26" s="155" t="str">
        <f>IF(ROWS(D$7:D26)&gt;$B$1,"",LOOKUP(ROWS(D$7:D26),p3สรุปผลการเรียน!$AD$6:$AD$45,p3สรุปผลการเรียน!$D$6:$D$45))</f>
        <v/>
      </c>
      <c r="E26" s="156" t="str">
        <f>IF(ROWS(E$7:E26)&gt;$B$1,"",LOOKUP(ROWS(E$7:E26),p3สรุปผลการเรียน!$AJ$6:$AJ$45,p3สรุปผลการเรียน!$C$6:$C$45))</f>
        <v/>
      </c>
      <c r="F26" s="157" t="str">
        <f>IF(ROWS(F$7:F26)&gt;$B$1,"",LOOKUP(ROWS(F$7:F26),p3สรุปผลการเรียน!$AJ$6:$AJ$45,p3สรุปผลการเรียน!$E$6:$E$45))</f>
        <v/>
      </c>
      <c r="G26" s="158" t="str">
        <f>IF(ROWS(G$7:G26)&gt;$B$1,"",LOOKUP(ROWS(G$7:G26),p3สรุปผลการเรียน!$AJ$6:$AJ$45,p3สรุปผลการเรียน!$F$6:$F$45))</f>
        <v/>
      </c>
      <c r="H26" s="159" t="str">
        <f>IF(ROWS(H$7:H26)&gt;$B$1,"",LOOKUP(ROWS(H$7:H26),p3สรุปผลการเรียน!$AJ$6:$AJ$45,p3สรุปผลการเรียน!$G$6:$G$45))</f>
        <v/>
      </c>
      <c r="I26" s="155" t="str">
        <f>IF(ROWS(I$7:I26)&gt;$B$1,"",LOOKUP(ROWS(I$7:I26),p3สรุปผลการเรียน!$AJ$6:$AJ$45,p3สรุปผลการเรียน!$M$6:$M$45))</f>
        <v/>
      </c>
      <c r="J26" s="155" t="str">
        <f t="shared" si="0"/>
        <v/>
      </c>
    </row>
    <row r="27" spans="2:10" x14ac:dyDescent="0.5">
      <c r="B27" s="154" t="str">
        <f>IF(D27="","",SUBTOTAL(3,D$7:$D27))</f>
        <v/>
      </c>
      <c r="C27" s="155" t="str">
        <f>IF(ROWS(C$7:C27)&gt;$B$1,"",LOOKUP(ROWS(C$7:C27),p3สรุปผลการเรียน!$AJ$6:$AJ$45,p3สรุปผลการเรียน!$B$6:$B$45))</f>
        <v/>
      </c>
      <c r="D27" s="155" t="str">
        <f>IF(ROWS(D$7:D27)&gt;$B$1,"",LOOKUP(ROWS(D$7:D27),p3สรุปผลการเรียน!$AD$6:$AD$45,p3สรุปผลการเรียน!$D$6:$D$45))</f>
        <v/>
      </c>
      <c r="E27" s="156" t="str">
        <f>IF(ROWS(E$7:E27)&gt;$B$1,"",LOOKUP(ROWS(E$7:E27),p3สรุปผลการเรียน!$AJ$6:$AJ$45,p3สรุปผลการเรียน!$C$6:$C$45))</f>
        <v/>
      </c>
      <c r="F27" s="157" t="str">
        <f>IF(ROWS(F$7:F27)&gt;$B$1,"",LOOKUP(ROWS(F$7:F27),p3สรุปผลการเรียน!$AJ$6:$AJ$45,p3สรุปผลการเรียน!$E$6:$E$45))</f>
        <v/>
      </c>
      <c r="G27" s="158" t="str">
        <f>IF(ROWS(G$7:G27)&gt;$B$1,"",LOOKUP(ROWS(G$7:G27),p3สรุปผลการเรียน!$AJ$6:$AJ$45,p3สรุปผลการเรียน!$F$6:$F$45))</f>
        <v/>
      </c>
      <c r="H27" s="159" t="str">
        <f>IF(ROWS(H$7:H27)&gt;$B$1,"",LOOKUP(ROWS(H$7:H27),p3สรุปผลการเรียน!$AJ$6:$AJ$45,p3สรุปผลการเรียน!$G$6:$G$45))</f>
        <v/>
      </c>
      <c r="I27" s="155" t="str">
        <f>IF(ROWS(I$7:I27)&gt;$B$1,"",LOOKUP(ROWS(I$7:I27),p3สรุปผลการเรียน!$AJ$6:$AJ$45,p3สรุปผลการเรียน!$M$6:$M$45))</f>
        <v/>
      </c>
      <c r="J27" s="155" t="str">
        <f t="shared" si="0"/>
        <v/>
      </c>
    </row>
    <row r="28" spans="2:10" x14ac:dyDescent="0.5">
      <c r="B28" s="154" t="str">
        <f>IF(D28="","",SUBTOTAL(3,D$7:$D28))</f>
        <v/>
      </c>
      <c r="C28" s="155" t="str">
        <f>IF(ROWS(C$7:C28)&gt;$B$1,"",LOOKUP(ROWS(C$7:C28),p3สรุปผลการเรียน!$AJ$6:$AJ$45,p3สรุปผลการเรียน!$B$6:$B$45))</f>
        <v/>
      </c>
      <c r="D28" s="155" t="str">
        <f>IF(ROWS(D$7:D28)&gt;$B$1,"",LOOKUP(ROWS(D$7:D28),p3สรุปผลการเรียน!$AD$6:$AD$45,p3สรุปผลการเรียน!$D$6:$D$45))</f>
        <v/>
      </c>
      <c r="E28" s="156" t="str">
        <f>IF(ROWS(E$7:E28)&gt;$B$1,"",LOOKUP(ROWS(E$7:E28),p3สรุปผลการเรียน!$AJ$6:$AJ$45,p3สรุปผลการเรียน!$C$6:$C$45))</f>
        <v/>
      </c>
      <c r="F28" s="157" t="str">
        <f>IF(ROWS(F$7:F28)&gt;$B$1,"",LOOKUP(ROWS(F$7:F28),p3สรุปผลการเรียน!$AJ$6:$AJ$45,p3สรุปผลการเรียน!$E$6:$E$45))</f>
        <v/>
      </c>
      <c r="G28" s="158" t="str">
        <f>IF(ROWS(G$7:G28)&gt;$B$1,"",LOOKUP(ROWS(G$7:G28),p3สรุปผลการเรียน!$AJ$6:$AJ$45,p3สรุปผลการเรียน!$F$6:$F$45))</f>
        <v/>
      </c>
      <c r="H28" s="159" t="str">
        <f>IF(ROWS(H$7:H28)&gt;$B$1,"",LOOKUP(ROWS(H$7:H28),p3สรุปผลการเรียน!$AJ$6:$AJ$45,p3สรุปผลการเรียน!$G$6:$G$45))</f>
        <v/>
      </c>
      <c r="I28" s="155" t="str">
        <f>IF(ROWS(I$7:I28)&gt;$B$1,"",LOOKUP(ROWS(I$7:I28),p3สรุปผลการเรียน!$AJ$6:$AJ$45,p3สรุปผลการเรียน!$M$6:$M$45))</f>
        <v/>
      </c>
      <c r="J28" s="155" t="str">
        <f t="shared" si="0"/>
        <v/>
      </c>
    </row>
    <row r="29" spans="2:10" x14ac:dyDescent="0.5">
      <c r="B29" s="154" t="str">
        <f>IF(D29="","",SUBTOTAL(3,D$7:$D29))</f>
        <v/>
      </c>
      <c r="C29" s="155" t="str">
        <f>IF(ROWS(C$7:C29)&gt;$B$1,"",LOOKUP(ROWS(C$7:C29),p3สรุปผลการเรียน!$AJ$6:$AJ$45,p3สรุปผลการเรียน!$B$6:$B$45))</f>
        <v/>
      </c>
      <c r="D29" s="155" t="str">
        <f>IF(ROWS(D$7:D29)&gt;$B$1,"",LOOKUP(ROWS(D$7:D29),p3สรุปผลการเรียน!$AD$6:$AD$45,p3สรุปผลการเรียน!$D$6:$D$45))</f>
        <v/>
      </c>
      <c r="E29" s="156" t="str">
        <f>IF(ROWS(E$7:E29)&gt;$B$1,"",LOOKUP(ROWS(E$7:E29),p3สรุปผลการเรียน!$AJ$6:$AJ$45,p3สรุปผลการเรียน!$C$6:$C$45))</f>
        <v/>
      </c>
      <c r="F29" s="157" t="str">
        <f>IF(ROWS(F$7:F29)&gt;$B$1,"",LOOKUP(ROWS(F$7:F29),p3สรุปผลการเรียน!$AJ$6:$AJ$45,p3สรุปผลการเรียน!$E$6:$E$45))</f>
        <v/>
      </c>
      <c r="G29" s="158" t="str">
        <f>IF(ROWS(G$7:G29)&gt;$B$1,"",LOOKUP(ROWS(G$7:G29),p3สรุปผลการเรียน!$AJ$6:$AJ$45,p3สรุปผลการเรียน!$F$6:$F$45))</f>
        <v/>
      </c>
      <c r="H29" s="159" t="str">
        <f>IF(ROWS(H$7:H29)&gt;$B$1,"",LOOKUP(ROWS(H$7:H29),p3สรุปผลการเรียน!$AJ$6:$AJ$45,p3สรุปผลการเรียน!$G$6:$G$45))</f>
        <v/>
      </c>
      <c r="I29" s="155" t="str">
        <f>IF(ROWS(I$7:I29)&gt;$B$1,"",LOOKUP(ROWS(I$7:I29),p3สรุปผลการเรียน!$AJ$6:$AJ$45,p3สรุปผลการเรียน!$M$6:$M$45))</f>
        <v/>
      </c>
      <c r="J29" s="155" t="str">
        <f t="shared" si="0"/>
        <v/>
      </c>
    </row>
    <row r="30" spans="2:10" x14ac:dyDescent="0.5">
      <c r="B30" s="154" t="str">
        <f>IF(D30="","",SUBTOTAL(3,D$7:$D30))</f>
        <v/>
      </c>
      <c r="C30" s="155" t="str">
        <f>IF(ROWS(C$7:C30)&gt;$B$1,"",LOOKUP(ROWS(C$7:C30),p3สรุปผลการเรียน!$AJ$6:$AJ$45,p3สรุปผลการเรียน!$B$6:$B$45))</f>
        <v/>
      </c>
      <c r="D30" s="155" t="str">
        <f>IF(ROWS(D$7:D30)&gt;$B$1,"",LOOKUP(ROWS(D$7:D30),p3สรุปผลการเรียน!$AD$6:$AD$45,p3สรุปผลการเรียน!$D$6:$D$45))</f>
        <v/>
      </c>
      <c r="E30" s="156" t="str">
        <f>IF(ROWS(E$7:E30)&gt;$B$1,"",LOOKUP(ROWS(E$7:E30),p3สรุปผลการเรียน!$AJ$6:$AJ$45,p3สรุปผลการเรียน!$C$6:$C$45))</f>
        <v/>
      </c>
      <c r="F30" s="157" t="str">
        <f>IF(ROWS(F$7:F30)&gt;$B$1,"",LOOKUP(ROWS(F$7:F30),p3สรุปผลการเรียน!$AJ$6:$AJ$45,p3สรุปผลการเรียน!$E$6:$E$45))</f>
        <v/>
      </c>
      <c r="G30" s="158" t="str">
        <f>IF(ROWS(G$7:G30)&gt;$B$1,"",LOOKUP(ROWS(G$7:G30),p3สรุปผลการเรียน!$AJ$6:$AJ$45,p3สรุปผลการเรียน!$F$6:$F$45))</f>
        <v/>
      </c>
      <c r="H30" s="159" t="str">
        <f>IF(ROWS(H$7:H30)&gt;$B$1,"",LOOKUP(ROWS(H$7:H30),p3สรุปผลการเรียน!$AJ$6:$AJ$45,p3สรุปผลการเรียน!$G$6:$G$45))</f>
        <v/>
      </c>
      <c r="I30" s="155" t="str">
        <f>IF(ROWS(I$7:I30)&gt;$B$1,"",LOOKUP(ROWS(I$7:I30),p3สรุปผลการเรียน!$AJ$6:$AJ$45,p3สรุปผลการเรียน!$M$6:$M$45))</f>
        <v/>
      </c>
      <c r="J30" s="155" t="str">
        <f t="shared" si="0"/>
        <v/>
      </c>
    </row>
  </sheetData>
  <sheetProtection selectLockedCells="1"/>
  <mergeCells count="3">
    <mergeCell ref="F6:H6"/>
    <mergeCell ref="B4:J4"/>
    <mergeCell ref="B5:J5"/>
  </mergeCells>
  <conditionalFormatting sqref="I7:I30">
    <cfRule type="cellIs" dxfId="40" priority="6" operator="equal">
      <formula>"มผ"</formula>
    </cfRule>
    <cfRule type="cellIs" dxfId="39" priority="7" operator="equal">
      <formula>"มส"</formula>
    </cfRule>
    <cfRule type="cellIs" dxfId="38" priority="8" operator="equal">
      <formula>"ร"</formula>
    </cfRule>
    <cfRule type="cellIs" dxfId="37" priority="9" operator="equal">
      <formula>0</formula>
    </cfRule>
  </conditionalFormatting>
  <conditionalFormatting sqref="J1:J3 J6:J1048576">
    <cfRule type="cellIs" dxfId="36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75" x14ac:dyDescent="0.5"/>
  <cols>
    <col min="1" max="1" width="43.5703125" customWidth="1"/>
    <col min="2" max="2" width="6.28515625" customWidth="1"/>
    <col min="3" max="3" width="6.5703125" customWidth="1"/>
    <col min="4" max="4" width="11" hidden="1" customWidth="1"/>
    <col min="5" max="5" width="6.42578125" style="127" customWidth="1"/>
    <col min="6" max="6" width="8.28515625" bestFit="1" customWidth="1"/>
    <col min="7" max="7" width="18.28515625" customWidth="1"/>
    <col min="8" max="8" width="16.5703125" customWidth="1"/>
    <col min="9" max="9" width="9.140625" customWidth="1"/>
  </cols>
  <sheetData>
    <row r="1" spans="1:10" ht="19.5" hidden="1" customHeight="1" x14ac:dyDescent="0.5">
      <c r="B1" s="21">
        <f>LOOKUP(9.99999999999999E+307,p3สรุปผลการเรียน!AM:AM)</f>
        <v>0</v>
      </c>
      <c r="C1" s="21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520" t="s">
        <v>204</v>
      </c>
      <c r="C4" s="520"/>
      <c r="D4" s="520"/>
      <c r="E4" s="520"/>
      <c r="F4" s="520"/>
      <c r="G4" s="520"/>
      <c r="H4" s="520"/>
      <c r="I4" s="520"/>
      <c r="J4" s="520"/>
    </row>
    <row r="5" spans="1:10" ht="26.25" customHeight="1" x14ac:dyDescent="0.55000000000000004">
      <c r="B5" s="520" t="str">
        <f>"วิชา  "&amp; ข้อมูลเบื้องต้น!F9&amp; "     ผู้สอน  " &amp;ข้อมูลเบื้องต้น!F11</f>
        <v>วิชา  มัคคุเทศก์น้อย     ผู้สอน  นายตรัยธวัช  อุดเอ้ย</v>
      </c>
      <c r="C5" s="520"/>
      <c r="D5" s="520"/>
      <c r="E5" s="520"/>
      <c r="F5" s="520"/>
      <c r="G5" s="520"/>
      <c r="H5" s="520"/>
      <c r="I5" s="520"/>
      <c r="J5" s="520"/>
    </row>
    <row r="6" spans="1:10" x14ac:dyDescent="0.5">
      <c r="A6" s="26"/>
      <c r="B6" s="229" t="s">
        <v>74</v>
      </c>
      <c r="C6" s="229" t="s">
        <v>68</v>
      </c>
      <c r="D6" s="229" t="s">
        <v>20</v>
      </c>
      <c r="E6" s="153" t="s">
        <v>0</v>
      </c>
      <c r="F6" s="518" t="s">
        <v>1</v>
      </c>
      <c r="G6" s="518"/>
      <c r="H6" s="518"/>
      <c r="I6" s="232" t="s">
        <v>205</v>
      </c>
      <c r="J6" s="229" t="s">
        <v>201</v>
      </c>
    </row>
    <row r="7" spans="1:10" x14ac:dyDescent="0.5">
      <c r="A7" s="26"/>
      <c r="B7" s="154" t="str">
        <f>IF(D7="","",SUBTOTAL(3,D7:$D$7))</f>
        <v/>
      </c>
      <c r="C7" s="155" t="str">
        <f>IF(ROWS(C$7:C7)&gt;$B$1,"",LOOKUP(ROWS(C$7:C7),p3สรุปผลการเรียน!$AM$6:$AM$45,p3สรุปผลการเรียน!$B$6:$B$45))</f>
        <v/>
      </c>
      <c r="D7" s="155" t="str">
        <f>IF(ROWS(D$7:D7)&gt;$B$1,"",LOOKUP(ROWS(D$7:D7),p3สรุปผลการเรียน!$AD$6:$AD$45,p3สรุปผลการเรียน!$D$6:$D$45))</f>
        <v/>
      </c>
      <c r="E7" s="156" t="str">
        <f>IF(ROWS(E$7:E7)&gt;$B$1,"",LOOKUP(ROWS(E$7:E7),p3สรุปผลการเรียน!$AM$6:$AM$45,p3สรุปผลการเรียน!$C$6:$C$45))</f>
        <v/>
      </c>
      <c r="F7" s="157" t="str">
        <f>IF(ROWS(F$7:F7)&gt;$B$1,"",LOOKUP(ROWS(F$7:F7),p3สรุปผลการเรียน!$AM$6:$AM$45,p3สรุปผลการเรียน!$E$6:$E$45))</f>
        <v/>
      </c>
      <c r="G7" s="158" t="str">
        <f>IF(ROWS(G$7:G7)&gt;$B$1,"",LOOKUP(ROWS(G$7:G7),p3สรุปผลการเรียน!$AM$6:$AM$45,p3สรุปผลการเรียน!$F$6:$F$45))</f>
        <v/>
      </c>
      <c r="H7" s="159" t="str">
        <f>IF(ROWS(H$7:H7)&gt;$B$1,"",LOOKUP(ROWS(H$7:H7),p3สรุปผลการเรียน!$AM$6:$AM$45,p3สรุปผลการเรียน!$G$6:$G$45))</f>
        <v/>
      </c>
      <c r="I7" s="155" t="str">
        <f>IF(ROWS(I$7:I7)&gt;$B$1,"",LOOKUP(ROWS(I$7:I7),p3สรุปผลการเรียน!$AM$6:$AM$45,p3สรุปผลการเรียน!$T$6:$T$45))</f>
        <v/>
      </c>
      <c r="J7" s="155" t="str">
        <f>IF(C7="","",RANK(I7,I$7:I$30,0))</f>
        <v/>
      </c>
    </row>
    <row r="8" spans="1:10" x14ac:dyDescent="0.5">
      <c r="B8" s="154" t="str">
        <f>IF(D8="","",SUBTOTAL(3,D$7:$D8))</f>
        <v/>
      </c>
      <c r="C8" s="155" t="str">
        <f>IF(ROWS(C$7:C8)&gt;$B$1,"",LOOKUP(ROWS(C$7:C8),p3สรุปผลการเรียน!$AM$6:$AM$45,p3สรุปผลการเรียน!$B$6:$B$45))</f>
        <v/>
      </c>
      <c r="D8" s="155" t="str">
        <f>IF(ROWS(D$7:D8)&gt;$B$1,"",LOOKUP(ROWS(D$7:D8),p3สรุปผลการเรียน!$AD$6:$AD$45,p3สรุปผลการเรียน!$D$6:$D$45))</f>
        <v/>
      </c>
      <c r="E8" s="156" t="str">
        <f>IF(ROWS(E$7:E8)&gt;$B$1,"",LOOKUP(ROWS(E$7:E8),p3สรุปผลการเรียน!$AM$6:$AM$45,p3สรุปผลการเรียน!$C$6:$C$45))</f>
        <v/>
      </c>
      <c r="F8" s="157" t="str">
        <f>IF(ROWS(F$7:F8)&gt;$B$1,"",LOOKUP(ROWS(F$7:F8),p3สรุปผลการเรียน!$AM$6:$AM$45,p3สรุปผลการเรียน!$E$6:$E$45))</f>
        <v/>
      </c>
      <c r="G8" s="158" t="str">
        <f>IF(ROWS(G$7:G8)&gt;$B$1,"",LOOKUP(ROWS(G$7:G8),p3สรุปผลการเรียน!$AM$6:$AM$45,p3สรุปผลการเรียน!$F$6:$F$45))</f>
        <v/>
      </c>
      <c r="H8" s="159" t="str">
        <f>IF(ROWS(H$7:H8)&gt;$B$1,"",LOOKUP(ROWS(H$7:H8),p3สรุปผลการเรียน!$AM$6:$AM$45,p3สรุปผลการเรียน!$G$6:$G$45))</f>
        <v/>
      </c>
      <c r="I8" s="155" t="str">
        <f>IF(ROWS(I$7:I8)&gt;$B$1,"",LOOKUP(ROWS(I$7:I8),p3สรุปผลการเรียน!$AM$6:$AM$45,p3สรุปผลการเรียน!$T$6:$T$45))</f>
        <v/>
      </c>
      <c r="J8" s="155" t="str">
        <f t="shared" ref="J8:J30" si="0">IF(C8="","",RANK(I8,I$7:I$30,0))</f>
        <v/>
      </c>
    </row>
    <row r="9" spans="1:10" x14ac:dyDescent="0.5">
      <c r="B9" s="154" t="str">
        <f>IF(D9="","",SUBTOTAL(3,D$7:$D9))</f>
        <v/>
      </c>
      <c r="C9" s="155" t="str">
        <f>IF(ROWS(C$7:C9)&gt;$B$1,"",LOOKUP(ROWS(C$7:C9),p3สรุปผลการเรียน!$AM$6:$AM$45,p3สรุปผลการเรียน!$B$6:$B$45))</f>
        <v/>
      </c>
      <c r="D9" s="155" t="str">
        <f>IF(ROWS(D$7:D9)&gt;$B$1,"",LOOKUP(ROWS(D$7:D9),p3สรุปผลการเรียน!$AD$6:$AD$45,p3สรุปผลการเรียน!$D$6:$D$45))</f>
        <v/>
      </c>
      <c r="E9" s="156" t="str">
        <f>IF(ROWS(E$7:E9)&gt;$B$1,"",LOOKUP(ROWS(E$7:E9),p3สรุปผลการเรียน!$AM$6:$AM$45,p3สรุปผลการเรียน!$C$6:$C$45))</f>
        <v/>
      </c>
      <c r="F9" s="157" t="str">
        <f>IF(ROWS(F$7:F9)&gt;$B$1,"",LOOKUP(ROWS(F$7:F9),p3สรุปผลการเรียน!$AM$6:$AM$45,p3สรุปผลการเรียน!$E$6:$E$45))</f>
        <v/>
      </c>
      <c r="G9" s="158" t="str">
        <f>IF(ROWS(G$7:G9)&gt;$B$1,"",LOOKUP(ROWS(G$7:G9),p3สรุปผลการเรียน!$AM$6:$AM$45,p3สรุปผลการเรียน!$F$6:$F$45))</f>
        <v/>
      </c>
      <c r="H9" s="159" t="str">
        <f>IF(ROWS(H$7:H9)&gt;$B$1,"",LOOKUP(ROWS(H$7:H9),p3สรุปผลการเรียน!$AM$6:$AM$45,p3สรุปผลการเรียน!$G$6:$G$45))</f>
        <v/>
      </c>
      <c r="I9" s="155" t="str">
        <f>IF(ROWS(I$7:I9)&gt;$B$1,"",LOOKUP(ROWS(I$7:I9),p3สรุปผลการเรียน!$AM$6:$AM$45,p3สรุปผลการเรียน!$T$6:$T$45))</f>
        <v/>
      </c>
      <c r="J9" s="155" t="str">
        <f t="shared" si="0"/>
        <v/>
      </c>
    </row>
    <row r="10" spans="1:10" x14ac:dyDescent="0.5">
      <c r="B10" s="154" t="str">
        <f>IF(D10="","",SUBTOTAL(3,D$7:$D10))</f>
        <v/>
      </c>
      <c r="C10" s="155" t="str">
        <f>IF(ROWS(C$7:C10)&gt;$B$1,"",LOOKUP(ROWS(C$7:C10),p3สรุปผลการเรียน!$AM$6:$AM$45,p3สรุปผลการเรียน!$B$6:$B$45))</f>
        <v/>
      </c>
      <c r="D10" s="155" t="str">
        <f>IF(ROWS(D$7:D10)&gt;$B$1,"",LOOKUP(ROWS(D$7:D10),p3สรุปผลการเรียน!$AD$6:$AD$45,p3สรุปผลการเรียน!$D$6:$D$45))</f>
        <v/>
      </c>
      <c r="E10" s="156" t="str">
        <f>IF(ROWS(E$7:E10)&gt;$B$1,"",LOOKUP(ROWS(E$7:E10),p3สรุปผลการเรียน!$AM$6:$AM$45,p3สรุปผลการเรียน!$C$6:$C$45))</f>
        <v/>
      </c>
      <c r="F10" s="157" t="str">
        <f>IF(ROWS(F$7:F10)&gt;$B$1,"",LOOKUP(ROWS(F$7:F10),p3สรุปผลการเรียน!$AM$6:$AM$45,p3สรุปผลการเรียน!$E$6:$E$45))</f>
        <v/>
      </c>
      <c r="G10" s="158" t="str">
        <f>IF(ROWS(G$7:G10)&gt;$B$1,"",LOOKUP(ROWS(G$7:G10),p3สรุปผลการเรียน!$AM$6:$AM$45,p3สรุปผลการเรียน!$F$6:$F$45))</f>
        <v/>
      </c>
      <c r="H10" s="159" t="str">
        <f>IF(ROWS(H$7:H10)&gt;$B$1,"",LOOKUP(ROWS(H$7:H10),p3สรุปผลการเรียน!$AM$6:$AM$45,p3สรุปผลการเรียน!$G$6:$G$45))</f>
        <v/>
      </c>
      <c r="I10" s="155" t="str">
        <f>IF(ROWS(I$7:I10)&gt;$B$1,"",LOOKUP(ROWS(I$7:I10),p3สรุปผลการเรียน!$AM$6:$AM$45,p3สรุปผลการเรียน!$T$6:$T$45))</f>
        <v/>
      </c>
      <c r="J10" s="155" t="str">
        <f t="shared" si="0"/>
        <v/>
      </c>
    </row>
    <row r="11" spans="1:10" x14ac:dyDescent="0.5">
      <c r="B11" s="154" t="str">
        <f>IF(D11="","",SUBTOTAL(3,D$7:$D11))</f>
        <v/>
      </c>
      <c r="C11" s="155" t="str">
        <f>IF(ROWS(C$7:C11)&gt;$B$1,"",LOOKUP(ROWS(C$7:C11),p3สรุปผลการเรียน!$AM$6:$AM$45,p3สรุปผลการเรียน!$B$6:$B$45))</f>
        <v/>
      </c>
      <c r="D11" s="155" t="str">
        <f>IF(ROWS(D$7:D11)&gt;$B$1,"",LOOKUP(ROWS(D$7:D11),p3สรุปผลการเรียน!$AD$6:$AD$45,p3สรุปผลการเรียน!$D$6:$D$45))</f>
        <v/>
      </c>
      <c r="E11" s="156" t="str">
        <f>IF(ROWS(E$7:E11)&gt;$B$1,"",LOOKUP(ROWS(E$7:E11),p3สรุปผลการเรียน!$AM$6:$AM$45,p3สรุปผลการเรียน!$C$6:$C$45))</f>
        <v/>
      </c>
      <c r="F11" s="157" t="str">
        <f>IF(ROWS(F$7:F11)&gt;$B$1,"",LOOKUP(ROWS(F$7:F11),p3สรุปผลการเรียน!$AM$6:$AM$45,p3สรุปผลการเรียน!$E$6:$E$45))</f>
        <v/>
      </c>
      <c r="G11" s="158" t="str">
        <f>IF(ROWS(G$7:G11)&gt;$B$1,"",LOOKUP(ROWS(G$7:G11),p3สรุปผลการเรียน!$AM$6:$AM$45,p3สรุปผลการเรียน!$F$6:$F$45))</f>
        <v/>
      </c>
      <c r="H11" s="159" t="str">
        <f>IF(ROWS(H$7:H11)&gt;$B$1,"",LOOKUP(ROWS(H$7:H11),p3สรุปผลการเรียน!$AM$6:$AM$45,p3สรุปผลการเรียน!$G$6:$G$45))</f>
        <v/>
      </c>
      <c r="I11" s="155" t="str">
        <f>IF(ROWS(I$7:I11)&gt;$B$1,"",LOOKUP(ROWS(I$7:I11),p3สรุปผลการเรียน!$AM$6:$AM$45,p3สรุปผลการเรียน!$T$6:$T$45))</f>
        <v/>
      </c>
      <c r="J11" s="155" t="str">
        <f t="shared" si="0"/>
        <v/>
      </c>
    </row>
    <row r="12" spans="1:10" x14ac:dyDescent="0.5">
      <c r="B12" s="154" t="str">
        <f>IF(D12="","",SUBTOTAL(3,D$7:$D12))</f>
        <v/>
      </c>
      <c r="C12" s="155" t="str">
        <f>IF(ROWS(C$7:C12)&gt;$B$1,"",LOOKUP(ROWS(C$7:C12),p3สรุปผลการเรียน!$AM$6:$AM$45,p3สรุปผลการเรียน!$B$6:$B$45))</f>
        <v/>
      </c>
      <c r="D12" s="155" t="str">
        <f>IF(ROWS(D$7:D12)&gt;$B$1,"",LOOKUP(ROWS(D$7:D12),p3สรุปผลการเรียน!$AD$6:$AD$45,p3สรุปผลการเรียน!$D$6:$D$45))</f>
        <v/>
      </c>
      <c r="E12" s="156" t="str">
        <f>IF(ROWS(E$7:E12)&gt;$B$1,"",LOOKUP(ROWS(E$7:E12),p3สรุปผลการเรียน!$AM$6:$AM$45,p3สรุปผลการเรียน!$C$6:$C$45))</f>
        <v/>
      </c>
      <c r="F12" s="157" t="str">
        <f>IF(ROWS(F$7:F12)&gt;$B$1,"",LOOKUP(ROWS(F$7:F12),p3สรุปผลการเรียน!$AM$6:$AM$45,p3สรุปผลการเรียน!$E$6:$E$45))</f>
        <v/>
      </c>
      <c r="G12" s="158" t="str">
        <f>IF(ROWS(G$7:G12)&gt;$B$1,"",LOOKUP(ROWS(G$7:G12),p3สรุปผลการเรียน!$AM$6:$AM$45,p3สรุปผลการเรียน!$F$6:$F$45))</f>
        <v/>
      </c>
      <c r="H12" s="159" t="str">
        <f>IF(ROWS(H$7:H12)&gt;$B$1,"",LOOKUP(ROWS(H$7:H12),p3สรุปผลการเรียน!$AM$6:$AM$45,p3สรุปผลการเรียน!$G$6:$G$45))</f>
        <v/>
      </c>
      <c r="I12" s="155" t="str">
        <f>IF(ROWS(I$7:I12)&gt;$B$1,"",LOOKUP(ROWS(I$7:I12),p3สรุปผลการเรียน!$AM$6:$AM$45,p3สรุปผลการเรียน!$T$6:$T$45))</f>
        <v/>
      </c>
      <c r="J12" s="155" t="str">
        <f t="shared" si="0"/>
        <v/>
      </c>
    </row>
    <row r="13" spans="1:10" x14ac:dyDescent="0.5">
      <c r="B13" s="154" t="str">
        <f>IF(D13="","",SUBTOTAL(3,D$7:$D13))</f>
        <v/>
      </c>
      <c r="C13" s="155" t="str">
        <f>IF(ROWS(C$7:C13)&gt;$B$1,"",LOOKUP(ROWS(C$7:C13),p3สรุปผลการเรียน!$AM$6:$AM$45,p3สรุปผลการเรียน!$B$6:$B$45))</f>
        <v/>
      </c>
      <c r="D13" s="155" t="str">
        <f>IF(ROWS(D$7:D13)&gt;$B$1,"",LOOKUP(ROWS(D$7:D13),p3สรุปผลการเรียน!$AD$6:$AD$45,p3สรุปผลการเรียน!$D$6:$D$45))</f>
        <v/>
      </c>
      <c r="E13" s="156" t="str">
        <f>IF(ROWS(E$7:E13)&gt;$B$1,"",LOOKUP(ROWS(E$7:E13),p3สรุปผลการเรียน!$AM$6:$AM$45,p3สรุปผลการเรียน!$C$6:$C$45))</f>
        <v/>
      </c>
      <c r="F13" s="157" t="str">
        <f>IF(ROWS(F$7:F13)&gt;$B$1,"",LOOKUP(ROWS(F$7:F13),p3สรุปผลการเรียน!$AM$6:$AM$45,p3สรุปผลการเรียน!$E$6:$E$45))</f>
        <v/>
      </c>
      <c r="G13" s="158" t="str">
        <f>IF(ROWS(G$7:G13)&gt;$B$1,"",LOOKUP(ROWS(G$7:G13),p3สรุปผลการเรียน!$AM$6:$AM$45,p3สรุปผลการเรียน!$F$6:$F$45))</f>
        <v/>
      </c>
      <c r="H13" s="159" t="str">
        <f>IF(ROWS(H$7:H13)&gt;$B$1,"",LOOKUP(ROWS(H$7:H13),p3สรุปผลการเรียน!$AM$6:$AM$45,p3สรุปผลการเรียน!$G$6:$G$45))</f>
        <v/>
      </c>
      <c r="I13" s="155" t="str">
        <f>IF(ROWS(I$7:I13)&gt;$B$1,"",LOOKUP(ROWS(I$7:I13),p3สรุปผลการเรียน!$AM$6:$AM$45,p3สรุปผลการเรียน!$T$6:$T$45))</f>
        <v/>
      </c>
      <c r="J13" s="155" t="str">
        <f t="shared" si="0"/>
        <v/>
      </c>
    </row>
    <row r="14" spans="1:10" x14ac:dyDescent="0.5">
      <c r="B14" s="154" t="str">
        <f>IF(D14="","",SUBTOTAL(3,D$7:$D14))</f>
        <v/>
      </c>
      <c r="C14" s="155" t="str">
        <f>IF(ROWS(C$7:C14)&gt;$B$1,"",LOOKUP(ROWS(C$7:C14),p3สรุปผลการเรียน!$AM$6:$AM$45,p3สรุปผลการเรียน!$B$6:$B$45))</f>
        <v/>
      </c>
      <c r="D14" s="155" t="str">
        <f>IF(ROWS(D$7:D14)&gt;$B$1,"",LOOKUP(ROWS(D$7:D14),p3สรุปผลการเรียน!$AD$6:$AD$45,p3สรุปผลการเรียน!$D$6:$D$45))</f>
        <v/>
      </c>
      <c r="E14" s="156" t="str">
        <f>IF(ROWS(E$7:E14)&gt;$B$1,"",LOOKUP(ROWS(E$7:E14),p3สรุปผลการเรียน!$AM$6:$AM$45,p3สรุปผลการเรียน!$C$6:$C$45))</f>
        <v/>
      </c>
      <c r="F14" s="157" t="str">
        <f>IF(ROWS(F$7:F14)&gt;$B$1,"",LOOKUP(ROWS(F$7:F14),p3สรุปผลการเรียน!$AM$6:$AM$45,p3สรุปผลการเรียน!$E$6:$E$45))</f>
        <v/>
      </c>
      <c r="G14" s="158" t="str">
        <f>IF(ROWS(G$7:G14)&gt;$B$1,"",LOOKUP(ROWS(G$7:G14),p3สรุปผลการเรียน!$AM$6:$AM$45,p3สรุปผลการเรียน!$F$6:$F$45))</f>
        <v/>
      </c>
      <c r="H14" s="159" t="str">
        <f>IF(ROWS(H$7:H14)&gt;$B$1,"",LOOKUP(ROWS(H$7:H14),p3สรุปผลการเรียน!$AM$6:$AM$45,p3สรุปผลการเรียน!$G$6:$G$45))</f>
        <v/>
      </c>
      <c r="I14" s="155" t="str">
        <f>IF(ROWS(I$7:I14)&gt;$B$1,"",LOOKUP(ROWS(I$7:I14),p3สรุปผลการเรียน!$AM$6:$AM$45,p3สรุปผลการเรียน!$T$6:$T$45))</f>
        <v/>
      </c>
      <c r="J14" s="155" t="str">
        <f t="shared" si="0"/>
        <v/>
      </c>
    </row>
    <row r="15" spans="1:10" x14ac:dyDescent="0.5">
      <c r="B15" s="154" t="str">
        <f>IF(D15="","",SUBTOTAL(3,D$7:$D15))</f>
        <v/>
      </c>
      <c r="C15" s="155" t="str">
        <f>IF(ROWS(C$7:C15)&gt;$B$1,"",LOOKUP(ROWS(C$7:C15),p3สรุปผลการเรียน!$AM$6:$AM$45,p3สรุปผลการเรียน!$B$6:$B$45))</f>
        <v/>
      </c>
      <c r="D15" s="155" t="str">
        <f>IF(ROWS(D$7:D15)&gt;$B$1,"",LOOKUP(ROWS(D$7:D15),p3สรุปผลการเรียน!$AD$6:$AD$45,p3สรุปผลการเรียน!$D$6:$D$45))</f>
        <v/>
      </c>
      <c r="E15" s="156" t="str">
        <f>IF(ROWS(E$7:E15)&gt;$B$1,"",LOOKUP(ROWS(E$7:E15),p3สรุปผลการเรียน!$AM$6:$AM$45,p3สรุปผลการเรียน!$C$6:$C$45))</f>
        <v/>
      </c>
      <c r="F15" s="157" t="str">
        <f>IF(ROWS(F$7:F15)&gt;$B$1,"",LOOKUP(ROWS(F$7:F15),p3สรุปผลการเรียน!$AM$6:$AM$45,p3สรุปผลการเรียน!$E$6:$E$45))</f>
        <v/>
      </c>
      <c r="G15" s="158" t="str">
        <f>IF(ROWS(G$7:G15)&gt;$B$1,"",LOOKUP(ROWS(G$7:G15),p3สรุปผลการเรียน!$AM$6:$AM$45,p3สรุปผลการเรียน!$F$6:$F$45))</f>
        <v/>
      </c>
      <c r="H15" s="159" t="str">
        <f>IF(ROWS(H$7:H15)&gt;$B$1,"",LOOKUP(ROWS(H$7:H15),p3สรุปผลการเรียน!$AM$6:$AM$45,p3สรุปผลการเรียน!$G$6:$G$45))</f>
        <v/>
      </c>
      <c r="I15" s="155" t="str">
        <f>IF(ROWS(I$7:I15)&gt;$B$1,"",LOOKUP(ROWS(I$7:I15),p3สรุปผลการเรียน!$AM$6:$AM$45,p3สรุปผลการเรียน!$T$6:$T$45))</f>
        <v/>
      </c>
      <c r="J15" s="155" t="str">
        <f t="shared" si="0"/>
        <v/>
      </c>
    </row>
    <row r="16" spans="1:10" x14ac:dyDescent="0.5">
      <c r="B16" s="154" t="str">
        <f>IF(D16="","",SUBTOTAL(3,D$7:$D16))</f>
        <v/>
      </c>
      <c r="C16" s="155" t="str">
        <f>IF(ROWS(C$7:C16)&gt;$B$1,"",LOOKUP(ROWS(C$7:C16),p3สรุปผลการเรียน!$AM$6:$AM$45,p3สรุปผลการเรียน!$B$6:$B$45))</f>
        <v/>
      </c>
      <c r="D16" s="155" t="str">
        <f>IF(ROWS(D$7:D16)&gt;$B$1,"",LOOKUP(ROWS(D$7:D16),p3สรุปผลการเรียน!$AD$6:$AD$45,p3สรุปผลการเรียน!$D$6:$D$45))</f>
        <v/>
      </c>
      <c r="E16" s="156" t="str">
        <f>IF(ROWS(E$7:E16)&gt;$B$1,"",LOOKUP(ROWS(E$7:E16),p3สรุปผลการเรียน!$AM$6:$AM$45,p3สรุปผลการเรียน!$C$6:$C$45))</f>
        <v/>
      </c>
      <c r="F16" s="157" t="str">
        <f>IF(ROWS(F$7:F16)&gt;$B$1,"",LOOKUP(ROWS(F$7:F16),p3สรุปผลการเรียน!$AM$6:$AM$45,p3สรุปผลการเรียน!$E$6:$E$45))</f>
        <v/>
      </c>
      <c r="G16" s="158" t="str">
        <f>IF(ROWS(G$7:G16)&gt;$B$1,"",LOOKUP(ROWS(G$7:G16),p3สรุปผลการเรียน!$AM$6:$AM$45,p3สรุปผลการเรียน!$F$6:$F$45))</f>
        <v/>
      </c>
      <c r="H16" s="159" t="str">
        <f>IF(ROWS(H$7:H16)&gt;$B$1,"",LOOKUP(ROWS(H$7:H16),p3สรุปผลการเรียน!$AM$6:$AM$45,p3สรุปผลการเรียน!$G$6:$G$45))</f>
        <v/>
      </c>
      <c r="I16" s="155" t="str">
        <f>IF(ROWS(I$7:I16)&gt;$B$1,"",LOOKUP(ROWS(I$7:I16),p3สรุปผลการเรียน!$AM$6:$AM$45,p3สรุปผลการเรียน!$T$6:$T$45))</f>
        <v/>
      </c>
      <c r="J16" s="155" t="str">
        <f t="shared" si="0"/>
        <v/>
      </c>
    </row>
    <row r="17" spans="2:10" x14ac:dyDescent="0.5">
      <c r="B17" s="154" t="str">
        <f>IF(D17="","",SUBTOTAL(3,D$7:$D17))</f>
        <v/>
      </c>
      <c r="C17" s="155" t="str">
        <f>IF(ROWS(C$7:C17)&gt;$B$1,"",LOOKUP(ROWS(C$7:C17),p3สรุปผลการเรียน!$AM$6:$AM$45,p3สรุปผลการเรียน!$B$6:$B$45))</f>
        <v/>
      </c>
      <c r="D17" s="155" t="str">
        <f>IF(ROWS(D$7:D17)&gt;$B$1,"",LOOKUP(ROWS(D$7:D17),p3สรุปผลการเรียน!$AD$6:$AD$45,p3สรุปผลการเรียน!$D$6:$D$45))</f>
        <v/>
      </c>
      <c r="E17" s="156" t="str">
        <f>IF(ROWS(E$7:E17)&gt;$B$1,"",LOOKUP(ROWS(E$7:E17),p3สรุปผลการเรียน!$AM$6:$AM$45,p3สรุปผลการเรียน!$C$6:$C$45))</f>
        <v/>
      </c>
      <c r="F17" s="157" t="str">
        <f>IF(ROWS(F$7:F17)&gt;$B$1,"",LOOKUP(ROWS(F$7:F17),p3สรุปผลการเรียน!$AM$6:$AM$45,p3สรุปผลการเรียน!$E$6:$E$45))</f>
        <v/>
      </c>
      <c r="G17" s="158" t="str">
        <f>IF(ROWS(G$7:G17)&gt;$B$1,"",LOOKUP(ROWS(G$7:G17),p3สรุปผลการเรียน!$AM$6:$AM$45,p3สรุปผลการเรียน!$F$6:$F$45))</f>
        <v/>
      </c>
      <c r="H17" s="159" t="str">
        <f>IF(ROWS(H$7:H17)&gt;$B$1,"",LOOKUP(ROWS(H$7:H17),p3สรุปผลการเรียน!$AM$6:$AM$45,p3สรุปผลการเรียน!$G$6:$G$45))</f>
        <v/>
      </c>
      <c r="I17" s="155" t="str">
        <f>IF(ROWS(I$7:I17)&gt;$B$1,"",LOOKUP(ROWS(I$7:I17),p3สรุปผลการเรียน!$AM$6:$AM$45,p3สรุปผลการเรียน!$T$6:$T$45))</f>
        <v/>
      </c>
      <c r="J17" s="155" t="str">
        <f t="shared" si="0"/>
        <v/>
      </c>
    </row>
    <row r="18" spans="2:10" x14ac:dyDescent="0.5">
      <c r="B18" s="154" t="str">
        <f>IF(D18="","",SUBTOTAL(3,D$7:$D18))</f>
        <v/>
      </c>
      <c r="C18" s="155" t="str">
        <f>IF(ROWS(C$7:C18)&gt;$B$1,"",LOOKUP(ROWS(C$7:C18),p3สรุปผลการเรียน!$AM$6:$AM$45,p3สรุปผลการเรียน!$B$6:$B$45))</f>
        <v/>
      </c>
      <c r="D18" s="155" t="str">
        <f>IF(ROWS(D$7:D18)&gt;$B$1,"",LOOKUP(ROWS(D$7:D18),p3สรุปผลการเรียน!$AD$6:$AD$45,p3สรุปผลการเรียน!$D$6:$D$45))</f>
        <v/>
      </c>
      <c r="E18" s="156" t="str">
        <f>IF(ROWS(E$7:E18)&gt;$B$1,"",LOOKUP(ROWS(E$7:E18),p3สรุปผลการเรียน!$AM$6:$AM$45,p3สรุปผลการเรียน!$C$6:$C$45))</f>
        <v/>
      </c>
      <c r="F18" s="157" t="str">
        <f>IF(ROWS(F$7:F18)&gt;$B$1,"",LOOKUP(ROWS(F$7:F18),p3สรุปผลการเรียน!$AM$6:$AM$45,p3สรุปผลการเรียน!$E$6:$E$45))</f>
        <v/>
      </c>
      <c r="G18" s="158" t="str">
        <f>IF(ROWS(G$7:G18)&gt;$B$1,"",LOOKUP(ROWS(G$7:G18),p3สรุปผลการเรียน!$AM$6:$AM$45,p3สรุปผลการเรียน!$F$6:$F$45))</f>
        <v/>
      </c>
      <c r="H18" s="159" t="str">
        <f>IF(ROWS(H$7:H18)&gt;$B$1,"",LOOKUP(ROWS(H$7:H18),p3สรุปผลการเรียน!$AM$6:$AM$45,p3สรุปผลการเรียน!$G$6:$G$45))</f>
        <v/>
      </c>
      <c r="I18" s="155" t="str">
        <f>IF(ROWS(I$7:I18)&gt;$B$1,"",LOOKUP(ROWS(I$7:I18),p3สรุปผลการเรียน!$AM$6:$AM$45,p3สรุปผลการเรียน!$T$6:$T$45))</f>
        <v/>
      </c>
      <c r="J18" s="155" t="str">
        <f t="shared" si="0"/>
        <v/>
      </c>
    </row>
    <row r="19" spans="2:10" x14ac:dyDescent="0.5">
      <c r="B19" s="154" t="str">
        <f>IF(D19="","",SUBTOTAL(3,D$7:$D19))</f>
        <v/>
      </c>
      <c r="C19" s="155" t="str">
        <f>IF(ROWS(C$7:C19)&gt;$B$1,"",LOOKUP(ROWS(C$7:C19),p3สรุปผลการเรียน!$AM$6:$AM$45,p3สรุปผลการเรียน!$B$6:$B$45))</f>
        <v/>
      </c>
      <c r="D19" s="155" t="str">
        <f>IF(ROWS(D$7:D19)&gt;$B$1,"",LOOKUP(ROWS(D$7:D19),p3สรุปผลการเรียน!$AD$6:$AD$45,p3สรุปผลการเรียน!$D$6:$D$45))</f>
        <v/>
      </c>
      <c r="E19" s="156" t="str">
        <f>IF(ROWS(E$7:E19)&gt;$B$1,"",LOOKUP(ROWS(E$7:E19),p3สรุปผลการเรียน!$AM$6:$AM$45,p3สรุปผลการเรียน!$C$6:$C$45))</f>
        <v/>
      </c>
      <c r="F19" s="157" t="str">
        <f>IF(ROWS(F$7:F19)&gt;$B$1,"",LOOKUP(ROWS(F$7:F19),p3สรุปผลการเรียน!$AM$6:$AM$45,p3สรุปผลการเรียน!$E$6:$E$45))</f>
        <v/>
      </c>
      <c r="G19" s="158" t="str">
        <f>IF(ROWS(G$7:G19)&gt;$B$1,"",LOOKUP(ROWS(G$7:G19),p3สรุปผลการเรียน!$AM$6:$AM$45,p3สรุปผลการเรียน!$F$6:$F$45))</f>
        <v/>
      </c>
      <c r="H19" s="159" t="str">
        <f>IF(ROWS(H$7:H19)&gt;$B$1,"",LOOKUP(ROWS(H$7:H19),p3สรุปผลการเรียน!$AM$6:$AM$45,p3สรุปผลการเรียน!$G$6:$G$45))</f>
        <v/>
      </c>
      <c r="I19" s="155" t="str">
        <f>IF(ROWS(I$7:I19)&gt;$B$1,"",LOOKUP(ROWS(I$7:I19),p3สรุปผลการเรียน!$AM$6:$AM$45,p3สรุปผลการเรียน!$T$6:$T$45))</f>
        <v/>
      </c>
      <c r="J19" s="155" t="str">
        <f t="shared" si="0"/>
        <v/>
      </c>
    </row>
    <row r="20" spans="2:10" x14ac:dyDescent="0.5">
      <c r="B20" s="154" t="str">
        <f>IF(D20="","",SUBTOTAL(3,D$7:$D20))</f>
        <v/>
      </c>
      <c r="C20" s="155" t="str">
        <f>IF(ROWS(C$7:C20)&gt;$B$1,"",LOOKUP(ROWS(C$7:C20),p3สรุปผลการเรียน!$AM$6:$AM$45,p3สรุปผลการเรียน!$B$6:$B$45))</f>
        <v/>
      </c>
      <c r="D20" s="155" t="str">
        <f>IF(ROWS(D$7:D20)&gt;$B$1,"",LOOKUP(ROWS(D$7:D20),p3สรุปผลการเรียน!$AD$6:$AD$45,p3สรุปผลการเรียน!$D$6:$D$45))</f>
        <v/>
      </c>
      <c r="E20" s="156" t="str">
        <f>IF(ROWS(E$7:E20)&gt;$B$1,"",LOOKUP(ROWS(E$7:E20),p3สรุปผลการเรียน!$AM$6:$AM$45,p3สรุปผลการเรียน!$C$6:$C$45))</f>
        <v/>
      </c>
      <c r="F20" s="157" t="str">
        <f>IF(ROWS(F$7:F20)&gt;$B$1,"",LOOKUP(ROWS(F$7:F20),p3สรุปผลการเรียน!$AM$6:$AM$45,p3สรุปผลการเรียน!$E$6:$E$45))</f>
        <v/>
      </c>
      <c r="G20" s="158" t="str">
        <f>IF(ROWS(G$7:G20)&gt;$B$1,"",LOOKUP(ROWS(G$7:G20),p3สรุปผลการเรียน!$AM$6:$AM$45,p3สรุปผลการเรียน!$F$6:$F$45))</f>
        <v/>
      </c>
      <c r="H20" s="159" t="str">
        <f>IF(ROWS(H$7:H20)&gt;$B$1,"",LOOKUP(ROWS(H$7:H20),p3สรุปผลการเรียน!$AM$6:$AM$45,p3สรุปผลการเรียน!$G$6:$G$45))</f>
        <v/>
      </c>
      <c r="I20" s="155" t="str">
        <f>IF(ROWS(I$7:I20)&gt;$B$1,"",LOOKUP(ROWS(I$7:I20),p3สรุปผลการเรียน!$AM$6:$AM$45,p3สรุปผลการเรียน!$T$6:$T$45))</f>
        <v/>
      </c>
      <c r="J20" s="155" t="str">
        <f t="shared" si="0"/>
        <v/>
      </c>
    </row>
    <row r="21" spans="2:10" x14ac:dyDescent="0.5">
      <c r="B21" s="154" t="str">
        <f>IF(D21="","",SUBTOTAL(3,D$7:$D21))</f>
        <v/>
      </c>
      <c r="C21" s="155" t="str">
        <f>IF(ROWS(C$7:C21)&gt;$B$1,"",LOOKUP(ROWS(C$7:C21),p3สรุปผลการเรียน!$AM$6:$AM$45,p3สรุปผลการเรียน!$B$6:$B$45))</f>
        <v/>
      </c>
      <c r="D21" s="155" t="str">
        <f>IF(ROWS(D$7:D21)&gt;$B$1,"",LOOKUP(ROWS(D$7:D21),p3สรุปผลการเรียน!$AD$6:$AD$45,p3สรุปผลการเรียน!$D$6:$D$45))</f>
        <v/>
      </c>
      <c r="E21" s="156" t="str">
        <f>IF(ROWS(E$7:E21)&gt;$B$1,"",LOOKUP(ROWS(E$7:E21),p3สรุปผลการเรียน!$AM$6:$AM$45,p3สรุปผลการเรียน!$C$6:$C$45))</f>
        <v/>
      </c>
      <c r="F21" s="157" t="str">
        <f>IF(ROWS(F$7:F21)&gt;$B$1,"",LOOKUP(ROWS(F$7:F21),p3สรุปผลการเรียน!$AM$6:$AM$45,p3สรุปผลการเรียน!$E$6:$E$45))</f>
        <v/>
      </c>
      <c r="G21" s="158" t="str">
        <f>IF(ROWS(G$7:G21)&gt;$B$1,"",LOOKUP(ROWS(G$7:G21),p3สรุปผลการเรียน!$AM$6:$AM$45,p3สรุปผลการเรียน!$F$6:$F$45))</f>
        <v/>
      </c>
      <c r="H21" s="159" t="str">
        <f>IF(ROWS(H$7:H21)&gt;$B$1,"",LOOKUP(ROWS(H$7:H21),p3สรุปผลการเรียน!$AM$6:$AM$45,p3สรุปผลการเรียน!$G$6:$G$45))</f>
        <v/>
      </c>
      <c r="I21" s="155" t="str">
        <f>IF(ROWS(I$7:I21)&gt;$B$1,"",LOOKUP(ROWS(I$7:I21),p3สรุปผลการเรียน!$AM$6:$AM$45,p3สรุปผลการเรียน!$T$6:$T$45))</f>
        <v/>
      </c>
      <c r="J21" s="155" t="str">
        <f t="shared" si="0"/>
        <v/>
      </c>
    </row>
    <row r="22" spans="2:10" x14ac:dyDescent="0.5">
      <c r="B22" s="154" t="str">
        <f>IF(D22="","",SUBTOTAL(3,D$7:$D22))</f>
        <v/>
      </c>
      <c r="C22" s="155" t="str">
        <f>IF(ROWS(C$7:C22)&gt;$B$1,"",LOOKUP(ROWS(C$7:C22),p3สรุปผลการเรียน!$AM$6:$AM$45,p3สรุปผลการเรียน!$B$6:$B$45))</f>
        <v/>
      </c>
      <c r="D22" s="155" t="str">
        <f>IF(ROWS(D$7:D22)&gt;$B$1,"",LOOKUP(ROWS(D$7:D22),p3สรุปผลการเรียน!$AD$6:$AD$45,p3สรุปผลการเรียน!$D$6:$D$45))</f>
        <v/>
      </c>
      <c r="E22" s="156" t="str">
        <f>IF(ROWS(E$7:E22)&gt;$B$1,"",LOOKUP(ROWS(E$7:E22),p3สรุปผลการเรียน!$AM$6:$AM$45,p3สรุปผลการเรียน!$C$6:$C$45))</f>
        <v/>
      </c>
      <c r="F22" s="157" t="str">
        <f>IF(ROWS(F$7:F22)&gt;$B$1,"",LOOKUP(ROWS(F$7:F22),p3สรุปผลการเรียน!$AM$6:$AM$45,p3สรุปผลการเรียน!$E$6:$E$45))</f>
        <v/>
      </c>
      <c r="G22" s="158" t="str">
        <f>IF(ROWS(G$7:G22)&gt;$B$1,"",LOOKUP(ROWS(G$7:G22),p3สรุปผลการเรียน!$AM$6:$AM$45,p3สรุปผลการเรียน!$F$6:$F$45))</f>
        <v/>
      </c>
      <c r="H22" s="159" t="str">
        <f>IF(ROWS(H$7:H22)&gt;$B$1,"",LOOKUP(ROWS(H$7:H22),p3สรุปผลการเรียน!$AM$6:$AM$45,p3สรุปผลการเรียน!$G$6:$G$45))</f>
        <v/>
      </c>
      <c r="I22" s="155" t="str">
        <f>IF(ROWS(I$7:I22)&gt;$B$1,"",LOOKUP(ROWS(I$7:I22),p3สรุปผลการเรียน!$AM$6:$AM$45,p3สรุปผลการเรียน!$T$6:$T$45))</f>
        <v/>
      </c>
      <c r="J22" s="155" t="str">
        <f t="shared" si="0"/>
        <v/>
      </c>
    </row>
    <row r="23" spans="2:10" x14ac:dyDescent="0.5">
      <c r="B23" s="154" t="str">
        <f>IF(D23="","",SUBTOTAL(3,D$7:$D23))</f>
        <v/>
      </c>
      <c r="C23" s="155" t="str">
        <f>IF(ROWS(C$7:C23)&gt;$B$1,"",LOOKUP(ROWS(C$7:C23),p3สรุปผลการเรียน!$AM$6:$AM$45,p3สรุปผลการเรียน!$B$6:$B$45))</f>
        <v/>
      </c>
      <c r="D23" s="155" t="str">
        <f>IF(ROWS(D$7:D23)&gt;$B$1,"",LOOKUP(ROWS(D$7:D23),p3สรุปผลการเรียน!$AD$6:$AD$45,p3สรุปผลการเรียน!$D$6:$D$45))</f>
        <v/>
      </c>
      <c r="E23" s="156" t="str">
        <f>IF(ROWS(E$7:E23)&gt;$B$1,"",LOOKUP(ROWS(E$7:E23),p3สรุปผลการเรียน!$AM$6:$AM$45,p3สรุปผลการเรียน!$C$6:$C$45))</f>
        <v/>
      </c>
      <c r="F23" s="157" t="str">
        <f>IF(ROWS(F$7:F23)&gt;$B$1,"",LOOKUP(ROWS(F$7:F23),p3สรุปผลการเรียน!$AM$6:$AM$45,p3สรุปผลการเรียน!$E$6:$E$45))</f>
        <v/>
      </c>
      <c r="G23" s="158" t="str">
        <f>IF(ROWS(G$7:G23)&gt;$B$1,"",LOOKUP(ROWS(G$7:G23),p3สรุปผลการเรียน!$AM$6:$AM$45,p3สรุปผลการเรียน!$F$6:$F$45))</f>
        <v/>
      </c>
      <c r="H23" s="159" t="str">
        <f>IF(ROWS(H$7:H23)&gt;$B$1,"",LOOKUP(ROWS(H$7:H23),p3สรุปผลการเรียน!$AM$6:$AM$45,p3สรุปผลการเรียน!$G$6:$G$45))</f>
        <v/>
      </c>
      <c r="I23" s="155" t="str">
        <f>IF(ROWS(I$7:I23)&gt;$B$1,"",LOOKUP(ROWS(I$7:I23),p3สรุปผลการเรียน!$AM$6:$AM$45,p3สรุปผลการเรียน!$T$6:$T$45))</f>
        <v/>
      </c>
      <c r="J23" s="155" t="str">
        <f t="shared" si="0"/>
        <v/>
      </c>
    </row>
    <row r="24" spans="2:10" x14ac:dyDescent="0.5">
      <c r="B24" s="154" t="str">
        <f>IF(D24="","",SUBTOTAL(3,D$7:$D24))</f>
        <v/>
      </c>
      <c r="C24" s="155" t="str">
        <f>IF(ROWS(C$7:C24)&gt;$B$1,"",LOOKUP(ROWS(C$7:C24),p3สรุปผลการเรียน!$AM$6:$AM$45,p3สรุปผลการเรียน!$B$6:$B$45))</f>
        <v/>
      </c>
      <c r="D24" s="155" t="str">
        <f>IF(ROWS(D$7:D24)&gt;$B$1,"",LOOKUP(ROWS(D$7:D24),p3สรุปผลการเรียน!$AD$6:$AD$45,p3สรุปผลการเรียน!$D$6:$D$45))</f>
        <v/>
      </c>
      <c r="E24" s="156" t="str">
        <f>IF(ROWS(E$7:E24)&gt;$B$1,"",LOOKUP(ROWS(E$7:E24),p3สรุปผลการเรียน!$AM$6:$AM$45,p3สรุปผลการเรียน!$C$6:$C$45))</f>
        <v/>
      </c>
      <c r="F24" s="157" t="str">
        <f>IF(ROWS(F$7:F24)&gt;$B$1,"",LOOKUP(ROWS(F$7:F24),p3สรุปผลการเรียน!$AM$6:$AM$45,p3สรุปผลการเรียน!$E$6:$E$45))</f>
        <v/>
      </c>
      <c r="G24" s="158" t="str">
        <f>IF(ROWS(G$7:G24)&gt;$B$1,"",LOOKUP(ROWS(G$7:G24),p3สรุปผลการเรียน!$AM$6:$AM$45,p3สรุปผลการเรียน!$F$6:$F$45))</f>
        <v/>
      </c>
      <c r="H24" s="159" t="str">
        <f>IF(ROWS(H$7:H24)&gt;$B$1,"",LOOKUP(ROWS(H$7:H24),p3สรุปผลการเรียน!$AM$6:$AM$45,p3สรุปผลการเรียน!$G$6:$G$45))</f>
        <v/>
      </c>
      <c r="I24" s="155" t="str">
        <f>IF(ROWS(I$7:I24)&gt;$B$1,"",LOOKUP(ROWS(I$7:I24),p3สรุปผลการเรียน!$AM$6:$AM$45,p3สรุปผลการเรียน!$T$6:$T$45))</f>
        <v/>
      </c>
      <c r="J24" s="155" t="str">
        <f t="shared" si="0"/>
        <v/>
      </c>
    </row>
    <row r="25" spans="2:10" x14ac:dyDescent="0.5">
      <c r="B25" s="154" t="str">
        <f>IF(D25="","",SUBTOTAL(3,D$7:$D25))</f>
        <v/>
      </c>
      <c r="C25" s="155" t="str">
        <f>IF(ROWS(C$7:C25)&gt;$B$1,"",LOOKUP(ROWS(C$7:C25),p3สรุปผลการเรียน!$AM$6:$AM$45,p3สรุปผลการเรียน!$B$6:$B$45))</f>
        <v/>
      </c>
      <c r="D25" s="155" t="str">
        <f>IF(ROWS(D$7:D25)&gt;$B$1,"",LOOKUP(ROWS(D$7:D25),p3สรุปผลการเรียน!$AD$6:$AD$45,p3สรุปผลการเรียน!$D$6:$D$45))</f>
        <v/>
      </c>
      <c r="E25" s="156" t="str">
        <f>IF(ROWS(E$7:E25)&gt;$B$1,"",LOOKUP(ROWS(E$7:E25),p3สรุปผลการเรียน!$AM$6:$AM$45,p3สรุปผลการเรียน!$C$6:$C$45))</f>
        <v/>
      </c>
      <c r="F25" s="157" t="str">
        <f>IF(ROWS(F$7:F25)&gt;$B$1,"",LOOKUP(ROWS(F$7:F25),p3สรุปผลการเรียน!$AM$6:$AM$45,p3สรุปผลการเรียน!$E$6:$E$45))</f>
        <v/>
      </c>
      <c r="G25" s="158" t="str">
        <f>IF(ROWS(G$7:G25)&gt;$B$1,"",LOOKUP(ROWS(G$7:G25),p3สรุปผลการเรียน!$AM$6:$AM$45,p3สรุปผลการเรียน!$F$6:$F$45))</f>
        <v/>
      </c>
      <c r="H25" s="159" t="str">
        <f>IF(ROWS(H$7:H25)&gt;$B$1,"",LOOKUP(ROWS(H$7:H25),p3สรุปผลการเรียน!$AM$6:$AM$45,p3สรุปผลการเรียน!$G$6:$G$45))</f>
        <v/>
      </c>
      <c r="I25" s="155" t="str">
        <f>IF(ROWS(I$7:I25)&gt;$B$1,"",LOOKUP(ROWS(I$7:I25),p3สรุปผลการเรียน!$AM$6:$AM$45,p3สรุปผลการเรียน!$T$6:$T$45))</f>
        <v/>
      </c>
      <c r="J25" s="155" t="str">
        <f t="shared" si="0"/>
        <v/>
      </c>
    </row>
    <row r="26" spans="2:10" x14ac:dyDescent="0.5">
      <c r="B26" s="154" t="str">
        <f>IF(D26="","",SUBTOTAL(3,D$7:$D26))</f>
        <v/>
      </c>
      <c r="C26" s="155" t="str">
        <f>IF(ROWS(C$7:C26)&gt;$B$1,"",LOOKUP(ROWS(C$7:C26),p3สรุปผลการเรียน!$AM$6:$AM$45,p3สรุปผลการเรียน!$B$6:$B$45))</f>
        <v/>
      </c>
      <c r="D26" s="155" t="str">
        <f>IF(ROWS(D$7:D26)&gt;$B$1,"",LOOKUP(ROWS(D$7:D26),p3สรุปผลการเรียน!$AD$6:$AD$45,p3สรุปผลการเรียน!$D$6:$D$45))</f>
        <v/>
      </c>
      <c r="E26" s="156" t="str">
        <f>IF(ROWS(E$7:E26)&gt;$B$1,"",LOOKUP(ROWS(E$7:E26),p3สรุปผลการเรียน!$AM$6:$AM$45,p3สรุปผลการเรียน!$C$6:$C$45))</f>
        <v/>
      </c>
      <c r="F26" s="157" t="str">
        <f>IF(ROWS(F$7:F26)&gt;$B$1,"",LOOKUP(ROWS(F$7:F26),p3สรุปผลการเรียน!$AM$6:$AM$45,p3สรุปผลการเรียน!$E$6:$E$45))</f>
        <v/>
      </c>
      <c r="G26" s="158" t="str">
        <f>IF(ROWS(G$7:G26)&gt;$B$1,"",LOOKUP(ROWS(G$7:G26),p3สรุปผลการเรียน!$AM$6:$AM$45,p3สรุปผลการเรียน!$F$6:$F$45))</f>
        <v/>
      </c>
      <c r="H26" s="159" t="str">
        <f>IF(ROWS(H$7:H26)&gt;$B$1,"",LOOKUP(ROWS(H$7:H26),p3สรุปผลการเรียน!$AM$6:$AM$45,p3สรุปผลการเรียน!$G$6:$G$45))</f>
        <v/>
      </c>
      <c r="I26" s="155" t="str">
        <f>IF(ROWS(I$7:I26)&gt;$B$1,"",LOOKUP(ROWS(I$7:I26),p3สรุปผลการเรียน!$AM$6:$AM$45,p3สรุปผลการเรียน!$T$6:$T$45))</f>
        <v/>
      </c>
      <c r="J26" s="155" t="str">
        <f t="shared" si="0"/>
        <v/>
      </c>
    </row>
    <row r="27" spans="2:10" x14ac:dyDescent="0.5">
      <c r="B27" s="154" t="str">
        <f>IF(D27="","",SUBTOTAL(3,D$7:$D27))</f>
        <v/>
      </c>
      <c r="C27" s="155" t="str">
        <f>IF(ROWS(C$7:C27)&gt;$B$1,"",LOOKUP(ROWS(C$7:C27),p3สรุปผลการเรียน!$AM$6:$AM$45,p3สรุปผลการเรียน!$B$6:$B$45))</f>
        <v/>
      </c>
      <c r="D27" s="155" t="str">
        <f>IF(ROWS(D$7:D27)&gt;$B$1,"",LOOKUP(ROWS(D$7:D27),p3สรุปผลการเรียน!$AD$6:$AD$45,p3สรุปผลการเรียน!$D$6:$D$45))</f>
        <v/>
      </c>
      <c r="E27" s="156" t="str">
        <f>IF(ROWS(E$7:E27)&gt;$B$1,"",LOOKUP(ROWS(E$7:E27),p3สรุปผลการเรียน!$AM$6:$AM$45,p3สรุปผลการเรียน!$C$6:$C$45))</f>
        <v/>
      </c>
      <c r="F27" s="157" t="str">
        <f>IF(ROWS(F$7:F27)&gt;$B$1,"",LOOKUP(ROWS(F$7:F27),p3สรุปผลการเรียน!$AM$6:$AM$45,p3สรุปผลการเรียน!$E$6:$E$45))</f>
        <v/>
      </c>
      <c r="G27" s="158" t="str">
        <f>IF(ROWS(G$7:G27)&gt;$B$1,"",LOOKUP(ROWS(G$7:G27),p3สรุปผลการเรียน!$AM$6:$AM$45,p3สรุปผลการเรียน!$F$6:$F$45))</f>
        <v/>
      </c>
      <c r="H27" s="159" t="str">
        <f>IF(ROWS(H$7:H27)&gt;$B$1,"",LOOKUP(ROWS(H$7:H27),p3สรุปผลการเรียน!$AM$6:$AM$45,p3สรุปผลการเรียน!$G$6:$G$45))</f>
        <v/>
      </c>
      <c r="I27" s="155" t="str">
        <f>IF(ROWS(I$7:I27)&gt;$B$1,"",LOOKUP(ROWS(I$7:I27),p3สรุปผลการเรียน!$AM$6:$AM$45,p3สรุปผลการเรียน!$T$6:$T$45))</f>
        <v/>
      </c>
      <c r="J27" s="155" t="str">
        <f t="shared" si="0"/>
        <v/>
      </c>
    </row>
    <row r="28" spans="2:10" x14ac:dyDescent="0.5">
      <c r="B28" s="154" t="str">
        <f>IF(D28="","",SUBTOTAL(3,D$7:$D28))</f>
        <v/>
      </c>
      <c r="C28" s="155" t="str">
        <f>IF(ROWS(C$7:C28)&gt;$B$1,"",LOOKUP(ROWS(C$7:C28),p3สรุปผลการเรียน!$AM$6:$AM$45,p3สรุปผลการเรียน!$B$6:$B$45))</f>
        <v/>
      </c>
      <c r="D28" s="155" t="str">
        <f>IF(ROWS(D$7:D28)&gt;$B$1,"",LOOKUP(ROWS(D$7:D28),p3สรุปผลการเรียน!$AD$6:$AD$45,p3สรุปผลการเรียน!$D$6:$D$45))</f>
        <v/>
      </c>
      <c r="E28" s="156" t="str">
        <f>IF(ROWS(E$7:E28)&gt;$B$1,"",LOOKUP(ROWS(E$7:E28),p3สรุปผลการเรียน!$AM$6:$AM$45,p3สรุปผลการเรียน!$C$6:$C$45))</f>
        <v/>
      </c>
      <c r="F28" s="157" t="str">
        <f>IF(ROWS(F$7:F28)&gt;$B$1,"",LOOKUP(ROWS(F$7:F28),p3สรุปผลการเรียน!$AM$6:$AM$45,p3สรุปผลการเรียน!$E$6:$E$45))</f>
        <v/>
      </c>
      <c r="G28" s="158" t="str">
        <f>IF(ROWS(G$7:G28)&gt;$B$1,"",LOOKUP(ROWS(G$7:G28),p3สรุปผลการเรียน!$AM$6:$AM$45,p3สรุปผลการเรียน!$F$6:$F$45))</f>
        <v/>
      </c>
      <c r="H28" s="159" t="str">
        <f>IF(ROWS(H$7:H28)&gt;$B$1,"",LOOKUP(ROWS(H$7:H28),p3สรุปผลการเรียน!$AM$6:$AM$45,p3สรุปผลการเรียน!$G$6:$G$45))</f>
        <v/>
      </c>
      <c r="I28" s="155" t="str">
        <f>IF(ROWS(I$7:I28)&gt;$B$1,"",LOOKUP(ROWS(I$7:I28),p3สรุปผลการเรียน!$AM$6:$AM$45,p3สรุปผลการเรียน!$T$6:$T$45))</f>
        <v/>
      </c>
      <c r="J28" s="155" t="str">
        <f t="shared" si="0"/>
        <v/>
      </c>
    </row>
    <row r="29" spans="2:10" x14ac:dyDescent="0.5">
      <c r="B29" s="154" t="str">
        <f>IF(D29="","",SUBTOTAL(3,D$7:$D29))</f>
        <v/>
      </c>
      <c r="C29" s="155" t="str">
        <f>IF(ROWS(C$7:C29)&gt;$B$1,"",LOOKUP(ROWS(C$7:C29),p3สรุปผลการเรียน!$AM$6:$AM$45,p3สรุปผลการเรียน!$B$6:$B$45))</f>
        <v/>
      </c>
      <c r="D29" s="155" t="str">
        <f>IF(ROWS(D$7:D29)&gt;$B$1,"",LOOKUP(ROWS(D$7:D29),p3สรุปผลการเรียน!$AD$6:$AD$45,p3สรุปผลการเรียน!$D$6:$D$45))</f>
        <v/>
      </c>
      <c r="E29" s="156" t="str">
        <f>IF(ROWS(E$7:E29)&gt;$B$1,"",LOOKUP(ROWS(E$7:E29),p3สรุปผลการเรียน!$AM$6:$AM$45,p3สรุปผลการเรียน!$C$6:$C$45))</f>
        <v/>
      </c>
      <c r="F29" s="157" t="str">
        <f>IF(ROWS(F$7:F29)&gt;$B$1,"",LOOKUP(ROWS(F$7:F29),p3สรุปผลการเรียน!$AM$6:$AM$45,p3สรุปผลการเรียน!$E$6:$E$45))</f>
        <v/>
      </c>
      <c r="G29" s="158" t="str">
        <f>IF(ROWS(G$7:G29)&gt;$B$1,"",LOOKUP(ROWS(G$7:G29),p3สรุปผลการเรียน!$AM$6:$AM$45,p3สรุปผลการเรียน!$F$6:$F$45))</f>
        <v/>
      </c>
      <c r="H29" s="159" t="str">
        <f>IF(ROWS(H$7:H29)&gt;$B$1,"",LOOKUP(ROWS(H$7:H29),p3สรุปผลการเรียน!$AM$6:$AM$45,p3สรุปผลการเรียน!$G$6:$G$45))</f>
        <v/>
      </c>
      <c r="I29" s="155" t="str">
        <f>IF(ROWS(I$7:I29)&gt;$B$1,"",LOOKUP(ROWS(I$7:I29),p3สรุปผลการเรียน!$AM$6:$AM$45,p3สรุปผลการเรียน!$T$6:$T$45))</f>
        <v/>
      </c>
      <c r="J29" s="155" t="str">
        <f t="shared" si="0"/>
        <v/>
      </c>
    </row>
    <row r="30" spans="2:10" x14ac:dyDescent="0.5">
      <c r="B30" s="154" t="str">
        <f>IF(D30="","",SUBTOTAL(3,D$7:$D30))</f>
        <v/>
      </c>
      <c r="C30" s="155" t="str">
        <f>IF(ROWS(C$7:C30)&gt;$B$1,"",LOOKUP(ROWS(C$7:C30),p3สรุปผลการเรียน!$AM$6:$AM$45,p3สรุปผลการเรียน!$B$6:$B$45))</f>
        <v/>
      </c>
      <c r="D30" s="155" t="str">
        <f>IF(ROWS(D$7:D30)&gt;$B$1,"",LOOKUP(ROWS(D$7:D30),p3สรุปผลการเรียน!$AD$6:$AD$45,p3สรุปผลการเรียน!$D$6:$D$45))</f>
        <v/>
      </c>
      <c r="E30" s="156" t="str">
        <f>IF(ROWS(E$7:E30)&gt;$B$1,"",LOOKUP(ROWS(E$7:E30),p3สรุปผลการเรียน!$AM$6:$AM$45,p3สรุปผลการเรียน!$C$6:$C$45))</f>
        <v/>
      </c>
      <c r="F30" s="157" t="str">
        <f>IF(ROWS(F$7:F30)&gt;$B$1,"",LOOKUP(ROWS(F$7:F30),p3สรุปผลการเรียน!$AM$6:$AM$45,p3สรุปผลการเรียน!$E$6:$E$45))</f>
        <v/>
      </c>
      <c r="G30" s="158" t="str">
        <f>IF(ROWS(G$7:G30)&gt;$B$1,"",LOOKUP(ROWS(G$7:G30),p3สรุปผลการเรียน!$AM$6:$AM$45,p3สรุปผลการเรียน!$F$6:$F$45))</f>
        <v/>
      </c>
      <c r="H30" s="159" t="str">
        <f>IF(ROWS(H$7:H30)&gt;$B$1,"",LOOKUP(ROWS(H$7:H30),p3สรุปผลการเรียน!$AM$6:$AM$45,p3สรุปผลการเรียน!$G$6:$G$45))</f>
        <v/>
      </c>
      <c r="I30" s="155" t="str">
        <f>IF(ROWS(I$7:I30)&gt;$B$1,"",LOOKUP(ROWS(I$7:I30),p3สรุปผลการเรียน!$AM$6:$AM$45,p3สรุปผลการเรียน!$T$6:$T$45))</f>
        <v/>
      </c>
      <c r="J30" s="155" t="str">
        <f t="shared" si="0"/>
        <v/>
      </c>
    </row>
  </sheetData>
  <sheetProtection selectLockedCells="1"/>
  <mergeCells count="3">
    <mergeCell ref="B4:J4"/>
    <mergeCell ref="B5:J5"/>
    <mergeCell ref="F6:H6"/>
  </mergeCells>
  <conditionalFormatting sqref="I7:I30">
    <cfRule type="cellIs" dxfId="35" priority="2" operator="equal">
      <formula>"มผ"</formula>
    </cfRule>
    <cfRule type="cellIs" dxfId="34" priority="3" operator="equal">
      <formula>"มส"</formula>
    </cfRule>
    <cfRule type="cellIs" dxfId="33" priority="4" operator="equal">
      <formula>"ร"</formula>
    </cfRule>
    <cfRule type="cellIs" dxfId="32" priority="5" operator="equal">
      <formula>0</formula>
    </cfRule>
  </conditionalFormatting>
  <conditionalFormatting sqref="J1:J3 J6:J1048576">
    <cfRule type="cellIs" dxfId="31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E2003"/>
  <sheetViews>
    <sheetView workbookViewId="0">
      <pane xSplit="1" ySplit="2" topLeftCell="B132" activePane="bottomRight" state="frozen"/>
      <selection activeCell="H5" sqref="H5"/>
      <selection pane="topRight" activeCell="H5" sqref="H5"/>
      <selection pane="bottomLeft" activeCell="H5" sqref="H5"/>
      <selection pane="bottomRight" activeCell="B141" sqref="B141"/>
    </sheetView>
  </sheetViews>
  <sheetFormatPr defaultColWidth="4" defaultRowHeight="20.100000000000001" customHeight="1" x14ac:dyDescent="0.25"/>
  <cols>
    <col min="1" max="1" width="5.5703125" style="269" bestFit="1" customWidth="1"/>
    <col min="2" max="2" width="6.42578125" style="311" bestFit="1" customWidth="1"/>
    <col min="3" max="3" width="12.28515625" style="305" bestFit="1" customWidth="1"/>
    <col min="4" max="4" width="9.42578125" style="304" bestFit="1" customWidth="1"/>
    <col min="5" max="5" width="15" style="304" customWidth="1"/>
    <col min="6" max="6" width="16.7109375" style="304" customWidth="1"/>
    <col min="7" max="7" width="10.7109375" style="306" hidden="1" customWidth="1"/>
    <col min="8" max="8" width="7.7109375" style="269" customWidth="1"/>
    <col min="9" max="9" width="5" style="269" hidden="1" customWidth="1"/>
    <col min="10" max="15" width="3.85546875" style="269" hidden="1" customWidth="1"/>
    <col min="16" max="18" width="5" style="269" hidden="1" customWidth="1"/>
    <col min="19" max="19" width="6.42578125" style="315" bestFit="1" customWidth="1"/>
    <col min="20" max="20" width="5.140625" style="269" customWidth="1"/>
    <col min="21" max="21" width="4.42578125" style="269" customWidth="1"/>
    <col min="22" max="22" width="2.5703125" style="269" customWidth="1"/>
    <col min="23" max="23" width="5.5703125" style="269" customWidth="1"/>
    <col min="24" max="25" width="4" style="269" customWidth="1"/>
    <col min="26" max="26" width="13.85546875" style="269" bestFit="1" customWidth="1"/>
    <col min="27" max="27" width="17.5703125" style="269" bestFit="1" customWidth="1"/>
    <col min="28" max="28" width="4" style="252" hidden="1" customWidth="1"/>
    <col min="29" max="29" width="7" style="252" hidden="1" customWidth="1"/>
    <col min="30" max="30" width="4" style="307" hidden="1" customWidth="1"/>
    <col min="31" max="31" width="4" style="308" hidden="1" customWidth="1"/>
    <col min="32" max="32" width="4" style="269" customWidth="1"/>
    <col min="33" max="16384" width="4" style="269"/>
  </cols>
  <sheetData>
    <row r="1" spans="1:31" s="240" customFormat="1" ht="20.100000000000001" customHeight="1" x14ac:dyDescent="0.25">
      <c r="B1" s="309"/>
      <c r="C1" s="242"/>
      <c r="D1" s="241"/>
      <c r="E1" s="241"/>
      <c r="F1" s="241"/>
      <c r="G1" s="243"/>
      <c r="H1" s="316">
        <f>ข้อมูลเบื้องต้น!J9</f>
        <v>6</v>
      </c>
      <c r="I1" s="244">
        <f>ข้อมูลเบื้องต้น!J19</f>
        <v>0</v>
      </c>
      <c r="J1" s="244">
        <f>ข้อมูลเบื้องต้น!J20</f>
        <v>0</v>
      </c>
      <c r="K1" s="244">
        <f>ข้อมูลเบื้องต้น!J21</f>
        <v>0</v>
      </c>
      <c r="L1" s="244">
        <f>ข้อมูลเบื้องต้น!J22</f>
        <v>0</v>
      </c>
      <c r="M1" s="244">
        <f>ข้อมูลเบื้องต้น!J23</f>
        <v>0</v>
      </c>
      <c r="N1" s="244">
        <f>ข้อมูลเบื้องต้น!J24</f>
        <v>0</v>
      </c>
      <c r="O1" s="244">
        <f>ข้อมูลเบื้องต้น!J25</f>
        <v>0</v>
      </c>
      <c r="P1" s="244">
        <f>ข้อมูลเบื้องต้น!J26</f>
        <v>0</v>
      </c>
      <c r="Q1" s="244">
        <f>ข้อมูลเบื้องต้น!J27</f>
        <v>0</v>
      </c>
      <c r="R1" s="244">
        <f>ข้อมูลเบื้องต้น!J28</f>
        <v>0</v>
      </c>
      <c r="S1" s="151" t="s">
        <v>100</v>
      </c>
      <c r="Z1" s="245">
        <f>COUNTIF(Z3:Z2002,"นักเรียนซ้ำ")</f>
        <v>0</v>
      </c>
      <c r="AA1" s="245">
        <f>COUNTIF(AA3:AA2002,"เลขประจำตัวซ้ำ")</f>
        <v>0</v>
      </c>
      <c r="AB1" s="246"/>
      <c r="AC1" s="246"/>
      <c r="AD1" s="247"/>
      <c r="AE1" s="247"/>
    </row>
    <row r="2" spans="1:31" s="30" customFormat="1" ht="20.100000000000001" customHeight="1" x14ac:dyDescent="0.5">
      <c r="A2" s="248" t="s">
        <v>74</v>
      </c>
      <c r="B2" s="310" t="s">
        <v>69</v>
      </c>
      <c r="C2" s="248" t="s">
        <v>20</v>
      </c>
      <c r="D2" s="248" t="s">
        <v>70</v>
      </c>
      <c r="E2" s="248" t="s">
        <v>71</v>
      </c>
      <c r="F2" s="248" t="s">
        <v>72</v>
      </c>
      <c r="G2" s="249" t="s">
        <v>73</v>
      </c>
      <c r="H2" s="30">
        <v>0</v>
      </c>
      <c r="I2" s="30">
        <v>0</v>
      </c>
      <c r="J2" s="30">
        <v>0</v>
      </c>
      <c r="K2" s="30">
        <v>0</v>
      </c>
      <c r="L2" s="30">
        <v>0</v>
      </c>
      <c r="M2" s="30">
        <v>0</v>
      </c>
      <c r="N2" s="30">
        <v>0</v>
      </c>
      <c r="O2" s="30">
        <v>0</v>
      </c>
      <c r="P2" s="30">
        <v>0</v>
      </c>
      <c r="Q2" s="30">
        <v>0</v>
      </c>
      <c r="R2" s="30">
        <v>0</v>
      </c>
      <c r="S2" s="313" t="s">
        <v>318</v>
      </c>
      <c r="U2" s="30" t="s">
        <v>6</v>
      </c>
      <c r="W2" s="250">
        <f>MAX(H:H)</f>
        <v>19</v>
      </c>
      <c r="X2" s="30" t="s">
        <v>2</v>
      </c>
      <c r="Z2" s="251" t="s">
        <v>107</v>
      </c>
      <c r="AA2" s="251" t="s">
        <v>88</v>
      </c>
      <c r="AB2" s="252" t="s">
        <v>75</v>
      </c>
      <c r="AC2" s="252"/>
      <c r="AD2" s="253" t="s">
        <v>99</v>
      </c>
      <c r="AE2" s="253" t="s">
        <v>100</v>
      </c>
    </row>
    <row r="3" spans="1:31" s="30" customFormat="1" ht="20.100000000000001" customHeight="1" x14ac:dyDescent="0.5">
      <c r="A3" s="30">
        <v>1</v>
      </c>
      <c r="B3" s="236" t="s">
        <v>224</v>
      </c>
      <c r="C3" s="254">
        <v>3001</v>
      </c>
      <c r="D3" s="255" t="s">
        <v>121</v>
      </c>
      <c r="E3" s="256" t="s">
        <v>630</v>
      </c>
      <c r="F3" s="256" t="s">
        <v>631</v>
      </c>
      <c r="G3" s="257" t="s">
        <v>321</v>
      </c>
      <c r="H3" s="30" t="str">
        <f>IF(AND(S3=H$1),LOOKUP(9.99999999999999E+307,$H$2:H2)+1,"")</f>
        <v/>
      </c>
      <c r="I3" s="30" t="str">
        <f>IF(AND(B3=I$1),LOOKUP(9.99999999999999E+307,$I$2:I2)+1,"")</f>
        <v/>
      </c>
      <c r="J3" s="30" t="str">
        <f>IF(AND(B3=J$1),LOOKUP(9.99999999999999E+307,$J$2:J2)+1,"")</f>
        <v/>
      </c>
      <c r="K3" s="30" t="str">
        <f>IF(AND(B3=K$1),LOOKUP(9.99999999999999E+307,$K$2:K2)+1,"")</f>
        <v/>
      </c>
      <c r="L3" s="30" t="str">
        <f>IF(AND(B3=L$1),LOOKUP(9.99999999999999E+307,$L$2:L2)+1,"")</f>
        <v/>
      </c>
      <c r="M3" s="30" t="str">
        <f>IF(AND(B3=M$1),LOOKUP(9.99999999999999E+307,$M$2:M2)+1,"")</f>
        <v/>
      </c>
      <c r="N3" s="30" t="str">
        <f>IF(AND($B3=N$1),LOOKUP(9.99999999999999E+307,$N$2:N2)+1,"")</f>
        <v/>
      </c>
      <c r="O3" s="30" t="str">
        <f>IF(AND($B3=O$1),LOOKUP(9.99999999999999E+307,$O$2:O2)+1,"")</f>
        <v/>
      </c>
      <c r="P3" s="30" t="str">
        <f>IF(AND($B3=P$1),LOOKUP(9.99999999999999E+307,$P$2:P2)+1,"")</f>
        <v/>
      </c>
      <c r="Q3" s="30" t="str">
        <f>IF(AND($B3=Q$1),LOOKUP(9.99999999999999E+307,$Q$2:Q2)+1,"")</f>
        <v/>
      </c>
      <c r="R3" s="30" t="str">
        <f>IF(AND($B3=R$1),LOOKUP(9.99999999999999E+307,$R$2:R2)+1,"")</f>
        <v/>
      </c>
      <c r="S3" s="314">
        <v>10</v>
      </c>
      <c r="Z3" s="258" t="str">
        <f>IF(AC3=2,"นักเรียนซ้ำ","")</f>
        <v/>
      </c>
      <c r="AA3" s="258" t="str">
        <f>IF(AB3=2,"เลขประจำตัวซ้ำ","")</f>
        <v/>
      </c>
      <c r="AB3" s="259">
        <f t="shared" ref="AB3:AB66" si="0">COUNTIF($C$3:$C$2002,C3)</f>
        <v>1</v>
      </c>
      <c r="AC3" s="259">
        <f t="shared" ref="AC3:AC66" si="1">SUMPRODUCT(--(E3&amp;F3=$E$3:$E$2002&amp;$F$3:$F$2002))</f>
        <v>1</v>
      </c>
      <c r="AD3" s="260">
        <f t="shared" ref="AD3:AD66" si="2">IF(D3="เด็กชาย",1,IF(D3="นาย",1,IF(D3="เด็กหญิง",2,IF(D3="นางสาว",2,IF(D3="ด.ช.",1,IF(D3="ด.ญ.",2,IF(D3="น.ส.",2,"")))))))</f>
        <v>1</v>
      </c>
      <c r="AE3" s="253" t="str">
        <f t="shared" ref="AE3:AE66" si="3">CONCATENATE(B3,"-",AD3)</f>
        <v>ม.1/1-1</v>
      </c>
    </row>
    <row r="4" spans="1:31" s="30" customFormat="1" ht="20.100000000000001" customHeight="1" x14ac:dyDescent="0.5">
      <c r="A4" s="30">
        <v>2</v>
      </c>
      <c r="B4" s="236" t="s">
        <v>224</v>
      </c>
      <c r="C4" s="261">
        <v>3008</v>
      </c>
      <c r="D4" s="262" t="s">
        <v>121</v>
      </c>
      <c r="E4" s="263" t="s">
        <v>542</v>
      </c>
      <c r="F4" s="263" t="s">
        <v>632</v>
      </c>
      <c r="G4" s="257" t="s">
        <v>322</v>
      </c>
      <c r="H4" s="30" t="str">
        <f>IF(AND(S4=H$1),LOOKUP(9.99999999999999E+307,$H$2:H3)+1,"")</f>
        <v/>
      </c>
      <c r="I4" s="30" t="str">
        <f>IF(AND(B4=I$1),LOOKUP(9.99999999999999E+307,$I$2:I3)+1,"")</f>
        <v/>
      </c>
      <c r="J4" s="30" t="str">
        <f>IF(AND(B4=J$1),LOOKUP(9.99999999999999E+307,$J$2:J3)+1,"")</f>
        <v/>
      </c>
      <c r="K4" s="30" t="str">
        <f>IF(AND(B4=K$1),LOOKUP(9.99999999999999E+307,$K$2:K3)+1,"")</f>
        <v/>
      </c>
      <c r="L4" s="30" t="str">
        <f>IF(AND(B4=L$1),LOOKUP(9.99999999999999E+307,$L$2:L3)+1,"")</f>
        <v/>
      </c>
      <c r="M4" s="30" t="str">
        <f>IF(AND(B4=M$1),LOOKUP(9.99999999999999E+307,$M$2:M3)+1,"")</f>
        <v/>
      </c>
      <c r="N4" s="30" t="str">
        <f>IF(AND($B4=N$1),LOOKUP(9.99999999999999E+307,$N$2:N3)+1,"")</f>
        <v/>
      </c>
      <c r="O4" s="30" t="str">
        <f>IF(AND($B4=O$1),LOOKUP(9.99999999999999E+307,$O$2:O3)+1,"")</f>
        <v/>
      </c>
      <c r="P4" s="30" t="str">
        <f>IF(AND($B4=P$1),LOOKUP(9.99999999999999E+307,$P$2:P3)+1,"")</f>
        <v/>
      </c>
      <c r="Q4" s="30" t="str">
        <f>IF(AND($B4=Q$1),LOOKUP(9.99999999999999E+307,$Q$2:Q3)+1,"")</f>
        <v/>
      </c>
      <c r="R4" s="30" t="str">
        <f>IF(AND($B4=R$1),LOOKUP(9.99999999999999E+307,$R$2:R3)+1,"")</f>
        <v/>
      </c>
      <c r="S4" s="314">
        <v>3</v>
      </c>
      <c r="Z4" s="258" t="str">
        <f t="shared" ref="Z4:Z67" si="4">IF(AC4=2,"นักเรียนซ้ำ","")</f>
        <v/>
      </c>
      <c r="AA4" s="258" t="str">
        <f t="shared" ref="AA4:AA67" si="5">IF(AB4=2,"เลขประจำตัวซ้ำ","")</f>
        <v/>
      </c>
      <c r="AB4" s="259">
        <f t="shared" si="0"/>
        <v>1</v>
      </c>
      <c r="AC4" s="259">
        <f t="shared" si="1"/>
        <v>1</v>
      </c>
      <c r="AD4" s="260">
        <f t="shared" si="2"/>
        <v>1</v>
      </c>
      <c r="AE4" s="253" t="str">
        <f t="shared" si="3"/>
        <v>ม.1/1-1</v>
      </c>
    </row>
    <row r="5" spans="1:31" s="30" customFormat="1" ht="20.100000000000001" customHeight="1" x14ac:dyDescent="0.5">
      <c r="A5" s="30">
        <v>3</v>
      </c>
      <c r="B5" s="236" t="s">
        <v>224</v>
      </c>
      <c r="C5" s="261">
        <v>3014</v>
      </c>
      <c r="D5" s="262" t="s">
        <v>121</v>
      </c>
      <c r="E5" s="263" t="s">
        <v>633</v>
      </c>
      <c r="F5" s="263" t="s">
        <v>634</v>
      </c>
      <c r="G5" s="257" t="s">
        <v>225</v>
      </c>
      <c r="H5" s="30" t="str">
        <f>IF(AND(S5=H$1),LOOKUP(9.99999999999999E+307,$H$2:H4)+1,"")</f>
        <v/>
      </c>
      <c r="I5" s="30" t="str">
        <f>IF(AND(B5=I$1),LOOKUP(9.99999999999999E+307,$I$2:I4)+1,"")</f>
        <v/>
      </c>
      <c r="J5" s="30" t="str">
        <f>IF(AND(B5=J$1),LOOKUP(9.99999999999999E+307,$J$2:J4)+1,"")</f>
        <v/>
      </c>
      <c r="K5" s="30" t="str">
        <f>IF(AND(B5=K$1),LOOKUP(9.99999999999999E+307,$K$2:K4)+1,"")</f>
        <v/>
      </c>
      <c r="L5" s="30" t="str">
        <f>IF(AND(B5=L$1),LOOKUP(9.99999999999999E+307,$L$2:L4)+1,"")</f>
        <v/>
      </c>
      <c r="M5" s="30" t="str">
        <f>IF(AND(B5=M$1),LOOKUP(9.99999999999999E+307,$M$2:M4)+1,"")</f>
        <v/>
      </c>
      <c r="N5" s="30" t="str">
        <f>IF(AND($B5=N$1),LOOKUP(9.99999999999999E+307,$N$2:N4)+1,"")</f>
        <v/>
      </c>
      <c r="O5" s="30" t="str">
        <f>IF(AND($B5=O$1),LOOKUP(9.99999999999999E+307,$O$2:O4)+1,"")</f>
        <v/>
      </c>
      <c r="P5" s="30" t="str">
        <f>IF(AND($B5=P$1),LOOKUP(9.99999999999999E+307,$P$2:P4)+1,"")</f>
        <v/>
      </c>
      <c r="Q5" s="30" t="str">
        <f>IF(AND($B5=Q$1),LOOKUP(9.99999999999999E+307,$Q$2:Q4)+1,"")</f>
        <v/>
      </c>
      <c r="R5" s="30" t="str">
        <f>IF(AND($B5=R$1),LOOKUP(9.99999999999999E+307,$R$2:R4)+1,"")</f>
        <v/>
      </c>
      <c r="S5" s="314">
        <v>10</v>
      </c>
      <c r="Z5" s="258" t="str">
        <f t="shared" si="4"/>
        <v/>
      </c>
      <c r="AA5" s="258" t="str">
        <f t="shared" si="5"/>
        <v/>
      </c>
      <c r="AB5" s="259">
        <f t="shared" si="0"/>
        <v>1</v>
      </c>
      <c r="AC5" s="259">
        <f t="shared" si="1"/>
        <v>1</v>
      </c>
      <c r="AD5" s="260">
        <f t="shared" si="2"/>
        <v>1</v>
      </c>
      <c r="AE5" s="253" t="str">
        <f t="shared" si="3"/>
        <v>ม.1/1-1</v>
      </c>
    </row>
    <row r="6" spans="1:31" s="30" customFormat="1" ht="20.100000000000001" customHeight="1" x14ac:dyDescent="0.5">
      <c r="A6" s="30">
        <v>4</v>
      </c>
      <c r="B6" s="236" t="s">
        <v>224</v>
      </c>
      <c r="C6" s="261">
        <v>3028</v>
      </c>
      <c r="D6" s="262" t="s">
        <v>121</v>
      </c>
      <c r="E6" s="263" t="s">
        <v>635</v>
      </c>
      <c r="F6" s="263" t="s">
        <v>636</v>
      </c>
      <c r="G6" s="257" t="s">
        <v>323</v>
      </c>
      <c r="H6" s="30" t="str">
        <f>IF(AND(S6=H$1),LOOKUP(9.99999999999999E+307,$H$2:H5)+1,"")</f>
        <v/>
      </c>
      <c r="I6" s="30" t="str">
        <f>IF(AND(B6=I$1),LOOKUP(9.99999999999999E+307,$I$2:I5)+1,"")</f>
        <v/>
      </c>
      <c r="J6" s="30" t="str">
        <f>IF(AND(B6=J$1),LOOKUP(9.99999999999999E+307,$J$2:J5)+1,"")</f>
        <v/>
      </c>
      <c r="K6" s="30" t="str">
        <f>IF(AND(B6=K$1),LOOKUP(9.99999999999999E+307,$K$2:K5)+1,"")</f>
        <v/>
      </c>
      <c r="L6" s="30" t="str">
        <f>IF(AND(B6=L$1),LOOKUP(9.99999999999999E+307,$L$2:L5)+1,"")</f>
        <v/>
      </c>
      <c r="M6" s="30" t="str">
        <f>IF(AND(B6=M$1),LOOKUP(9.99999999999999E+307,$M$2:M5)+1,"")</f>
        <v/>
      </c>
      <c r="N6" s="30" t="str">
        <f>IF(AND($B6=N$1),LOOKUP(9.99999999999999E+307,$N$2:N5)+1,"")</f>
        <v/>
      </c>
      <c r="O6" s="30" t="str">
        <f>IF(AND($B6=O$1),LOOKUP(9.99999999999999E+307,$O$2:O5)+1,"")</f>
        <v/>
      </c>
      <c r="P6" s="30" t="str">
        <f>IF(AND($B6=P$1),LOOKUP(9.99999999999999E+307,$P$2:P5)+1,"")</f>
        <v/>
      </c>
      <c r="Q6" s="30" t="str">
        <f>IF(AND($B6=Q$1),LOOKUP(9.99999999999999E+307,$Q$2:Q5)+1,"")</f>
        <v/>
      </c>
      <c r="R6" s="30" t="str">
        <f>IF(AND($B6=R$1),LOOKUP(9.99999999999999E+307,$R$2:R5)+1,"")</f>
        <v/>
      </c>
      <c r="S6" s="314">
        <v>3</v>
      </c>
      <c r="Z6" s="258" t="str">
        <f t="shared" si="4"/>
        <v/>
      </c>
      <c r="AA6" s="258" t="str">
        <f t="shared" si="5"/>
        <v/>
      </c>
      <c r="AB6" s="259">
        <f t="shared" si="0"/>
        <v>1</v>
      </c>
      <c r="AC6" s="259">
        <f t="shared" si="1"/>
        <v>1</v>
      </c>
      <c r="AD6" s="260">
        <f t="shared" si="2"/>
        <v>1</v>
      </c>
      <c r="AE6" s="253" t="str">
        <f t="shared" si="3"/>
        <v>ม.1/1-1</v>
      </c>
    </row>
    <row r="7" spans="1:31" s="30" customFormat="1" ht="20.100000000000001" customHeight="1" x14ac:dyDescent="0.5">
      <c r="A7" s="30">
        <v>5</v>
      </c>
      <c r="B7" s="236" t="s">
        <v>224</v>
      </c>
      <c r="C7" s="261">
        <v>3030</v>
      </c>
      <c r="D7" s="262" t="s">
        <v>121</v>
      </c>
      <c r="E7" s="263" t="s">
        <v>637</v>
      </c>
      <c r="F7" s="263" t="s">
        <v>274</v>
      </c>
      <c r="G7" s="257" t="s">
        <v>324</v>
      </c>
      <c r="H7" s="30" t="str">
        <f>IF(AND(S7=H$1),LOOKUP(9.99999999999999E+307,$H$2:H6)+1,"")</f>
        <v/>
      </c>
      <c r="I7" s="30" t="str">
        <f>IF(AND(B7=I$1),LOOKUP(9.99999999999999E+307,$I$2:I6)+1,"")</f>
        <v/>
      </c>
      <c r="J7" s="30" t="str">
        <f>IF(AND(B7=J$1),LOOKUP(9.99999999999999E+307,$J$2:J6)+1,"")</f>
        <v/>
      </c>
      <c r="K7" s="30" t="str">
        <f>IF(AND(B7=K$1),LOOKUP(9.99999999999999E+307,$K$2:K6)+1,"")</f>
        <v/>
      </c>
      <c r="L7" s="30" t="str">
        <f>IF(AND(B7=L$1),LOOKUP(9.99999999999999E+307,$L$2:L6)+1,"")</f>
        <v/>
      </c>
      <c r="M7" s="30" t="str">
        <f>IF(AND(B7=M$1),LOOKUP(9.99999999999999E+307,$M$2:M6)+1,"")</f>
        <v/>
      </c>
      <c r="N7" s="30" t="str">
        <f>IF(AND($B7=N$1),LOOKUP(9.99999999999999E+307,$N$2:N6)+1,"")</f>
        <v/>
      </c>
      <c r="O7" s="30" t="str">
        <f>IF(AND($B7=O$1),LOOKUP(9.99999999999999E+307,$O$2:O6)+1,"")</f>
        <v/>
      </c>
      <c r="P7" s="30" t="str">
        <f>IF(AND($B7=P$1),LOOKUP(9.99999999999999E+307,$P$2:P6)+1,"")</f>
        <v/>
      </c>
      <c r="Q7" s="30" t="str">
        <f>IF(AND($B7=Q$1),LOOKUP(9.99999999999999E+307,$Q$2:Q6)+1,"")</f>
        <v/>
      </c>
      <c r="R7" s="30" t="str">
        <f>IF(AND($B7=R$1),LOOKUP(9.99999999999999E+307,$R$2:R6)+1,"")</f>
        <v/>
      </c>
      <c r="S7" s="314">
        <v>3</v>
      </c>
      <c r="Z7" s="258" t="str">
        <f t="shared" si="4"/>
        <v/>
      </c>
      <c r="AA7" s="258" t="str">
        <f t="shared" si="5"/>
        <v/>
      </c>
      <c r="AB7" s="259">
        <f t="shared" si="0"/>
        <v>1</v>
      </c>
      <c r="AC7" s="259">
        <f t="shared" si="1"/>
        <v>1</v>
      </c>
      <c r="AD7" s="260">
        <f t="shared" si="2"/>
        <v>1</v>
      </c>
      <c r="AE7" s="253" t="str">
        <f t="shared" si="3"/>
        <v>ม.1/1-1</v>
      </c>
    </row>
    <row r="8" spans="1:31" s="30" customFormat="1" ht="20.100000000000001" customHeight="1" x14ac:dyDescent="0.5">
      <c r="A8" s="30">
        <v>6</v>
      </c>
      <c r="B8" s="236" t="s">
        <v>224</v>
      </c>
      <c r="C8" s="261">
        <v>3049</v>
      </c>
      <c r="D8" s="262" t="s">
        <v>121</v>
      </c>
      <c r="E8" s="263" t="s">
        <v>638</v>
      </c>
      <c r="F8" s="263" t="s">
        <v>639</v>
      </c>
      <c r="G8" s="257" t="s">
        <v>323</v>
      </c>
      <c r="H8" s="30" t="str">
        <f>IF(AND(S8=H$1),LOOKUP(9.99999999999999E+307,$H$2:H7)+1,"")</f>
        <v/>
      </c>
      <c r="I8" s="30" t="str">
        <f>IF(AND(B8=I$1),LOOKUP(9.99999999999999E+307,$I$2:I7)+1,"")</f>
        <v/>
      </c>
      <c r="J8" s="30" t="str">
        <f>IF(AND(B8=J$1),LOOKUP(9.99999999999999E+307,$J$2:J7)+1,"")</f>
        <v/>
      </c>
      <c r="K8" s="30" t="str">
        <f>IF(AND(B8=K$1),LOOKUP(9.99999999999999E+307,$K$2:K7)+1,"")</f>
        <v/>
      </c>
      <c r="L8" s="30" t="str">
        <f>IF(AND(B8=L$1),LOOKUP(9.99999999999999E+307,$L$2:L7)+1,"")</f>
        <v/>
      </c>
      <c r="M8" s="30" t="str">
        <f>IF(AND(B8=M$1),LOOKUP(9.99999999999999E+307,$M$2:M7)+1,"")</f>
        <v/>
      </c>
      <c r="N8" s="30" t="str">
        <f>IF(AND($B8=N$1),LOOKUP(9.99999999999999E+307,$N$2:N7)+1,"")</f>
        <v/>
      </c>
      <c r="O8" s="30" t="str">
        <f>IF(AND($B8=O$1),LOOKUP(9.99999999999999E+307,$O$2:O7)+1,"")</f>
        <v/>
      </c>
      <c r="P8" s="30" t="str">
        <f>IF(AND($B8=P$1),LOOKUP(9.99999999999999E+307,$P$2:P7)+1,"")</f>
        <v/>
      </c>
      <c r="Q8" s="30" t="str">
        <f>IF(AND($B8=Q$1),LOOKUP(9.99999999999999E+307,$Q$2:Q7)+1,"")</f>
        <v/>
      </c>
      <c r="R8" s="30" t="str">
        <f>IF(AND($B8=R$1),LOOKUP(9.99999999999999E+307,$R$2:R7)+1,"")</f>
        <v/>
      </c>
      <c r="S8" s="314">
        <v>3</v>
      </c>
      <c r="Z8" s="258" t="str">
        <f t="shared" si="4"/>
        <v/>
      </c>
      <c r="AA8" s="258" t="str">
        <f t="shared" si="5"/>
        <v/>
      </c>
      <c r="AB8" s="259">
        <f t="shared" si="0"/>
        <v>1</v>
      </c>
      <c r="AC8" s="259">
        <f t="shared" si="1"/>
        <v>1</v>
      </c>
      <c r="AD8" s="260">
        <f t="shared" si="2"/>
        <v>1</v>
      </c>
      <c r="AE8" s="253" t="str">
        <f t="shared" si="3"/>
        <v>ม.1/1-1</v>
      </c>
    </row>
    <row r="9" spans="1:31" s="30" customFormat="1" ht="20.100000000000001" customHeight="1" x14ac:dyDescent="0.5">
      <c r="A9" s="30">
        <v>7</v>
      </c>
      <c r="B9" s="236" t="s">
        <v>224</v>
      </c>
      <c r="C9" s="261">
        <v>3164</v>
      </c>
      <c r="D9" s="262" t="s">
        <v>121</v>
      </c>
      <c r="E9" s="263" t="s">
        <v>387</v>
      </c>
      <c r="F9" s="263" t="s">
        <v>547</v>
      </c>
      <c r="G9" s="257" t="s">
        <v>325</v>
      </c>
      <c r="H9" s="30" t="str">
        <f>IF(AND(S9=H$1),LOOKUP(9.99999999999999E+307,$H$2:H8)+1,"")</f>
        <v/>
      </c>
      <c r="I9" s="30" t="str">
        <f>IF(AND(B9=I$1),LOOKUP(9.99999999999999E+307,$I$2:I8)+1,"")</f>
        <v/>
      </c>
      <c r="J9" s="30" t="str">
        <f>IF(AND(B9=J$1),LOOKUP(9.99999999999999E+307,$J$2:J8)+1,"")</f>
        <v/>
      </c>
      <c r="K9" s="30" t="str">
        <f>IF(AND(B9=K$1),LOOKUP(9.99999999999999E+307,$K$2:K8)+1,"")</f>
        <v/>
      </c>
      <c r="L9" s="30" t="str">
        <f>IF(AND(B9=L$1),LOOKUP(9.99999999999999E+307,$L$2:L8)+1,"")</f>
        <v/>
      </c>
      <c r="M9" s="30" t="str">
        <f>IF(AND(B9=M$1),LOOKUP(9.99999999999999E+307,$M$2:M8)+1,"")</f>
        <v/>
      </c>
      <c r="N9" s="30" t="str">
        <f>IF(AND($B9=N$1),LOOKUP(9.99999999999999E+307,$N$2:N8)+1,"")</f>
        <v/>
      </c>
      <c r="O9" s="30" t="str">
        <f>IF(AND($B9=O$1),LOOKUP(9.99999999999999E+307,$O$2:O8)+1,"")</f>
        <v/>
      </c>
      <c r="P9" s="30" t="str">
        <f>IF(AND($B9=P$1),LOOKUP(9.99999999999999E+307,$P$2:P8)+1,"")</f>
        <v/>
      </c>
      <c r="Q9" s="30" t="str">
        <f>IF(AND($B9=Q$1),LOOKUP(9.99999999999999E+307,$Q$2:Q8)+1,"")</f>
        <v/>
      </c>
      <c r="R9" s="30" t="str">
        <f>IF(AND($B9=R$1),LOOKUP(9.99999999999999E+307,$R$2:R8)+1,"")</f>
        <v/>
      </c>
      <c r="S9" s="314">
        <v>10</v>
      </c>
      <c r="Z9" s="258" t="str">
        <f t="shared" si="4"/>
        <v/>
      </c>
      <c r="AA9" s="258" t="str">
        <f t="shared" si="5"/>
        <v/>
      </c>
      <c r="AB9" s="259">
        <f t="shared" si="0"/>
        <v>1</v>
      </c>
      <c r="AC9" s="259">
        <f t="shared" si="1"/>
        <v>1</v>
      </c>
      <c r="AD9" s="260">
        <f t="shared" si="2"/>
        <v>1</v>
      </c>
      <c r="AE9" s="253" t="str">
        <f t="shared" si="3"/>
        <v>ม.1/1-1</v>
      </c>
    </row>
    <row r="10" spans="1:31" s="30" customFormat="1" ht="20.100000000000001" customHeight="1" x14ac:dyDescent="0.5">
      <c r="A10" s="30">
        <v>8</v>
      </c>
      <c r="B10" s="236" t="s">
        <v>224</v>
      </c>
      <c r="C10" s="261">
        <v>3235</v>
      </c>
      <c r="D10" s="262" t="s">
        <v>121</v>
      </c>
      <c r="E10" s="264" t="s">
        <v>640</v>
      </c>
      <c r="F10" s="263" t="s">
        <v>641</v>
      </c>
      <c r="G10" s="257" t="s">
        <v>326</v>
      </c>
      <c r="H10" s="30" t="str">
        <f>IF(AND(S10=H$1),LOOKUP(9.99999999999999E+307,$H$2:H9)+1,"")</f>
        <v/>
      </c>
      <c r="I10" s="30" t="str">
        <f>IF(AND(B10=I$1),LOOKUP(9.99999999999999E+307,$I$2:I9)+1,"")</f>
        <v/>
      </c>
      <c r="J10" s="30" t="str">
        <f>IF(AND(B10=J$1),LOOKUP(9.99999999999999E+307,$J$2:J9)+1,"")</f>
        <v/>
      </c>
      <c r="K10" s="30" t="str">
        <f>IF(AND(B10=K$1),LOOKUP(9.99999999999999E+307,$K$2:K9)+1,"")</f>
        <v/>
      </c>
      <c r="L10" s="30" t="str">
        <f>IF(AND(B10=L$1),LOOKUP(9.99999999999999E+307,$L$2:L9)+1,"")</f>
        <v/>
      </c>
      <c r="M10" s="30" t="str">
        <f>IF(AND(B10=M$1),LOOKUP(9.99999999999999E+307,$M$2:M9)+1,"")</f>
        <v/>
      </c>
      <c r="N10" s="30" t="str">
        <f>IF(AND($B10=N$1),LOOKUP(9.99999999999999E+307,$N$2:N9)+1,"")</f>
        <v/>
      </c>
      <c r="O10" s="30" t="str">
        <f>IF(AND($B10=O$1),LOOKUP(9.99999999999999E+307,$O$2:O9)+1,"")</f>
        <v/>
      </c>
      <c r="P10" s="30" t="str">
        <f>IF(AND($B10=P$1),LOOKUP(9.99999999999999E+307,$P$2:P9)+1,"")</f>
        <v/>
      </c>
      <c r="Q10" s="30" t="str">
        <f>IF(AND($B10=Q$1),LOOKUP(9.99999999999999E+307,$Q$2:Q9)+1,"")</f>
        <v/>
      </c>
      <c r="R10" s="30" t="str">
        <f>IF(AND($B10=R$1),LOOKUP(9.99999999999999E+307,$R$2:R9)+1,"")</f>
        <v/>
      </c>
      <c r="S10" s="314">
        <v>10</v>
      </c>
      <c r="Z10" s="258" t="str">
        <f t="shared" si="4"/>
        <v/>
      </c>
      <c r="AA10" s="258" t="str">
        <f t="shared" si="5"/>
        <v/>
      </c>
      <c r="AB10" s="259">
        <f t="shared" si="0"/>
        <v>1</v>
      </c>
      <c r="AC10" s="259">
        <f t="shared" si="1"/>
        <v>1</v>
      </c>
      <c r="AD10" s="260">
        <f t="shared" si="2"/>
        <v>1</v>
      </c>
      <c r="AE10" s="253" t="str">
        <f t="shared" si="3"/>
        <v>ม.1/1-1</v>
      </c>
    </row>
    <row r="11" spans="1:31" s="30" customFormat="1" ht="20.100000000000001" customHeight="1" x14ac:dyDescent="0.5">
      <c r="A11" s="30">
        <v>9</v>
      </c>
      <c r="B11" s="236" t="s">
        <v>224</v>
      </c>
      <c r="C11" s="261">
        <v>3238</v>
      </c>
      <c r="D11" s="262" t="s">
        <v>121</v>
      </c>
      <c r="E11" s="263" t="s">
        <v>642</v>
      </c>
      <c r="F11" s="263" t="s">
        <v>264</v>
      </c>
      <c r="G11" s="257" t="s">
        <v>327</v>
      </c>
      <c r="H11" s="30" t="str">
        <f>IF(AND(S11=H$1),LOOKUP(9.99999999999999E+307,$H$2:H10)+1,"")</f>
        <v/>
      </c>
      <c r="I11" s="30" t="str">
        <f>IF(AND(B11=I$1),LOOKUP(9.99999999999999E+307,$I$2:I10)+1,"")</f>
        <v/>
      </c>
      <c r="J11" s="30" t="str">
        <f>IF(AND(B11=J$1),LOOKUP(9.99999999999999E+307,$J$2:J10)+1,"")</f>
        <v/>
      </c>
      <c r="K11" s="30" t="str">
        <f>IF(AND(B11=K$1),LOOKUP(9.99999999999999E+307,$K$2:K10)+1,"")</f>
        <v/>
      </c>
      <c r="L11" s="30" t="str">
        <f>IF(AND(B11=L$1),LOOKUP(9.99999999999999E+307,$L$2:L10)+1,"")</f>
        <v/>
      </c>
      <c r="M11" s="30" t="str">
        <f>IF(AND(B11=M$1),LOOKUP(9.99999999999999E+307,$M$2:M10)+1,"")</f>
        <v/>
      </c>
      <c r="N11" s="30" t="str">
        <f>IF(AND($B11=N$1),LOOKUP(9.99999999999999E+307,$N$2:N10)+1,"")</f>
        <v/>
      </c>
      <c r="O11" s="30" t="str">
        <f>IF(AND($B11=O$1),LOOKUP(9.99999999999999E+307,$O$2:O10)+1,"")</f>
        <v/>
      </c>
      <c r="P11" s="30" t="str">
        <f>IF(AND($B11=P$1),LOOKUP(9.99999999999999E+307,$P$2:P10)+1,"")</f>
        <v/>
      </c>
      <c r="Q11" s="30" t="str">
        <f>IF(AND($B11=Q$1),LOOKUP(9.99999999999999E+307,$Q$2:Q10)+1,"")</f>
        <v/>
      </c>
      <c r="R11" s="30" t="str">
        <f>IF(AND($B11=R$1),LOOKUP(9.99999999999999E+307,$R$2:R10)+1,"")</f>
        <v/>
      </c>
      <c r="S11" s="314">
        <v>1</v>
      </c>
      <c r="Z11" s="258" t="str">
        <f t="shared" si="4"/>
        <v/>
      </c>
      <c r="AA11" s="258" t="str">
        <f t="shared" si="5"/>
        <v/>
      </c>
      <c r="AB11" s="259">
        <f t="shared" si="0"/>
        <v>1</v>
      </c>
      <c r="AC11" s="259">
        <f t="shared" si="1"/>
        <v>1</v>
      </c>
      <c r="AD11" s="260">
        <f t="shared" si="2"/>
        <v>1</v>
      </c>
      <c r="AE11" s="253" t="str">
        <f t="shared" si="3"/>
        <v>ม.1/1-1</v>
      </c>
    </row>
    <row r="12" spans="1:31" s="30" customFormat="1" ht="20.100000000000001" customHeight="1" x14ac:dyDescent="0.5">
      <c r="A12" s="30">
        <v>10</v>
      </c>
      <c r="B12" s="236" t="s">
        <v>224</v>
      </c>
      <c r="C12" s="261">
        <v>3307</v>
      </c>
      <c r="D12" s="262" t="s">
        <v>121</v>
      </c>
      <c r="E12" s="263" t="s">
        <v>643</v>
      </c>
      <c r="F12" s="263" t="s">
        <v>275</v>
      </c>
      <c r="G12" s="257" t="s">
        <v>328</v>
      </c>
      <c r="H12" s="30" t="str">
        <f>IF(AND(S12=H$1),LOOKUP(9.99999999999999E+307,$H$2:H11)+1,"")</f>
        <v/>
      </c>
      <c r="I12" s="30" t="str">
        <f>IF(AND(B12=I$1),LOOKUP(9.99999999999999E+307,$I$2:I11)+1,"")</f>
        <v/>
      </c>
      <c r="J12" s="30" t="str">
        <f>IF(AND(B12=J$1),LOOKUP(9.99999999999999E+307,$J$2:J11)+1,"")</f>
        <v/>
      </c>
      <c r="K12" s="30" t="str">
        <f>IF(AND(B12=K$1),LOOKUP(9.99999999999999E+307,$K$2:K11)+1,"")</f>
        <v/>
      </c>
      <c r="L12" s="30" t="str">
        <f>IF(AND(B12=L$1),LOOKUP(9.99999999999999E+307,$L$2:L11)+1,"")</f>
        <v/>
      </c>
      <c r="M12" s="30" t="str">
        <f>IF(AND(B12=M$1),LOOKUP(9.99999999999999E+307,$M$2:M11)+1,"")</f>
        <v/>
      </c>
      <c r="N12" s="30" t="str">
        <f>IF(AND($B12=N$1),LOOKUP(9.99999999999999E+307,$N$2:N11)+1,"")</f>
        <v/>
      </c>
      <c r="O12" s="30" t="str">
        <f>IF(AND($B12=O$1),LOOKUP(9.99999999999999E+307,$O$2:O11)+1,"")</f>
        <v/>
      </c>
      <c r="P12" s="30" t="str">
        <f>IF(AND($B12=P$1),LOOKUP(9.99999999999999E+307,$P$2:P11)+1,"")</f>
        <v/>
      </c>
      <c r="Q12" s="30" t="str">
        <f>IF(AND($B12=Q$1),LOOKUP(9.99999999999999E+307,$Q$2:Q11)+1,"")</f>
        <v/>
      </c>
      <c r="R12" s="30" t="str">
        <f>IF(AND($B12=R$1),LOOKUP(9.99999999999999E+307,$R$2:R11)+1,"")</f>
        <v/>
      </c>
      <c r="S12" s="314">
        <v>3</v>
      </c>
      <c r="Z12" s="258" t="str">
        <f t="shared" si="4"/>
        <v/>
      </c>
      <c r="AA12" s="258" t="str">
        <f t="shared" si="5"/>
        <v/>
      </c>
      <c r="AB12" s="259">
        <f t="shared" si="0"/>
        <v>1</v>
      </c>
      <c r="AC12" s="259">
        <f t="shared" si="1"/>
        <v>1</v>
      </c>
      <c r="AD12" s="260">
        <f t="shared" si="2"/>
        <v>1</v>
      </c>
      <c r="AE12" s="253" t="str">
        <f t="shared" si="3"/>
        <v>ม.1/1-1</v>
      </c>
    </row>
    <row r="13" spans="1:31" s="30" customFormat="1" ht="20.100000000000001" customHeight="1" x14ac:dyDescent="0.5">
      <c r="A13" s="30">
        <v>11</v>
      </c>
      <c r="B13" s="236" t="s">
        <v>224</v>
      </c>
      <c r="C13" s="261">
        <v>3320</v>
      </c>
      <c r="D13" s="262" t="s">
        <v>121</v>
      </c>
      <c r="E13" s="263" t="s">
        <v>644</v>
      </c>
      <c r="F13" s="263" t="s">
        <v>645</v>
      </c>
      <c r="G13" s="257" t="s">
        <v>329</v>
      </c>
      <c r="H13" s="30" t="str">
        <f>IF(AND(S13=H$1),LOOKUP(9.99999999999999E+307,$H$2:H12)+1,"")</f>
        <v/>
      </c>
      <c r="I13" s="30" t="str">
        <f>IF(AND(B13=I$1),LOOKUP(9.99999999999999E+307,$I$2:I12)+1,"")</f>
        <v/>
      </c>
      <c r="J13" s="30" t="str">
        <f>IF(AND(B13=J$1),LOOKUP(9.99999999999999E+307,$J$2:J12)+1,"")</f>
        <v/>
      </c>
      <c r="K13" s="30" t="str">
        <f>IF(AND(B13=K$1),LOOKUP(9.99999999999999E+307,$K$2:K12)+1,"")</f>
        <v/>
      </c>
      <c r="L13" s="30" t="str">
        <f>IF(AND(B13=L$1),LOOKUP(9.99999999999999E+307,$L$2:L12)+1,"")</f>
        <v/>
      </c>
      <c r="M13" s="30" t="str">
        <f>IF(AND(B13=M$1),LOOKUP(9.99999999999999E+307,$M$2:M12)+1,"")</f>
        <v/>
      </c>
      <c r="N13" s="30" t="str">
        <f>IF(AND($B13=N$1),LOOKUP(9.99999999999999E+307,$N$2:N12)+1,"")</f>
        <v/>
      </c>
      <c r="O13" s="30" t="str">
        <f>IF(AND($B13=O$1),LOOKUP(9.99999999999999E+307,$O$2:O12)+1,"")</f>
        <v/>
      </c>
      <c r="P13" s="30" t="str">
        <f>IF(AND($B13=P$1),LOOKUP(9.99999999999999E+307,$P$2:P12)+1,"")</f>
        <v/>
      </c>
      <c r="Q13" s="30" t="str">
        <f>IF(AND($B13=Q$1),LOOKUP(9.99999999999999E+307,$Q$2:Q12)+1,"")</f>
        <v/>
      </c>
      <c r="R13" s="30" t="str">
        <f>IF(AND($B13=R$1),LOOKUP(9.99999999999999E+307,$R$2:R12)+1,"")</f>
        <v/>
      </c>
      <c r="S13" s="314">
        <v>3</v>
      </c>
      <c r="Z13" s="258" t="str">
        <f t="shared" si="4"/>
        <v/>
      </c>
      <c r="AA13" s="258" t="str">
        <f t="shared" si="5"/>
        <v/>
      </c>
      <c r="AB13" s="259">
        <f t="shared" si="0"/>
        <v>1</v>
      </c>
      <c r="AC13" s="259">
        <f t="shared" si="1"/>
        <v>1</v>
      </c>
      <c r="AD13" s="260">
        <f t="shared" si="2"/>
        <v>1</v>
      </c>
      <c r="AE13" s="253" t="str">
        <f t="shared" si="3"/>
        <v>ม.1/1-1</v>
      </c>
    </row>
    <row r="14" spans="1:31" s="30" customFormat="1" ht="20.100000000000001" customHeight="1" x14ac:dyDescent="0.5">
      <c r="A14" s="30">
        <v>12</v>
      </c>
      <c r="B14" s="236" t="s">
        <v>224</v>
      </c>
      <c r="C14" s="261">
        <v>3456</v>
      </c>
      <c r="D14" s="262" t="s">
        <v>121</v>
      </c>
      <c r="E14" s="263" t="s">
        <v>525</v>
      </c>
      <c r="F14" s="263" t="s">
        <v>354</v>
      </c>
      <c r="G14" s="257" t="s">
        <v>330</v>
      </c>
      <c r="H14" s="30" t="str">
        <f>IF(AND(S14=H$1),LOOKUP(9.99999999999999E+307,$H$2:H13)+1,"")</f>
        <v/>
      </c>
      <c r="I14" s="30" t="str">
        <f>IF(AND(B14=I$1),LOOKUP(9.99999999999999E+307,$I$2:I13)+1,"")</f>
        <v/>
      </c>
      <c r="J14" s="30" t="str">
        <f>IF(AND(B14=J$1),LOOKUP(9.99999999999999E+307,$J$2:J13)+1,"")</f>
        <v/>
      </c>
      <c r="K14" s="30" t="str">
        <f>IF(AND(B14=K$1),LOOKUP(9.99999999999999E+307,$K$2:K13)+1,"")</f>
        <v/>
      </c>
      <c r="L14" s="30" t="str">
        <f>IF(AND(B14=L$1),LOOKUP(9.99999999999999E+307,$L$2:L13)+1,"")</f>
        <v/>
      </c>
      <c r="M14" s="30" t="str">
        <f>IF(AND(B14=M$1),LOOKUP(9.99999999999999E+307,$M$2:M13)+1,"")</f>
        <v/>
      </c>
      <c r="N14" s="30" t="str">
        <f>IF(AND($B14=N$1),LOOKUP(9.99999999999999E+307,$N$2:N13)+1,"")</f>
        <v/>
      </c>
      <c r="O14" s="30" t="str">
        <f>IF(AND($B14=O$1),LOOKUP(9.99999999999999E+307,$O$2:O13)+1,"")</f>
        <v/>
      </c>
      <c r="P14" s="30" t="str">
        <f>IF(AND($B14=P$1),LOOKUP(9.99999999999999E+307,$P$2:P13)+1,"")</f>
        <v/>
      </c>
      <c r="Q14" s="30" t="str">
        <f>IF(AND($B14=Q$1),LOOKUP(9.99999999999999E+307,$Q$2:Q13)+1,"")</f>
        <v/>
      </c>
      <c r="R14" s="30" t="str">
        <f>IF(AND($B14=R$1),LOOKUP(9.99999999999999E+307,$R$2:R13)+1,"")</f>
        <v/>
      </c>
      <c r="S14" s="314">
        <v>4</v>
      </c>
      <c r="Z14" s="258" t="str">
        <f t="shared" si="4"/>
        <v/>
      </c>
      <c r="AA14" s="258" t="str">
        <f t="shared" si="5"/>
        <v/>
      </c>
      <c r="AB14" s="259">
        <f t="shared" si="0"/>
        <v>1</v>
      </c>
      <c r="AC14" s="259">
        <f t="shared" si="1"/>
        <v>1</v>
      </c>
      <c r="AD14" s="260">
        <f t="shared" si="2"/>
        <v>1</v>
      </c>
      <c r="AE14" s="253" t="str">
        <f t="shared" si="3"/>
        <v>ม.1/1-1</v>
      </c>
    </row>
    <row r="15" spans="1:31" s="30" customFormat="1" ht="20.100000000000001" customHeight="1" x14ac:dyDescent="0.5">
      <c r="A15" s="30">
        <v>13</v>
      </c>
      <c r="B15" s="236" t="s">
        <v>224</v>
      </c>
      <c r="C15" s="261">
        <v>3462</v>
      </c>
      <c r="D15" s="262" t="s">
        <v>121</v>
      </c>
      <c r="E15" s="263" t="s">
        <v>646</v>
      </c>
      <c r="F15" s="263" t="s">
        <v>647</v>
      </c>
      <c r="G15" s="257" t="s">
        <v>331</v>
      </c>
      <c r="H15" s="30" t="str">
        <f>IF(AND(S15=H$1),LOOKUP(9.99999999999999E+307,$H$2:H14)+1,"")</f>
        <v/>
      </c>
      <c r="I15" s="30" t="str">
        <f>IF(AND(B15=I$1),LOOKUP(9.99999999999999E+307,$I$2:I14)+1,"")</f>
        <v/>
      </c>
      <c r="J15" s="30" t="str">
        <f>IF(AND(B15=J$1),LOOKUP(9.99999999999999E+307,$J$2:J14)+1,"")</f>
        <v/>
      </c>
      <c r="K15" s="30" t="str">
        <f>IF(AND(B15=K$1),LOOKUP(9.99999999999999E+307,$K$2:K14)+1,"")</f>
        <v/>
      </c>
      <c r="L15" s="30" t="str">
        <f>IF(AND(B15=L$1),LOOKUP(9.99999999999999E+307,$L$2:L14)+1,"")</f>
        <v/>
      </c>
      <c r="M15" s="30" t="str">
        <f>IF(AND(B15=M$1),LOOKUP(9.99999999999999E+307,$M$2:M14)+1,"")</f>
        <v/>
      </c>
      <c r="N15" s="30" t="str">
        <f>IF(AND($B15=N$1),LOOKUP(9.99999999999999E+307,$N$2:N14)+1,"")</f>
        <v/>
      </c>
      <c r="O15" s="30" t="str">
        <f>IF(AND($B15=O$1),LOOKUP(9.99999999999999E+307,$O$2:O14)+1,"")</f>
        <v/>
      </c>
      <c r="P15" s="30" t="str">
        <f>IF(AND($B15=P$1),LOOKUP(9.99999999999999E+307,$P$2:P14)+1,"")</f>
        <v/>
      </c>
      <c r="Q15" s="30" t="str">
        <f>IF(AND($B15=Q$1),LOOKUP(9.99999999999999E+307,$Q$2:Q14)+1,"")</f>
        <v/>
      </c>
      <c r="R15" s="30" t="str">
        <f>IF(AND($B15=R$1),LOOKUP(9.99999999999999E+307,$R$2:R14)+1,"")</f>
        <v/>
      </c>
      <c r="S15" s="314">
        <v>10</v>
      </c>
      <c r="Z15" s="258" t="str">
        <f t="shared" si="4"/>
        <v/>
      </c>
      <c r="AA15" s="258" t="str">
        <f t="shared" si="5"/>
        <v/>
      </c>
      <c r="AB15" s="259">
        <f t="shared" si="0"/>
        <v>1</v>
      </c>
      <c r="AC15" s="259">
        <f t="shared" si="1"/>
        <v>1</v>
      </c>
      <c r="AD15" s="260">
        <f t="shared" si="2"/>
        <v>1</v>
      </c>
      <c r="AE15" s="253" t="str">
        <f t="shared" si="3"/>
        <v>ม.1/1-1</v>
      </c>
    </row>
    <row r="16" spans="1:31" s="30" customFormat="1" ht="20.100000000000001" customHeight="1" x14ac:dyDescent="0.5">
      <c r="A16" s="30">
        <v>14</v>
      </c>
      <c r="B16" s="236" t="s">
        <v>224</v>
      </c>
      <c r="C16" s="261">
        <v>3583</v>
      </c>
      <c r="D16" s="262" t="s">
        <v>121</v>
      </c>
      <c r="E16" s="263" t="s">
        <v>648</v>
      </c>
      <c r="F16" s="263" t="s">
        <v>649</v>
      </c>
      <c r="G16" s="257" t="s">
        <v>332</v>
      </c>
      <c r="H16" s="30" t="str">
        <f>IF(AND(S16=H$1),LOOKUP(9.99999999999999E+307,$H$2:H15)+1,"")</f>
        <v/>
      </c>
      <c r="I16" s="30" t="str">
        <f>IF(AND(B16=I$1),LOOKUP(9.99999999999999E+307,$I$2:I15)+1,"")</f>
        <v/>
      </c>
      <c r="J16" s="30" t="str">
        <f>IF(AND(B16=J$1),LOOKUP(9.99999999999999E+307,$J$2:J15)+1,"")</f>
        <v/>
      </c>
      <c r="K16" s="30" t="str">
        <f>IF(AND(B16=K$1),LOOKUP(9.99999999999999E+307,$K$2:K15)+1,"")</f>
        <v/>
      </c>
      <c r="L16" s="30" t="str">
        <f>IF(AND(B16=L$1),LOOKUP(9.99999999999999E+307,$L$2:L15)+1,"")</f>
        <v/>
      </c>
      <c r="M16" s="30" t="str">
        <f>IF(AND(B16=M$1),LOOKUP(9.99999999999999E+307,$M$2:M15)+1,"")</f>
        <v/>
      </c>
      <c r="N16" s="30" t="str">
        <f>IF(AND($B16=N$1),LOOKUP(9.99999999999999E+307,$N$2:N15)+1,"")</f>
        <v/>
      </c>
      <c r="O16" s="30" t="str">
        <f>IF(AND($B16=O$1),LOOKUP(9.99999999999999E+307,$O$2:O15)+1,"")</f>
        <v/>
      </c>
      <c r="P16" s="30" t="str">
        <f>IF(AND($B16=P$1),LOOKUP(9.99999999999999E+307,$P$2:P15)+1,"")</f>
        <v/>
      </c>
      <c r="Q16" s="30" t="str">
        <f>IF(AND($B16=Q$1),LOOKUP(9.99999999999999E+307,$Q$2:Q15)+1,"")</f>
        <v/>
      </c>
      <c r="R16" s="30" t="str">
        <f>IF(AND($B16=R$1),LOOKUP(9.99999999999999E+307,$R$2:R15)+1,"")</f>
        <v/>
      </c>
      <c r="S16" s="314">
        <v>3</v>
      </c>
      <c r="Z16" s="258" t="str">
        <f t="shared" si="4"/>
        <v/>
      </c>
      <c r="AA16" s="258" t="str">
        <f t="shared" si="5"/>
        <v/>
      </c>
      <c r="AB16" s="259">
        <f t="shared" si="0"/>
        <v>1</v>
      </c>
      <c r="AC16" s="259">
        <f t="shared" si="1"/>
        <v>1</v>
      </c>
      <c r="AD16" s="260">
        <f t="shared" si="2"/>
        <v>1</v>
      </c>
      <c r="AE16" s="253" t="str">
        <f t="shared" si="3"/>
        <v>ม.1/1-1</v>
      </c>
    </row>
    <row r="17" spans="1:31" s="30" customFormat="1" ht="20.100000000000001" customHeight="1" x14ac:dyDescent="0.5">
      <c r="A17" s="30">
        <v>15</v>
      </c>
      <c r="B17" s="236" t="s">
        <v>224</v>
      </c>
      <c r="C17" s="261">
        <v>3863</v>
      </c>
      <c r="D17" s="262" t="s">
        <v>121</v>
      </c>
      <c r="E17" s="263" t="s">
        <v>650</v>
      </c>
      <c r="F17" s="263" t="s">
        <v>651</v>
      </c>
      <c r="G17" s="257" t="s">
        <v>333</v>
      </c>
      <c r="H17" s="30" t="str">
        <f>IF(AND(S17=H$1),LOOKUP(9.99999999999999E+307,$H$2:H16)+1,"")</f>
        <v/>
      </c>
      <c r="I17" s="30" t="str">
        <f>IF(AND(B17=I$1),LOOKUP(9.99999999999999E+307,$I$2:I16)+1,"")</f>
        <v/>
      </c>
      <c r="J17" s="30" t="str">
        <f>IF(AND(B17=J$1),LOOKUP(9.99999999999999E+307,$J$2:J16)+1,"")</f>
        <v/>
      </c>
      <c r="K17" s="30" t="str">
        <f>IF(AND(B17=K$1),LOOKUP(9.99999999999999E+307,$K$2:K16)+1,"")</f>
        <v/>
      </c>
      <c r="L17" s="30" t="str">
        <f>IF(AND(B17=L$1),LOOKUP(9.99999999999999E+307,$L$2:L16)+1,"")</f>
        <v/>
      </c>
      <c r="M17" s="30" t="str">
        <f>IF(AND(B17=M$1),LOOKUP(9.99999999999999E+307,$M$2:M16)+1,"")</f>
        <v/>
      </c>
      <c r="N17" s="30" t="str">
        <f>IF(AND($B17=N$1),LOOKUP(9.99999999999999E+307,$N$2:N16)+1,"")</f>
        <v/>
      </c>
      <c r="O17" s="30" t="str">
        <f>IF(AND($B17=O$1),LOOKUP(9.99999999999999E+307,$O$2:O16)+1,"")</f>
        <v/>
      </c>
      <c r="P17" s="30" t="str">
        <f>IF(AND($B17=P$1),LOOKUP(9.99999999999999E+307,$P$2:P16)+1,"")</f>
        <v/>
      </c>
      <c r="Q17" s="30" t="str">
        <f>IF(AND($B17=Q$1),LOOKUP(9.99999999999999E+307,$Q$2:Q16)+1,"")</f>
        <v/>
      </c>
      <c r="R17" s="30" t="str">
        <f>IF(AND($B17=R$1),LOOKUP(9.99999999999999E+307,$R$2:R16)+1,"")</f>
        <v/>
      </c>
      <c r="S17" s="314">
        <v>3</v>
      </c>
      <c r="Z17" s="258" t="str">
        <f t="shared" si="4"/>
        <v/>
      </c>
      <c r="AA17" s="258" t="str">
        <f t="shared" si="5"/>
        <v/>
      </c>
      <c r="AB17" s="259">
        <f t="shared" si="0"/>
        <v>1</v>
      </c>
      <c r="AC17" s="259">
        <f t="shared" si="1"/>
        <v>1</v>
      </c>
      <c r="AD17" s="260">
        <f t="shared" si="2"/>
        <v>1</v>
      </c>
      <c r="AE17" s="253" t="str">
        <f t="shared" si="3"/>
        <v>ม.1/1-1</v>
      </c>
    </row>
    <row r="18" spans="1:31" s="30" customFormat="1" ht="20.100000000000001" customHeight="1" x14ac:dyDescent="0.5">
      <c r="A18" s="30">
        <v>16</v>
      </c>
      <c r="B18" s="236" t="s">
        <v>224</v>
      </c>
      <c r="C18" s="261">
        <v>4017</v>
      </c>
      <c r="D18" s="262" t="s">
        <v>121</v>
      </c>
      <c r="E18" s="263" t="s">
        <v>652</v>
      </c>
      <c r="F18" s="263" t="s">
        <v>394</v>
      </c>
      <c r="G18" s="257" t="s">
        <v>334</v>
      </c>
      <c r="H18" s="30" t="str">
        <f>IF(AND(S18=H$1),LOOKUP(9.99999999999999E+307,$H$2:H17)+1,"")</f>
        <v/>
      </c>
      <c r="I18" s="30" t="str">
        <f>IF(AND(B18=I$1),LOOKUP(9.99999999999999E+307,$I$2:I17)+1,"")</f>
        <v/>
      </c>
      <c r="J18" s="30" t="str">
        <f>IF(AND(B18=J$1),LOOKUP(9.99999999999999E+307,$J$2:J17)+1,"")</f>
        <v/>
      </c>
      <c r="K18" s="30" t="str">
        <f>IF(AND(B18=K$1),LOOKUP(9.99999999999999E+307,$K$2:K17)+1,"")</f>
        <v/>
      </c>
      <c r="L18" s="30" t="str">
        <f>IF(AND(B18=L$1),LOOKUP(9.99999999999999E+307,$L$2:L17)+1,"")</f>
        <v/>
      </c>
      <c r="M18" s="30" t="str">
        <f>IF(AND(B18=M$1),LOOKUP(9.99999999999999E+307,$M$2:M17)+1,"")</f>
        <v/>
      </c>
      <c r="N18" s="30" t="str">
        <f>IF(AND($B18=N$1),LOOKUP(9.99999999999999E+307,$N$2:N17)+1,"")</f>
        <v/>
      </c>
      <c r="O18" s="30" t="str">
        <f>IF(AND($B18=O$1),LOOKUP(9.99999999999999E+307,$O$2:O17)+1,"")</f>
        <v/>
      </c>
      <c r="P18" s="30" t="str">
        <f>IF(AND($B18=P$1),LOOKUP(9.99999999999999E+307,$P$2:P17)+1,"")</f>
        <v/>
      </c>
      <c r="Q18" s="30" t="str">
        <f>IF(AND($B18=Q$1),LOOKUP(9.99999999999999E+307,$Q$2:Q17)+1,"")</f>
        <v/>
      </c>
      <c r="R18" s="30" t="str">
        <f>IF(AND($B18=R$1),LOOKUP(9.99999999999999E+307,$R$2:R17)+1,"")</f>
        <v/>
      </c>
      <c r="S18" s="314">
        <v>9</v>
      </c>
      <c r="Z18" s="258" t="str">
        <f t="shared" si="4"/>
        <v/>
      </c>
      <c r="AA18" s="258" t="str">
        <f t="shared" si="5"/>
        <v/>
      </c>
      <c r="AB18" s="259">
        <f t="shared" si="0"/>
        <v>1</v>
      </c>
      <c r="AC18" s="259">
        <f t="shared" si="1"/>
        <v>1</v>
      </c>
      <c r="AD18" s="260">
        <f t="shared" si="2"/>
        <v>1</v>
      </c>
      <c r="AE18" s="253" t="str">
        <f t="shared" si="3"/>
        <v>ม.1/1-1</v>
      </c>
    </row>
    <row r="19" spans="1:31" s="30" customFormat="1" ht="20.100000000000001" customHeight="1" x14ac:dyDescent="0.5">
      <c r="A19" s="30">
        <v>17</v>
      </c>
      <c r="B19" s="236" t="s">
        <v>224</v>
      </c>
      <c r="C19" s="261">
        <v>4021</v>
      </c>
      <c r="D19" s="262" t="s">
        <v>121</v>
      </c>
      <c r="E19" s="263" t="s">
        <v>653</v>
      </c>
      <c r="F19" s="263" t="s">
        <v>654</v>
      </c>
      <c r="G19" s="257" t="s">
        <v>240</v>
      </c>
      <c r="H19" s="30" t="str">
        <f>IF(AND(S19=H$1),LOOKUP(9.99999999999999E+307,$H$2:H18)+1,"")</f>
        <v/>
      </c>
      <c r="I19" s="30" t="str">
        <f>IF(AND(B19=I$1),LOOKUP(9.99999999999999E+307,$I$2:I18)+1,"")</f>
        <v/>
      </c>
      <c r="J19" s="30" t="str">
        <f>IF(AND(B19=J$1),LOOKUP(9.99999999999999E+307,$J$2:J18)+1,"")</f>
        <v/>
      </c>
      <c r="K19" s="30" t="str">
        <f>IF(AND(B19=K$1),LOOKUP(9.99999999999999E+307,$K$2:K18)+1,"")</f>
        <v/>
      </c>
      <c r="L19" s="30" t="str">
        <f>IF(AND(B19=L$1),LOOKUP(9.99999999999999E+307,$L$2:L18)+1,"")</f>
        <v/>
      </c>
      <c r="M19" s="30" t="str">
        <f>IF(AND(B19=M$1),LOOKUP(9.99999999999999E+307,$M$2:M18)+1,"")</f>
        <v/>
      </c>
      <c r="N19" s="30" t="str">
        <f>IF(AND($B19=N$1),LOOKUP(9.99999999999999E+307,$N$2:N18)+1,"")</f>
        <v/>
      </c>
      <c r="O19" s="30" t="str">
        <f>IF(AND($B19=O$1),LOOKUP(9.99999999999999E+307,$O$2:O18)+1,"")</f>
        <v/>
      </c>
      <c r="P19" s="30" t="str">
        <f>IF(AND($B19=P$1),LOOKUP(9.99999999999999E+307,$P$2:P18)+1,"")</f>
        <v/>
      </c>
      <c r="Q19" s="30" t="str">
        <f>IF(AND($B19=Q$1),LOOKUP(9.99999999999999E+307,$Q$2:Q18)+1,"")</f>
        <v/>
      </c>
      <c r="R19" s="30" t="str">
        <f>IF(AND($B19=R$1),LOOKUP(9.99999999999999E+307,$R$2:R18)+1,"")</f>
        <v/>
      </c>
      <c r="S19" s="314">
        <v>9</v>
      </c>
      <c r="Z19" s="258" t="str">
        <f t="shared" si="4"/>
        <v/>
      </c>
      <c r="AA19" s="258" t="str">
        <f t="shared" si="5"/>
        <v/>
      </c>
      <c r="AB19" s="259">
        <f t="shared" si="0"/>
        <v>1</v>
      </c>
      <c r="AC19" s="259">
        <f t="shared" si="1"/>
        <v>1</v>
      </c>
      <c r="AD19" s="260">
        <f t="shared" si="2"/>
        <v>1</v>
      </c>
      <c r="AE19" s="253" t="str">
        <f t="shared" si="3"/>
        <v>ม.1/1-1</v>
      </c>
    </row>
    <row r="20" spans="1:31" s="30" customFormat="1" ht="20.100000000000001" customHeight="1" x14ac:dyDescent="0.5">
      <c r="A20" s="30">
        <v>18</v>
      </c>
      <c r="B20" s="236" t="s">
        <v>224</v>
      </c>
      <c r="C20" s="261">
        <v>3019</v>
      </c>
      <c r="D20" s="262" t="s">
        <v>210</v>
      </c>
      <c r="E20" s="263" t="s">
        <v>655</v>
      </c>
      <c r="F20" s="263" t="s">
        <v>656</v>
      </c>
      <c r="G20" s="257" t="s">
        <v>335</v>
      </c>
      <c r="H20" s="30" t="str">
        <f>IF(AND(S20=H$1),LOOKUP(9.99999999999999E+307,$H$2:H19)+1,"")</f>
        <v/>
      </c>
      <c r="I20" s="30" t="str">
        <f>IF(AND(B20=I$1),LOOKUP(9.99999999999999E+307,$I$2:I19)+1,"")</f>
        <v/>
      </c>
      <c r="J20" s="30" t="str">
        <f>IF(AND(B20=J$1),LOOKUP(9.99999999999999E+307,$J$2:J19)+1,"")</f>
        <v/>
      </c>
      <c r="K20" s="30" t="str">
        <f>IF(AND(B20=K$1),LOOKUP(9.99999999999999E+307,$K$2:K19)+1,"")</f>
        <v/>
      </c>
      <c r="L20" s="30" t="str">
        <f>IF(AND(B20=L$1),LOOKUP(9.99999999999999E+307,$L$2:L19)+1,"")</f>
        <v/>
      </c>
      <c r="M20" s="30" t="str">
        <f>IF(AND(B20=M$1),LOOKUP(9.99999999999999E+307,$M$2:M19)+1,"")</f>
        <v/>
      </c>
      <c r="N20" s="30" t="str">
        <f>IF(AND($B20=N$1),LOOKUP(9.99999999999999E+307,$N$2:N19)+1,"")</f>
        <v/>
      </c>
      <c r="O20" s="30" t="str">
        <f>IF(AND($B20=O$1),LOOKUP(9.99999999999999E+307,$O$2:O19)+1,"")</f>
        <v/>
      </c>
      <c r="P20" s="30" t="str">
        <f>IF(AND($B20=P$1),LOOKUP(9.99999999999999E+307,$P$2:P19)+1,"")</f>
        <v/>
      </c>
      <c r="Q20" s="30" t="str">
        <f>IF(AND($B20=Q$1),LOOKUP(9.99999999999999E+307,$Q$2:Q19)+1,"")</f>
        <v/>
      </c>
      <c r="R20" s="30" t="str">
        <f>IF(AND($B20=R$1),LOOKUP(9.99999999999999E+307,$R$2:R19)+1,"")</f>
        <v/>
      </c>
      <c r="S20" s="314">
        <v>4</v>
      </c>
      <c r="Z20" s="258" t="str">
        <f t="shared" si="4"/>
        <v/>
      </c>
      <c r="AA20" s="258" t="str">
        <f t="shared" si="5"/>
        <v/>
      </c>
      <c r="AB20" s="259">
        <f t="shared" si="0"/>
        <v>1</v>
      </c>
      <c r="AC20" s="259">
        <f t="shared" si="1"/>
        <v>1</v>
      </c>
      <c r="AD20" s="260">
        <f t="shared" si="2"/>
        <v>2</v>
      </c>
      <c r="AE20" s="253" t="str">
        <f t="shared" si="3"/>
        <v>ม.1/1-2</v>
      </c>
    </row>
    <row r="21" spans="1:31" s="30" customFormat="1" ht="20.100000000000001" customHeight="1" x14ac:dyDescent="0.5">
      <c r="A21" s="30">
        <v>19</v>
      </c>
      <c r="B21" s="236" t="s">
        <v>224</v>
      </c>
      <c r="C21" s="261">
        <v>3020</v>
      </c>
      <c r="D21" s="262" t="s">
        <v>210</v>
      </c>
      <c r="E21" s="263" t="s">
        <v>657</v>
      </c>
      <c r="F21" s="263" t="s">
        <v>212</v>
      </c>
      <c r="G21" s="257" t="s">
        <v>337</v>
      </c>
      <c r="H21" s="30" t="str">
        <f>IF(AND(S21=H$1),LOOKUP(9.99999999999999E+307,$H$2:H20)+1,"")</f>
        <v/>
      </c>
      <c r="I21" s="30" t="str">
        <f>IF(AND(B21=I$1),LOOKUP(9.99999999999999E+307,$I$2:I20)+1,"")</f>
        <v/>
      </c>
      <c r="J21" s="30" t="str">
        <f>IF(AND(B21=J$1),LOOKUP(9.99999999999999E+307,$J$2:J20)+1,"")</f>
        <v/>
      </c>
      <c r="K21" s="30" t="str">
        <f>IF(AND(B21=K$1),LOOKUP(9.99999999999999E+307,$K$2:K20)+1,"")</f>
        <v/>
      </c>
      <c r="L21" s="30" t="str">
        <f>IF(AND(B21=L$1),LOOKUP(9.99999999999999E+307,$L$2:L20)+1,"")</f>
        <v/>
      </c>
      <c r="M21" s="30" t="str">
        <f>IF(AND(B21=M$1),LOOKUP(9.99999999999999E+307,$M$2:M20)+1,"")</f>
        <v/>
      </c>
      <c r="N21" s="30" t="str">
        <f>IF(AND($B21=N$1),LOOKUP(9.99999999999999E+307,$N$2:N20)+1,"")</f>
        <v/>
      </c>
      <c r="O21" s="30" t="str">
        <f>IF(AND($B21=O$1),LOOKUP(9.99999999999999E+307,$O$2:O20)+1,"")</f>
        <v/>
      </c>
      <c r="P21" s="30" t="str">
        <f>IF(AND($B21=P$1),LOOKUP(9.99999999999999E+307,$P$2:P20)+1,"")</f>
        <v/>
      </c>
      <c r="Q21" s="30" t="str">
        <f>IF(AND($B21=Q$1),LOOKUP(9.99999999999999E+307,$Q$2:Q20)+1,"")</f>
        <v/>
      </c>
      <c r="R21" s="30" t="str">
        <f>IF(AND($B21=R$1),LOOKUP(9.99999999999999E+307,$R$2:R20)+1,"")</f>
        <v/>
      </c>
      <c r="S21" s="314">
        <v>4</v>
      </c>
      <c r="Z21" s="258" t="str">
        <f t="shared" si="4"/>
        <v/>
      </c>
      <c r="AA21" s="258" t="str">
        <f t="shared" si="5"/>
        <v/>
      </c>
      <c r="AB21" s="259">
        <f t="shared" si="0"/>
        <v>1</v>
      </c>
      <c r="AC21" s="259">
        <f t="shared" si="1"/>
        <v>1</v>
      </c>
      <c r="AD21" s="260">
        <f t="shared" si="2"/>
        <v>2</v>
      </c>
      <c r="AE21" s="253" t="str">
        <f t="shared" si="3"/>
        <v>ม.1/1-2</v>
      </c>
    </row>
    <row r="22" spans="1:31" s="30" customFormat="1" ht="20.100000000000001" customHeight="1" x14ac:dyDescent="0.5">
      <c r="A22" s="30">
        <v>20</v>
      </c>
      <c r="B22" s="236" t="s">
        <v>224</v>
      </c>
      <c r="C22" s="261">
        <v>3022</v>
      </c>
      <c r="D22" s="262" t="s">
        <v>210</v>
      </c>
      <c r="E22" s="263" t="s">
        <v>658</v>
      </c>
      <c r="F22" s="263" t="s">
        <v>659</v>
      </c>
      <c r="G22" s="257" t="s">
        <v>338</v>
      </c>
      <c r="H22" s="30" t="str">
        <f>IF(AND(S22=H$1),LOOKUP(9.99999999999999E+307,$H$2:H21)+1,"")</f>
        <v/>
      </c>
      <c r="I22" s="30" t="str">
        <f>IF(AND(B22=I$1),LOOKUP(9.99999999999999E+307,$I$2:I21)+1,"")</f>
        <v/>
      </c>
      <c r="J22" s="30" t="str">
        <f>IF(AND(B22=J$1),LOOKUP(9.99999999999999E+307,$J$2:J21)+1,"")</f>
        <v/>
      </c>
      <c r="K22" s="30" t="str">
        <f>IF(AND(B22=K$1),LOOKUP(9.99999999999999E+307,$K$2:K21)+1,"")</f>
        <v/>
      </c>
      <c r="L22" s="30" t="str">
        <f>IF(AND(B22=L$1),LOOKUP(9.99999999999999E+307,$L$2:L21)+1,"")</f>
        <v/>
      </c>
      <c r="M22" s="30" t="str">
        <f>IF(AND(B22=M$1),LOOKUP(9.99999999999999E+307,$M$2:M21)+1,"")</f>
        <v/>
      </c>
      <c r="N22" s="30" t="str">
        <f>IF(AND($B22=N$1),LOOKUP(9.99999999999999E+307,$N$2:N21)+1,"")</f>
        <v/>
      </c>
      <c r="O22" s="30" t="str">
        <f>IF(AND($B22=O$1),LOOKUP(9.99999999999999E+307,$O$2:O21)+1,"")</f>
        <v/>
      </c>
      <c r="P22" s="30" t="str">
        <f>IF(AND($B22=P$1),LOOKUP(9.99999999999999E+307,$P$2:P21)+1,"")</f>
        <v/>
      </c>
      <c r="Q22" s="30" t="str">
        <f>IF(AND($B22=Q$1),LOOKUP(9.99999999999999E+307,$Q$2:Q21)+1,"")</f>
        <v/>
      </c>
      <c r="R22" s="30" t="str">
        <f>IF(AND($B22=R$1),LOOKUP(9.99999999999999E+307,$R$2:R21)+1,"")</f>
        <v/>
      </c>
      <c r="S22" s="314">
        <v>8</v>
      </c>
      <c r="Z22" s="258" t="str">
        <f t="shared" si="4"/>
        <v/>
      </c>
      <c r="AA22" s="258" t="str">
        <f t="shared" si="5"/>
        <v/>
      </c>
      <c r="AB22" s="259">
        <f t="shared" si="0"/>
        <v>1</v>
      </c>
      <c r="AC22" s="259">
        <f t="shared" si="1"/>
        <v>1</v>
      </c>
      <c r="AD22" s="260">
        <f t="shared" si="2"/>
        <v>2</v>
      </c>
      <c r="AE22" s="253" t="str">
        <f t="shared" si="3"/>
        <v>ม.1/1-2</v>
      </c>
    </row>
    <row r="23" spans="1:31" s="30" customFormat="1" ht="20.100000000000001" customHeight="1" x14ac:dyDescent="0.5">
      <c r="A23" s="30">
        <v>21</v>
      </c>
      <c r="B23" s="236" t="s">
        <v>224</v>
      </c>
      <c r="C23" s="261">
        <v>3035</v>
      </c>
      <c r="D23" s="262" t="s">
        <v>210</v>
      </c>
      <c r="E23" s="263" t="s">
        <v>660</v>
      </c>
      <c r="F23" s="263" t="s">
        <v>661</v>
      </c>
      <c r="G23" s="257" t="s">
        <v>339</v>
      </c>
      <c r="H23" s="30" t="str">
        <f>IF(AND(S23=H$1),LOOKUP(9.99999999999999E+307,$H$2:H22)+1,"")</f>
        <v/>
      </c>
      <c r="I23" s="30" t="str">
        <f>IF(AND(B23=I$1),LOOKUP(9.99999999999999E+307,$I$2:I22)+1,"")</f>
        <v/>
      </c>
      <c r="J23" s="30" t="str">
        <f>IF(AND(B23=J$1),LOOKUP(9.99999999999999E+307,$J$2:J22)+1,"")</f>
        <v/>
      </c>
      <c r="K23" s="30" t="str">
        <f>IF(AND(B23=K$1),LOOKUP(9.99999999999999E+307,$K$2:K22)+1,"")</f>
        <v/>
      </c>
      <c r="L23" s="30" t="str">
        <f>IF(AND(B23=L$1),LOOKUP(9.99999999999999E+307,$L$2:L22)+1,"")</f>
        <v/>
      </c>
      <c r="M23" s="30" t="str">
        <f>IF(AND(B23=M$1),LOOKUP(9.99999999999999E+307,$M$2:M22)+1,"")</f>
        <v/>
      </c>
      <c r="N23" s="30" t="str">
        <f>IF(AND($B23=N$1),LOOKUP(9.99999999999999E+307,$N$2:N22)+1,"")</f>
        <v/>
      </c>
      <c r="O23" s="30" t="str">
        <f>IF(AND($B23=O$1),LOOKUP(9.99999999999999E+307,$O$2:O22)+1,"")</f>
        <v/>
      </c>
      <c r="P23" s="30" t="str">
        <f>IF(AND($B23=P$1),LOOKUP(9.99999999999999E+307,$P$2:P22)+1,"")</f>
        <v/>
      </c>
      <c r="Q23" s="30" t="str">
        <f>IF(AND($B23=Q$1),LOOKUP(9.99999999999999E+307,$Q$2:Q22)+1,"")</f>
        <v/>
      </c>
      <c r="R23" s="30" t="str">
        <f>IF(AND($B23=R$1),LOOKUP(9.99999999999999E+307,$R$2:R22)+1,"")</f>
        <v/>
      </c>
      <c r="S23" s="314">
        <v>4</v>
      </c>
      <c r="Z23" s="258" t="str">
        <f t="shared" si="4"/>
        <v/>
      </c>
      <c r="AA23" s="258" t="str">
        <f t="shared" si="5"/>
        <v/>
      </c>
      <c r="AB23" s="259">
        <f t="shared" si="0"/>
        <v>1</v>
      </c>
      <c r="AC23" s="259">
        <f t="shared" si="1"/>
        <v>1</v>
      </c>
      <c r="AD23" s="260">
        <f t="shared" si="2"/>
        <v>2</v>
      </c>
      <c r="AE23" s="253" t="str">
        <f t="shared" si="3"/>
        <v>ม.1/1-2</v>
      </c>
    </row>
    <row r="24" spans="1:31" s="30" customFormat="1" ht="20.100000000000001" customHeight="1" x14ac:dyDescent="0.5">
      <c r="A24" s="30">
        <v>22</v>
      </c>
      <c r="B24" s="236" t="s">
        <v>224</v>
      </c>
      <c r="C24" s="261">
        <v>3038</v>
      </c>
      <c r="D24" s="262" t="s">
        <v>210</v>
      </c>
      <c r="E24" s="263" t="s">
        <v>662</v>
      </c>
      <c r="F24" s="263" t="s">
        <v>397</v>
      </c>
      <c r="G24" s="257" t="s">
        <v>340</v>
      </c>
      <c r="H24" s="30" t="str">
        <f>IF(AND(S24=H$1),LOOKUP(9.99999999999999E+307,$H$2:H23)+1,"")</f>
        <v/>
      </c>
      <c r="I24" s="30" t="str">
        <f>IF(AND(B24=I$1),LOOKUP(9.99999999999999E+307,$I$2:I23)+1,"")</f>
        <v/>
      </c>
      <c r="J24" s="30" t="str">
        <f>IF(AND(B24=J$1),LOOKUP(9.99999999999999E+307,$J$2:J23)+1,"")</f>
        <v/>
      </c>
      <c r="K24" s="30" t="str">
        <f>IF(AND(B24=K$1),LOOKUP(9.99999999999999E+307,$K$2:K23)+1,"")</f>
        <v/>
      </c>
      <c r="L24" s="30" t="str">
        <f>IF(AND(B24=L$1),LOOKUP(9.99999999999999E+307,$L$2:L23)+1,"")</f>
        <v/>
      </c>
      <c r="M24" s="30" t="str">
        <f>IF(AND(B24=M$1),LOOKUP(9.99999999999999E+307,$M$2:M23)+1,"")</f>
        <v/>
      </c>
      <c r="N24" s="30" t="str">
        <f>IF(AND($B24=N$1),LOOKUP(9.99999999999999E+307,$N$2:N23)+1,"")</f>
        <v/>
      </c>
      <c r="O24" s="30" t="str">
        <f>IF(AND($B24=O$1),LOOKUP(9.99999999999999E+307,$O$2:O23)+1,"")</f>
        <v/>
      </c>
      <c r="P24" s="30" t="str">
        <f>IF(AND($B24=P$1),LOOKUP(9.99999999999999E+307,$P$2:P23)+1,"")</f>
        <v/>
      </c>
      <c r="Q24" s="30" t="str">
        <f>IF(AND($B24=Q$1),LOOKUP(9.99999999999999E+307,$Q$2:Q23)+1,"")</f>
        <v/>
      </c>
      <c r="R24" s="30" t="str">
        <f>IF(AND($B24=R$1),LOOKUP(9.99999999999999E+307,$R$2:R23)+1,"")</f>
        <v/>
      </c>
      <c r="S24" s="314">
        <v>8</v>
      </c>
      <c r="Z24" s="258" t="str">
        <f t="shared" si="4"/>
        <v/>
      </c>
      <c r="AA24" s="258" t="str">
        <f t="shared" si="5"/>
        <v/>
      </c>
      <c r="AB24" s="259">
        <f t="shared" si="0"/>
        <v>1</v>
      </c>
      <c r="AC24" s="259">
        <f t="shared" si="1"/>
        <v>1</v>
      </c>
      <c r="AD24" s="260">
        <f t="shared" si="2"/>
        <v>2</v>
      </c>
      <c r="AE24" s="253" t="str">
        <f t="shared" si="3"/>
        <v>ม.1/1-2</v>
      </c>
    </row>
    <row r="25" spans="1:31" s="30" customFormat="1" ht="20.100000000000001" customHeight="1" x14ac:dyDescent="0.5">
      <c r="A25" s="30">
        <v>23</v>
      </c>
      <c r="B25" s="236" t="s">
        <v>224</v>
      </c>
      <c r="C25" s="261">
        <v>3053</v>
      </c>
      <c r="D25" s="262" t="s">
        <v>210</v>
      </c>
      <c r="E25" s="263" t="s">
        <v>663</v>
      </c>
      <c r="F25" s="263" t="s">
        <v>664</v>
      </c>
      <c r="G25" s="257" t="s">
        <v>341</v>
      </c>
      <c r="H25" s="30" t="str">
        <f>IF(AND(S25=H$1),LOOKUP(9.99999999999999E+307,$H$2:H24)+1,"")</f>
        <v/>
      </c>
      <c r="I25" s="30" t="str">
        <f>IF(AND(B25=I$1),LOOKUP(9.99999999999999E+307,$I$2:I24)+1,"")</f>
        <v/>
      </c>
      <c r="J25" s="30" t="str">
        <f>IF(AND(B25=J$1),LOOKUP(9.99999999999999E+307,$J$2:J24)+1,"")</f>
        <v/>
      </c>
      <c r="K25" s="30" t="str">
        <f>IF(AND(B25=K$1),LOOKUP(9.99999999999999E+307,$K$2:K24)+1,"")</f>
        <v/>
      </c>
      <c r="L25" s="30" t="str">
        <f>IF(AND(B25=L$1),LOOKUP(9.99999999999999E+307,$L$2:L24)+1,"")</f>
        <v/>
      </c>
      <c r="M25" s="30" t="str">
        <f>IF(AND(B25=M$1),LOOKUP(9.99999999999999E+307,$M$2:M24)+1,"")</f>
        <v/>
      </c>
      <c r="N25" s="30" t="str">
        <f>IF(AND($B25=N$1),LOOKUP(9.99999999999999E+307,$N$2:N24)+1,"")</f>
        <v/>
      </c>
      <c r="O25" s="30" t="str">
        <f>IF(AND($B25=O$1),LOOKUP(9.99999999999999E+307,$O$2:O24)+1,"")</f>
        <v/>
      </c>
      <c r="P25" s="30" t="str">
        <f>IF(AND($B25=P$1),LOOKUP(9.99999999999999E+307,$P$2:P24)+1,"")</f>
        <v/>
      </c>
      <c r="Q25" s="30" t="str">
        <f>IF(AND($B25=Q$1),LOOKUP(9.99999999999999E+307,$Q$2:Q24)+1,"")</f>
        <v/>
      </c>
      <c r="R25" s="30" t="str">
        <f>IF(AND($B25=R$1),LOOKUP(9.99999999999999E+307,$R$2:R24)+1,"")</f>
        <v/>
      </c>
      <c r="S25" s="314">
        <v>4</v>
      </c>
      <c r="Z25" s="258" t="str">
        <f t="shared" si="4"/>
        <v/>
      </c>
      <c r="AA25" s="258" t="str">
        <f t="shared" si="5"/>
        <v/>
      </c>
      <c r="AB25" s="259">
        <f t="shared" si="0"/>
        <v>1</v>
      </c>
      <c r="AC25" s="259">
        <f t="shared" si="1"/>
        <v>1</v>
      </c>
      <c r="AD25" s="260">
        <f t="shared" si="2"/>
        <v>2</v>
      </c>
      <c r="AE25" s="253" t="str">
        <f t="shared" si="3"/>
        <v>ม.1/1-2</v>
      </c>
    </row>
    <row r="26" spans="1:31" s="30" customFormat="1" ht="20.100000000000001" customHeight="1" x14ac:dyDescent="0.5">
      <c r="A26" s="30">
        <v>24</v>
      </c>
      <c r="B26" s="236" t="s">
        <v>224</v>
      </c>
      <c r="C26" s="261">
        <v>3172</v>
      </c>
      <c r="D26" s="262" t="s">
        <v>210</v>
      </c>
      <c r="E26" s="263" t="s">
        <v>368</v>
      </c>
      <c r="F26" s="263" t="s">
        <v>212</v>
      </c>
      <c r="G26" s="257" t="s">
        <v>343</v>
      </c>
      <c r="H26" s="30" t="str">
        <f>IF(AND(S26=H$1),LOOKUP(9.99999999999999E+307,$H$2:H25)+1,"")</f>
        <v/>
      </c>
      <c r="I26" s="30" t="str">
        <f>IF(AND(B26=I$1),LOOKUP(9.99999999999999E+307,$I$2:I25)+1,"")</f>
        <v/>
      </c>
      <c r="J26" s="30" t="str">
        <f>IF(AND(B26=J$1),LOOKUP(9.99999999999999E+307,$J$2:J25)+1,"")</f>
        <v/>
      </c>
      <c r="K26" s="30" t="str">
        <f>IF(AND(B26=K$1),LOOKUP(9.99999999999999E+307,$K$2:K25)+1,"")</f>
        <v/>
      </c>
      <c r="L26" s="30" t="str">
        <f>IF(AND(B26=L$1),LOOKUP(9.99999999999999E+307,$L$2:L25)+1,"")</f>
        <v/>
      </c>
      <c r="M26" s="30" t="str">
        <f>IF(AND(B26=M$1),LOOKUP(9.99999999999999E+307,$M$2:M25)+1,"")</f>
        <v/>
      </c>
      <c r="N26" s="30" t="str">
        <f>IF(AND($B26=N$1),LOOKUP(9.99999999999999E+307,$N$2:N25)+1,"")</f>
        <v/>
      </c>
      <c r="O26" s="30" t="str">
        <f>IF(AND($B26=O$1),LOOKUP(9.99999999999999E+307,$O$2:O25)+1,"")</f>
        <v/>
      </c>
      <c r="P26" s="30" t="str">
        <f>IF(AND($B26=P$1),LOOKUP(9.99999999999999E+307,$P$2:P25)+1,"")</f>
        <v/>
      </c>
      <c r="Q26" s="30" t="str">
        <f>IF(AND($B26=Q$1),LOOKUP(9.99999999999999E+307,$Q$2:Q25)+1,"")</f>
        <v/>
      </c>
      <c r="R26" s="30" t="str">
        <f>IF(AND($B26=R$1),LOOKUP(9.99999999999999E+307,$R$2:R25)+1,"")</f>
        <v/>
      </c>
      <c r="S26" s="314">
        <v>8</v>
      </c>
      <c r="Z26" s="258" t="str">
        <f t="shared" si="4"/>
        <v/>
      </c>
      <c r="AA26" s="258" t="str">
        <f t="shared" si="5"/>
        <v/>
      </c>
      <c r="AB26" s="259">
        <f t="shared" si="0"/>
        <v>1</v>
      </c>
      <c r="AC26" s="259">
        <f t="shared" si="1"/>
        <v>1</v>
      </c>
      <c r="AD26" s="260">
        <f t="shared" si="2"/>
        <v>2</v>
      </c>
      <c r="AE26" s="253" t="str">
        <f t="shared" si="3"/>
        <v>ม.1/1-2</v>
      </c>
    </row>
    <row r="27" spans="1:31" s="30" customFormat="1" ht="20.100000000000001" customHeight="1" x14ac:dyDescent="0.5">
      <c r="A27" s="30">
        <v>25</v>
      </c>
      <c r="B27" s="236" t="s">
        <v>224</v>
      </c>
      <c r="C27" s="261">
        <v>3179</v>
      </c>
      <c r="D27" s="262" t="s">
        <v>210</v>
      </c>
      <c r="E27" s="263" t="s">
        <v>665</v>
      </c>
      <c r="F27" s="263" t="s">
        <v>405</v>
      </c>
      <c r="G27" s="257" t="s">
        <v>344</v>
      </c>
      <c r="H27" s="30" t="str">
        <f>IF(AND(S27=H$1),LOOKUP(9.99999999999999E+307,$H$2:H26)+1,"")</f>
        <v/>
      </c>
      <c r="I27" s="30" t="str">
        <f>IF(AND(B27=I$1),LOOKUP(9.99999999999999E+307,$I$2:I26)+1,"")</f>
        <v/>
      </c>
      <c r="J27" s="30" t="str">
        <f>IF(AND(B27=J$1),LOOKUP(9.99999999999999E+307,$J$2:J26)+1,"")</f>
        <v/>
      </c>
      <c r="K27" s="30" t="str">
        <f>IF(AND(B27=K$1),LOOKUP(9.99999999999999E+307,$K$2:K26)+1,"")</f>
        <v/>
      </c>
      <c r="L27" s="30" t="str">
        <f>IF(AND(B27=L$1),LOOKUP(9.99999999999999E+307,$L$2:L26)+1,"")</f>
        <v/>
      </c>
      <c r="M27" s="30" t="str">
        <f>IF(AND(B27=M$1),LOOKUP(9.99999999999999E+307,$M$2:M26)+1,"")</f>
        <v/>
      </c>
      <c r="N27" s="30" t="str">
        <f>IF(AND($B27=N$1),LOOKUP(9.99999999999999E+307,$N$2:N26)+1,"")</f>
        <v/>
      </c>
      <c r="O27" s="30" t="str">
        <f>IF(AND($B27=O$1),LOOKUP(9.99999999999999E+307,$O$2:O26)+1,"")</f>
        <v/>
      </c>
      <c r="P27" s="30" t="str">
        <f>IF(AND($B27=P$1),LOOKUP(9.99999999999999E+307,$P$2:P26)+1,"")</f>
        <v/>
      </c>
      <c r="Q27" s="30" t="str">
        <f>IF(AND($B27=Q$1),LOOKUP(9.99999999999999E+307,$Q$2:Q26)+1,"")</f>
        <v/>
      </c>
      <c r="R27" s="30" t="str">
        <f>IF(AND($B27=R$1),LOOKUP(9.99999999999999E+307,$R$2:R26)+1,"")</f>
        <v/>
      </c>
      <c r="S27" s="314">
        <v>8</v>
      </c>
      <c r="Z27" s="258" t="str">
        <f t="shared" si="4"/>
        <v/>
      </c>
      <c r="AA27" s="258" t="str">
        <f t="shared" si="5"/>
        <v/>
      </c>
      <c r="AB27" s="259">
        <f t="shared" si="0"/>
        <v>1</v>
      </c>
      <c r="AC27" s="259">
        <f t="shared" si="1"/>
        <v>1</v>
      </c>
      <c r="AD27" s="260">
        <f t="shared" si="2"/>
        <v>2</v>
      </c>
      <c r="AE27" s="253" t="str">
        <f t="shared" si="3"/>
        <v>ม.1/1-2</v>
      </c>
    </row>
    <row r="28" spans="1:31" s="30" customFormat="1" ht="20.100000000000001" customHeight="1" x14ac:dyDescent="0.5">
      <c r="A28" s="30">
        <v>26</v>
      </c>
      <c r="B28" s="236" t="s">
        <v>224</v>
      </c>
      <c r="C28" s="261">
        <v>3180</v>
      </c>
      <c r="D28" s="262" t="s">
        <v>210</v>
      </c>
      <c r="E28" s="263" t="s">
        <v>666</v>
      </c>
      <c r="F28" s="263" t="s">
        <v>667</v>
      </c>
      <c r="G28" s="257" t="s">
        <v>345</v>
      </c>
      <c r="H28" s="30" t="str">
        <f>IF(AND(S28=H$1),LOOKUP(9.99999999999999E+307,$H$2:H27)+1,"")</f>
        <v/>
      </c>
      <c r="I28" s="30" t="str">
        <f>IF(AND(B28=I$1),LOOKUP(9.99999999999999E+307,$I$2:I27)+1,"")</f>
        <v/>
      </c>
      <c r="J28" s="30" t="str">
        <f>IF(AND(B28=J$1),LOOKUP(9.99999999999999E+307,$J$2:J27)+1,"")</f>
        <v/>
      </c>
      <c r="K28" s="30" t="str">
        <f>IF(AND(B28=K$1),LOOKUP(9.99999999999999E+307,$K$2:K27)+1,"")</f>
        <v/>
      </c>
      <c r="L28" s="30" t="str">
        <f>IF(AND(B28=L$1),LOOKUP(9.99999999999999E+307,$L$2:L27)+1,"")</f>
        <v/>
      </c>
      <c r="M28" s="30" t="str">
        <f>IF(AND(B28=M$1),LOOKUP(9.99999999999999E+307,$M$2:M27)+1,"")</f>
        <v/>
      </c>
      <c r="N28" s="30" t="str">
        <f>IF(AND($B28=N$1),LOOKUP(9.99999999999999E+307,$N$2:N27)+1,"")</f>
        <v/>
      </c>
      <c r="O28" s="30" t="str">
        <f>IF(AND($B28=O$1),LOOKUP(9.99999999999999E+307,$O$2:O27)+1,"")</f>
        <v/>
      </c>
      <c r="P28" s="30" t="str">
        <f>IF(AND($B28=P$1),LOOKUP(9.99999999999999E+307,$P$2:P27)+1,"")</f>
        <v/>
      </c>
      <c r="Q28" s="30" t="str">
        <f>IF(AND($B28=Q$1),LOOKUP(9.99999999999999E+307,$Q$2:Q27)+1,"")</f>
        <v/>
      </c>
      <c r="R28" s="30" t="str">
        <f>IF(AND($B28=R$1),LOOKUP(9.99999999999999E+307,$R$2:R27)+1,"")</f>
        <v/>
      </c>
      <c r="S28" s="314">
        <v>4</v>
      </c>
      <c r="Z28" s="258" t="str">
        <f t="shared" si="4"/>
        <v/>
      </c>
      <c r="AA28" s="258" t="str">
        <f t="shared" si="5"/>
        <v/>
      </c>
      <c r="AB28" s="259">
        <f t="shared" si="0"/>
        <v>1</v>
      </c>
      <c r="AC28" s="259">
        <f t="shared" si="1"/>
        <v>1</v>
      </c>
      <c r="AD28" s="260">
        <f t="shared" si="2"/>
        <v>2</v>
      </c>
      <c r="AE28" s="253" t="str">
        <f t="shared" si="3"/>
        <v>ม.1/1-2</v>
      </c>
    </row>
    <row r="29" spans="1:31" s="30" customFormat="1" ht="20.100000000000001" customHeight="1" x14ac:dyDescent="0.5">
      <c r="A29" s="30">
        <v>27</v>
      </c>
      <c r="B29" s="236" t="s">
        <v>224</v>
      </c>
      <c r="C29" s="261">
        <v>3312</v>
      </c>
      <c r="D29" s="262" t="s">
        <v>210</v>
      </c>
      <c r="E29" s="263" t="s">
        <v>668</v>
      </c>
      <c r="F29" s="263" t="s">
        <v>669</v>
      </c>
      <c r="G29" s="257" t="s">
        <v>245</v>
      </c>
      <c r="H29" s="30" t="str">
        <f>IF(AND(S29=H$1),LOOKUP(9.99999999999999E+307,$H$2:H28)+1,"")</f>
        <v/>
      </c>
      <c r="I29" s="30" t="str">
        <f>IF(AND(B29=I$1),LOOKUP(9.99999999999999E+307,$I$2:I28)+1,"")</f>
        <v/>
      </c>
      <c r="J29" s="30" t="str">
        <f>IF(AND(B29=J$1),LOOKUP(9.99999999999999E+307,$J$2:J28)+1,"")</f>
        <v/>
      </c>
      <c r="K29" s="30" t="str">
        <f>IF(AND(B29=K$1),LOOKUP(9.99999999999999E+307,$K$2:K28)+1,"")</f>
        <v/>
      </c>
      <c r="L29" s="30" t="str">
        <f>IF(AND(B29=L$1),LOOKUP(9.99999999999999E+307,$L$2:L28)+1,"")</f>
        <v/>
      </c>
      <c r="M29" s="30" t="str">
        <f>IF(AND(B29=M$1),LOOKUP(9.99999999999999E+307,$M$2:M28)+1,"")</f>
        <v/>
      </c>
      <c r="N29" s="30" t="str">
        <f>IF(AND($B29=N$1),LOOKUP(9.99999999999999E+307,$N$2:N28)+1,"")</f>
        <v/>
      </c>
      <c r="O29" s="30" t="str">
        <f>IF(AND($B29=O$1),LOOKUP(9.99999999999999E+307,$O$2:O28)+1,"")</f>
        <v/>
      </c>
      <c r="P29" s="30" t="str">
        <f>IF(AND($B29=P$1),LOOKUP(9.99999999999999E+307,$P$2:P28)+1,"")</f>
        <v/>
      </c>
      <c r="Q29" s="30" t="str">
        <f>IF(AND($B29=Q$1),LOOKUP(9.99999999999999E+307,$Q$2:Q28)+1,"")</f>
        <v/>
      </c>
      <c r="R29" s="30" t="str">
        <f>IF(AND($B29=R$1),LOOKUP(9.99999999999999E+307,$R$2:R28)+1,"")</f>
        <v/>
      </c>
      <c r="S29" s="314">
        <v>4</v>
      </c>
      <c r="Z29" s="258" t="str">
        <f t="shared" si="4"/>
        <v/>
      </c>
      <c r="AA29" s="258" t="str">
        <f t="shared" si="5"/>
        <v/>
      </c>
      <c r="AB29" s="259">
        <f t="shared" si="0"/>
        <v>1</v>
      </c>
      <c r="AC29" s="259">
        <f t="shared" si="1"/>
        <v>1</v>
      </c>
      <c r="AD29" s="260">
        <f t="shared" si="2"/>
        <v>2</v>
      </c>
      <c r="AE29" s="253" t="str">
        <f t="shared" si="3"/>
        <v>ม.1/1-2</v>
      </c>
    </row>
    <row r="30" spans="1:31" s="30" customFormat="1" ht="20.100000000000001" customHeight="1" x14ac:dyDescent="0.5">
      <c r="A30" s="30">
        <v>28</v>
      </c>
      <c r="B30" s="236" t="s">
        <v>224</v>
      </c>
      <c r="C30" s="261">
        <v>3313</v>
      </c>
      <c r="D30" s="262" t="s">
        <v>210</v>
      </c>
      <c r="E30" s="263" t="s">
        <v>670</v>
      </c>
      <c r="F30" s="263" t="s">
        <v>245</v>
      </c>
      <c r="G30" s="257" t="s">
        <v>346</v>
      </c>
      <c r="H30" s="30" t="str">
        <f>IF(AND(S30=H$1),LOOKUP(9.99999999999999E+307,$H$2:H29)+1,"")</f>
        <v/>
      </c>
      <c r="I30" s="30" t="str">
        <f>IF(AND(B30=I$1),LOOKUP(9.99999999999999E+307,$I$2:I29)+1,"")</f>
        <v/>
      </c>
      <c r="J30" s="30" t="str">
        <f>IF(AND(B30=J$1),LOOKUP(9.99999999999999E+307,$J$2:J29)+1,"")</f>
        <v/>
      </c>
      <c r="K30" s="30" t="str">
        <f>IF(AND(B30=K$1),LOOKUP(9.99999999999999E+307,$K$2:K29)+1,"")</f>
        <v/>
      </c>
      <c r="L30" s="30" t="str">
        <f>IF(AND(B30=L$1),LOOKUP(9.99999999999999E+307,$L$2:L29)+1,"")</f>
        <v/>
      </c>
      <c r="M30" s="30" t="str">
        <f>IF(AND(B30=M$1),LOOKUP(9.99999999999999E+307,$M$2:M29)+1,"")</f>
        <v/>
      </c>
      <c r="N30" s="30" t="str">
        <f>IF(AND($B30=N$1),LOOKUP(9.99999999999999E+307,$N$2:N29)+1,"")</f>
        <v/>
      </c>
      <c r="O30" s="30" t="str">
        <f>IF(AND($B30=O$1),LOOKUP(9.99999999999999E+307,$O$2:O29)+1,"")</f>
        <v/>
      </c>
      <c r="P30" s="30" t="str">
        <f>IF(AND($B30=P$1),LOOKUP(9.99999999999999E+307,$P$2:P29)+1,"")</f>
        <v/>
      </c>
      <c r="Q30" s="30" t="str">
        <f>IF(AND($B30=Q$1),LOOKUP(9.99999999999999E+307,$Q$2:Q29)+1,"")</f>
        <v/>
      </c>
      <c r="R30" s="30" t="str">
        <f>IF(AND($B30=R$1),LOOKUP(9.99999999999999E+307,$R$2:R29)+1,"")</f>
        <v/>
      </c>
      <c r="S30" s="314">
        <v>1</v>
      </c>
      <c r="Z30" s="258" t="str">
        <f t="shared" si="4"/>
        <v/>
      </c>
      <c r="AA30" s="258" t="str">
        <f t="shared" si="5"/>
        <v/>
      </c>
      <c r="AB30" s="259">
        <f t="shared" si="0"/>
        <v>1</v>
      </c>
      <c r="AC30" s="259">
        <f t="shared" si="1"/>
        <v>1</v>
      </c>
      <c r="AD30" s="260">
        <f t="shared" si="2"/>
        <v>2</v>
      </c>
      <c r="AE30" s="253" t="str">
        <f t="shared" si="3"/>
        <v>ม.1/1-2</v>
      </c>
    </row>
    <row r="31" spans="1:31" s="30" customFormat="1" ht="20.100000000000001" customHeight="1" x14ac:dyDescent="0.5">
      <c r="A31" s="30">
        <v>29</v>
      </c>
      <c r="B31" s="236" t="s">
        <v>224</v>
      </c>
      <c r="C31" s="261">
        <v>3463</v>
      </c>
      <c r="D31" s="262" t="s">
        <v>210</v>
      </c>
      <c r="E31" s="263" t="s">
        <v>556</v>
      </c>
      <c r="F31" s="263" t="s">
        <v>671</v>
      </c>
      <c r="G31" s="257" t="s">
        <v>347</v>
      </c>
      <c r="H31" s="30" t="str">
        <f>IF(AND(S31=H$1),LOOKUP(9.99999999999999E+307,$H$2:H30)+1,"")</f>
        <v/>
      </c>
      <c r="I31" s="30" t="str">
        <f>IF(AND(B31=I$1),LOOKUP(9.99999999999999E+307,$I$2:I30)+1,"")</f>
        <v/>
      </c>
      <c r="J31" s="30" t="str">
        <f>IF(AND(B31=J$1),LOOKUP(9.99999999999999E+307,$J$2:J30)+1,"")</f>
        <v/>
      </c>
      <c r="K31" s="30" t="str">
        <f>IF(AND(B31=K$1),LOOKUP(9.99999999999999E+307,$K$2:K30)+1,"")</f>
        <v/>
      </c>
      <c r="L31" s="30" t="str">
        <f>IF(AND(B31=L$1),LOOKUP(9.99999999999999E+307,$L$2:L30)+1,"")</f>
        <v/>
      </c>
      <c r="M31" s="30" t="str">
        <f>IF(AND(B31=M$1),LOOKUP(9.99999999999999E+307,$M$2:M30)+1,"")</f>
        <v/>
      </c>
      <c r="N31" s="30" t="str">
        <f>IF(AND($B31=N$1),LOOKUP(9.99999999999999E+307,$N$2:N30)+1,"")</f>
        <v/>
      </c>
      <c r="O31" s="30" t="str">
        <f>IF(AND($B31=O$1),LOOKUP(9.99999999999999E+307,$O$2:O30)+1,"")</f>
        <v/>
      </c>
      <c r="P31" s="30" t="str">
        <f>IF(AND($B31=P$1),LOOKUP(9.99999999999999E+307,$P$2:P30)+1,"")</f>
        <v/>
      </c>
      <c r="Q31" s="30" t="str">
        <f>IF(AND($B31=Q$1),LOOKUP(9.99999999999999E+307,$Q$2:Q30)+1,"")</f>
        <v/>
      </c>
      <c r="R31" s="30" t="str">
        <f>IF(AND($B31=R$1),LOOKUP(9.99999999999999E+307,$R$2:R30)+1,"")</f>
        <v/>
      </c>
      <c r="S31" s="314">
        <v>4</v>
      </c>
      <c r="Z31" s="258" t="str">
        <f t="shared" si="4"/>
        <v/>
      </c>
      <c r="AA31" s="258" t="str">
        <f t="shared" si="5"/>
        <v/>
      </c>
      <c r="AB31" s="259">
        <f t="shared" si="0"/>
        <v>1</v>
      </c>
      <c r="AC31" s="259">
        <f t="shared" si="1"/>
        <v>1</v>
      </c>
      <c r="AD31" s="260">
        <f t="shared" si="2"/>
        <v>2</v>
      </c>
      <c r="AE31" s="253" t="str">
        <f t="shared" si="3"/>
        <v>ม.1/1-2</v>
      </c>
    </row>
    <row r="32" spans="1:31" s="30" customFormat="1" ht="20.100000000000001" customHeight="1" x14ac:dyDescent="0.5">
      <c r="A32" s="30">
        <v>30</v>
      </c>
      <c r="B32" s="236" t="s">
        <v>224</v>
      </c>
      <c r="C32" s="261">
        <v>3584</v>
      </c>
      <c r="D32" s="262" t="s">
        <v>210</v>
      </c>
      <c r="E32" s="264" t="s">
        <v>672</v>
      </c>
      <c r="F32" s="263" t="s">
        <v>673</v>
      </c>
      <c r="G32" s="257" t="s">
        <v>348</v>
      </c>
      <c r="H32" s="30" t="str">
        <f>IF(AND(S32=H$1),LOOKUP(9.99999999999999E+307,$H$2:H31)+1,"")</f>
        <v/>
      </c>
      <c r="I32" s="30" t="str">
        <f>IF(AND(B32=I$1),LOOKUP(9.99999999999999E+307,$I$2:I31)+1,"")</f>
        <v/>
      </c>
      <c r="J32" s="30" t="str">
        <f>IF(AND(B32=J$1),LOOKUP(9.99999999999999E+307,$J$2:J31)+1,"")</f>
        <v/>
      </c>
      <c r="K32" s="30" t="str">
        <f>IF(AND(B32=K$1),LOOKUP(9.99999999999999E+307,$K$2:K31)+1,"")</f>
        <v/>
      </c>
      <c r="L32" s="30" t="str">
        <f>IF(AND(B32=L$1),LOOKUP(9.99999999999999E+307,$L$2:L31)+1,"")</f>
        <v/>
      </c>
      <c r="M32" s="30" t="str">
        <f>IF(AND(B32=M$1),LOOKUP(9.99999999999999E+307,$M$2:M31)+1,"")</f>
        <v/>
      </c>
      <c r="N32" s="30" t="str">
        <f>IF(AND($B32=N$1),LOOKUP(9.99999999999999E+307,$N$2:N31)+1,"")</f>
        <v/>
      </c>
      <c r="O32" s="30" t="str">
        <f>IF(AND($B32=O$1),LOOKUP(9.99999999999999E+307,$O$2:O31)+1,"")</f>
        <v/>
      </c>
      <c r="P32" s="30" t="str">
        <f>IF(AND($B32=P$1),LOOKUP(9.99999999999999E+307,$P$2:P31)+1,"")</f>
        <v/>
      </c>
      <c r="Q32" s="30" t="str">
        <f>IF(AND($B32=Q$1),LOOKUP(9.99999999999999E+307,$Q$2:Q31)+1,"")</f>
        <v/>
      </c>
      <c r="R32" s="30" t="str">
        <f>IF(AND($B32=R$1),LOOKUP(9.99999999999999E+307,$R$2:R31)+1,"")</f>
        <v/>
      </c>
      <c r="S32" s="314">
        <v>8</v>
      </c>
      <c r="Z32" s="258" t="str">
        <f t="shared" si="4"/>
        <v/>
      </c>
      <c r="AA32" s="258" t="str">
        <f t="shared" si="5"/>
        <v/>
      </c>
      <c r="AB32" s="259">
        <f t="shared" si="0"/>
        <v>1</v>
      </c>
      <c r="AC32" s="259">
        <f t="shared" si="1"/>
        <v>1</v>
      </c>
      <c r="AD32" s="260">
        <f t="shared" si="2"/>
        <v>2</v>
      </c>
      <c r="AE32" s="253" t="str">
        <f t="shared" si="3"/>
        <v>ม.1/1-2</v>
      </c>
    </row>
    <row r="33" spans="1:31" s="30" customFormat="1" ht="20.100000000000001" customHeight="1" x14ac:dyDescent="0.5">
      <c r="A33" s="30">
        <v>31</v>
      </c>
      <c r="B33" s="236" t="s">
        <v>224</v>
      </c>
      <c r="C33" s="261">
        <v>3664</v>
      </c>
      <c r="D33" s="262" t="s">
        <v>210</v>
      </c>
      <c r="E33" s="263" t="s">
        <v>674</v>
      </c>
      <c r="F33" s="263" t="s">
        <v>675</v>
      </c>
      <c r="G33" s="257" t="s">
        <v>349</v>
      </c>
      <c r="H33" s="30" t="str">
        <f>IF(AND(S33=H$1),LOOKUP(9.99999999999999E+307,$H$2:H32)+1,"")</f>
        <v/>
      </c>
      <c r="I33" s="30" t="str">
        <f>IF(AND(B33=I$1),LOOKUP(9.99999999999999E+307,$I$2:I32)+1,"")</f>
        <v/>
      </c>
      <c r="J33" s="30" t="str">
        <f>IF(AND(B33=J$1),LOOKUP(9.99999999999999E+307,$J$2:J32)+1,"")</f>
        <v/>
      </c>
      <c r="K33" s="30" t="str">
        <f>IF(AND(B33=K$1),LOOKUP(9.99999999999999E+307,$K$2:K32)+1,"")</f>
        <v/>
      </c>
      <c r="L33" s="30" t="str">
        <f>IF(AND(B33=L$1),LOOKUP(9.99999999999999E+307,$L$2:L32)+1,"")</f>
        <v/>
      </c>
      <c r="M33" s="30" t="str">
        <f>IF(AND(B33=M$1),LOOKUP(9.99999999999999E+307,$M$2:M32)+1,"")</f>
        <v/>
      </c>
      <c r="N33" s="30" t="str">
        <f>IF(AND($B33=N$1),LOOKUP(9.99999999999999E+307,$N$2:N32)+1,"")</f>
        <v/>
      </c>
      <c r="O33" s="30" t="str">
        <f>IF(AND($B33=O$1),LOOKUP(9.99999999999999E+307,$O$2:O32)+1,"")</f>
        <v/>
      </c>
      <c r="P33" s="30" t="str">
        <f>IF(AND($B33=P$1),LOOKUP(9.99999999999999E+307,$P$2:P32)+1,"")</f>
        <v/>
      </c>
      <c r="Q33" s="30" t="str">
        <f>IF(AND($B33=Q$1),LOOKUP(9.99999999999999E+307,$Q$2:Q32)+1,"")</f>
        <v/>
      </c>
      <c r="R33" s="30" t="str">
        <f>IF(AND($B33=R$1),LOOKUP(9.99999999999999E+307,$R$2:R32)+1,"")</f>
        <v/>
      </c>
      <c r="S33" s="314">
        <v>4</v>
      </c>
      <c r="Z33" s="258" t="str">
        <f t="shared" si="4"/>
        <v/>
      </c>
      <c r="AA33" s="258" t="str">
        <f t="shared" si="5"/>
        <v/>
      </c>
      <c r="AB33" s="259">
        <f t="shared" si="0"/>
        <v>1</v>
      </c>
      <c r="AC33" s="259">
        <f t="shared" si="1"/>
        <v>1</v>
      </c>
      <c r="AD33" s="260">
        <f t="shared" si="2"/>
        <v>2</v>
      </c>
      <c r="AE33" s="253" t="str">
        <f t="shared" si="3"/>
        <v>ม.1/1-2</v>
      </c>
    </row>
    <row r="34" spans="1:31" s="30" customFormat="1" ht="20.100000000000001" customHeight="1" x14ac:dyDescent="0.5">
      <c r="A34" s="30">
        <v>32</v>
      </c>
      <c r="B34" s="236" t="s">
        <v>224</v>
      </c>
      <c r="C34" s="261">
        <v>3864</v>
      </c>
      <c r="D34" s="262" t="s">
        <v>210</v>
      </c>
      <c r="E34" s="263" t="s">
        <v>676</v>
      </c>
      <c r="F34" s="263" t="s">
        <v>677</v>
      </c>
      <c r="G34" s="257" t="s">
        <v>350</v>
      </c>
      <c r="H34" s="30" t="str">
        <f>IF(AND(S34=H$1),LOOKUP(9.99999999999999E+307,$H$2:H33)+1,"")</f>
        <v/>
      </c>
      <c r="I34" s="30" t="str">
        <f>IF(AND(B34=I$1),LOOKUP(9.99999999999999E+307,$I$2:I33)+1,"")</f>
        <v/>
      </c>
      <c r="J34" s="30" t="str">
        <f>IF(AND(B34=J$1),LOOKUP(9.99999999999999E+307,$J$2:J33)+1,"")</f>
        <v/>
      </c>
      <c r="K34" s="30" t="str">
        <f>IF(AND(B34=K$1),LOOKUP(9.99999999999999E+307,$K$2:K33)+1,"")</f>
        <v/>
      </c>
      <c r="L34" s="30" t="str">
        <f>IF(AND(B34=L$1),LOOKUP(9.99999999999999E+307,$L$2:L33)+1,"")</f>
        <v/>
      </c>
      <c r="M34" s="30" t="str">
        <f>IF(AND(B34=M$1),LOOKUP(9.99999999999999E+307,$M$2:M33)+1,"")</f>
        <v/>
      </c>
      <c r="N34" s="30" t="str">
        <f>IF(AND($B34=N$1),LOOKUP(9.99999999999999E+307,$N$2:N33)+1,"")</f>
        <v/>
      </c>
      <c r="O34" s="30" t="str">
        <f>IF(AND($B34=O$1),LOOKUP(9.99999999999999E+307,$O$2:O33)+1,"")</f>
        <v/>
      </c>
      <c r="P34" s="30" t="str">
        <f>IF(AND($B34=P$1),LOOKUP(9.99999999999999E+307,$P$2:P33)+1,"")</f>
        <v/>
      </c>
      <c r="Q34" s="30" t="str">
        <f>IF(AND($B34=Q$1),LOOKUP(9.99999999999999E+307,$Q$2:Q33)+1,"")</f>
        <v/>
      </c>
      <c r="R34" s="30" t="str">
        <f>IF(AND($B34=R$1),LOOKUP(9.99999999999999E+307,$R$2:R33)+1,"")</f>
        <v/>
      </c>
      <c r="S34" s="314">
        <v>7</v>
      </c>
      <c r="Z34" s="258" t="str">
        <f t="shared" si="4"/>
        <v/>
      </c>
      <c r="AA34" s="258" t="str">
        <f t="shared" si="5"/>
        <v/>
      </c>
      <c r="AB34" s="259">
        <f t="shared" si="0"/>
        <v>1</v>
      </c>
      <c r="AC34" s="259">
        <f t="shared" si="1"/>
        <v>1</v>
      </c>
      <c r="AD34" s="260">
        <f t="shared" si="2"/>
        <v>2</v>
      </c>
      <c r="AE34" s="253" t="str">
        <f t="shared" si="3"/>
        <v>ม.1/1-2</v>
      </c>
    </row>
    <row r="35" spans="1:31" s="30" customFormat="1" ht="20.100000000000001" customHeight="1" x14ac:dyDescent="0.5">
      <c r="A35" s="30">
        <v>33</v>
      </c>
      <c r="B35" s="236" t="s">
        <v>224</v>
      </c>
      <c r="C35" s="261">
        <v>4019</v>
      </c>
      <c r="D35" s="262" t="s">
        <v>210</v>
      </c>
      <c r="E35" s="263" t="s">
        <v>678</v>
      </c>
      <c r="F35" s="263" t="s">
        <v>488</v>
      </c>
      <c r="G35" s="257" t="s">
        <v>351</v>
      </c>
      <c r="H35" s="30" t="str">
        <f>IF(AND(S35=H$1),LOOKUP(9.99999999999999E+307,$H$2:H34)+1,"")</f>
        <v/>
      </c>
      <c r="I35" s="30" t="str">
        <f>IF(AND(B35=I$1),LOOKUP(9.99999999999999E+307,$I$2:I34)+1,"")</f>
        <v/>
      </c>
      <c r="J35" s="30" t="str">
        <f>IF(AND(B35=J$1),LOOKUP(9.99999999999999E+307,$J$2:J34)+1,"")</f>
        <v/>
      </c>
      <c r="K35" s="30" t="str">
        <f>IF(AND(B35=K$1),LOOKUP(9.99999999999999E+307,$K$2:K34)+1,"")</f>
        <v/>
      </c>
      <c r="L35" s="30" t="str">
        <f>IF(AND(B35=L$1),LOOKUP(9.99999999999999E+307,$L$2:L34)+1,"")</f>
        <v/>
      </c>
      <c r="M35" s="30" t="str">
        <f>IF(AND(B35=M$1),LOOKUP(9.99999999999999E+307,$M$2:M34)+1,"")</f>
        <v/>
      </c>
      <c r="N35" s="30" t="str">
        <f>IF(AND($B35=N$1),LOOKUP(9.99999999999999E+307,$N$2:N34)+1,"")</f>
        <v/>
      </c>
      <c r="O35" s="30" t="str">
        <f>IF(AND($B35=O$1),LOOKUP(9.99999999999999E+307,$O$2:O34)+1,"")</f>
        <v/>
      </c>
      <c r="P35" s="30" t="str">
        <f>IF(AND($B35=P$1),LOOKUP(9.99999999999999E+307,$P$2:P34)+1,"")</f>
        <v/>
      </c>
      <c r="Q35" s="30" t="str">
        <f>IF(AND($B35=Q$1),LOOKUP(9.99999999999999E+307,$Q$2:Q34)+1,"")</f>
        <v/>
      </c>
      <c r="R35" s="30" t="str">
        <f>IF(AND($B35=R$1),LOOKUP(9.99999999999999E+307,$R$2:R34)+1,"")</f>
        <v/>
      </c>
      <c r="S35" s="314">
        <v>4</v>
      </c>
      <c r="Z35" s="258" t="str">
        <f t="shared" si="4"/>
        <v/>
      </c>
      <c r="AA35" s="258" t="str">
        <f t="shared" si="5"/>
        <v/>
      </c>
      <c r="AB35" s="259">
        <f t="shared" si="0"/>
        <v>1</v>
      </c>
      <c r="AC35" s="259">
        <f t="shared" si="1"/>
        <v>1</v>
      </c>
      <c r="AD35" s="260">
        <f t="shared" si="2"/>
        <v>2</v>
      </c>
      <c r="AE35" s="253" t="str">
        <f t="shared" si="3"/>
        <v>ม.1/1-2</v>
      </c>
    </row>
    <row r="36" spans="1:31" s="30" customFormat="1" ht="20.100000000000001" customHeight="1" x14ac:dyDescent="0.5">
      <c r="A36" s="30">
        <v>34</v>
      </c>
      <c r="B36" s="236" t="s">
        <v>224</v>
      </c>
      <c r="C36" s="261">
        <v>4023</v>
      </c>
      <c r="D36" s="262" t="s">
        <v>210</v>
      </c>
      <c r="E36" s="263" t="s">
        <v>679</v>
      </c>
      <c r="F36" s="263" t="s">
        <v>680</v>
      </c>
      <c r="G36" s="257" t="s">
        <v>352</v>
      </c>
      <c r="H36" s="30" t="str">
        <f>IF(AND(S36=H$1),LOOKUP(9.99999999999999E+307,$H$2:H35)+1,"")</f>
        <v/>
      </c>
      <c r="I36" s="30" t="str">
        <f>IF(AND(B36=I$1),LOOKUP(9.99999999999999E+307,$I$2:I35)+1,"")</f>
        <v/>
      </c>
      <c r="J36" s="30" t="str">
        <f>IF(AND(B36=J$1),LOOKUP(9.99999999999999E+307,$J$2:J35)+1,"")</f>
        <v/>
      </c>
      <c r="K36" s="30" t="str">
        <f>IF(AND(B36=K$1),LOOKUP(9.99999999999999E+307,$K$2:K35)+1,"")</f>
        <v/>
      </c>
      <c r="L36" s="30" t="str">
        <f>IF(AND(B36=L$1),LOOKUP(9.99999999999999E+307,$L$2:L35)+1,"")</f>
        <v/>
      </c>
      <c r="M36" s="30" t="str">
        <f>IF(AND(B36=M$1),LOOKUP(9.99999999999999E+307,$M$2:M35)+1,"")</f>
        <v/>
      </c>
      <c r="N36" s="30" t="str">
        <f>IF(AND($B36=N$1),LOOKUP(9.99999999999999E+307,$N$2:N35)+1,"")</f>
        <v/>
      </c>
      <c r="O36" s="30" t="str">
        <f>IF(AND($B36=O$1),LOOKUP(9.99999999999999E+307,$O$2:O35)+1,"")</f>
        <v/>
      </c>
      <c r="P36" s="30" t="str">
        <f>IF(AND($B36=P$1),LOOKUP(9.99999999999999E+307,$P$2:P35)+1,"")</f>
        <v/>
      </c>
      <c r="Q36" s="30" t="str">
        <f>IF(AND($B36=Q$1),LOOKUP(9.99999999999999E+307,$Q$2:Q35)+1,"")</f>
        <v/>
      </c>
      <c r="R36" s="30" t="str">
        <f>IF(AND($B36=R$1),LOOKUP(9.99999999999999E+307,$R$2:R35)+1,"")</f>
        <v/>
      </c>
      <c r="S36" s="314">
        <v>4</v>
      </c>
      <c r="Z36" s="258" t="str">
        <f t="shared" si="4"/>
        <v/>
      </c>
      <c r="AA36" s="258" t="str">
        <f t="shared" si="5"/>
        <v/>
      </c>
      <c r="AB36" s="259">
        <f t="shared" si="0"/>
        <v>1</v>
      </c>
      <c r="AC36" s="259">
        <f t="shared" si="1"/>
        <v>1</v>
      </c>
      <c r="AD36" s="260">
        <f t="shared" si="2"/>
        <v>2</v>
      </c>
      <c r="AE36" s="253" t="str">
        <f t="shared" si="3"/>
        <v>ม.1/1-2</v>
      </c>
    </row>
    <row r="37" spans="1:31" s="30" customFormat="1" ht="20.100000000000001" customHeight="1" x14ac:dyDescent="0.5">
      <c r="A37" s="30">
        <v>35</v>
      </c>
      <c r="B37" s="236" t="s">
        <v>246</v>
      </c>
      <c r="C37" s="261">
        <v>3015</v>
      </c>
      <c r="D37" s="262" t="s">
        <v>121</v>
      </c>
      <c r="E37" s="263" t="s">
        <v>681</v>
      </c>
      <c r="F37" s="263" t="s">
        <v>274</v>
      </c>
      <c r="G37" s="257" t="s">
        <v>353</v>
      </c>
      <c r="H37" s="30" t="str">
        <f>IF(AND(S37=H$1),LOOKUP(9.99999999999999E+307,$H$2:H36)+1,"")</f>
        <v/>
      </c>
      <c r="I37" s="30" t="str">
        <f>IF(AND(B37=I$1),LOOKUP(9.99999999999999E+307,$I$2:I36)+1,"")</f>
        <v/>
      </c>
      <c r="J37" s="30" t="str">
        <f>IF(AND(B37=J$1),LOOKUP(9.99999999999999E+307,$J$2:J36)+1,"")</f>
        <v/>
      </c>
      <c r="K37" s="30" t="str">
        <f>IF(AND(B37=K$1),LOOKUP(9.99999999999999E+307,$K$2:K36)+1,"")</f>
        <v/>
      </c>
      <c r="L37" s="30" t="str">
        <f>IF(AND(B37=L$1),LOOKUP(9.99999999999999E+307,$L$2:L36)+1,"")</f>
        <v/>
      </c>
      <c r="M37" s="30" t="str">
        <f>IF(AND(B37=M$1),LOOKUP(9.99999999999999E+307,$M$2:M36)+1,"")</f>
        <v/>
      </c>
      <c r="N37" s="30" t="str">
        <f>IF(AND($B37=N$1),LOOKUP(9.99999999999999E+307,$N$2:N36)+1,"")</f>
        <v/>
      </c>
      <c r="O37" s="30" t="str">
        <f>IF(AND($B37=O$1),LOOKUP(9.99999999999999E+307,$O$2:O36)+1,"")</f>
        <v/>
      </c>
      <c r="P37" s="30" t="str">
        <f>IF(AND($B37=P$1),LOOKUP(9.99999999999999E+307,$P$2:P36)+1,"")</f>
        <v/>
      </c>
      <c r="Q37" s="30" t="str">
        <f>IF(AND($B37=Q$1),LOOKUP(9.99999999999999E+307,$Q$2:Q36)+1,"")</f>
        <v/>
      </c>
      <c r="R37" s="30" t="str">
        <f>IF(AND($B37=R$1),LOOKUP(9.99999999999999E+307,$R$2:R36)+1,"")</f>
        <v/>
      </c>
      <c r="S37" s="314">
        <v>1</v>
      </c>
      <c r="Z37" s="258" t="str">
        <f t="shared" si="4"/>
        <v/>
      </c>
      <c r="AA37" s="258" t="str">
        <f t="shared" si="5"/>
        <v/>
      </c>
      <c r="AB37" s="259">
        <f t="shared" si="0"/>
        <v>1</v>
      </c>
      <c r="AC37" s="259">
        <f t="shared" si="1"/>
        <v>1</v>
      </c>
      <c r="AD37" s="260">
        <f t="shared" si="2"/>
        <v>1</v>
      </c>
      <c r="AE37" s="253" t="str">
        <f t="shared" si="3"/>
        <v>ม.1/2-1</v>
      </c>
    </row>
    <row r="38" spans="1:31" s="30" customFormat="1" ht="20.100000000000001" customHeight="1" x14ac:dyDescent="0.5">
      <c r="A38" s="30">
        <v>36</v>
      </c>
      <c r="B38" s="236" t="s">
        <v>246</v>
      </c>
      <c r="C38" s="261">
        <v>3027</v>
      </c>
      <c r="D38" s="262" t="s">
        <v>121</v>
      </c>
      <c r="E38" s="263" t="s">
        <v>682</v>
      </c>
      <c r="F38" s="263" t="s">
        <v>683</v>
      </c>
      <c r="G38" s="257" t="s">
        <v>287</v>
      </c>
      <c r="H38" s="30" t="str">
        <f>IF(AND(S38=H$1),LOOKUP(9.99999999999999E+307,$H$2:H37)+1,"")</f>
        <v/>
      </c>
      <c r="I38" s="30" t="str">
        <f>IF(AND(B38=I$1),LOOKUP(9.99999999999999E+307,$I$2:I37)+1,"")</f>
        <v/>
      </c>
      <c r="J38" s="30" t="str">
        <f>IF(AND(B38=J$1),LOOKUP(9.99999999999999E+307,$J$2:J37)+1,"")</f>
        <v/>
      </c>
      <c r="K38" s="30" t="str">
        <f>IF(AND(B38=K$1),LOOKUP(9.99999999999999E+307,$K$2:K37)+1,"")</f>
        <v/>
      </c>
      <c r="L38" s="30" t="str">
        <f>IF(AND(B38=L$1),LOOKUP(9.99999999999999E+307,$L$2:L37)+1,"")</f>
        <v/>
      </c>
      <c r="M38" s="30" t="str">
        <f>IF(AND(B38=M$1),LOOKUP(9.99999999999999E+307,$M$2:M37)+1,"")</f>
        <v/>
      </c>
      <c r="N38" s="30" t="str">
        <f>IF(AND($B38=N$1),LOOKUP(9.99999999999999E+307,$N$2:N37)+1,"")</f>
        <v/>
      </c>
      <c r="O38" s="30" t="str">
        <f>IF(AND($B38=O$1),LOOKUP(9.99999999999999E+307,$O$2:O37)+1,"")</f>
        <v/>
      </c>
      <c r="P38" s="30" t="str">
        <f>IF(AND($B38=P$1),LOOKUP(9.99999999999999E+307,$P$2:P37)+1,"")</f>
        <v/>
      </c>
      <c r="Q38" s="30" t="str">
        <f>IF(AND($B38=Q$1),LOOKUP(9.99999999999999E+307,$Q$2:Q37)+1,"")</f>
        <v/>
      </c>
      <c r="R38" s="30" t="str">
        <f>IF(AND($B38=R$1),LOOKUP(9.99999999999999E+307,$R$2:R37)+1,"")</f>
        <v/>
      </c>
      <c r="S38" s="314">
        <v>1</v>
      </c>
      <c r="Z38" s="258" t="str">
        <f t="shared" si="4"/>
        <v/>
      </c>
      <c r="AA38" s="258" t="str">
        <f t="shared" si="5"/>
        <v/>
      </c>
      <c r="AB38" s="259">
        <f t="shared" si="0"/>
        <v>1</v>
      </c>
      <c r="AC38" s="259">
        <f t="shared" si="1"/>
        <v>1</v>
      </c>
      <c r="AD38" s="260">
        <f t="shared" si="2"/>
        <v>1</v>
      </c>
      <c r="AE38" s="253" t="str">
        <f t="shared" si="3"/>
        <v>ม.1/2-1</v>
      </c>
    </row>
    <row r="39" spans="1:31" s="30" customFormat="1" ht="20.100000000000001" customHeight="1" x14ac:dyDescent="0.5">
      <c r="A39" s="30">
        <v>37</v>
      </c>
      <c r="B39" s="236" t="s">
        <v>246</v>
      </c>
      <c r="C39" s="261">
        <v>3167</v>
      </c>
      <c r="D39" s="262" t="s">
        <v>121</v>
      </c>
      <c r="E39" s="263" t="s">
        <v>522</v>
      </c>
      <c r="F39" s="263" t="s">
        <v>523</v>
      </c>
      <c r="G39" s="257" t="s">
        <v>317</v>
      </c>
      <c r="H39" s="30" t="str">
        <f>IF(AND(S39=H$1),LOOKUP(9.99999999999999E+307,$H$2:H38)+1,"")</f>
        <v/>
      </c>
      <c r="I39" s="30" t="str">
        <f>IF(AND(B39=I$1),LOOKUP(9.99999999999999E+307,$I$2:I38)+1,"")</f>
        <v/>
      </c>
      <c r="J39" s="30" t="str">
        <f>IF(AND(B39=J$1),LOOKUP(9.99999999999999E+307,$J$2:J38)+1,"")</f>
        <v/>
      </c>
      <c r="K39" s="30" t="str">
        <f>IF(AND(B39=K$1),LOOKUP(9.99999999999999E+307,$K$2:K38)+1,"")</f>
        <v/>
      </c>
      <c r="L39" s="30" t="str">
        <f>IF(AND(B39=L$1),LOOKUP(9.99999999999999E+307,$L$2:L38)+1,"")</f>
        <v/>
      </c>
      <c r="M39" s="30" t="str">
        <f>IF(AND(B39=M$1),LOOKUP(9.99999999999999E+307,$M$2:M38)+1,"")</f>
        <v/>
      </c>
      <c r="N39" s="30" t="str">
        <f>IF(AND($B39=N$1),LOOKUP(9.99999999999999E+307,$N$2:N38)+1,"")</f>
        <v/>
      </c>
      <c r="O39" s="30" t="str">
        <f>IF(AND($B39=O$1),LOOKUP(9.99999999999999E+307,$O$2:O38)+1,"")</f>
        <v/>
      </c>
      <c r="P39" s="30" t="str">
        <f>IF(AND($B39=P$1),LOOKUP(9.99999999999999E+307,$P$2:P38)+1,"")</f>
        <v/>
      </c>
      <c r="Q39" s="30" t="str">
        <f>IF(AND($B39=Q$1),LOOKUP(9.99999999999999E+307,$Q$2:Q38)+1,"")</f>
        <v/>
      </c>
      <c r="R39" s="30" t="str">
        <f>IF(AND($B39=R$1),LOOKUP(9.99999999999999E+307,$R$2:R38)+1,"")</f>
        <v/>
      </c>
      <c r="S39" s="314">
        <v>10</v>
      </c>
      <c r="Z39" s="258" t="str">
        <f t="shared" si="4"/>
        <v/>
      </c>
      <c r="AA39" s="258" t="str">
        <f t="shared" si="5"/>
        <v/>
      </c>
      <c r="AB39" s="259">
        <f t="shared" si="0"/>
        <v>1</v>
      </c>
      <c r="AC39" s="259">
        <f t="shared" si="1"/>
        <v>1</v>
      </c>
      <c r="AD39" s="260">
        <f t="shared" si="2"/>
        <v>1</v>
      </c>
      <c r="AE39" s="253" t="str">
        <f t="shared" si="3"/>
        <v>ม.1/2-1</v>
      </c>
    </row>
    <row r="40" spans="1:31" s="30" customFormat="1" ht="20.100000000000001" customHeight="1" x14ac:dyDescent="0.5">
      <c r="A40" s="30">
        <v>38</v>
      </c>
      <c r="B40" s="236" t="s">
        <v>246</v>
      </c>
      <c r="C40" s="261">
        <v>3176</v>
      </c>
      <c r="D40" s="262" t="s">
        <v>121</v>
      </c>
      <c r="E40" s="263" t="s">
        <v>684</v>
      </c>
      <c r="F40" s="263" t="s">
        <v>685</v>
      </c>
      <c r="G40" s="257" t="s">
        <v>354</v>
      </c>
      <c r="H40" s="30" t="str">
        <f>IF(AND(S40=H$1),LOOKUP(9.99999999999999E+307,$H$2:H39)+1,"")</f>
        <v/>
      </c>
      <c r="I40" s="30" t="str">
        <f>IF(AND(B40=I$1),LOOKUP(9.99999999999999E+307,$I$2:I39)+1,"")</f>
        <v/>
      </c>
      <c r="J40" s="30" t="str">
        <f>IF(AND(B40=J$1),LOOKUP(9.99999999999999E+307,$J$2:J39)+1,"")</f>
        <v/>
      </c>
      <c r="K40" s="30" t="str">
        <f>IF(AND(B40=K$1),LOOKUP(9.99999999999999E+307,$K$2:K39)+1,"")</f>
        <v/>
      </c>
      <c r="L40" s="30" t="str">
        <f>IF(AND(B40=L$1),LOOKUP(9.99999999999999E+307,$L$2:L39)+1,"")</f>
        <v/>
      </c>
      <c r="M40" s="30" t="str">
        <f>IF(AND(B40=M$1),LOOKUP(9.99999999999999E+307,$M$2:M39)+1,"")</f>
        <v/>
      </c>
      <c r="N40" s="30" t="str">
        <f>IF(AND($B40=N$1),LOOKUP(9.99999999999999E+307,$N$2:N39)+1,"")</f>
        <v/>
      </c>
      <c r="O40" s="30" t="str">
        <f>IF(AND($B40=O$1),LOOKUP(9.99999999999999E+307,$O$2:O39)+1,"")</f>
        <v/>
      </c>
      <c r="P40" s="30" t="str">
        <f>IF(AND($B40=P$1),LOOKUP(9.99999999999999E+307,$P$2:P39)+1,"")</f>
        <v/>
      </c>
      <c r="Q40" s="30" t="str">
        <f>IF(AND($B40=Q$1),LOOKUP(9.99999999999999E+307,$Q$2:Q39)+1,"")</f>
        <v/>
      </c>
      <c r="R40" s="30" t="str">
        <f>IF(AND($B40=R$1),LOOKUP(9.99999999999999E+307,$R$2:R39)+1,"")</f>
        <v/>
      </c>
      <c r="S40" s="314">
        <v>1</v>
      </c>
      <c r="Z40" s="258" t="str">
        <f t="shared" si="4"/>
        <v/>
      </c>
      <c r="AA40" s="258" t="str">
        <f t="shared" si="5"/>
        <v/>
      </c>
      <c r="AB40" s="259">
        <f t="shared" si="0"/>
        <v>1</v>
      </c>
      <c r="AC40" s="259">
        <f t="shared" si="1"/>
        <v>1</v>
      </c>
      <c r="AD40" s="260">
        <f t="shared" si="2"/>
        <v>1</v>
      </c>
      <c r="AE40" s="253" t="str">
        <f t="shared" si="3"/>
        <v>ม.1/2-1</v>
      </c>
    </row>
    <row r="41" spans="1:31" s="30" customFormat="1" ht="20.100000000000001" customHeight="1" x14ac:dyDescent="0.45">
      <c r="A41" s="30">
        <v>39</v>
      </c>
      <c r="B41" s="236" t="s">
        <v>246</v>
      </c>
      <c r="C41" s="261">
        <v>3237</v>
      </c>
      <c r="D41" s="265" t="s">
        <v>121</v>
      </c>
      <c r="E41" s="266" t="s">
        <v>686</v>
      </c>
      <c r="F41" s="266" t="s">
        <v>687</v>
      </c>
      <c r="G41" s="257" t="s">
        <v>355</v>
      </c>
      <c r="H41" s="30" t="str">
        <f>IF(AND(S41=H$1),LOOKUP(9.99999999999999E+307,$H$2:H40)+1,"")</f>
        <v/>
      </c>
      <c r="I41" s="30" t="str">
        <f>IF(AND(B41=I$1),LOOKUP(9.99999999999999E+307,$I$2:I40)+1,"")</f>
        <v/>
      </c>
      <c r="J41" s="30" t="str">
        <f>IF(AND(B41=J$1),LOOKUP(9.99999999999999E+307,$J$2:J40)+1,"")</f>
        <v/>
      </c>
      <c r="K41" s="30" t="str">
        <f>IF(AND(B41=K$1),LOOKUP(9.99999999999999E+307,$K$2:K40)+1,"")</f>
        <v/>
      </c>
      <c r="L41" s="30" t="str">
        <f>IF(AND(B41=L$1),LOOKUP(9.99999999999999E+307,$L$2:L40)+1,"")</f>
        <v/>
      </c>
      <c r="M41" s="30" t="str">
        <f>IF(AND(B41=M$1),LOOKUP(9.99999999999999E+307,$M$2:M40)+1,"")</f>
        <v/>
      </c>
      <c r="N41" s="30" t="str">
        <f>IF(AND($B41=N$1),LOOKUP(9.99999999999999E+307,$N$2:N40)+1,"")</f>
        <v/>
      </c>
      <c r="O41" s="30" t="str">
        <f>IF(AND($B41=O$1),LOOKUP(9.99999999999999E+307,$O$2:O40)+1,"")</f>
        <v/>
      </c>
      <c r="P41" s="30" t="str">
        <f>IF(AND($B41=P$1),LOOKUP(9.99999999999999E+307,$P$2:P40)+1,"")</f>
        <v/>
      </c>
      <c r="Q41" s="30" t="str">
        <f>IF(AND($B41=Q$1),LOOKUP(9.99999999999999E+307,$Q$2:Q40)+1,"")</f>
        <v/>
      </c>
      <c r="R41" s="30" t="str">
        <f>IF(AND($B41=R$1),LOOKUP(9.99999999999999E+307,$R$2:R40)+1,"")</f>
        <v/>
      </c>
      <c r="S41" s="314">
        <v>1</v>
      </c>
      <c r="Z41" s="258" t="str">
        <f t="shared" si="4"/>
        <v/>
      </c>
      <c r="AA41" s="258" t="str">
        <f t="shared" si="5"/>
        <v/>
      </c>
      <c r="AB41" s="259">
        <f t="shared" si="0"/>
        <v>1</v>
      </c>
      <c r="AC41" s="259">
        <f t="shared" si="1"/>
        <v>1</v>
      </c>
      <c r="AD41" s="260">
        <f t="shared" si="2"/>
        <v>1</v>
      </c>
      <c r="AE41" s="253" t="str">
        <f t="shared" si="3"/>
        <v>ม.1/2-1</v>
      </c>
    </row>
    <row r="42" spans="1:31" s="30" customFormat="1" ht="20.100000000000001" customHeight="1" x14ac:dyDescent="0.5">
      <c r="A42" s="30">
        <v>40</v>
      </c>
      <c r="B42" s="236" t="s">
        <v>246</v>
      </c>
      <c r="C42" s="261">
        <v>3316</v>
      </c>
      <c r="D42" s="262" t="s">
        <v>121</v>
      </c>
      <c r="E42" s="263" t="s">
        <v>392</v>
      </c>
      <c r="F42" s="263" t="s">
        <v>688</v>
      </c>
      <c r="G42" s="257" t="s">
        <v>356</v>
      </c>
      <c r="H42" s="30" t="str">
        <f>IF(AND(S42=H$1),LOOKUP(9.99999999999999E+307,$H$2:H41)+1,"")</f>
        <v/>
      </c>
      <c r="I42" s="30" t="str">
        <f>IF(AND(B42=I$1),LOOKUP(9.99999999999999E+307,$I$2:I41)+1,"")</f>
        <v/>
      </c>
      <c r="J42" s="30" t="str">
        <f>IF(AND(B42=J$1),LOOKUP(9.99999999999999E+307,$J$2:J41)+1,"")</f>
        <v/>
      </c>
      <c r="K42" s="30" t="str">
        <f>IF(AND(B42=K$1),LOOKUP(9.99999999999999E+307,$K$2:K41)+1,"")</f>
        <v/>
      </c>
      <c r="L42" s="30" t="str">
        <f>IF(AND(B42=L$1),LOOKUP(9.99999999999999E+307,$L$2:L41)+1,"")</f>
        <v/>
      </c>
      <c r="M42" s="30" t="str">
        <f>IF(AND(B42=M$1),LOOKUP(9.99999999999999E+307,$M$2:M41)+1,"")</f>
        <v/>
      </c>
      <c r="N42" s="30" t="str">
        <f>IF(AND($B42=N$1),LOOKUP(9.99999999999999E+307,$N$2:N41)+1,"")</f>
        <v/>
      </c>
      <c r="O42" s="30" t="str">
        <f>IF(AND($B42=O$1),LOOKUP(9.99999999999999E+307,$O$2:O41)+1,"")</f>
        <v/>
      </c>
      <c r="P42" s="30" t="str">
        <f>IF(AND($B42=P$1),LOOKUP(9.99999999999999E+307,$P$2:P41)+1,"")</f>
        <v/>
      </c>
      <c r="Q42" s="30" t="str">
        <f>IF(AND($B42=Q$1),LOOKUP(9.99999999999999E+307,$Q$2:Q41)+1,"")</f>
        <v/>
      </c>
      <c r="R42" s="30" t="str">
        <f>IF(AND($B42=R$1),LOOKUP(9.99999999999999E+307,$R$2:R41)+1,"")</f>
        <v/>
      </c>
      <c r="S42" s="314">
        <v>10</v>
      </c>
      <c r="Z42" s="258" t="str">
        <f t="shared" si="4"/>
        <v/>
      </c>
      <c r="AA42" s="258" t="str">
        <f t="shared" si="5"/>
        <v/>
      </c>
      <c r="AB42" s="259">
        <f t="shared" si="0"/>
        <v>1</v>
      </c>
      <c r="AC42" s="259">
        <f t="shared" si="1"/>
        <v>1</v>
      </c>
      <c r="AD42" s="260">
        <f t="shared" si="2"/>
        <v>1</v>
      </c>
      <c r="AE42" s="253" t="str">
        <f t="shared" si="3"/>
        <v>ม.1/2-1</v>
      </c>
    </row>
    <row r="43" spans="1:31" s="30" customFormat="1" ht="20.100000000000001" customHeight="1" x14ac:dyDescent="0.45">
      <c r="A43" s="30">
        <v>41</v>
      </c>
      <c r="B43" s="236" t="s">
        <v>246</v>
      </c>
      <c r="C43" s="261">
        <v>3457</v>
      </c>
      <c r="D43" s="262" t="s">
        <v>121</v>
      </c>
      <c r="E43" s="266" t="s">
        <v>689</v>
      </c>
      <c r="F43" s="266" t="s">
        <v>690</v>
      </c>
      <c r="G43" s="257" t="s">
        <v>357</v>
      </c>
      <c r="H43" s="30" t="str">
        <f>IF(AND(S43=H$1),LOOKUP(9.99999999999999E+307,$H$2:H42)+1,"")</f>
        <v/>
      </c>
      <c r="I43" s="30" t="str">
        <f>IF(AND(B43=I$1),LOOKUP(9.99999999999999E+307,$I$2:I42)+1,"")</f>
        <v/>
      </c>
      <c r="J43" s="30" t="str">
        <f>IF(AND(B43=J$1),LOOKUP(9.99999999999999E+307,$J$2:J42)+1,"")</f>
        <v/>
      </c>
      <c r="K43" s="30" t="str">
        <f>IF(AND(B43=K$1),LOOKUP(9.99999999999999E+307,$K$2:K42)+1,"")</f>
        <v/>
      </c>
      <c r="L43" s="30" t="str">
        <f>IF(AND(B43=L$1),LOOKUP(9.99999999999999E+307,$L$2:L42)+1,"")</f>
        <v/>
      </c>
      <c r="M43" s="30" t="str">
        <f>IF(AND(B43=M$1),LOOKUP(9.99999999999999E+307,$M$2:M42)+1,"")</f>
        <v/>
      </c>
      <c r="N43" s="30" t="str">
        <f>IF(AND($B43=N$1),LOOKUP(9.99999999999999E+307,$N$2:N42)+1,"")</f>
        <v/>
      </c>
      <c r="O43" s="30" t="str">
        <f>IF(AND($B43=O$1),LOOKUP(9.99999999999999E+307,$O$2:O42)+1,"")</f>
        <v/>
      </c>
      <c r="P43" s="30" t="str">
        <f>IF(AND($B43=P$1),LOOKUP(9.99999999999999E+307,$P$2:P42)+1,"")</f>
        <v/>
      </c>
      <c r="Q43" s="30" t="str">
        <f>IF(AND($B43=Q$1),LOOKUP(9.99999999999999E+307,$Q$2:Q42)+1,"")</f>
        <v/>
      </c>
      <c r="R43" s="30" t="str">
        <f>IF(AND($B43=R$1),LOOKUP(9.99999999999999E+307,$R$2:R42)+1,"")</f>
        <v/>
      </c>
      <c r="S43" s="314">
        <v>9</v>
      </c>
      <c r="Z43" s="258" t="str">
        <f t="shared" si="4"/>
        <v/>
      </c>
      <c r="AA43" s="258" t="str">
        <f t="shared" si="5"/>
        <v/>
      </c>
      <c r="AB43" s="259">
        <f t="shared" si="0"/>
        <v>1</v>
      </c>
      <c r="AC43" s="259">
        <f t="shared" si="1"/>
        <v>1</v>
      </c>
      <c r="AD43" s="260">
        <f t="shared" si="2"/>
        <v>1</v>
      </c>
      <c r="AE43" s="253" t="str">
        <f t="shared" si="3"/>
        <v>ม.1/2-1</v>
      </c>
    </row>
    <row r="44" spans="1:31" s="30" customFormat="1" ht="20.100000000000001" customHeight="1" x14ac:dyDescent="0.45">
      <c r="A44" s="30">
        <v>42</v>
      </c>
      <c r="B44" s="236" t="s">
        <v>246</v>
      </c>
      <c r="C44" s="261">
        <v>3562</v>
      </c>
      <c r="D44" s="262" t="s">
        <v>121</v>
      </c>
      <c r="E44" s="266" t="s">
        <v>691</v>
      </c>
      <c r="F44" s="266" t="s">
        <v>692</v>
      </c>
      <c r="G44" s="257" t="s">
        <v>315</v>
      </c>
      <c r="H44" s="30" t="str">
        <f>IF(AND(S44=H$1),LOOKUP(9.99999999999999E+307,$H$2:H43)+1,"")</f>
        <v/>
      </c>
      <c r="I44" s="30" t="str">
        <f>IF(AND(B44=I$1),LOOKUP(9.99999999999999E+307,$I$2:I43)+1,"")</f>
        <v/>
      </c>
      <c r="J44" s="30" t="str">
        <f>IF(AND(B44=J$1),LOOKUP(9.99999999999999E+307,$J$2:J43)+1,"")</f>
        <v/>
      </c>
      <c r="K44" s="30" t="str">
        <f>IF(AND(B44=K$1),LOOKUP(9.99999999999999E+307,$K$2:K43)+1,"")</f>
        <v/>
      </c>
      <c r="L44" s="30" t="str">
        <f>IF(AND(B44=L$1),LOOKUP(9.99999999999999E+307,$L$2:L43)+1,"")</f>
        <v/>
      </c>
      <c r="M44" s="30" t="str">
        <f>IF(AND(B44=M$1),LOOKUP(9.99999999999999E+307,$M$2:M43)+1,"")</f>
        <v/>
      </c>
      <c r="N44" s="30" t="str">
        <f>IF(AND($B44=N$1),LOOKUP(9.99999999999999E+307,$N$2:N43)+1,"")</f>
        <v/>
      </c>
      <c r="O44" s="30" t="str">
        <f>IF(AND($B44=O$1),LOOKUP(9.99999999999999E+307,$O$2:O43)+1,"")</f>
        <v/>
      </c>
      <c r="P44" s="30" t="str">
        <f>IF(AND($B44=P$1),LOOKUP(9.99999999999999E+307,$P$2:P43)+1,"")</f>
        <v/>
      </c>
      <c r="Q44" s="30" t="str">
        <f>IF(AND($B44=Q$1),LOOKUP(9.99999999999999E+307,$Q$2:Q43)+1,"")</f>
        <v/>
      </c>
      <c r="R44" s="30" t="str">
        <f>IF(AND($B44=R$1),LOOKUP(9.99999999999999E+307,$R$2:R43)+1,"")</f>
        <v/>
      </c>
      <c r="S44" s="314">
        <v>1</v>
      </c>
      <c r="Z44" s="258" t="str">
        <f t="shared" si="4"/>
        <v/>
      </c>
      <c r="AA44" s="258" t="str">
        <f t="shared" si="5"/>
        <v/>
      </c>
      <c r="AB44" s="259">
        <f t="shared" si="0"/>
        <v>1</v>
      </c>
      <c r="AC44" s="259">
        <f t="shared" si="1"/>
        <v>1</v>
      </c>
      <c r="AD44" s="260">
        <f t="shared" si="2"/>
        <v>1</v>
      </c>
      <c r="AE44" s="253" t="str">
        <f t="shared" si="3"/>
        <v>ม.1/2-1</v>
      </c>
    </row>
    <row r="45" spans="1:31" s="30" customFormat="1" ht="20.100000000000001" customHeight="1" x14ac:dyDescent="0.5">
      <c r="A45" s="30">
        <v>43</v>
      </c>
      <c r="B45" s="236" t="s">
        <v>246</v>
      </c>
      <c r="C45" s="261">
        <v>3688</v>
      </c>
      <c r="D45" s="262" t="s">
        <v>121</v>
      </c>
      <c r="E45" s="263" t="s">
        <v>216</v>
      </c>
      <c r="F45" s="263" t="s">
        <v>540</v>
      </c>
      <c r="G45" s="257" t="s">
        <v>358</v>
      </c>
      <c r="H45" s="30" t="str">
        <f>IF(AND(S45=H$1),LOOKUP(9.99999999999999E+307,$H$2:H44)+1,"")</f>
        <v/>
      </c>
      <c r="I45" s="30" t="str">
        <f>IF(AND(B45=I$1),LOOKUP(9.99999999999999E+307,$I$2:I44)+1,"")</f>
        <v/>
      </c>
      <c r="J45" s="30" t="str">
        <f>IF(AND(B45=J$1),LOOKUP(9.99999999999999E+307,$J$2:J44)+1,"")</f>
        <v/>
      </c>
      <c r="K45" s="30" t="str">
        <f>IF(AND(B45=K$1),LOOKUP(9.99999999999999E+307,$K$2:K44)+1,"")</f>
        <v/>
      </c>
      <c r="L45" s="30" t="str">
        <f>IF(AND(B45=L$1),LOOKUP(9.99999999999999E+307,$L$2:L44)+1,"")</f>
        <v/>
      </c>
      <c r="M45" s="30" t="str">
        <f>IF(AND(B45=M$1),LOOKUP(9.99999999999999E+307,$M$2:M44)+1,"")</f>
        <v/>
      </c>
      <c r="N45" s="30" t="str">
        <f>IF(AND($B45=N$1),LOOKUP(9.99999999999999E+307,$N$2:N44)+1,"")</f>
        <v/>
      </c>
      <c r="O45" s="30" t="str">
        <f>IF(AND($B45=O$1),LOOKUP(9.99999999999999E+307,$O$2:O44)+1,"")</f>
        <v/>
      </c>
      <c r="P45" s="30" t="str">
        <f>IF(AND($B45=P$1),LOOKUP(9.99999999999999E+307,$P$2:P44)+1,"")</f>
        <v/>
      </c>
      <c r="Q45" s="30" t="str">
        <f>IF(AND($B45=Q$1),LOOKUP(9.99999999999999E+307,$Q$2:Q44)+1,"")</f>
        <v/>
      </c>
      <c r="R45" s="30" t="str">
        <f>IF(AND($B45=R$1),LOOKUP(9.99999999999999E+307,$R$2:R44)+1,"")</f>
        <v/>
      </c>
      <c r="S45" s="314">
        <v>3</v>
      </c>
      <c r="Z45" s="258" t="str">
        <f t="shared" si="4"/>
        <v/>
      </c>
      <c r="AA45" s="258" t="str">
        <f t="shared" si="5"/>
        <v/>
      </c>
      <c r="AB45" s="259">
        <f t="shared" si="0"/>
        <v>1</v>
      </c>
      <c r="AC45" s="259">
        <f t="shared" si="1"/>
        <v>1</v>
      </c>
      <c r="AD45" s="260">
        <f t="shared" si="2"/>
        <v>1</v>
      </c>
      <c r="AE45" s="253" t="str">
        <f t="shared" si="3"/>
        <v>ม.1/2-1</v>
      </c>
    </row>
    <row r="46" spans="1:31" s="30" customFormat="1" ht="20.100000000000001" customHeight="1" x14ac:dyDescent="0.45">
      <c r="A46" s="30">
        <v>44</v>
      </c>
      <c r="B46" s="236" t="s">
        <v>246</v>
      </c>
      <c r="C46" s="261">
        <v>3865</v>
      </c>
      <c r="D46" s="262" t="s">
        <v>121</v>
      </c>
      <c r="E46" s="266" t="s">
        <v>693</v>
      </c>
      <c r="F46" s="266" t="s">
        <v>694</v>
      </c>
      <c r="G46" s="257" t="s">
        <v>264</v>
      </c>
      <c r="H46" s="30" t="str">
        <f>IF(AND(S46=H$1),LOOKUP(9.99999999999999E+307,$H$2:H45)+1,"")</f>
        <v/>
      </c>
      <c r="I46" s="30" t="str">
        <f>IF(AND(B46=I$1),LOOKUP(9.99999999999999E+307,$I$2:I45)+1,"")</f>
        <v/>
      </c>
      <c r="J46" s="30" t="str">
        <f>IF(AND(B46=J$1),LOOKUP(9.99999999999999E+307,$J$2:J45)+1,"")</f>
        <v/>
      </c>
      <c r="K46" s="30" t="str">
        <f>IF(AND(B46=K$1),LOOKUP(9.99999999999999E+307,$K$2:K45)+1,"")</f>
        <v/>
      </c>
      <c r="L46" s="30" t="str">
        <f>IF(AND(B46=L$1),LOOKUP(9.99999999999999E+307,$L$2:L45)+1,"")</f>
        <v/>
      </c>
      <c r="M46" s="30" t="str">
        <f>IF(AND(B46=M$1),LOOKUP(9.99999999999999E+307,$M$2:M45)+1,"")</f>
        <v/>
      </c>
      <c r="N46" s="30" t="str">
        <f>IF(AND($B46=N$1),LOOKUP(9.99999999999999E+307,$N$2:N45)+1,"")</f>
        <v/>
      </c>
      <c r="O46" s="30" t="str">
        <f>IF(AND($B46=O$1),LOOKUP(9.99999999999999E+307,$O$2:O45)+1,"")</f>
        <v/>
      </c>
      <c r="P46" s="30" t="str">
        <f>IF(AND($B46=P$1),LOOKUP(9.99999999999999E+307,$P$2:P45)+1,"")</f>
        <v/>
      </c>
      <c r="Q46" s="30" t="str">
        <f>IF(AND($B46=Q$1),LOOKUP(9.99999999999999E+307,$Q$2:Q45)+1,"")</f>
        <v/>
      </c>
      <c r="R46" s="30" t="str">
        <f>IF(AND($B46=R$1),LOOKUP(9.99999999999999E+307,$R$2:R45)+1,"")</f>
        <v/>
      </c>
      <c r="S46" s="314">
        <v>3</v>
      </c>
      <c r="Z46" s="258" t="str">
        <f t="shared" si="4"/>
        <v/>
      </c>
      <c r="AA46" s="258" t="str">
        <f t="shared" si="5"/>
        <v/>
      </c>
      <c r="AB46" s="259">
        <f t="shared" si="0"/>
        <v>1</v>
      </c>
      <c r="AC46" s="259">
        <f t="shared" si="1"/>
        <v>1</v>
      </c>
      <c r="AD46" s="260">
        <f t="shared" si="2"/>
        <v>1</v>
      </c>
      <c r="AE46" s="253" t="str">
        <f t="shared" si="3"/>
        <v>ม.1/2-1</v>
      </c>
    </row>
    <row r="47" spans="1:31" s="30" customFormat="1" ht="20.100000000000001" customHeight="1" x14ac:dyDescent="0.45">
      <c r="A47" s="30">
        <v>45</v>
      </c>
      <c r="B47" s="236" t="s">
        <v>246</v>
      </c>
      <c r="C47" s="261">
        <v>4018</v>
      </c>
      <c r="D47" s="262" t="s">
        <v>121</v>
      </c>
      <c r="E47" s="267" t="s">
        <v>454</v>
      </c>
      <c r="F47" s="268" t="s">
        <v>695</v>
      </c>
      <c r="G47" s="257" t="s">
        <v>359</v>
      </c>
      <c r="H47" s="30" t="str">
        <f>IF(AND(S47=H$1),LOOKUP(9.99999999999999E+307,$H$2:H46)+1,"")</f>
        <v/>
      </c>
      <c r="I47" s="30" t="str">
        <f>IF(AND(B47=I$1),LOOKUP(9.99999999999999E+307,$I$2:I46)+1,"")</f>
        <v/>
      </c>
      <c r="J47" s="30" t="str">
        <f>IF(AND(B47=J$1),LOOKUP(9.99999999999999E+307,$J$2:J46)+1,"")</f>
        <v/>
      </c>
      <c r="K47" s="30" t="str">
        <f>IF(AND(B47=K$1),LOOKUP(9.99999999999999E+307,$K$2:K46)+1,"")</f>
        <v/>
      </c>
      <c r="L47" s="30" t="str">
        <f>IF(AND(B47=L$1),LOOKUP(9.99999999999999E+307,$L$2:L46)+1,"")</f>
        <v/>
      </c>
      <c r="M47" s="30" t="str">
        <f>IF(AND(B47=M$1),LOOKUP(9.99999999999999E+307,$M$2:M46)+1,"")</f>
        <v/>
      </c>
      <c r="N47" s="30" t="str">
        <f>IF(AND($B47=N$1),LOOKUP(9.99999999999999E+307,$N$2:N46)+1,"")</f>
        <v/>
      </c>
      <c r="O47" s="30" t="str">
        <f>IF(AND($B47=O$1),LOOKUP(9.99999999999999E+307,$O$2:O46)+1,"")</f>
        <v/>
      </c>
      <c r="P47" s="30" t="str">
        <f>IF(AND($B47=P$1),LOOKUP(9.99999999999999E+307,$P$2:P46)+1,"")</f>
        <v/>
      </c>
      <c r="Q47" s="30" t="str">
        <f>IF(AND($B47=Q$1),LOOKUP(9.99999999999999E+307,$Q$2:Q46)+1,"")</f>
        <v/>
      </c>
      <c r="R47" s="30" t="str">
        <f>IF(AND($B47=R$1),LOOKUP(9.99999999999999E+307,$R$2:R46)+1,"")</f>
        <v/>
      </c>
      <c r="S47" s="314">
        <v>9</v>
      </c>
      <c r="Z47" s="258" t="str">
        <f t="shared" si="4"/>
        <v/>
      </c>
      <c r="AA47" s="258" t="str">
        <f t="shared" si="5"/>
        <v/>
      </c>
      <c r="AB47" s="259">
        <f t="shared" si="0"/>
        <v>1</v>
      </c>
      <c r="AC47" s="259">
        <f t="shared" si="1"/>
        <v>1</v>
      </c>
      <c r="AD47" s="260">
        <f t="shared" si="2"/>
        <v>1</v>
      </c>
      <c r="AE47" s="253" t="str">
        <f t="shared" si="3"/>
        <v>ม.1/2-1</v>
      </c>
    </row>
    <row r="48" spans="1:31" ht="20.100000000000001" customHeight="1" x14ac:dyDescent="0.2">
      <c r="A48" s="30">
        <v>46</v>
      </c>
      <c r="B48" s="236" t="s">
        <v>246</v>
      </c>
      <c r="C48" s="261">
        <v>4020</v>
      </c>
      <c r="D48" s="262" t="s">
        <v>121</v>
      </c>
      <c r="E48" s="263" t="s">
        <v>696</v>
      </c>
      <c r="F48" s="263" t="s">
        <v>697</v>
      </c>
      <c r="G48" s="257" t="s">
        <v>360</v>
      </c>
      <c r="H48" s="30" t="str">
        <f>IF(AND(S48=H$1),LOOKUP(9.99999999999999E+307,$H$2:H47)+1,"")</f>
        <v/>
      </c>
      <c r="I48" s="30" t="str">
        <f>IF(AND(B48=I$1),LOOKUP(9.99999999999999E+307,$I$2:I47)+1,"")</f>
        <v/>
      </c>
      <c r="J48" s="30" t="str">
        <f>IF(AND(B48=J$1),LOOKUP(9.99999999999999E+307,$J$2:J47)+1,"")</f>
        <v/>
      </c>
      <c r="K48" s="30" t="str">
        <f>IF(AND(B48=K$1),LOOKUP(9.99999999999999E+307,$K$2:K47)+1,"")</f>
        <v/>
      </c>
      <c r="L48" s="30" t="str">
        <f>IF(AND(B48=L$1),LOOKUP(9.99999999999999E+307,$L$2:L47)+1,"")</f>
        <v/>
      </c>
      <c r="M48" s="30" t="str">
        <f>IF(AND(B48=M$1),LOOKUP(9.99999999999999E+307,$M$2:M47)+1,"")</f>
        <v/>
      </c>
      <c r="N48" s="30" t="str">
        <f>IF(AND($B48=N$1),LOOKUP(9.99999999999999E+307,$N$2:N47)+1,"")</f>
        <v/>
      </c>
      <c r="O48" s="30" t="str">
        <f>IF(AND($B48=O$1),LOOKUP(9.99999999999999E+307,$O$2:O47)+1,"")</f>
        <v/>
      </c>
      <c r="P48" s="30" t="str">
        <f>IF(AND($B48=P$1),LOOKUP(9.99999999999999E+307,$P$2:P47)+1,"")</f>
        <v/>
      </c>
      <c r="Q48" s="30" t="str">
        <f>IF(AND($B48=Q$1),LOOKUP(9.99999999999999E+307,$Q$2:Q47)+1,"")</f>
        <v/>
      </c>
      <c r="R48" s="30" t="str">
        <f>IF(AND($B48=R$1),LOOKUP(9.99999999999999E+307,$R$2:R47)+1,"")</f>
        <v/>
      </c>
      <c r="S48" s="314"/>
      <c r="T48" s="30"/>
      <c r="Z48" s="258" t="str">
        <f t="shared" si="4"/>
        <v/>
      </c>
      <c r="AA48" s="258" t="str">
        <f t="shared" si="5"/>
        <v/>
      </c>
      <c r="AB48" s="259">
        <f t="shared" si="0"/>
        <v>1</v>
      </c>
      <c r="AC48" s="259">
        <f t="shared" si="1"/>
        <v>1</v>
      </c>
      <c r="AD48" s="260">
        <f t="shared" si="2"/>
        <v>1</v>
      </c>
      <c r="AE48" s="253" t="str">
        <f t="shared" si="3"/>
        <v>ม.1/2-1</v>
      </c>
    </row>
    <row r="49" spans="1:31" ht="20.100000000000001" customHeight="1" x14ac:dyDescent="0.45">
      <c r="A49" s="30">
        <v>47</v>
      </c>
      <c r="B49" s="236" t="s">
        <v>246</v>
      </c>
      <c r="C49" s="261">
        <v>4026</v>
      </c>
      <c r="D49" s="262" t="s">
        <v>121</v>
      </c>
      <c r="E49" s="266" t="s">
        <v>698</v>
      </c>
      <c r="F49" s="266" t="s">
        <v>699</v>
      </c>
      <c r="G49" s="257" t="s">
        <v>276</v>
      </c>
      <c r="H49" s="30">
        <f>IF(AND(S49=H$1),LOOKUP(9.99999999999999E+307,$H$2:H48)+1,"")</f>
        <v>1</v>
      </c>
      <c r="I49" s="30" t="str">
        <f>IF(AND(B49=I$1),LOOKUP(9.99999999999999E+307,$I$2:I48)+1,"")</f>
        <v/>
      </c>
      <c r="J49" s="30" t="str">
        <f>IF(AND(B49=J$1),LOOKUP(9.99999999999999E+307,$J$2:J48)+1,"")</f>
        <v/>
      </c>
      <c r="K49" s="30" t="str">
        <f>IF(AND(B49=K$1),LOOKUP(9.99999999999999E+307,$K$2:K48)+1,"")</f>
        <v/>
      </c>
      <c r="L49" s="30" t="str">
        <f>IF(AND(B49=L$1),LOOKUP(9.99999999999999E+307,$L$2:L48)+1,"")</f>
        <v/>
      </c>
      <c r="M49" s="30" t="str">
        <f>IF(AND(B49=M$1),LOOKUP(9.99999999999999E+307,$M$2:M48)+1,"")</f>
        <v/>
      </c>
      <c r="N49" s="30" t="str">
        <f>IF(AND($B49=N$1),LOOKUP(9.99999999999999E+307,$N$2:N48)+1,"")</f>
        <v/>
      </c>
      <c r="O49" s="30" t="str">
        <f>IF(AND($B49=O$1),LOOKUP(9.99999999999999E+307,$O$2:O48)+1,"")</f>
        <v/>
      </c>
      <c r="P49" s="30" t="str">
        <f>IF(AND($B49=P$1),LOOKUP(9.99999999999999E+307,$P$2:P48)+1,"")</f>
        <v/>
      </c>
      <c r="Q49" s="30" t="str">
        <f>IF(AND($B49=Q$1),LOOKUP(9.99999999999999E+307,$Q$2:Q48)+1,"")</f>
        <v/>
      </c>
      <c r="R49" s="30" t="str">
        <f>IF(AND($B49=R$1),LOOKUP(9.99999999999999E+307,$R$2:R48)+1,"")</f>
        <v/>
      </c>
      <c r="S49" s="314">
        <v>6</v>
      </c>
      <c r="T49" s="30"/>
      <c r="Z49" s="258" t="str">
        <f t="shared" si="4"/>
        <v/>
      </c>
      <c r="AA49" s="258" t="str">
        <f t="shared" si="5"/>
        <v/>
      </c>
      <c r="AB49" s="259">
        <f t="shared" si="0"/>
        <v>1</v>
      </c>
      <c r="AC49" s="259">
        <f t="shared" si="1"/>
        <v>1</v>
      </c>
      <c r="AD49" s="260">
        <f t="shared" si="2"/>
        <v>1</v>
      </c>
      <c r="AE49" s="253" t="str">
        <f t="shared" si="3"/>
        <v>ม.1/2-1</v>
      </c>
    </row>
    <row r="50" spans="1:31" ht="20.100000000000001" customHeight="1" x14ac:dyDescent="0.45">
      <c r="A50" s="30">
        <v>48</v>
      </c>
      <c r="B50" s="236" t="s">
        <v>246</v>
      </c>
      <c r="C50" s="261">
        <v>2934</v>
      </c>
      <c r="D50" s="262" t="s">
        <v>210</v>
      </c>
      <c r="E50" s="266" t="s">
        <v>581</v>
      </c>
      <c r="F50" s="266" t="s">
        <v>212</v>
      </c>
      <c r="G50" s="257" t="s">
        <v>272</v>
      </c>
      <c r="H50" s="30" t="str">
        <f>IF(AND(S50=H$1),LOOKUP(9.99999999999999E+307,$H$2:H49)+1,"")</f>
        <v/>
      </c>
      <c r="I50" s="30" t="str">
        <f>IF(AND(B50=I$1),LOOKUP(9.99999999999999E+307,$I$2:I49)+1,"")</f>
        <v/>
      </c>
      <c r="J50" s="30" t="str">
        <f>IF(AND(B50=J$1),LOOKUP(9.99999999999999E+307,$J$2:J49)+1,"")</f>
        <v/>
      </c>
      <c r="K50" s="30" t="str">
        <f>IF(AND(B50=K$1),LOOKUP(9.99999999999999E+307,$K$2:K49)+1,"")</f>
        <v/>
      </c>
      <c r="L50" s="30" t="str">
        <f>IF(AND(B50=L$1),LOOKUP(9.99999999999999E+307,$L$2:L49)+1,"")</f>
        <v/>
      </c>
      <c r="M50" s="30" t="str">
        <f>IF(AND(B50=M$1),LOOKUP(9.99999999999999E+307,$M$2:M49)+1,"")</f>
        <v/>
      </c>
      <c r="N50" s="30" t="str">
        <f>IF(AND($B50=N$1),LOOKUP(9.99999999999999E+307,$N$2:N49)+1,"")</f>
        <v/>
      </c>
      <c r="O50" s="30" t="str">
        <f>IF(AND($B50=O$1),LOOKUP(9.99999999999999E+307,$O$2:O49)+1,"")</f>
        <v/>
      </c>
      <c r="P50" s="30" t="str">
        <f>IF(AND($B50=P$1),LOOKUP(9.99999999999999E+307,$P$2:P49)+1,"")</f>
        <v/>
      </c>
      <c r="Q50" s="30" t="str">
        <f>IF(AND($B50=Q$1),LOOKUP(9.99999999999999E+307,$Q$2:Q49)+1,"")</f>
        <v/>
      </c>
      <c r="R50" s="30" t="str">
        <f>IF(AND($B50=R$1),LOOKUP(9.99999999999999E+307,$R$2:R49)+1,"")</f>
        <v/>
      </c>
      <c r="S50" s="314">
        <v>7</v>
      </c>
      <c r="T50" s="30"/>
      <c r="Z50" s="258" t="str">
        <f t="shared" si="4"/>
        <v/>
      </c>
      <c r="AA50" s="258" t="str">
        <f t="shared" si="5"/>
        <v/>
      </c>
      <c r="AB50" s="259">
        <f t="shared" si="0"/>
        <v>1</v>
      </c>
      <c r="AC50" s="259">
        <f t="shared" si="1"/>
        <v>1</v>
      </c>
      <c r="AD50" s="260">
        <f t="shared" si="2"/>
        <v>2</v>
      </c>
      <c r="AE50" s="253" t="str">
        <f t="shared" si="3"/>
        <v>ม.1/2-2</v>
      </c>
    </row>
    <row r="51" spans="1:31" ht="20.100000000000001" customHeight="1" x14ac:dyDescent="0.45">
      <c r="A51" s="30">
        <v>49</v>
      </c>
      <c r="B51" s="236" t="s">
        <v>246</v>
      </c>
      <c r="C51" s="261">
        <v>3032</v>
      </c>
      <c r="D51" s="262" t="s">
        <v>210</v>
      </c>
      <c r="E51" s="266" t="s">
        <v>700</v>
      </c>
      <c r="F51" s="266" t="s">
        <v>701</v>
      </c>
      <c r="G51" s="257" t="s">
        <v>362</v>
      </c>
      <c r="H51" s="30" t="str">
        <f>IF(AND(S51=H$1),LOOKUP(9.99999999999999E+307,$H$2:H50)+1,"")</f>
        <v/>
      </c>
      <c r="I51" s="30" t="str">
        <f>IF(AND(B51=I$1),LOOKUP(9.99999999999999E+307,$I$2:I50)+1,"")</f>
        <v/>
      </c>
      <c r="J51" s="30" t="str">
        <f>IF(AND(B51=J$1),LOOKUP(9.99999999999999E+307,$J$2:J50)+1,"")</f>
        <v/>
      </c>
      <c r="K51" s="30" t="str">
        <f>IF(AND(B51=K$1),LOOKUP(9.99999999999999E+307,$K$2:K50)+1,"")</f>
        <v/>
      </c>
      <c r="L51" s="30" t="str">
        <f>IF(AND(B51=L$1),LOOKUP(9.99999999999999E+307,$L$2:L50)+1,"")</f>
        <v/>
      </c>
      <c r="M51" s="30" t="str">
        <f>IF(AND(B51=M$1),LOOKUP(9.99999999999999E+307,$M$2:M50)+1,"")</f>
        <v/>
      </c>
      <c r="N51" s="30" t="str">
        <f>IF(AND($B51=N$1),LOOKUP(9.99999999999999E+307,$N$2:N50)+1,"")</f>
        <v/>
      </c>
      <c r="O51" s="30" t="str">
        <f>IF(AND($B51=O$1),LOOKUP(9.99999999999999E+307,$O$2:O50)+1,"")</f>
        <v/>
      </c>
      <c r="P51" s="30" t="str">
        <f>IF(AND($B51=P$1),LOOKUP(9.99999999999999E+307,$P$2:P50)+1,"")</f>
        <v/>
      </c>
      <c r="Q51" s="30" t="str">
        <f>IF(AND($B51=Q$1),LOOKUP(9.99999999999999E+307,$Q$2:Q50)+1,"")</f>
        <v/>
      </c>
      <c r="R51" s="30" t="str">
        <f>IF(AND($B51=R$1),LOOKUP(9.99999999999999E+307,$R$2:R50)+1,"")</f>
        <v/>
      </c>
      <c r="S51" s="314">
        <v>5</v>
      </c>
      <c r="T51" s="30"/>
      <c r="Z51" s="258" t="str">
        <f t="shared" si="4"/>
        <v/>
      </c>
      <c r="AA51" s="258" t="str">
        <f t="shared" si="5"/>
        <v/>
      </c>
      <c r="AB51" s="259">
        <f t="shared" si="0"/>
        <v>1</v>
      </c>
      <c r="AC51" s="259">
        <f t="shared" si="1"/>
        <v>1</v>
      </c>
      <c r="AD51" s="260">
        <f t="shared" si="2"/>
        <v>2</v>
      </c>
      <c r="AE51" s="253" t="str">
        <f t="shared" si="3"/>
        <v>ม.1/2-2</v>
      </c>
    </row>
    <row r="52" spans="1:31" ht="20.100000000000001" customHeight="1" x14ac:dyDescent="0.2">
      <c r="A52" s="30">
        <v>50</v>
      </c>
      <c r="B52" s="236" t="s">
        <v>246</v>
      </c>
      <c r="C52" s="261">
        <v>3033</v>
      </c>
      <c r="D52" s="262" t="s">
        <v>210</v>
      </c>
      <c r="E52" s="263" t="s">
        <v>702</v>
      </c>
      <c r="F52" s="263" t="s">
        <v>421</v>
      </c>
      <c r="G52" s="257" t="s">
        <v>363</v>
      </c>
      <c r="H52" s="30" t="str">
        <f>IF(AND(S52=H$1),LOOKUP(9.99999999999999E+307,$H$2:H51)+1,"")</f>
        <v/>
      </c>
      <c r="I52" s="30" t="str">
        <f>IF(AND(B52=I$1),LOOKUP(9.99999999999999E+307,$I$2:I51)+1,"")</f>
        <v/>
      </c>
      <c r="J52" s="30" t="str">
        <f>IF(AND(B52=J$1),LOOKUP(9.99999999999999E+307,$J$2:J51)+1,"")</f>
        <v/>
      </c>
      <c r="K52" s="30" t="str">
        <f>IF(AND(B52=K$1),LOOKUP(9.99999999999999E+307,$K$2:K51)+1,"")</f>
        <v/>
      </c>
      <c r="L52" s="30" t="str">
        <f>IF(AND(B52=L$1),LOOKUP(9.99999999999999E+307,$L$2:L51)+1,"")</f>
        <v/>
      </c>
      <c r="M52" s="30" t="str">
        <f>IF(AND(B52=M$1),LOOKUP(9.99999999999999E+307,$M$2:M51)+1,"")</f>
        <v/>
      </c>
      <c r="N52" s="30" t="str">
        <f>IF(AND($B52=N$1),LOOKUP(9.99999999999999E+307,$N$2:N51)+1,"")</f>
        <v/>
      </c>
      <c r="O52" s="30" t="str">
        <f>IF(AND($B52=O$1),LOOKUP(9.99999999999999E+307,$O$2:O51)+1,"")</f>
        <v/>
      </c>
      <c r="P52" s="30" t="str">
        <f>IF(AND($B52=P$1),LOOKUP(9.99999999999999E+307,$P$2:P51)+1,"")</f>
        <v/>
      </c>
      <c r="Q52" s="30" t="str">
        <f>IF(AND($B52=Q$1),LOOKUP(9.99999999999999E+307,$Q$2:Q51)+1,"")</f>
        <v/>
      </c>
      <c r="R52" s="30" t="str">
        <f>IF(AND($B52=R$1),LOOKUP(9.99999999999999E+307,$R$2:R51)+1,"")</f>
        <v/>
      </c>
      <c r="S52" s="314">
        <v>8</v>
      </c>
      <c r="T52" s="30"/>
      <c r="Z52" s="258" t="str">
        <f t="shared" si="4"/>
        <v/>
      </c>
      <c r="AA52" s="258" t="str">
        <f t="shared" si="5"/>
        <v/>
      </c>
      <c r="AB52" s="259">
        <f t="shared" si="0"/>
        <v>1</v>
      </c>
      <c r="AC52" s="259">
        <f t="shared" si="1"/>
        <v>1</v>
      </c>
      <c r="AD52" s="260">
        <f t="shared" si="2"/>
        <v>2</v>
      </c>
      <c r="AE52" s="253" t="str">
        <f t="shared" si="3"/>
        <v>ม.1/2-2</v>
      </c>
    </row>
    <row r="53" spans="1:31" ht="20.100000000000001" customHeight="1" x14ac:dyDescent="0.45">
      <c r="A53" s="30">
        <v>51</v>
      </c>
      <c r="B53" s="236" t="s">
        <v>246</v>
      </c>
      <c r="C53" s="261">
        <v>3037</v>
      </c>
      <c r="D53" s="262" t="s">
        <v>210</v>
      </c>
      <c r="E53" s="266" t="s">
        <v>703</v>
      </c>
      <c r="F53" s="266" t="s">
        <v>704</v>
      </c>
      <c r="G53" s="257" t="s">
        <v>364</v>
      </c>
      <c r="H53" s="30" t="str">
        <f>IF(AND(S53=H$1),LOOKUP(9.99999999999999E+307,$H$2:H52)+1,"")</f>
        <v/>
      </c>
      <c r="I53" s="30" t="str">
        <f>IF(AND(B53=I$1),LOOKUP(9.99999999999999E+307,$I$2:I52)+1,"")</f>
        <v/>
      </c>
      <c r="J53" s="30" t="str">
        <f>IF(AND(B53=J$1),LOOKUP(9.99999999999999E+307,$J$2:J52)+1,"")</f>
        <v/>
      </c>
      <c r="K53" s="30" t="str">
        <f>IF(AND(B53=K$1),LOOKUP(9.99999999999999E+307,$K$2:K52)+1,"")</f>
        <v/>
      </c>
      <c r="L53" s="30" t="str">
        <f>IF(AND(B53=L$1),LOOKUP(9.99999999999999E+307,$L$2:L52)+1,"")</f>
        <v/>
      </c>
      <c r="M53" s="30" t="str">
        <f>IF(AND(B53=M$1),LOOKUP(9.99999999999999E+307,$M$2:M52)+1,"")</f>
        <v/>
      </c>
      <c r="N53" s="30" t="str">
        <f>IF(AND($B53=N$1),LOOKUP(9.99999999999999E+307,$N$2:N52)+1,"")</f>
        <v/>
      </c>
      <c r="O53" s="30" t="str">
        <f>IF(AND($B53=O$1),LOOKUP(9.99999999999999E+307,$O$2:O52)+1,"")</f>
        <v/>
      </c>
      <c r="P53" s="30" t="str">
        <f>IF(AND($B53=P$1),LOOKUP(9.99999999999999E+307,$P$2:P52)+1,"")</f>
        <v/>
      </c>
      <c r="Q53" s="30" t="str">
        <f>IF(AND($B53=Q$1),LOOKUP(9.99999999999999E+307,$Q$2:Q52)+1,"")</f>
        <v/>
      </c>
      <c r="R53" s="30" t="str">
        <f>IF(AND($B53=R$1),LOOKUP(9.99999999999999E+307,$R$2:R52)+1,"")</f>
        <v/>
      </c>
      <c r="S53" s="314">
        <v>8</v>
      </c>
      <c r="T53" s="30"/>
      <c r="Z53" s="258" t="str">
        <f t="shared" si="4"/>
        <v/>
      </c>
      <c r="AA53" s="258" t="str">
        <f t="shared" si="5"/>
        <v/>
      </c>
      <c r="AB53" s="259">
        <f t="shared" si="0"/>
        <v>1</v>
      </c>
      <c r="AC53" s="259">
        <f t="shared" si="1"/>
        <v>1</v>
      </c>
      <c r="AD53" s="260">
        <f t="shared" si="2"/>
        <v>2</v>
      </c>
      <c r="AE53" s="253" t="str">
        <f t="shared" si="3"/>
        <v>ม.1/2-2</v>
      </c>
    </row>
    <row r="54" spans="1:31" ht="20.100000000000001" customHeight="1" x14ac:dyDescent="0.2">
      <c r="A54" s="30">
        <v>52</v>
      </c>
      <c r="B54" s="236" t="s">
        <v>246</v>
      </c>
      <c r="C54" s="262">
        <v>3236</v>
      </c>
      <c r="D54" s="262" t="s">
        <v>210</v>
      </c>
      <c r="E54" s="263" t="s">
        <v>705</v>
      </c>
      <c r="F54" s="263" t="s">
        <v>706</v>
      </c>
      <c r="G54" s="257" t="s">
        <v>217</v>
      </c>
      <c r="H54" s="30" t="str">
        <f>IF(AND(S54=H$1),LOOKUP(9.99999999999999E+307,$H$2:H53)+1,"")</f>
        <v/>
      </c>
      <c r="I54" s="30" t="str">
        <f>IF(AND(B54=I$1),LOOKUP(9.99999999999999E+307,$I$2:I53)+1,"")</f>
        <v/>
      </c>
      <c r="J54" s="30" t="str">
        <f>IF(AND(B54=J$1),LOOKUP(9.99999999999999E+307,$J$2:J53)+1,"")</f>
        <v/>
      </c>
      <c r="K54" s="30" t="str">
        <f>IF(AND(B54=K$1),LOOKUP(9.99999999999999E+307,$K$2:K53)+1,"")</f>
        <v/>
      </c>
      <c r="L54" s="30" t="str">
        <f>IF(AND(B54=L$1),LOOKUP(9.99999999999999E+307,$L$2:L53)+1,"")</f>
        <v/>
      </c>
      <c r="M54" s="30" t="str">
        <f>IF(AND(B54=M$1),LOOKUP(9.99999999999999E+307,$M$2:M53)+1,"")</f>
        <v/>
      </c>
      <c r="N54" s="30" t="str">
        <f>IF(AND($B54=N$1),LOOKUP(9.99999999999999E+307,$N$2:N53)+1,"")</f>
        <v/>
      </c>
      <c r="O54" s="30" t="str">
        <f>IF(AND($B54=O$1),LOOKUP(9.99999999999999E+307,$O$2:O53)+1,"")</f>
        <v/>
      </c>
      <c r="P54" s="30" t="str">
        <f>IF(AND($B54=P$1),LOOKUP(9.99999999999999E+307,$P$2:P53)+1,"")</f>
        <v/>
      </c>
      <c r="Q54" s="30" t="str">
        <f>IF(AND($B54=Q$1),LOOKUP(9.99999999999999E+307,$Q$2:Q53)+1,"")</f>
        <v/>
      </c>
      <c r="R54" s="30" t="str">
        <f>IF(AND($B54=R$1),LOOKUP(9.99999999999999E+307,$R$2:R53)+1,"")</f>
        <v/>
      </c>
      <c r="S54" s="314">
        <v>8</v>
      </c>
      <c r="T54" s="30"/>
      <c r="Z54" s="258" t="str">
        <f t="shared" si="4"/>
        <v/>
      </c>
      <c r="AA54" s="258" t="str">
        <f t="shared" si="5"/>
        <v/>
      </c>
      <c r="AB54" s="259">
        <f t="shared" si="0"/>
        <v>1</v>
      </c>
      <c r="AC54" s="259">
        <f t="shared" si="1"/>
        <v>1</v>
      </c>
      <c r="AD54" s="260">
        <f t="shared" si="2"/>
        <v>2</v>
      </c>
      <c r="AE54" s="253" t="str">
        <f t="shared" si="3"/>
        <v>ม.1/2-2</v>
      </c>
    </row>
    <row r="55" spans="1:31" ht="20.100000000000001" customHeight="1" x14ac:dyDescent="0.2">
      <c r="A55" s="30">
        <v>53</v>
      </c>
      <c r="B55" s="236" t="s">
        <v>246</v>
      </c>
      <c r="C55" s="261">
        <v>3239</v>
      </c>
      <c r="D55" s="262" t="s">
        <v>210</v>
      </c>
      <c r="E55" s="263" t="s">
        <v>707</v>
      </c>
      <c r="F55" s="263" t="s">
        <v>708</v>
      </c>
      <c r="G55" s="257" t="s">
        <v>365</v>
      </c>
      <c r="H55" s="30" t="str">
        <f>IF(AND(S55=H$1),LOOKUP(9.99999999999999E+307,$H$2:H54)+1,"")</f>
        <v/>
      </c>
      <c r="I55" s="30" t="str">
        <f>IF(AND(B55=I$1),LOOKUP(9.99999999999999E+307,$I$2:I54)+1,"")</f>
        <v/>
      </c>
      <c r="J55" s="30" t="str">
        <f>IF(AND(B55=J$1),LOOKUP(9.99999999999999E+307,$J$2:J54)+1,"")</f>
        <v/>
      </c>
      <c r="K55" s="30" t="str">
        <f>IF(AND(B55=K$1),LOOKUP(9.99999999999999E+307,$K$2:K54)+1,"")</f>
        <v/>
      </c>
      <c r="L55" s="30" t="str">
        <f>IF(AND(B55=L$1),LOOKUP(9.99999999999999E+307,$L$2:L54)+1,"")</f>
        <v/>
      </c>
      <c r="M55" s="30" t="str">
        <f>IF(AND(B55=M$1),LOOKUP(9.99999999999999E+307,$M$2:M54)+1,"")</f>
        <v/>
      </c>
      <c r="N55" s="30" t="str">
        <f>IF(AND($B55=N$1),LOOKUP(9.99999999999999E+307,$N$2:N54)+1,"")</f>
        <v/>
      </c>
      <c r="O55" s="30" t="str">
        <f>IF(AND($B55=O$1),LOOKUP(9.99999999999999E+307,$O$2:O54)+1,"")</f>
        <v/>
      </c>
      <c r="P55" s="30" t="str">
        <f>IF(AND($B55=P$1),LOOKUP(9.99999999999999E+307,$P$2:P54)+1,"")</f>
        <v/>
      </c>
      <c r="Q55" s="30" t="str">
        <f>IF(AND($B55=Q$1),LOOKUP(9.99999999999999E+307,$Q$2:Q54)+1,"")</f>
        <v/>
      </c>
      <c r="R55" s="30" t="str">
        <f>IF(AND($B55=R$1),LOOKUP(9.99999999999999E+307,$R$2:R54)+1,"")</f>
        <v/>
      </c>
      <c r="S55" s="314">
        <v>1</v>
      </c>
      <c r="T55" s="30"/>
      <c r="Z55" s="258" t="str">
        <f t="shared" si="4"/>
        <v/>
      </c>
      <c r="AA55" s="258" t="str">
        <f t="shared" si="5"/>
        <v/>
      </c>
      <c r="AB55" s="259">
        <f t="shared" si="0"/>
        <v>1</v>
      </c>
      <c r="AC55" s="259">
        <f t="shared" si="1"/>
        <v>1</v>
      </c>
      <c r="AD55" s="260">
        <f t="shared" si="2"/>
        <v>2</v>
      </c>
      <c r="AE55" s="253" t="str">
        <f t="shared" si="3"/>
        <v>ม.1/2-2</v>
      </c>
    </row>
    <row r="56" spans="1:31" ht="20.100000000000001" customHeight="1" x14ac:dyDescent="0.2">
      <c r="A56" s="30">
        <v>54</v>
      </c>
      <c r="B56" s="236" t="s">
        <v>246</v>
      </c>
      <c r="C56" s="261">
        <v>3309</v>
      </c>
      <c r="D56" s="262" t="s">
        <v>210</v>
      </c>
      <c r="E56" s="263" t="s">
        <v>709</v>
      </c>
      <c r="F56" s="263" t="s">
        <v>561</v>
      </c>
      <c r="G56" s="257" t="s">
        <v>215</v>
      </c>
      <c r="H56" s="30" t="str">
        <f>IF(AND(S56=H$1),LOOKUP(9.99999999999999E+307,$H$2:H55)+1,"")</f>
        <v/>
      </c>
      <c r="I56" s="30" t="str">
        <f>IF(AND(B56=I$1),LOOKUP(9.99999999999999E+307,$I$2:I55)+1,"")</f>
        <v/>
      </c>
      <c r="J56" s="30" t="str">
        <f>IF(AND(B56=J$1),LOOKUP(9.99999999999999E+307,$J$2:J55)+1,"")</f>
        <v/>
      </c>
      <c r="K56" s="30" t="str">
        <f>IF(AND(B56=K$1),LOOKUP(9.99999999999999E+307,$K$2:K55)+1,"")</f>
        <v/>
      </c>
      <c r="L56" s="30" t="str">
        <f>IF(AND(B56=L$1),LOOKUP(9.99999999999999E+307,$L$2:L55)+1,"")</f>
        <v/>
      </c>
      <c r="M56" s="30" t="str">
        <f>IF(AND(B56=M$1),LOOKUP(9.99999999999999E+307,$M$2:M55)+1,"")</f>
        <v/>
      </c>
      <c r="N56" s="30" t="str">
        <f>IF(AND($B56=N$1),LOOKUP(9.99999999999999E+307,$N$2:N55)+1,"")</f>
        <v/>
      </c>
      <c r="O56" s="30" t="str">
        <f>IF(AND($B56=O$1),LOOKUP(9.99999999999999E+307,$O$2:O55)+1,"")</f>
        <v/>
      </c>
      <c r="P56" s="30" t="str">
        <f>IF(AND($B56=P$1),LOOKUP(9.99999999999999E+307,$P$2:P55)+1,"")</f>
        <v/>
      </c>
      <c r="Q56" s="30" t="str">
        <f>IF(AND($B56=Q$1),LOOKUP(9.99999999999999E+307,$Q$2:Q55)+1,"")</f>
        <v/>
      </c>
      <c r="R56" s="30" t="str">
        <f>IF(AND($B56=R$1),LOOKUP(9.99999999999999E+307,$R$2:R55)+1,"")</f>
        <v/>
      </c>
      <c r="S56" s="314">
        <v>7</v>
      </c>
      <c r="T56" s="30"/>
      <c r="Z56" s="258" t="str">
        <f t="shared" si="4"/>
        <v/>
      </c>
      <c r="AA56" s="258" t="str">
        <f t="shared" si="5"/>
        <v/>
      </c>
      <c r="AB56" s="259">
        <f t="shared" si="0"/>
        <v>1</v>
      </c>
      <c r="AC56" s="259">
        <f t="shared" si="1"/>
        <v>1</v>
      </c>
      <c r="AD56" s="260">
        <f t="shared" si="2"/>
        <v>2</v>
      </c>
      <c r="AE56" s="253" t="str">
        <f t="shared" si="3"/>
        <v>ม.1/2-2</v>
      </c>
    </row>
    <row r="57" spans="1:31" ht="20.100000000000001" customHeight="1" x14ac:dyDescent="0.45">
      <c r="A57" s="30">
        <v>55</v>
      </c>
      <c r="B57" s="236" t="s">
        <v>246</v>
      </c>
      <c r="C57" s="261">
        <v>3311</v>
      </c>
      <c r="D57" s="262" t="s">
        <v>210</v>
      </c>
      <c r="E57" s="266" t="s">
        <v>710</v>
      </c>
      <c r="F57" s="266" t="s">
        <v>235</v>
      </c>
      <c r="G57" s="257" t="s">
        <v>266</v>
      </c>
      <c r="H57" s="30" t="str">
        <f>IF(AND(S57=H$1),LOOKUP(9.99999999999999E+307,$H$2:H56)+1,"")</f>
        <v/>
      </c>
      <c r="I57" s="30" t="str">
        <f>IF(AND(B57=I$1),LOOKUP(9.99999999999999E+307,$I$2:I56)+1,"")</f>
        <v/>
      </c>
      <c r="J57" s="30" t="str">
        <f>IF(AND(B57=J$1),LOOKUP(9.99999999999999E+307,$J$2:J56)+1,"")</f>
        <v/>
      </c>
      <c r="K57" s="30" t="str">
        <f>IF(AND(B57=K$1),LOOKUP(9.99999999999999E+307,$K$2:K56)+1,"")</f>
        <v/>
      </c>
      <c r="L57" s="30" t="str">
        <f>IF(AND(B57=L$1),LOOKUP(9.99999999999999E+307,$L$2:L56)+1,"")</f>
        <v/>
      </c>
      <c r="M57" s="30" t="str">
        <f>IF(AND(B57=M$1),LOOKUP(9.99999999999999E+307,$M$2:M56)+1,"")</f>
        <v/>
      </c>
      <c r="N57" s="30" t="str">
        <f>IF(AND($B57=N$1),LOOKUP(9.99999999999999E+307,$N$2:N56)+1,"")</f>
        <v/>
      </c>
      <c r="O57" s="30" t="str">
        <f>IF(AND($B57=O$1),LOOKUP(9.99999999999999E+307,$O$2:O56)+1,"")</f>
        <v/>
      </c>
      <c r="P57" s="30" t="str">
        <f>IF(AND($B57=P$1),LOOKUP(9.99999999999999E+307,$P$2:P56)+1,"")</f>
        <v/>
      </c>
      <c r="Q57" s="30" t="str">
        <f>IF(AND($B57=Q$1),LOOKUP(9.99999999999999E+307,$Q$2:Q56)+1,"")</f>
        <v/>
      </c>
      <c r="R57" s="30" t="str">
        <f>IF(AND($B57=R$1),LOOKUP(9.99999999999999E+307,$R$2:R56)+1,"")</f>
        <v/>
      </c>
      <c r="S57" s="314">
        <v>9</v>
      </c>
      <c r="T57" s="30"/>
      <c r="Z57" s="258" t="str">
        <f t="shared" si="4"/>
        <v/>
      </c>
      <c r="AA57" s="258" t="str">
        <f t="shared" si="5"/>
        <v/>
      </c>
      <c r="AB57" s="259">
        <f t="shared" si="0"/>
        <v>1</v>
      </c>
      <c r="AC57" s="259">
        <f t="shared" si="1"/>
        <v>1</v>
      </c>
      <c r="AD57" s="260">
        <f t="shared" si="2"/>
        <v>2</v>
      </c>
      <c r="AE57" s="253" t="str">
        <f t="shared" si="3"/>
        <v>ม.1/2-2</v>
      </c>
    </row>
    <row r="58" spans="1:31" ht="20.100000000000001" customHeight="1" x14ac:dyDescent="0.45">
      <c r="A58" s="30">
        <v>56</v>
      </c>
      <c r="B58" s="236" t="s">
        <v>246</v>
      </c>
      <c r="C58" s="261">
        <v>3314</v>
      </c>
      <c r="D58" s="262" t="s">
        <v>210</v>
      </c>
      <c r="E58" s="266" t="s">
        <v>711</v>
      </c>
      <c r="F58" s="266" t="s">
        <v>712</v>
      </c>
      <c r="G58" s="257" t="s">
        <v>366</v>
      </c>
      <c r="H58" s="30" t="str">
        <f>IF(AND(S58=H$1),LOOKUP(9.99999999999999E+307,$H$2:H57)+1,"")</f>
        <v/>
      </c>
      <c r="I58" s="30" t="str">
        <f>IF(AND(B58=I$1),LOOKUP(9.99999999999999E+307,$I$2:I57)+1,"")</f>
        <v/>
      </c>
      <c r="J58" s="30" t="str">
        <f>IF(AND(B58=J$1),LOOKUP(9.99999999999999E+307,$J$2:J57)+1,"")</f>
        <v/>
      </c>
      <c r="K58" s="30" t="str">
        <f>IF(AND(B58=K$1),LOOKUP(9.99999999999999E+307,$K$2:K57)+1,"")</f>
        <v/>
      </c>
      <c r="L58" s="30" t="str">
        <f>IF(AND(B58=L$1),LOOKUP(9.99999999999999E+307,$L$2:L57)+1,"")</f>
        <v/>
      </c>
      <c r="M58" s="30" t="str">
        <f>IF(AND(B58=M$1),LOOKUP(9.99999999999999E+307,$M$2:M57)+1,"")</f>
        <v/>
      </c>
      <c r="N58" s="30" t="str">
        <f>IF(AND($B58=N$1),LOOKUP(9.99999999999999E+307,$N$2:N57)+1,"")</f>
        <v/>
      </c>
      <c r="O58" s="30" t="str">
        <f>IF(AND($B58=O$1),LOOKUP(9.99999999999999E+307,$O$2:O57)+1,"")</f>
        <v/>
      </c>
      <c r="P58" s="30" t="str">
        <f>IF(AND($B58=P$1),LOOKUP(9.99999999999999E+307,$P$2:P57)+1,"")</f>
        <v/>
      </c>
      <c r="Q58" s="30" t="str">
        <f>IF(AND($B58=Q$1),LOOKUP(9.99999999999999E+307,$Q$2:Q57)+1,"")</f>
        <v/>
      </c>
      <c r="R58" s="30" t="str">
        <f>IF(AND($B58=R$1),LOOKUP(9.99999999999999E+307,$R$2:R57)+1,"")</f>
        <v/>
      </c>
      <c r="S58" s="314">
        <v>7</v>
      </c>
      <c r="T58" s="30"/>
      <c r="Z58" s="258" t="str">
        <f t="shared" si="4"/>
        <v/>
      </c>
      <c r="AA58" s="258" t="str">
        <f t="shared" si="5"/>
        <v/>
      </c>
      <c r="AB58" s="259">
        <f t="shared" si="0"/>
        <v>1</v>
      </c>
      <c r="AC58" s="259">
        <f t="shared" si="1"/>
        <v>1</v>
      </c>
      <c r="AD58" s="260">
        <f t="shared" si="2"/>
        <v>2</v>
      </c>
      <c r="AE58" s="253" t="str">
        <f t="shared" si="3"/>
        <v>ม.1/2-2</v>
      </c>
    </row>
    <row r="59" spans="1:31" ht="20.100000000000001" customHeight="1" x14ac:dyDescent="0.45">
      <c r="A59" s="30">
        <v>57</v>
      </c>
      <c r="B59" s="236" t="s">
        <v>246</v>
      </c>
      <c r="C59" s="261">
        <v>3315</v>
      </c>
      <c r="D59" s="262" t="s">
        <v>210</v>
      </c>
      <c r="E59" s="266" t="s">
        <v>361</v>
      </c>
      <c r="F59" s="266" t="s">
        <v>584</v>
      </c>
      <c r="G59" s="257" t="s">
        <v>367</v>
      </c>
      <c r="H59" s="30" t="str">
        <f>IF(AND(S59=H$1),LOOKUP(9.99999999999999E+307,$H$2:H58)+1,"")</f>
        <v/>
      </c>
      <c r="I59" s="30" t="str">
        <f>IF(AND(B59=I$1),LOOKUP(9.99999999999999E+307,$I$2:I58)+1,"")</f>
        <v/>
      </c>
      <c r="J59" s="30" t="str">
        <f>IF(AND(B59=J$1),LOOKUP(9.99999999999999E+307,$J$2:J58)+1,"")</f>
        <v/>
      </c>
      <c r="K59" s="30" t="str">
        <f>IF(AND(B59=K$1),LOOKUP(9.99999999999999E+307,$K$2:K58)+1,"")</f>
        <v/>
      </c>
      <c r="L59" s="30" t="str">
        <f>IF(AND(B59=L$1),LOOKUP(9.99999999999999E+307,$L$2:L58)+1,"")</f>
        <v/>
      </c>
      <c r="M59" s="30" t="str">
        <f>IF(AND(B59=M$1),LOOKUP(9.99999999999999E+307,$M$2:M58)+1,"")</f>
        <v/>
      </c>
      <c r="N59" s="30" t="str">
        <f>IF(AND($B59=N$1),LOOKUP(9.99999999999999E+307,$N$2:N58)+1,"")</f>
        <v/>
      </c>
      <c r="O59" s="30" t="str">
        <f>IF(AND($B59=O$1),LOOKUP(9.99999999999999E+307,$O$2:O58)+1,"")</f>
        <v/>
      </c>
      <c r="P59" s="30" t="str">
        <f>IF(AND($B59=P$1),LOOKUP(9.99999999999999E+307,$P$2:P58)+1,"")</f>
        <v/>
      </c>
      <c r="Q59" s="30" t="str">
        <f>IF(AND($B59=Q$1),LOOKUP(9.99999999999999E+307,$Q$2:Q58)+1,"")</f>
        <v/>
      </c>
      <c r="R59" s="30" t="str">
        <f>IF(AND($B59=R$1),LOOKUP(9.99999999999999E+307,$R$2:R58)+1,"")</f>
        <v/>
      </c>
      <c r="S59" s="314">
        <v>1</v>
      </c>
      <c r="T59" s="30"/>
      <c r="Z59" s="258" t="str">
        <f t="shared" si="4"/>
        <v/>
      </c>
      <c r="AA59" s="258" t="str">
        <f t="shared" si="5"/>
        <v/>
      </c>
      <c r="AB59" s="259">
        <f t="shared" si="0"/>
        <v>1</v>
      </c>
      <c r="AC59" s="259">
        <f t="shared" si="1"/>
        <v>1</v>
      </c>
      <c r="AD59" s="260">
        <f t="shared" si="2"/>
        <v>2</v>
      </c>
      <c r="AE59" s="253" t="str">
        <f t="shared" si="3"/>
        <v>ม.1/2-2</v>
      </c>
    </row>
    <row r="60" spans="1:31" ht="20.100000000000001" customHeight="1" x14ac:dyDescent="0.45">
      <c r="A60" s="30">
        <v>58</v>
      </c>
      <c r="B60" s="236" t="s">
        <v>246</v>
      </c>
      <c r="C60" s="261">
        <v>3323</v>
      </c>
      <c r="D60" s="262" t="s">
        <v>210</v>
      </c>
      <c r="E60" s="267" t="s">
        <v>713</v>
      </c>
      <c r="F60" s="268" t="s">
        <v>712</v>
      </c>
      <c r="G60" s="257" t="s">
        <v>267</v>
      </c>
      <c r="H60" s="30" t="str">
        <f>IF(AND(S60=H$1),LOOKUP(9.99999999999999E+307,$H$2:H59)+1,"")</f>
        <v/>
      </c>
      <c r="I60" s="30" t="str">
        <f>IF(AND(B60=I$1),LOOKUP(9.99999999999999E+307,$I$2:I59)+1,"")</f>
        <v/>
      </c>
      <c r="J60" s="30" t="str">
        <f>IF(AND(B60=J$1),LOOKUP(9.99999999999999E+307,$J$2:J59)+1,"")</f>
        <v/>
      </c>
      <c r="K60" s="30" t="str">
        <f>IF(AND(B60=K$1),LOOKUP(9.99999999999999E+307,$K$2:K59)+1,"")</f>
        <v/>
      </c>
      <c r="L60" s="30" t="str">
        <f>IF(AND(B60=L$1),LOOKUP(9.99999999999999E+307,$L$2:L59)+1,"")</f>
        <v/>
      </c>
      <c r="M60" s="30" t="str">
        <f>IF(AND(B60=M$1),LOOKUP(9.99999999999999E+307,$M$2:M59)+1,"")</f>
        <v/>
      </c>
      <c r="N60" s="30" t="str">
        <f>IF(AND($B60=N$1),LOOKUP(9.99999999999999E+307,$N$2:N59)+1,"")</f>
        <v/>
      </c>
      <c r="O60" s="30" t="str">
        <f>IF(AND($B60=O$1),LOOKUP(9.99999999999999E+307,$O$2:O59)+1,"")</f>
        <v/>
      </c>
      <c r="P60" s="30" t="str">
        <f>IF(AND($B60=P$1),LOOKUP(9.99999999999999E+307,$P$2:P59)+1,"")</f>
        <v/>
      </c>
      <c r="Q60" s="30" t="str">
        <f>IF(AND($B60=Q$1),LOOKUP(9.99999999999999E+307,$Q$2:Q59)+1,"")</f>
        <v/>
      </c>
      <c r="R60" s="30" t="str">
        <f>IF(AND($B60=R$1),LOOKUP(9.99999999999999E+307,$R$2:R59)+1,"")</f>
        <v/>
      </c>
      <c r="S60" s="314">
        <v>7</v>
      </c>
      <c r="T60" s="30"/>
      <c r="Z60" s="258" t="str">
        <f t="shared" si="4"/>
        <v/>
      </c>
      <c r="AA60" s="258" t="str">
        <f t="shared" si="5"/>
        <v/>
      </c>
      <c r="AB60" s="259">
        <f t="shared" si="0"/>
        <v>1</v>
      </c>
      <c r="AC60" s="259">
        <f t="shared" si="1"/>
        <v>1</v>
      </c>
      <c r="AD60" s="260">
        <f t="shared" si="2"/>
        <v>2</v>
      </c>
      <c r="AE60" s="253" t="str">
        <f t="shared" si="3"/>
        <v>ม.1/2-2</v>
      </c>
    </row>
    <row r="61" spans="1:31" ht="20.100000000000001" customHeight="1" x14ac:dyDescent="0.45">
      <c r="A61" s="30">
        <v>59</v>
      </c>
      <c r="B61" s="236" t="s">
        <v>246</v>
      </c>
      <c r="C61" s="261">
        <v>3416</v>
      </c>
      <c r="D61" s="262" t="s">
        <v>210</v>
      </c>
      <c r="E61" s="266" t="s">
        <v>368</v>
      </c>
      <c r="F61" s="266" t="s">
        <v>714</v>
      </c>
      <c r="G61" s="257" t="s">
        <v>369</v>
      </c>
      <c r="H61" s="30" t="str">
        <f>IF(AND(S61=H$1),LOOKUP(9.99999999999999E+307,$H$2:H60)+1,"")</f>
        <v/>
      </c>
      <c r="I61" s="30" t="str">
        <f>IF(AND(B61=I$1),LOOKUP(9.99999999999999E+307,$I$2:I60)+1,"")</f>
        <v/>
      </c>
      <c r="J61" s="30" t="str">
        <f>IF(AND(B61=J$1),LOOKUP(9.99999999999999E+307,$J$2:J60)+1,"")</f>
        <v/>
      </c>
      <c r="K61" s="30" t="str">
        <f>IF(AND(B61=K$1),LOOKUP(9.99999999999999E+307,$K$2:K60)+1,"")</f>
        <v/>
      </c>
      <c r="L61" s="30" t="str">
        <f>IF(AND(B61=L$1),LOOKUP(9.99999999999999E+307,$L$2:L60)+1,"")</f>
        <v/>
      </c>
      <c r="M61" s="30" t="str">
        <f>IF(AND(B61=M$1),LOOKUP(9.99999999999999E+307,$M$2:M60)+1,"")</f>
        <v/>
      </c>
      <c r="N61" s="30" t="str">
        <f>IF(AND($B61=N$1),LOOKUP(9.99999999999999E+307,$N$2:N60)+1,"")</f>
        <v/>
      </c>
      <c r="O61" s="30" t="str">
        <f>IF(AND($B61=O$1),LOOKUP(9.99999999999999E+307,$O$2:O60)+1,"")</f>
        <v/>
      </c>
      <c r="P61" s="30" t="str">
        <f>IF(AND($B61=P$1),LOOKUP(9.99999999999999E+307,$P$2:P60)+1,"")</f>
        <v/>
      </c>
      <c r="Q61" s="30" t="str">
        <f>IF(AND($B61=Q$1),LOOKUP(9.99999999999999E+307,$Q$2:Q60)+1,"")</f>
        <v/>
      </c>
      <c r="R61" s="30" t="str">
        <f>IF(AND($B61=R$1),LOOKUP(9.99999999999999E+307,$R$2:R60)+1,"")</f>
        <v/>
      </c>
      <c r="S61" s="314">
        <v>8</v>
      </c>
      <c r="T61" s="30"/>
      <c r="Z61" s="258" t="str">
        <f t="shared" si="4"/>
        <v/>
      </c>
      <c r="AA61" s="258" t="str">
        <f t="shared" si="5"/>
        <v/>
      </c>
      <c r="AB61" s="259">
        <f t="shared" si="0"/>
        <v>1</v>
      </c>
      <c r="AC61" s="259">
        <f t="shared" si="1"/>
        <v>1</v>
      </c>
      <c r="AD61" s="260">
        <f t="shared" si="2"/>
        <v>2</v>
      </c>
      <c r="AE61" s="253" t="str">
        <f t="shared" si="3"/>
        <v>ม.1/2-2</v>
      </c>
    </row>
    <row r="62" spans="1:31" ht="20.100000000000001" customHeight="1" x14ac:dyDescent="0.45">
      <c r="A62" s="30">
        <v>60</v>
      </c>
      <c r="B62" s="236" t="s">
        <v>246</v>
      </c>
      <c r="C62" s="261">
        <v>3464</v>
      </c>
      <c r="D62" s="262" t="s">
        <v>210</v>
      </c>
      <c r="E62" s="267" t="s">
        <v>715</v>
      </c>
      <c r="F62" s="268" t="s">
        <v>716</v>
      </c>
      <c r="G62" s="257" t="s">
        <v>370</v>
      </c>
      <c r="H62" s="30" t="str">
        <f>IF(AND(S62=H$1),LOOKUP(9.99999999999999E+307,$H$2:H61)+1,"")</f>
        <v/>
      </c>
      <c r="I62" s="30" t="str">
        <f>IF(AND(B62=I$1),LOOKUP(9.99999999999999E+307,$I$2:I61)+1,"")</f>
        <v/>
      </c>
      <c r="J62" s="30" t="str">
        <f>IF(AND(B62=J$1),LOOKUP(9.99999999999999E+307,$J$2:J61)+1,"")</f>
        <v/>
      </c>
      <c r="K62" s="30" t="str">
        <f>IF(AND(B62=K$1),LOOKUP(9.99999999999999E+307,$K$2:K61)+1,"")</f>
        <v/>
      </c>
      <c r="L62" s="30" t="str">
        <f>IF(AND(B62=L$1),LOOKUP(9.99999999999999E+307,$L$2:L61)+1,"")</f>
        <v/>
      </c>
      <c r="M62" s="30" t="str">
        <f>IF(AND(B62=M$1),LOOKUP(9.99999999999999E+307,$M$2:M61)+1,"")</f>
        <v/>
      </c>
      <c r="N62" s="30" t="str">
        <f>IF(AND($B62=N$1),LOOKUP(9.99999999999999E+307,$N$2:N61)+1,"")</f>
        <v/>
      </c>
      <c r="O62" s="30" t="str">
        <f>IF(AND($B62=O$1),LOOKUP(9.99999999999999E+307,$O$2:O61)+1,"")</f>
        <v/>
      </c>
      <c r="P62" s="30" t="str">
        <f>IF(AND($B62=P$1),LOOKUP(9.99999999999999E+307,$P$2:P61)+1,"")</f>
        <v/>
      </c>
      <c r="Q62" s="30" t="str">
        <f>IF(AND($B62=Q$1),LOOKUP(9.99999999999999E+307,$Q$2:Q61)+1,"")</f>
        <v/>
      </c>
      <c r="R62" s="30" t="str">
        <f>IF(AND($B62=R$1),LOOKUP(9.99999999999999E+307,$R$2:R61)+1,"")</f>
        <v/>
      </c>
      <c r="S62" s="314">
        <v>1</v>
      </c>
      <c r="T62" s="30"/>
      <c r="Z62" s="258" t="str">
        <f t="shared" si="4"/>
        <v/>
      </c>
      <c r="AA62" s="258" t="str">
        <f t="shared" si="5"/>
        <v/>
      </c>
      <c r="AB62" s="259">
        <f t="shared" si="0"/>
        <v>1</v>
      </c>
      <c r="AC62" s="259">
        <f t="shared" si="1"/>
        <v>1</v>
      </c>
      <c r="AD62" s="260">
        <f t="shared" si="2"/>
        <v>2</v>
      </c>
      <c r="AE62" s="253" t="str">
        <f t="shared" si="3"/>
        <v>ม.1/2-2</v>
      </c>
    </row>
    <row r="63" spans="1:31" ht="20.100000000000001" customHeight="1" x14ac:dyDescent="0.2">
      <c r="A63" s="30">
        <v>61</v>
      </c>
      <c r="B63" s="236" t="s">
        <v>246</v>
      </c>
      <c r="C63" s="261">
        <v>3558</v>
      </c>
      <c r="D63" s="262" t="s">
        <v>210</v>
      </c>
      <c r="E63" s="270" t="s">
        <v>717</v>
      </c>
      <c r="F63" s="270" t="s">
        <v>388</v>
      </c>
      <c r="G63" s="257" t="s">
        <v>225</v>
      </c>
      <c r="H63" s="30" t="str">
        <f>IF(AND(S63=H$1),LOOKUP(9.99999999999999E+307,$H$2:H62)+1,"")</f>
        <v/>
      </c>
      <c r="I63" s="30" t="str">
        <f>IF(AND(B63=I$1),LOOKUP(9.99999999999999E+307,$I$2:I62)+1,"")</f>
        <v/>
      </c>
      <c r="J63" s="30" t="str">
        <f>IF(AND(B63=J$1),LOOKUP(9.99999999999999E+307,$J$2:J62)+1,"")</f>
        <v/>
      </c>
      <c r="K63" s="30" t="str">
        <f>IF(AND(B63=K$1),LOOKUP(9.99999999999999E+307,$K$2:K62)+1,"")</f>
        <v/>
      </c>
      <c r="L63" s="30" t="str">
        <f>IF(AND(B63=L$1),LOOKUP(9.99999999999999E+307,$L$2:L62)+1,"")</f>
        <v/>
      </c>
      <c r="M63" s="30" t="str">
        <f>IF(AND(B63=M$1),LOOKUP(9.99999999999999E+307,$M$2:M62)+1,"")</f>
        <v/>
      </c>
      <c r="N63" s="30" t="str">
        <f>IF(AND($B63=N$1),LOOKUP(9.99999999999999E+307,$N$2:N62)+1,"")</f>
        <v/>
      </c>
      <c r="O63" s="30" t="str">
        <f>IF(AND($B63=O$1),LOOKUP(9.99999999999999E+307,$O$2:O62)+1,"")</f>
        <v/>
      </c>
      <c r="P63" s="30" t="str">
        <f>IF(AND($B63=P$1),LOOKUP(9.99999999999999E+307,$P$2:P62)+1,"")</f>
        <v/>
      </c>
      <c r="Q63" s="30" t="str">
        <f>IF(AND($B63=Q$1),LOOKUP(9.99999999999999E+307,$Q$2:Q62)+1,"")</f>
        <v/>
      </c>
      <c r="R63" s="30" t="str">
        <f>IF(AND($B63=R$1),LOOKUP(9.99999999999999E+307,$R$2:R62)+1,"")</f>
        <v/>
      </c>
      <c r="S63" s="314">
        <v>8</v>
      </c>
      <c r="T63" s="30"/>
      <c r="Z63" s="258" t="str">
        <f t="shared" si="4"/>
        <v/>
      </c>
      <c r="AA63" s="258" t="str">
        <f t="shared" si="5"/>
        <v/>
      </c>
      <c r="AB63" s="259">
        <f t="shared" si="0"/>
        <v>1</v>
      </c>
      <c r="AC63" s="259">
        <f t="shared" si="1"/>
        <v>1</v>
      </c>
      <c r="AD63" s="260">
        <f t="shared" si="2"/>
        <v>2</v>
      </c>
      <c r="AE63" s="253" t="str">
        <f t="shared" si="3"/>
        <v>ม.1/2-2</v>
      </c>
    </row>
    <row r="64" spans="1:31" ht="20.100000000000001" customHeight="1" x14ac:dyDescent="0.2">
      <c r="A64" s="30">
        <v>62</v>
      </c>
      <c r="B64" s="236" t="s">
        <v>246</v>
      </c>
      <c r="C64" s="261">
        <v>3711</v>
      </c>
      <c r="D64" s="262" t="s">
        <v>210</v>
      </c>
      <c r="E64" s="263" t="s">
        <v>368</v>
      </c>
      <c r="F64" s="263" t="s">
        <v>617</v>
      </c>
      <c r="G64" s="257" t="s">
        <v>212</v>
      </c>
      <c r="H64" s="30" t="str">
        <f>IF(AND(S64=H$1),LOOKUP(9.99999999999999E+307,$H$2:H63)+1,"")</f>
        <v/>
      </c>
      <c r="I64" s="30" t="str">
        <f>IF(AND(B64=I$1),LOOKUP(9.99999999999999E+307,$I$2:I63)+1,"")</f>
        <v/>
      </c>
      <c r="J64" s="30" t="str">
        <f>IF(AND(B64=J$1),LOOKUP(9.99999999999999E+307,$J$2:J63)+1,"")</f>
        <v/>
      </c>
      <c r="K64" s="30" t="str">
        <f>IF(AND(B64=K$1),LOOKUP(9.99999999999999E+307,$K$2:K63)+1,"")</f>
        <v/>
      </c>
      <c r="L64" s="30" t="str">
        <f>IF(AND(B64=L$1),LOOKUP(9.99999999999999E+307,$L$2:L63)+1,"")</f>
        <v/>
      </c>
      <c r="M64" s="30" t="str">
        <f>IF(AND(B64=M$1),LOOKUP(9.99999999999999E+307,$M$2:M63)+1,"")</f>
        <v/>
      </c>
      <c r="N64" s="30" t="str">
        <f>IF(AND($B64=N$1),LOOKUP(9.99999999999999E+307,$N$2:N63)+1,"")</f>
        <v/>
      </c>
      <c r="O64" s="30" t="str">
        <f>IF(AND($B64=O$1),LOOKUP(9.99999999999999E+307,$O$2:O63)+1,"")</f>
        <v/>
      </c>
      <c r="P64" s="30" t="str">
        <f>IF(AND($B64=P$1),LOOKUP(9.99999999999999E+307,$P$2:P63)+1,"")</f>
        <v/>
      </c>
      <c r="Q64" s="30" t="str">
        <f>IF(AND($B64=Q$1),LOOKUP(9.99999999999999E+307,$Q$2:Q63)+1,"")</f>
        <v/>
      </c>
      <c r="R64" s="30" t="str">
        <f>IF(AND($B64=R$1),LOOKUP(9.99999999999999E+307,$R$2:R63)+1,"")</f>
        <v/>
      </c>
      <c r="S64" s="314">
        <v>5</v>
      </c>
      <c r="T64" s="30"/>
      <c r="Z64" s="258" t="str">
        <f t="shared" si="4"/>
        <v/>
      </c>
      <c r="AA64" s="258" t="str">
        <f t="shared" si="5"/>
        <v/>
      </c>
      <c r="AB64" s="259">
        <f t="shared" si="0"/>
        <v>1</v>
      </c>
      <c r="AC64" s="259">
        <f t="shared" si="1"/>
        <v>1</v>
      </c>
      <c r="AD64" s="260">
        <f t="shared" si="2"/>
        <v>2</v>
      </c>
      <c r="AE64" s="253" t="str">
        <f t="shared" si="3"/>
        <v>ม.1/2-2</v>
      </c>
    </row>
    <row r="65" spans="1:31" ht="20.100000000000001" customHeight="1" x14ac:dyDescent="0.45">
      <c r="A65" s="30">
        <v>63</v>
      </c>
      <c r="B65" s="236" t="s">
        <v>246</v>
      </c>
      <c r="C65" s="261">
        <v>4022</v>
      </c>
      <c r="D65" s="262" t="s">
        <v>210</v>
      </c>
      <c r="E65" s="266" t="s">
        <v>718</v>
      </c>
      <c r="F65" s="266" t="s">
        <v>719</v>
      </c>
      <c r="G65" s="257" t="s">
        <v>226</v>
      </c>
      <c r="H65" s="30" t="str">
        <f>IF(AND(S65=H$1),LOOKUP(9.99999999999999E+307,$H$2:H64)+1,"")</f>
        <v/>
      </c>
      <c r="I65" s="30" t="str">
        <f>IF(AND(B65=I$1),LOOKUP(9.99999999999999E+307,$I$2:I64)+1,"")</f>
        <v/>
      </c>
      <c r="J65" s="30" t="str">
        <f>IF(AND(B65=J$1),LOOKUP(9.99999999999999E+307,$J$2:J64)+1,"")</f>
        <v/>
      </c>
      <c r="K65" s="30" t="str">
        <f>IF(AND(B65=K$1),LOOKUP(9.99999999999999E+307,$K$2:K64)+1,"")</f>
        <v/>
      </c>
      <c r="L65" s="30" t="str">
        <f>IF(AND(B65=L$1),LOOKUP(9.99999999999999E+307,$L$2:L64)+1,"")</f>
        <v/>
      </c>
      <c r="M65" s="30" t="str">
        <f>IF(AND(B65=M$1),LOOKUP(9.99999999999999E+307,$M$2:M64)+1,"")</f>
        <v/>
      </c>
      <c r="N65" s="30" t="str">
        <f>IF(AND($B65=N$1),LOOKUP(9.99999999999999E+307,$N$2:N64)+1,"")</f>
        <v/>
      </c>
      <c r="O65" s="30" t="str">
        <f>IF(AND($B65=O$1),LOOKUP(9.99999999999999E+307,$O$2:O64)+1,"")</f>
        <v/>
      </c>
      <c r="P65" s="30" t="str">
        <f>IF(AND($B65=P$1),LOOKUP(9.99999999999999E+307,$P$2:P64)+1,"")</f>
        <v/>
      </c>
      <c r="Q65" s="30" t="str">
        <f>IF(AND($B65=Q$1),LOOKUP(9.99999999999999E+307,$Q$2:Q64)+1,"")</f>
        <v/>
      </c>
      <c r="R65" s="30" t="str">
        <f>IF(AND($B65=R$1),LOOKUP(9.99999999999999E+307,$R$2:R64)+1,"")</f>
        <v/>
      </c>
      <c r="S65" s="314">
        <v>1</v>
      </c>
      <c r="T65" s="30"/>
      <c r="Z65" s="258" t="str">
        <f t="shared" si="4"/>
        <v/>
      </c>
      <c r="AA65" s="258" t="str">
        <f t="shared" si="5"/>
        <v/>
      </c>
      <c r="AB65" s="259">
        <f t="shared" si="0"/>
        <v>1</v>
      </c>
      <c r="AC65" s="259">
        <f t="shared" si="1"/>
        <v>1</v>
      </c>
      <c r="AD65" s="260">
        <f t="shared" si="2"/>
        <v>2</v>
      </c>
      <c r="AE65" s="253" t="str">
        <f t="shared" si="3"/>
        <v>ม.1/2-2</v>
      </c>
    </row>
    <row r="66" spans="1:31" ht="20.100000000000001" customHeight="1" x14ac:dyDescent="0.45">
      <c r="A66" s="30">
        <v>64</v>
      </c>
      <c r="B66" s="236" t="s">
        <v>246</v>
      </c>
      <c r="C66" s="261">
        <v>4024</v>
      </c>
      <c r="D66" s="262" t="s">
        <v>210</v>
      </c>
      <c r="E66" s="266" t="s">
        <v>720</v>
      </c>
      <c r="F66" s="266" t="s">
        <v>721</v>
      </c>
      <c r="G66" s="257" t="s">
        <v>214</v>
      </c>
      <c r="H66" s="30" t="str">
        <f>IF(AND(S66=H$1),LOOKUP(9.99999999999999E+307,$H$2:H65)+1,"")</f>
        <v/>
      </c>
      <c r="I66" s="30" t="str">
        <f>IF(AND(B66=I$1),LOOKUP(9.99999999999999E+307,$I$2:I65)+1,"")</f>
        <v/>
      </c>
      <c r="J66" s="30" t="str">
        <f>IF(AND(B66=J$1),LOOKUP(9.99999999999999E+307,$J$2:J65)+1,"")</f>
        <v/>
      </c>
      <c r="K66" s="30" t="str">
        <f>IF(AND(B66=K$1),LOOKUP(9.99999999999999E+307,$K$2:K65)+1,"")</f>
        <v/>
      </c>
      <c r="L66" s="30" t="str">
        <f>IF(AND(B66=L$1),LOOKUP(9.99999999999999E+307,$L$2:L65)+1,"")</f>
        <v/>
      </c>
      <c r="M66" s="30" t="str">
        <f>IF(AND(B66=M$1),LOOKUP(9.99999999999999E+307,$M$2:M65)+1,"")</f>
        <v/>
      </c>
      <c r="N66" s="30" t="str">
        <f>IF(AND($B66=N$1),LOOKUP(9.99999999999999E+307,$N$2:N65)+1,"")</f>
        <v/>
      </c>
      <c r="O66" s="30" t="str">
        <f>IF(AND($B66=O$1),LOOKUP(9.99999999999999E+307,$O$2:O65)+1,"")</f>
        <v/>
      </c>
      <c r="P66" s="30" t="str">
        <f>IF(AND($B66=P$1),LOOKUP(9.99999999999999E+307,$P$2:P65)+1,"")</f>
        <v/>
      </c>
      <c r="Q66" s="30" t="str">
        <f>IF(AND($B66=Q$1),LOOKUP(9.99999999999999E+307,$Q$2:Q65)+1,"")</f>
        <v/>
      </c>
      <c r="R66" s="30" t="str">
        <f>IF(AND($B66=R$1),LOOKUP(9.99999999999999E+307,$R$2:R65)+1,"")</f>
        <v/>
      </c>
      <c r="S66" s="314">
        <v>5</v>
      </c>
      <c r="T66" s="30"/>
      <c r="Z66" s="258" t="str">
        <f t="shared" si="4"/>
        <v/>
      </c>
      <c r="AA66" s="258" t="str">
        <f t="shared" si="5"/>
        <v/>
      </c>
      <c r="AB66" s="259">
        <f t="shared" si="0"/>
        <v>1</v>
      </c>
      <c r="AC66" s="259">
        <f t="shared" si="1"/>
        <v>1</v>
      </c>
      <c r="AD66" s="260">
        <f t="shared" si="2"/>
        <v>2</v>
      </c>
      <c r="AE66" s="253" t="str">
        <f t="shared" si="3"/>
        <v>ม.1/2-2</v>
      </c>
    </row>
    <row r="67" spans="1:31" ht="20.100000000000001" customHeight="1" x14ac:dyDescent="0.45">
      <c r="A67" s="30">
        <v>65</v>
      </c>
      <c r="B67" s="236" t="s">
        <v>246</v>
      </c>
      <c r="C67" s="261">
        <v>4025</v>
      </c>
      <c r="D67" s="262" t="s">
        <v>210</v>
      </c>
      <c r="E67" s="266" t="s">
        <v>722</v>
      </c>
      <c r="F67" s="266" t="s">
        <v>723</v>
      </c>
      <c r="G67" s="257" t="s">
        <v>227</v>
      </c>
      <c r="H67" s="30" t="str">
        <f>IF(AND(S67=H$1),LOOKUP(9.99999999999999E+307,$H$2:H66)+1,"")</f>
        <v/>
      </c>
      <c r="I67" s="30" t="str">
        <f>IF(AND(B67=I$1),LOOKUP(9.99999999999999E+307,$I$2:I66)+1,"")</f>
        <v/>
      </c>
      <c r="J67" s="30" t="str">
        <f>IF(AND(B67=J$1),LOOKUP(9.99999999999999E+307,$J$2:J66)+1,"")</f>
        <v/>
      </c>
      <c r="K67" s="30" t="str">
        <f>IF(AND(B67=K$1),LOOKUP(9.99999999999999E+307,$K$2:K66)+1,"")</f>
        <v/>
      </c>
      <c r="L67" s="30" t="str">
        <f>IF(AND(B67=L$1),LOOKUP(9.99999999999999E+307,$L$2:L66)+1,"")</f>
        <v/>
      </c>
      <c r="M67" s="30" t="str">
        <f>IF(AND(B67=M$1),LOOKUP(9.99999999999999E+307,$M$2:M66)+1,"")</f>
        <v/>
      </c>
      <c r="N67" s="30" t="str">
        <f>IF(AND($B67=N$1),LOOKUP(9.99999999999999E+307,$N$2:N66)+1,"")</f>
        <v/>
      </c>
      <c r="O67" s="30" t="str">
        <f>IF(AND($B67=O$1),LOOKUP(9.99999999999999E+307,$O$2:O66)+1,"")</f>
        <v/>
      </c>
      <c r="P67" s="30" t="str">
        <f>IF(AND($B67=P$1),LOOKUP(9.99999999999999E+307,$P$2:P66)+1,"")</f>
        <v/>
      </c>
      <c r="Q67" s="30" t="str">
        <f>IF(AND($B67=Q$1),LOOKUP(9.99999999999999E+307,$Q$2:Q66)+1,"")</f>
        <v/>
      </c>
      <c r="R67" s="30" t="str">
        <f>IF(AND($B67=R$1),LOOKUP(9.99999999999999E+307,$R$2:R66)+1,"")</f>
        <v/>
      </c>
      <c r="S67" s="314">
        <v>1</v>
      </c>
      <c r="T67" s="30"/>
      <c r="Z67" s="258" t="str">
        <f t="shared" si="4"/>
        <v/>
      </c>
      <c r="AA67" s="258" t="str">
        <f t="shared" si="5"/>
        <v/>
      </c>
      <c r="AB67" s="259">
        <f t="shared" ref="AB67:AB130" si="6">COUNTIF($C$3:$C$2002,C67)</f>
        <v>1</v>
      </c>
      <c r="AC67" s="259">
        <f t="shared" ref="AC67:AC130" si="7">SUMPRODUCT(--(E67&amp;F67=$E$3:$E$2002&amp;$F$3:$F$2002))</f>
        <v>1</v>
      </c>
      <c r="AD67" s="260">
        <f t="shared" ref="AD67:AD130" si="8">IF(D67="เด็กชาย",1,IF(D67="นาย",1,IF(D67="เด็กหญิง",2,IF(D67="นางสาว",2,IF(D67="ด.ช.",1,IF(D67="ด.ญ.",2,IF(D67="น.ส.",2,"")))))))</f>
        <v>2</v>
      </c>
      <c r="AE67" s="253" t="str">
        <f t="shared" ref="AE67:AE130" si="9">CONCATENATE(B67,"-",AD67)</f>
        <v>ม.1/2-2</v>
      </c>
    </row>
    <row r="68" spans="1:31" ht="20.100000000000001" customHeight="1" x14ac:dyDescent="0.45">
      <c r="A68" s="30">
        <v>66</v>
      </c>
      <c r="B68" s="236" t="s">
        <v>246</v>
      </c>
      <c r="C68" s="261">
        <v>3709</v>
      </c>
      <c r="D68" s="262" t="s">
        <v>210</v>
      </c>
      <c r="E68" s="266" t="s">
        <v>724</v>
      </c>
      <c r="F68" s="266" t="s">
        <v>725</v>
      </c>
      <c r="G68" s="257" t="s">
        <v>228</v>
      </c>
      <c r="H68" s="30" t="str">
        <f>IF(AND(S68=H$1),LOOKUP(9.99999999999999E+307,$H$2:H67)+1,"")</f>
        <v/>
      </c>
      <c r="I68" s="30" t="str">
        <f>IF(AND(B68=I$1),LOOKUP(9.99999999999999E+307,$I$2:I67)+1,"")</f>
        <v/>
      </c>
      <c r="J68" s="30" t="str">
        <f>IF(AND(B68=J$1),LOOKUP(9.99999999999999E+307,$J$2:J67)+1,"")</f>
        <v/>
      </c>
      <c r="K68" s="30" t="str">
        <f>IF(AND(B68=K$1),LOOKUP(9.99999999999999E+307,$K$2:K67)+1,"")</f>
        <v/>
      </c>
      <c r="L68" s="30" t="str">
        <f>IF(AND(B68=L$1),LOOKUP(9.99999999999999E+307,$L$2:L67)+1,"")</f>
        <v/>
      </c>
      <c r="M68" s="30" t="str">
        <f>IF(AND(B68=M$1),LOOKUP(9.99999999999999E+307,$M$2:M67)+1,"")</f>
        <v/>
      </c>
      <c r="N68" s="30" t="str">
        <f>IF(AND($B68=N$1),LOOKUP(9.99999999999999E+307,$N$2:N67)+1,"")</f>
        <v/>
      </c>
      <c r="O68" s="30" t="str">
        <f>IF(AND($B68=O$1),LOOKUP(9.99999999999999E+307,$O$2:O67)+1,"")</f>
        <v/>
      </c>
      <c r="P68" s="30" t="str">
        <f>IF(AND($B68=P$1),LOOKUP(9.99999999999999E+307,$P$2:P67)+1,"")</f>
        <v/>
      </c>
      <c r="Q68" s="30" t="str">
        <f>IF(AND($B68=Q$1),LOOKUP(9.99999999999999E+307,$Q$2:Q67)+1,"")</f>
        <v/>
      </c>
      <c r="R68" s="30" t="str">
        <f>IF(AND($B68=R$1),LOOKUP(9.99999999999999E+307,$R$2:R67)+1,"")</f>
        <v/>
      </c>
      <c r="S68" s="314">
        <v>1</v>
      </c>
      <c r="T68" s="30"/>
      <c r="Z68" s="258" t="str">
        <f t="shared" ref="Z68:Z131" si="10">IF(AC68=2,"นักเรียนซ้ำ","")</f>
        <v/>
      </c>
      <c r="AA68" s="258" t="str">
        <f t="shared" ref="AA68:AA131" si="11">IF(AB68=2,"เลขประจำตัวซ้ำ","")</f>
        <v/>
      </c>
      <c r="AB68" s="259">
        <f t="shared" si="6"/>
        <v>1</v>
      </c>
      <c r="AC68" s="259">
        <f t="shared" si="7"/>
        <v>1</v>
      </c>
      <c r="AD68" s="260">
        <f t="shared" si="8"/>
        <v>2</v>
      </c>
      <c r="AE68" s="253" t="str">
        <f t="shared" si="9"/>
        <v>ม.1/2-2</v>
      </c>
    </row>
    <row r="69" spans="1:31" ht="20.100000000000001" customHeight="1" x14ac:dyDescent="0.45">
      <c r="A69" s="30">
        <v>67</v>
      </c>
      <c r="B69" s="236" t="s">
        <v>246</v>
      </c>
      <c r="C69" s="261">
        <v>3585</v>
      </c>
      <c r="D69" s="262" t="s">
        <v>210</v>
      </c>
      <c r="E69" s="266" t="s">
        <v>726</v>
      </c>
      <c r="F69" s="266" t="s">
        <v>360</v>
      </c>
      <c r="G69" s="257" t="s">
        <v>232</v>
      </c>
      <c r="H69" s="30" t="str">
        <f>IF(AND(S69=H$1),LOOKUP(9.99999999999999E+307,$H$2:H68)+1,"")</f>
        <v/>
      </c>
      <c r="I69" s="30" t="str">
        <f>IF(AND(B69=I$1),LOOKUP(9.99999999999999E+307,$I$2:I68)+1,"")</f>
        <v/>
      </c>
      <c r="J69" s="30" t="str">
        <f>IF(AND(B69=J$1),LOOKUP(9.99999999999999E+307,$J$2:J68)+1,"")</f>
        <v/>
      </c>
      <c r="K69" s="30" t="str">
        <f>IF(AND(B69=K$1),LOOKUP(9.99999999999999E+307,$K$2:K68)+1,"")</f>
        <v/>
      </c>
      <c r="L69" s="30" t="str">
        <f>IF(AND(B69=L$1),LOOKUP(9.99999999999999E+307,$L$2:L68)+1,"")</f>
        <v/>
      </c>
      <c r="M69" s="30" t="str">
        <f>IF(AND(B69=M$1),LOOKUP(9.99999999999999E+307,$M$2:M68)+1,"")</f>
        <v/>
      </c>
      <c r="N69" s="30" t="str">
        <f>IF(AND($B69=N$1),LOOKUP(9.99999999999999E+307,$N$2:N68)+1,"")</f>
        <v/>
      </c>
      <c r="O69" s="30" t="str">
        <f>IF(AND($B69=O$1),LOOKUP(9.99999999999999E+307,$O$2:O68)+1,"")</f>
        <v/>
      </c>
      <c r="P69" s="30" t="str">
        <f>IF(AND($B69=P$1),LOOKUP(9.99999999999999E+307,$P$2:P68)+1,"")</f>
        <v/>
      </c>
      <c r="Q69" s="30" t="str">
        <f>IF(AND($B69=Q$1),LOOKUP(9.99999999999999E+307,$Q$2:Q68)+1,"")</f>
        <v/>
      </c>
      <c r="R69" s="30" t="str">
        <f>IF(AND($B69=R$1),LOOKUP(9.99999999999999E+307,$R$2:R68)+1,"")</f>
        <v/>
      </c>
      <c r="S69" s="314">
        <v>7</v>
      </c>
      <c r="T69" s="30"/>
      <c r="Z69" s="258" t="str">
        <f t="shared" si="10"/>
        <v/>
      </c>
      <c r="AA69" s="258" t="str">
        <f t="shared" si="11"/>
        <v/>
      </c>
      <c r="AB69" s="259">
        <f t="shared" si="6"/>
        <v>1</v>
      </c>
      <c r="AC69" s="259">
        <f t="shared" si="7"/>
        <v>1</v>
      </c>
      <c r="AD69" s="260">
        <f t="shared" si="8"/>
        <v>2</v>
      </c>
      <c r="AE69" s="253" t="str">
        <f t="shared" si="9"/>
        <v>ม.1/2-2</v>
      </c>
    </row>
    <row r="70" spans="1:31" ht="20.100000000000001" customHeight="1" x14ac:dyDescent="0.2">
      <c r="A70" s="30">
        <v>68</v>
      </c>
      <c r="B70" s="236" t="s">
        <v>269</v>
      </c>
      <c r="C70" s="261">
        <v>2896</v>
      </c>
      <c r="D70" s="262" t="s">
        <v>121</v>
      </c>
      <c r="E70" s="263" t="s">
        <v>514</v>
      </c>
      <c r="F70" s="263" t="s">
        <v>515</v>
      </c>
      <c r="G70" s="257" t="s">
        <v>230</v>
      </c>
      <c r="H70" s="30" t="str">
        <f>IF(AND(S70=H$1),LOOKUP(9.99999999999999E+307,$H$2:H69)+1,"")</f>
        <v/>
      </c>
      <c r="I70" s="30" t="str">
        <f>IF(AND(B70=I$1),LOOKUP(9.99999999999999E+307,$I$2:I69)+1,"")</f>
        <v/>
      </c>
      <c r="J70" s="30" t="str">
        <f>IF(AND(B70=J$1),LOOKUP(9.99999999999999E+307,$J$2:J69)+1,"")</f>
        <v/>
      </c>
      <c r="K70" s="30" t="str">
        <f>IF(AND(B70=K$1),LOOKUP(9.99999999999999E+307,$K$2:K69)+1,"")</f>
        <v/>
      </c>
      <c r="L70" s="30" t="str">
        <f>IF(AND(B70=L$1),LOOKUP(9.99999999999999E+307,$L$2:L69)+1,"")</f>
        <v/>
      </c>
      <c r="M70" s="30" t="str">
        <f>IF(AND(B70=M$1),LOOKUP(9.99999999999999E+307,$M$2:M69)+1,"")</f>
        <v/>
      </c>
      <c r="N70" s="30" t="str">
        <f>IF(AND($B70=N$1),LOOKUP(9.99999999999999E+307,$N$2:N69)+1,"")</f>
        <v/>
      </c>
      <c r="O70" s="30" t="str">
        <f>IF(AND($B70=O$1),LOOKUP(9.99999999999999E+307,$O$2:O69)+1,"")</f>
        <v/>
      </c>
      <c r="P70" s="30" t="str">
        <f>IF(AND($B70=P$1),LOOKUP(9.99999999999999E+307,$P$2:P69)+1,"")</f>
        <v/>
      </c>
      <c r="Q70" s="30" t="str">
        <f>IF(AND($B70=Q$1),LOOKUP(9.99999999999999E+307,$Q$2:Q69)+1,"")</f>
        <v/>
      </c>
      <c r="R70" s="30" t="str">
        <f>IF(AND($B70=R$1),LOOKUP(9.99999999999999E+307,$R$2:R69)+1,"")</f>
        <v/>
      </c>
      <c r="S70" s="314">
        <v>3</v>
      </c>
      <c r="T70" s="30"/>
      <c r="Z70" s="258" t="str">
        <f t="shared" si="10"/>
        <v/>
      </c>
      <c r="AA70" s="258" t="str">
        <f t="shared" si="11"/>
        <v/>
      </c>
      <c r="AB70" s="259">
        <f t="shared" si="6"/>
        <v>1</v>
      </c>
      <c r="AC70" s="259">
        <f t="shared" si="7"/>
        <v>1</v>
      </c>
      <c r="AD70" s="260">
        <f t="shared" si="8"/>
        <v>1</v>
      </c>
      <c r="AE70" s="253" t="str">
        <f t="shared" si="9"/>
        <v>ม.2/1-1</v>
      </c>
    </row>
    <row r="71" spans="1:31" ht="20.100000000000001" customHeight="1" x14ac:dyDescent="0.2">
      <c r="A71" s="30">
        <v>69</v>
      </c>
      <c r="B71" s="236" t="s">
        <v>269</v>
      </c>
      <c r="C71" s="261">
        <v>2911</v>
      </c>
      <c r="D71" s="262" t="s">
        <v>121</v>
      </c>
      <c r="E71" s="263" t="s">
        <v>567</v>
      </c>
      <c r="F71" s="263" t="s">
        <v>530</v>
      </c>
      <c r="G71" s="257" t="s">
        <v>231</v>
      </c>
      <c r="H71" s="30" t="str">
        <f>IF(AND(S71=H$1),LOOKUP(9.99999999999999E+307,$H$2:H70)+1,"")</f>
        <v/>
      </c>
      <c r="I71" s="30" t="str">
        <f>IF(AND(B71=I$1),LOOKUP(9.99999999999999E+307,$I$2:I70)+1,"")</f>
        <v/>
      </c>
      <c r="J71" s="30" t="str">
        <f>IF(AND(B71=J$1),LOOKUP(9.99999999999999E+307,$J$2:J70)+1,"")</f>
        <v/>
      </c>
      <c r="K71" s="30" t="str">
        <f>IF(AND(B71=K$1),LOOKUP(9.99999999999999E+307,$K$2:K70)+1,"")</f>
        <v/>
      </c>
      <c r="L71" s="30" t="str">
        <f>IF(AND(B71=L$1),LOOKUP(9.99999999999999E+307,$L$2:L70)+1,"")</f>
        <v/>
      </c>
      <c r="M71" s="30" t="str">
        <f>IF(AND(B71=M$1),LOOKUP(9.99999999999999E+307,$M$2:M70)+1,"")</f>
        <v/>
      </c>
      <c r="N71" s="30" t="str">
        <f>IF(AND($B71=N$1),LOOKUP(9.99999999999999E+307,$N$2:N70)+1,"")</f>
        <v/>
      </c>
      <c r="O71" s="30" t="str">
        <f>IF(AND($B71=O$1),LOOKUP(9.99999999999999E+307,$O$2:O70)+1,"")</f>
        <v/>
      </c>
      <c r="P71" s="30" t="str">
        <f>IF(AND($B71=P$1),LOOKUP(9.99999999999999E+307,$P$2:P70)+1,"")</f>
        <v/>
      </c>
      <c r="Q71" s="30" t="str">
        <f>IF(AND($B71=Q$1),LOOKUP(9.99999999999999E+307,$Q$2:Q70)+1,"")</f>
        <v/>
      </c>
      <c r="R71" s="30" t="str">
        <f>IF(AND($B71=R$1),LOOKUP(9.99999999999999E+307,$R$2:R70)+1,"")</f>
        <v/>
      </c>
      <c r="S71" s="314">
        <v>1</v>
      </c>
      <c r="T71" s="30"/>
      <c r="Z71" s="258" t="str">
        <f t="shared" si="10"/>
        <v/>
      </c>
      <c r="AA71" s="258" t="str">
        <f t="shared" si="11"/>
        <v/>
      </c>
      <c r="AB71" s="259">
        <f t="shared" si="6"/>
        <v>1</v>
      </c>
      <c r="AC71" s="259">
        <f t="shared" si="7"/>
        <v>1</v>
      </c>
      <c r="AD71" s="260">
        <f t="shared" si="8"/>
        <v>1</v>
      </c>
      <c r="AE71" s="253" t="str">
        <f t="shared" si="9"/>
        <v>ม.2/1-1</v>
      </c>
    </row>
    <row r="72" spans="1:31" ht="20.100000000000001" customHeight="1" x14ac:dyDescent="0.45">
      <c r="A72" s="30">
        <v>70</v>
      </c>
      <c r="B72" s="236" t="s">
        <v>269</v>
      </c>
      <c r="C72" s="261">
        <v>2913</v>
      </c>
      <c r="D72" s="262" t="s">
        <v>121</v>
      </c>
      <c r="E72" s="266" t="s">
        <v>516</v>
      </c>
      <c r="F72" s="266" t="s">
        <v>517</v>
      </c>
      <c r="G72" s="257" t="s">
        <v>229</v>
      </c>
      <c r="H72" s="30" t="str">
        <f>IF(AND(S72=H$1),LOOKUP(9.99999999999999E+307,$H$2:H71)+1,"")</f>
        <v/>
      </c>
      <c r="I72" s="30" t="str">
        <f>IF(AND(B72=I$1),LOOKUP(9.99999999999999E+307,$I$2:I71)+1,"")</f>
        <v/>
      </c>
      <c r="J72" s="30" t="str">
        <f>IF(AND(B72=J$1),LOOKUP(9.99999999999999E+307,$J$2:J71)+1,"")</f>
        <v/>
      </c>
      <c r="K72" s="30" t="str">
        <f>IF(AND(B72=K$1),LOOKUP(9.99999999999999E+307,$K$2:K71)+1,"")</f>
        <v/>
      </c>
      <c r="L72" s="30" t="str">
        <f>IF(AND(B72=L$1),LOOKUP(9.99999999999999E+307,$L$2:L71)+1,"")</f>
        <v/>
      </c>
      <c r="M72" s="30" t="str">
        <f>IF(AND(B72=M$1),LOOKUP(9.99999999999999E+307,$M$2:M71)+1,"")</f>
        <v/>
      </c>
      <c r="N72" s="30" t="str">
        <f>IF(AND($B72=N$1),LOOKUP(9.99999999999999E+307,$N$2:N71)+1,"")</f>
        <v/>
      </c>
      <c r="O72" s="30" t="str">
        <f>IF(AND($B72=O$1),LOOKUP(9.99999999999999E+307,$O$2:O71)+1,"")</f>
        <v/>
      </c>
      <c r="P72" s="30" t="str">
        <f>IF(AND($B72=P$1),LOOKUP(9.99999999999999E+307,$P$2:P71)+1,"")</f>
        <v/>
      </c>
      <c r="Q72" s="30" t="str">
        <f>IF(AND($B72=Q$1),LOOKUP(9.99999999999999E+307,$Q$2:Q71)+1,"")</f>
        <v/>
      </c>
      <c r="R72" s="30" t="str">
        <f>IF(AND($B72=R$1),LOOKUP(9.99999999999999E+307,$R$2:R71)+1,"")</f>
        <v/>
      </c>
      <c r="S72" s="314">
        <v>1</v>
      </c>
      <c r="T72" s="30"/>
      <c r="Z72" s="258" t="str">
        <f t="shared" si="10"/>
        <v/>
      </c>
      <c r="AA72" s="258" t="str">
        <f t="shared" si="11"/>
        <v/>
      </c>
      <c r="AB72" s="259">
        <f t="shared" si="6"/>
        <v>1</v>
      </c>
      <c r="AC72" s="259">
        <f t="shared" si="7"/>
        <v>1</v>
      </c>
      <c r="AD72" s="260">
        <f t="shared" si="8"/>
        <v>1</v>
      </c>
      <c r="AE72" s="253" t="str">
        <f t="shared" si="9"/>
        <v>ม.2/1-1</v>
      </c>
    </row>
    <row r="73" spans="1:31" ht="20.100000000000001" customHeight="1" x14ac:dyDescent="0.45">
      <c r="A73" s="30">
        <v>71</v>
      </c>
      <c r="B73" s="236" t="s">
        <v>269</v>
      </c>
      <c r="C73" s="261">
        <v>2925</v>
      </c>
      <c r="D73" s="262" t="s">
        <v>121</v>
      </c>
      <c r="E73" s="266" t="s">
        <v>568</v>
      </c>
      <c r="F73" s="266" t="s">
        <v>569</v>
      </c>
      <c r="G73" s="257" t="s">
        <v>233</v>
      </c>
      <c r="H73" s="30" t="str">
        <f>IF(AND(S73=H$1),LOOKUP(9.99999999999999E+307,$H$2:H72)+1,"")</f>
        <v/>
      </c>
      <c r="I73" s="30" t="str">
        <f>IF(AND(B73=I$1),LOOKUP(9.99999999999999E+307,$I$2:I72)+1,"")</f>
        <v/>
      </c>
      <c r="J73" s="30" t="str">
        <f>IF(AND(B73=J$1),LOOKUP(9.99999999999999E+307,$J$2:J72)+1,"")</f>
        <v/>
      </c>
      <c r="K73" s="30" t="str">
        <f>IF(AND(B73=K$1),LOOKUP(9.99999999999999E+307,$K$2:K72)+1,"")</f>
        <v/>
      </c>
      <c r="L73" s="30" t="str">
        <f>IF(AND(B73=L$1),LOOKUP(9.99999999999999E+307,$L$2:L72)+1,"")</f>
        <v/>
      </c>
      <c r="M73" s="30" t="str">
        <f>IF(AND(B73=M$1),LOOKUP(9.99999999999999E+307,$M$2:M72)+1,"")</f>
        <v/>
      </c>
      <c r="N73" s="30" t="str">
        <f>IF(AND($B73=N$1),LOOKUP(9.99999999999999E+307,$N$2:N72)+1,"")</f>
        <v/>
      </c>
      <c r="O73" s="30" t="str">
        <f>IF(AND($B73=O$1),LOOKUP(9.99999999999999E+307,$O$2:O72)+1,"")</f>
        <v/>
      </c>
      <c r="P73" s="30" t="str">
        <f>IF(AND($B73=P$1),LOOKUP(9.99999999999999E+307,$P$2:P72)+1,"")</f>
        <v/>
      </c>
      <c r="Q73" s="30" t="str">
        <f>IF(AND($B73=Q$1),LOOKUP(9.99999999999999E+307,$Q$2:Q72)+1,"")</f>
        <v/>
      </c>
      <c r="R73" s="30" t="str">
        <f>IF(AND($B73=R$1),LOOKUP(9.99999999999999E+307,$R$2:R72)+1,"")</f>
        <v/>
      </c>
      <c r="S73" s="314">
        <v>3</v>
      </c>
      <c r="T73" s="30"/>
      <c r="Z73" s="258" t="str">
        <f t="shared" si="10"/>
        <v/>
      </c>
      <c r="AA73" s="258" t="str">
        <f t="shared" si="11"/>
        <v/>
      </c>
      <c r="AB73" s="259">
        <f t="shared" si="6"/>
        <v>1</v>
      </c>
      <c r="AC73" s="259">
        <f t="shared" si="7"/>
        <v>1</v>
      </c>
      <c r="AD73" s="260">
        <f t="shared" si="8"/>
        <v>1</v>
      </c>
      <c r="AE73" s="253" t="str">
        <f t="shared" si="9"/>
        <v>ม.2/1-1</v>
      </c>
    </row>
    <row r="74" spans="1:31" ht="20.100000000000001" customHeight="1" x14ac:dyDescent="0.45">
      <c r="A74" s="30">
        <v>72</v>
      </c>
      <c r="B74" s="236" t="s">
        <v>269</v>
      </c>
      <c r="C74" s="261">
        <v>2930</v>
      </c>
      <c r="D74" s="262" t="s">
        <v>121</v>
      </c>
      <c r="E74" s="267" t="s">
        <v>518</v>
      </c>
      <c r="F74" s="268" t="s">
        <v>519</v>
      </c>
      <c r="G74" s="257" t="s">
        <v>234</v>
      </c>
      <c r="H74" s="30" t="str">
        <f>IF(AND(S74=H$1),LOOKUP(9.99999999999999E+307,$H$2:H73)+1,"")</f>
        <v/>
      </c>
      <c r="I74" s="30" t="str">
        <f>IF(AND(B74=I$1),LOOKUP(9.99999999999999E+307,$I$2:I73)+1,"")</f>
        <v/>
      </c>
      <c r="J74" s="30" t="str">
        <f>IF(AND(B74=J$1),LOOKUP(9.99999999999999E+307,$J$2:J73)+1,"")</f>
        <v/>
      </c>
      <c r="K74" s="30" t="str">
        <f>IF(AND(B74=K$1),LOOKUP(9.99999999999999E+307,$K$2:K73)+1,"")</f>
        <v/>
      </c>
      <c r="L74" s="30" t="str">
        <f>IF(AND(B74=L$1),LOOKUP(9.99999999999999E+307,$L$2:L73)+1,"")</f>
        <v/>
      </c>
      <c r="M74" s="30" t="str">
        <f>IF(AND(B74=M$1),LOOKUP(9.99999999999999E+307,$M$2:M73)+1,"")</f>
        <v/>
      </c>
      <c r="N74" s="30" t="str">
        <f>IF(AND($B74=N$1),LOOKUP(9.99999999999999E+307,$N$2:N73)+1,"")</f>
        <v/>
      </c>
      <c r="O74" s="30" t="str">
        <f>IF(AND($B74=O$1),LOOKUP(9.99999999999999E+307,$O$2:O73)+1,"")</f>
        <v/>
      </c>
      <c r="P74" s="30" t="str">
        <f>IF(AND($B74=P$1),LOOKUP(9.99999999999999E+307,$P$2:P73)+1,"")</f>
        <v/>
      </c>
      <c r="Q74" s="30" t="str">
        <f>IF(AND($B74=Q$1),LOOKUP(9.99999999999999E+307,$Q$2:Q73)+1,"")</f>
        <v/>
      </c>
      <c r="R74" s="30" t="str">
        <f>IF(AND($B74=R$1),LOOKUP(9.99999999999999E+307,$R$2:R73)+1,"")</f>
        <v/>
      </c>
      <c r="S74" s="314">
        <v>5</v>
      </c>
      <c r="T74" s="30"/>
      <c r="Z74" s="258" t="str">
        <f t="shared" si="10"/>
        <v/>
      </c>
      <c r="AA74" s="258" t="str">
        <f t="shared" si="11"/>
        <v/>
      </c>
      <c r="AB74" s="259">
        <f t="shared" si="6"/>
        <v>1</v>
      </c>
      <c r="AC74" s="259">
        <f t="shared" si="7"/>
        <v>1</v>
      </c>
      <c r="AD74" s="260">
        <f t="shared" si="8"/>
        <v>1</v>
      </c>
      <c r="AE74" s="253" t="str">
        <f t="shared" si="9"/>
        <v>ม.2/1-1</v>
      </c>
    </row>
    <row r="75" spans="1:31" ht="20.100000000000001" customHeight="1" x14ac:dyDescent="0.2">
      <c r="A75" s="30">
        <v>73</v>
      </c>
      <c r="B75" s="236" t="s">
        <v>269</v>
      </c>
      <c r="C75" s="261">
        <v>2931</v>
      </c>
      <c r="D75" s="262" t="s">
        <v>121</v>
      </c>
      <c r="E75" s="263" t="s">
        <v>570</v>
      </c>
      <c r="F75" s="263" t="s">
        <v>571</v>
      </c>
      <c r="G75" s="257" t="s">
        <v>235</v>
      </c>
      <c r="H75" s="30" t="str">
        <f>IF(AND(S75=H$1),LOOKUP(9.99999999999999E+307,$H$2:H74)+1,"")</f>
        <v/>
      </c>
      <c r="I75" s="30" t="str">
        <f>IF(AND(B75=I$1),LOOKUP(9.99999999999999E+307,$I$2:I74)+1,"")</f>
        <v/>
      </c>
      <c r="J75" s="30" t="str">
        <f>IF(AND(B75=J$1),LOOKUP(9.99999999999999E+307,$J$2:J74)+1,"")</f>
        <v/>
      </c>
      <c r="K75" s="30" t="str">
        <f>IF(AND(B75=K$1),LOOKUP(9.99999999999999E+307,$K$2:K74)+1,"")</f>
        <v/>
      </c>
      <c r="L75" s="30" t="str">
        <f>IF(AND(B75=L$1),LOOKUP(9.99999999999999E+307,$L$2:L74)+1,"")</f>
        <v/>
      </c>
      <c r="M75" s="30" t="str">
        <f>IF(AND(B75=M$1),LOOKUP(9.99999999999999E+307,$M$2:M74)+1,"")</f>
        <v/>
      </c>
      <c r="N75" s="30" t="str">
        <f>IF(AND($B75=N$1),LOOKUP(9.99999999999999E+307,$N$2:N74)+1,"")</f>
        <v/>
      </c>
      <c r="O75" s="30" t="str">
        <f>IF(AND($B75=O$1),LOOKUP(9.99999999999999E+307,$O$2:O74)+1,"")</f>
        <v/>
      </c>
      <c r="P75" s="30" t="str">
        <f>IF(AND($B75=P$1),LOOKUP(9.99999999999999E+307,$P$2:P74)+1,"")</f>
        <v/>
      </c>
      <c r="Q75" s="30" t="str">
        <f>IF(AND($B75=Q$1),LOOKUP(9.99999999999999E+307,$Q$2:Q74)+1,"")</f>
        <v/>
      </c>
      <c r="R75" s="30" t="str">
        <f>IF(AND($B75=R$1),LOOKUP(9.99999999999999E+307,$R$2:R74)+1,"")</f>
        <v/>
      </c>
      <c r="S75" s="314">
        <v>5</v>
      </c>
      <c r="T75" s="30"/>
      <c r="Z75" s="258" t="str">
        <f t="shared" si="10"/>
        <v/>
      </c>
      <c r="AA75" s="258" t="str">
        <f t="shared" si="11"/>
        <v/>
      </c>
      <c r="AB75" s="259">
        <f t="shared" si="6"/>
        <v>1</v>
      </c>
      <c r="AC75" s="259">
        <f t="shared" si="7"/>
        <v>1</v>
      </c>
      <c r="AD75" s="260">
        <f t="shared" si="8"/>
        <v>1</v>
      </c>
      <c r="AE75" s="253" t="str">
        <f t="shared" si="9"/>
        <v>ม.2/1-1</v>
      </c>
    </row>
    <row r="76" spans="1:31" ht="20.100000000000001" customHeight="1" x14ac:dyDescent="0.45">
      <c r="A76" s="30">
        <v>74</v>
      </c>
      <c r="B76" s="236" t="s">
        <v>269</v>
      </c>
      <c r="C76" s="261">
        <v>2998</v>
      </c>
      <c r="D76" s="265" t="s">
        <v>121</v>
      </c>
      <c r="E76" s="266" t="s">
        <v>520</v>
      </c>
      <c r="F76" s="266" t="s">
        <v>521</v>
      </c>
      <c r="G76" s="257" t="s">
        <v>236</v>
      </c>
      <c r="H76" s="30" t="str">
        <f>IF(AND(S76=H$1),LOOKUP(9.99999999999999E+307,$H$2:H75)+1,"")</f>
        <v/>
      </c>
      <c r="I76" s="30" t="str">
        <f>IF(AND(B76=I$1),LOOKUP(9.99999999999999E+307,$I$2:I75)+1,"")</f>
        <v/>
      </c>
      <c r="J76" s="30" t="str">
        <f>IF(AND(B76=J$1),LOOKUP(9.99999999999999E+307,$J$2:J75)+1,"")</f>
        <v/>
      </c>
      <c r="K76" s="30" t="str">
        <f>IF(AND(B76=K$1),LOOKUP(9.99999999999999E+307,$K$2:K75)+1,"")</f>
        <v/>
      </c>
      <c r="L76" s="30" t="str">
        <f>IF(AND(B76=L$1),LOOKUP(9.99999999999999E+307,$L$2:L75)+1,"")</f>
        <v/>
      </c>
      <c r="M76" s="30" t="str">
        <f>IF(AND(B76=M$1),LOOKUP(9.99999999999999E+307,$M$2:M75)+1,"")</f>
        <v/>
      </c>
      <c r="N76" s="30" t="str">
        <f>IF(AND($B76=N$1),LOOKUP(9.99999999999999E+307,$N$2:N75)+1,"")</f>
        <v/>
      </c>
      <c r="O76" s="30" t="str">
        <f>IF(AND($B76=O$1),LOOKUP(9.99999999999999E+307,$O$2:O75)+1,"")</f>
        <v/>
      </c>
      <c r="P76" s="30" t="str">
        <f>IF(AND($B76=P$1),LOOKUP(9.99999999999999E+307,$P$2:P75)+1,"")</f>
        <v/>
      </c>
      <c r="Q76" s="30" t="str">
        <f>IF(AND($B76=Q$1),LOOKUP(9.99999999999999E+307,$Q$2:Q75)+1,"")</f>
        <v/>
      </c>
      <c r="R76" s="30" t="str">
        <f>IF(AND($B76=R$1),LOOKUP(9.99999999999999E+307,$R$2:R75)+1,"")</f>
        <v/>
      </c>
      <c r="S76" s="314">
        <v>5</v>
      </c>
      <c r="T76" s="30"/>
      <c r="Z76" s="258" t="str">
        <f t="shared" si="10"/>
        <v/>
      </c>
      <c r="AA76" s="258" t="str">
        <f t="shared" si="11"/>
        <v/>
      </c>
      <c r="AB76" s="259">
        <f t="shared" si="6"/>
        <v>1</v>
      </c>
      <c r="AC76" s="259">
        <f t="shared" si="7"/>
        <v>1</v>
      </c>
      <c r="AD76" s="260">
        <f t="shared" si="8"/>
        <v>1</v>
      </c>
      <c r="AE76" s="253" t="str">
        <f t="shared" si="9"/>
        <v>ม.2/1-1</v>
      </c>
    </row>
    <row r="77" spans="1:31" ht="20.100000000000001" customHeight="1" x14ac:dyDescent="0.45">
      <c r="A77" s="30">
        <v>75</v>
      </c>
      <c r="B77" s="236" t="s">
        <v>269</v>
      </c>
      <c r="C77" s="261">
        <v>3228</v>
      </c>
      <c r="D77" s="265" t="s">
        <v>121</v>
      </c>
      <c r="E77" s="266" t="s">
        <v>572</v>
      </c>
      <c r="F77" s="266" t="s">
        <v>573</v>
      </c>
      <c r="G77" s="257" t="s">
        <v>237</v>
      </c>
      <c r="H77" s="30" t="str">
        <f>IF(AND(S77=H$1),LOOKUP(9.99999999999999E+307,$H$2:H76)+1,"")</f>
        <v/>
      </c>
      <c r="I77" s="30" t="str">
        <f>IF(AND(B77=I$1),LOOKUP(9.99999999999999E+307,$I$2:I76)+1,"")</f>
        <v/>
      </c>
      <c r="J77" s="30" t="str">
        <f>IF(AND(B77=J$1),LOOKUP(9.99999999999999E+307,$J$2:J76)+1,"")</f>
        <v/>
      </c>
      <c r="K77" s="30" t="str">
        <f>IF(AND(B77=K$1),LOOKUP(9.99999999999999E+307,$K$2:K76)+1,"")</f>
        <v/>
      </c>
      <c r="L77" s="30" t="str">
        <f>IF(AND(B77=L$1),LOOKUP(9.99999999999999E+307,$L$2:L76)+1,"")</f>
        <v/>
      </c>
      <c r="M77" s="30" t="str">
        <f>IF(AND(B77=M$1),LOOKUP(9.99999999999999E+307,$M$2:M76)+1,"")</f>
        <v/>
      </c>
      <c r="N77" s="30" t="str">
        <f>IF(AND($B77=N$1),LOOKUP(9.99999999999999E+307,$N$2:N76)+1,"")</f>
        <v/>
      </c>
      <c r="O77" s="30" t="str">
        <f>IF(AND($B77=O$1),LOOKUP(9.99999999999999E+307,$O$2:O76)+1,"")</f>
        <v/>
      </c>
      <c r="P77" s="30" t="str">
        <f>IF(AND($B77=P$1),LOOKUP(9.99999999999999E+307,$P$2:P76)+1,"")</f>
        <v/>
      </c>
      <c r="Q77" s="30" t="str">
        <f>IF(AND($B77=Q$1),LOOKUP(9.99999999999999E+307,$Q$2:Q76)+1,"")</f>
        <v/>
      </c>
      <c r="R77" s="30" t="str">
        <f>IF(AND($B77=R$1),LOOKUP(9.99999999999999E+307,$R$2:R76)+1,"")</f>
        <v/>
      </c>
      <c r="S77" s="314">
        <v>8</v>
      </c>
      <c r="T77" s="30"/>
      <c r="Z77" s="258" t="str">
        <f t="shared" si="10"/>
        <v/>
      </c>
      <c r="AA77" s="258" t="str">
        <f t="shared" si="11"/>
        <v/>
      </c>
      <c r="AB77" s="259">
        <f t="shared" si="6"/>
        <v>1</v>
      </c>
      <c r="AC77" s="259">
        <f t="shared" si="7"/>
        <v>1</v>
      </c>
      <c r="AD77" s="260">
        <f t="shared" si="8"/>
        <v>1</v>
      </c>
      <c r="AE77" s="253" t="str">
        <f t="shared" si="9"/>
        <v>ม.2/1-1</v>
      </c>
    </row>
    <row r="78" spans="1:31" ht="20.100000000000001" customHeight="1" x14ac:dyDescent="0.2">
      <c r="A78" s="30">
        <v>76</v>
      </c>
      <c r="B78" s="236" t="s">
        <v>269</v>
      </c>
      <c r="C78" s="261">
        <v>3229</v>
      </c>
      <c r="D78" s="262" t="s">
        <v>121</v>
      </c>
      <c r="E78" s="263" t="s">
        <v>391</v>
      </c>
      <c r="F78" s="263" t="s">
        <v>524</v>
      </c>
      <c r="G78" s="257" t="s">
        <v>238</v>
      </c>
      <c r="H78" s="30" t="str">
        <f>IF(AND(S78=H$1),LOOKUP(9.99999999999999E+307,$H$2:H77)+1,"")</f>
        <v/>
      </c>
      <c r="I78" s="30" t="str">
        <f>IF(AND(B78=I$1),LOOKUP(9.99999999999999E+307,$I$2:I77)+1,"")</f>
        <v/>
      </c>
      <c r="J78" s="30" t="str">
        <f>IF(AND(B78=J$1),LOOKUP(9.99999999999999E+307,$J$2:J77)+1,"")</f>
        <v/>
      </c>
      <c r="K78" s="30" t="str">
        <f>IF(AND(B78=K$1),LOOKUP(9.99999999999999E+307,$K$2:K77)+1,"")</f>
        <v/>
      </c>
      <c r="L78" s="30" t="str">
        <f>IF(AND(B78=L$1),LOOKUP(9.99999999999999E+307,$L$2:L77)+1,"")</f>
        <v/>
      </c>
      <c r="M78" s="30" t="str">
        <f>IF(AND(B78=M$1),LOOKUP(9.99999999999999E+307,$M$2:M77)+1,"")</f>
        <v/>
      </c>
      <c r="N78" s="30" t="str">
        <f>IF(AND($B78=N$1),LOOKUP(9.99999999999999E+307,$N$2:N77)+1,"")</f>
        <v/>
      </c>
      <c r="O78" s="30" t="str">
        <f>IF(AND($B78=O$1),LOOKUP(9.99999999999999E+307,$O$2:O77)+1,"")</f>
        <v/>
      </c>
      <c r="P78" s="30" t="str">
        <f>IF(AND($B78=P$1),LOOKUP(9.99999999999999E+307,$P$2:P77)+1,"")</f>
        <v/>
      </c>
      <c r="Q78" s="30" t="str">
        <f>IF(AND($B78=Q$1),LOOKUP(9.99999999999999E+307,$Q$2:Q77)+1,"")</f>
        <v/>
      </c>
      <c r="R78" s="30" t="str">
        <f>IF(AND($B78=R$1),LOOKUP(9.99999999999999E+307,$R$2:R77)+1,"")</f>
        <v/>
      </c>
      <c r="S78" s="314">
        <v>3</v>
      </c>
      <c r="T78" s="30"/>
      <c r="Z78" s="258" t="str">
        <f t="shared" si="10"/>
        <v/>
      </c>
      <c r="AA78" s="258" t="str">
        <f t="shared" si="11"/>
        <v/>
      </c>
      <c r="AB78" s="259">
        <f t="shared" si="6"/>
        <v>1</v>
      </c>
      <c r="AC78" s="259">
        <f t="shared" si="7"/>
        <v>1</v>
      </c>
      <c r="AD78" s="260">
        <f t="shared" si="8"/>
        <v>1</v>
      </c>
      <c r="AE78" s="253" t="str">
        <f t="shared" si="9"/>
        <v>ม.2/1-1</v>
      </c>
    </row>
    <row r="79" spans="1:31" ht="20.100000000000001" customHeight="1" x14ac:dyDescent="0.2">
      <c r="A79" s="30">
        <v>77</v>
      </c>
      <c r="B79" s="236" t="s">
        <v>269</v>
      </c>
      <c r="C79" s="261">
        <v>3453</v>
      </c>
      <c r="D79" s="262" t="s">
        <v>121</v>
      </c>
      <c r="E79" s="263" t="s">
        <v>574</v>
      </c>
      <c r="F79" s="263" t="s">
        <v>575</v>
      </c>
      <c r="G79" s="257" t="s">
        <v>218</v>
      </c>
      <c r="H79" s="30" t="str">
        <f>IF(AND(S79=H$1),LOOKUP(9.99999999999999E+307,$H$2:H78)+1,"")</f>
        <v/>
      </c>
      <c r="I79" s="30" t="str">
        <f>IF(AND(B79=I$1),LOOKUP(9.99999999999999E+307,$I$2:I78)+1,"")</f>
        <v/>
      </c>
      <c r="J79" s="30" t="str">
        <f>IF(AND(B79=J$1),LOOKUP(9.99999999999999E+307,$J$2:J78)+1,"")</f>
        <v/>
      </c>
      <c r="K79" s="30" t="str">
        <f>IF(AND(B79=K$1),LOOKUP(9.99999999999999E+307,$K$2:K78)+1,"")</f>
        <v/>
      </c>
      <c r="L79" s="30" t="str">
        <f>IF(AND(B79=L$1),LOOKUP(9.99999999999999E+307,$L$2:L78)+1,"")</f>
        <v/>
      </c>
      <c r="M79" s="30" t="str">
        <f>IF(AND(B79=M$1),LOOKUP(9.99999999999999E+307,$M$2:M78)+1,"")</f>
        <v/>
      </c>
      <c r="N79" s="30" t="str">
        <f>IF(AND($B79=N$1),LOOKUP(9.99999999999999E+307,$N$2:N78)+1,"")</f>
        <v/>
      </c>
      <c r="O79" s="30" t="str">
        <f>IF(AND($B79=O$1),LOOKUP(9.99999999999999E+307,$O$2:O78)+1,"")</f>
        <v/>
      </c>
      <c r="P79" s="30" t="str">
        <f>IF(AND($B79=P$1),LOOKUP(9.99999999999999E+307,$P$2:P78)+1,"")</f>
        <v/>
      </c>
      <c r="Q79" s="30" t="str">
        <f>IF(AND($B79=Q$1),LOOKUP(9.99999999999999E+307,$Q$2:Q78)+1,"")</f>
        <v/>
      </c>
      <c r="R79" s="30" t="str">
        <f>IF(AND($B79=R$1),LOOKUP(9.99999999999999E+307,$R$2:R78)+1,"")</f>
        <v/>
      </c>
      <c r="S79" s="314">
        <v>1</v>
      </c>
      <c r="T79" s="30"/>
      <c r="Z79" s="258" t="str">
        <f t="shared" si="10"/>
        <v/>
      </c>
      <c r="AA79" s="258" t="str">
        <f t="shared" si="11"/>
        <v/>
      </c>
      <c r="AB79" s="259">
        <f t="shared" si="6"/>
        <v>1</v>
      </c>
      <c r="AC79" s="259">
        <f t="shared" si="7"/>
        <v>1</v>
      </c>
      <c r="AD79" s="260">
        <f t="shared" si="8"/>
        <v>1</v>
      </c>
      <c r="AE79" s="253" t="str">
        <f t="shared" si="9"/>
        <v>ม.2/1-1</v>
      </c>
    </row>
    <row r="80" spans="1:31" ht="20.100000000000001" customHeight="1" x14ac:dyDescent="0.2">
      <c r="A80" s="30">
        <v>78</v>
      </c>
      <c r="B80" s="236" t="s">
        <v>269</v>
      </c>
      <c r="C80" s="261">
        <v>3765</v>
      </c>
      <c r="D80" s="262" t="s">
        <v>121</v>
      </c>
      <c r="E80" s="263" t="s">
        <v>576</v>
      </c>
      <c r="F80" s="263" t="s">
        <v>577</v>
      </c>
      <c r="G80" s="257" t="s">
        <v>211</v>
      </c>
      <c r="H80" s="30" t="str">
        <f>IF(AND(S80=H$1),LOOKUP(9.99999999999999E+307,$H$2:H79)+1,"")</f>
        <v/>
      </c>
      <c r="I80" s="30" t="str">
        <f>IF(AND(B80=I$1),LOOKUP(9.99999999999999E+307,$I$2:I79)+1,"")</f>
        <v/>
      </c>
      <c r="J80" s="30" t="str">
        <f>IF(AND(B80=J$1),LOOKUP(9.99999999999999E+307,$J$2:J79)+1,"")</f>
        <v/>
      </c>
      <c r="K80" s="30" t="str">
        <f>IF(AND(B80=K$1),LOOKUP(9.99999999999999E+307,$K$2:K79)+1,"")</f>
        <v/>
      </c>
      <c r="L80" s="30" t="str">
        <f>IF(AND(B80=L$1),LOOKUP(9.99999999999999E+307,$L$2:L79)+1,"")</f>
        <v/>
      </c>
      <c r="M80" s="30" t="str">
        <f>IF(AND(B80=M$1),LOOKUP(9.99999999999999E+307,$M$2:M79)+1,"")</f>
        <v/>
      </c>
      <c r="N80" s="30" t="str">
        <f>IF(AND($B80=N$1),LOOKUP(9.99999999999999E+307,$N$2:N79)+1,"")</f>
        <v/>
      </c>
      <c r="O80" s="30" t="str">
        <f>IF(AND($B80=O$1),LOOKUP(9.99999999999999E+307,$O$2:O79)+1,"")</f>
        <v/>
      </c>
      <c r="P80" s="30" t="str">
        <f>IF(AND($B80=P$1),LOOKUP(9.99999999999999E+307,$P$2:P79)+1,"")</f>
        <v/>
      </c>
      <c r="Q80" s="30" t="str">
        <f>IF(AND($B80=Q$1),LOOKUP(9.99999999999999E+307,$Q$2:Q79)+1,"")</f>
        <v/>
      </c>
      <c r="R80" s="30" t="str">
        <f>IF(AND($B80=R$1),LOOKUP(9.99999999999999E+307,$R$2:R79)+1,"")</f>
        <v/>
      </c>
      <c r="S80" s="314">
        <v>5</v>
      </c>
      <c r="T80" s="30"/>
      <c r="Z80" s="258" t="str">
        <f t="shared" si="10"/>
        <v/>
      </c>
      <c r="AA80" s="258" t="str">
        <f t="shared" si="11"/>
        <v/>
      </c>
      <c r="AB80" s="259">
        <f t="shared" si="6"/>
        <v>1</v>
      </c>
      <c r="AC80" s="259">
        <f t="shared" si="7"/>
        <v>1</v>
      </c>
      <c r="AD80" s="260">
        <f t="shared" si="8"/>
        <v>1</v>
      </c>
      <c r="AE80" s="253" t="str">
        <f t="shared" si="9"/>
        <v>ม.2/1-1</v>
      </c>
    </row>
    <row r="81" spans="1:31" ht="20.100000000000001" customHeight="1" x14ac:dyDescent="0.2">
      <c r="A81" s="30">
        <v>79</v>
      </c>
      <c r="B81" s="236" t="s">
        <v>269</v>
      </c>
      <c r="C81" s="261">
        <v>3866</v>
      </c>
      <c r="D81" s="262" t="s">
        <v>121</v>
      </c>
      <c r="E81" s="263" t="s">
        <v>526</v>
      </c>
      <c r="F81" s="263" t="s">
        <v>527</v>
      </c>
      <c r="G81" s="257" t="s">
        <v>239</v>
      </c>
      <c r="H81" s="30" t="str">
        <f>IF(AND(S81=H$1),LOOKUP(9.99999999999999E+307,$H$2:H80)+1,"")</f>
        <v/>
      </c>
      <c r="I81" s="30" t="str">
        <f>IF(AND(B81=I$1),LOOKUP(9.99999999999999E+307,$I$2:I80)+1,"")</f>
        <v/>
      </c>
      <c r="J81" s="30" t="str">
        <f>IF(AND(B81=J$1),LOOKUP(9.99999999999999E+307,$J$2:J80)+1,"")</f>
        <v/>
      </c>
      <c r="K81" s="30" t="str">
        <f>IF(AND(B81=K$1),LOOKUP(9.99999999999999E+307,$K$2:K80)+1,"")</f>
        <v/>
      </c>
      <c r="L81" s="30" t="str">
        <f>IF(AND(B81=L$1),LOOKUP(9.99999999999999E+307,$L$2:L80)+1,"")</f>
        <v/>
      </c>
      <c r="M81" s="30" t="str">
        <f>IF(AND(B81=M$1),LOOKUP(9.99999999999999E+307,$M$2:M80)+1,"")</f>
        <v/>
      </c>
      <c r="N81" s="30" t="str">
        <f>IF(AND($B81=N$1),LOOKUP(9.99999999999999E+307,$N$2:N80)+1,"")</f>
        <v/>
      </c>
      <c r="O81" s="30" t="str">
        <f>IF(AND($B81=O$1),LOOKUP(9.99999999999999E+307,$O$2:O80)+1,"")</f>
        <v/>
      </c>
      <c r="P81" s="30" t="str">
        <f>IF(AND($B81=P$1),LOOKUP(9.99999999999999E+307,$P$2:P80)+1,"")</f>
        <v/>
      </c>
      <c r="Q81" s="30" t="str">
        <f>IF(AND($B81=Q$1),LOOKUP(9.99999999999999E+307,$Q$2:Q80)+1,"")</f>
        <v/>
      </c>
      <c r="R81" s="30" t="str">
        <f>IF(AND($B81=R$1),LOOKUP(9.99999999999999E+307,$R$2:R80)+1,"")</f>
        <v/>
      </c>
      <c r="S81" s="314">
        <v>3</v>
      </c>
      <c r="T81" s="30"/>
      <c r="Z81" s="258" t="str">
        <f t="shared" si="10"/>
        <v/>
      </c>
      <c r="AA81" s="258" t="str">
        <f t="shared" si="11"/>
        <v/>
      </c>
      <c r="AB81" s="259">
        <f t="shared" si="6"/>
        <v>1</v>
      </c>
      <c r="AC81" s="259">
        <f t="shared" si="7"/>
        <v>1</v>
      </c>
      <c r="AD81" s="260">
        <f t="shared" si="8"/>
        <v>1</v>
      </c>
      <c r="AE81" s="253" t="str">
        <f t="shared" si="9"/>
        <v>ม.2/1-1</v>
      </c>
    </row>
    <row r="82" spans="1:31" ht="20.100000000000001" customHeight="1" x14ac:dyDescent="0.2">
      <c r="A82" s="30">
        <v>80</v>
      </c>
      <c r="B82" s="236" t="s">
        <v>269</v>
      </c>
      <c r="C82" s="261">
        <v>3976</v>
      </c>
      <c r="D82" s="262" t="s">
        <v>121</v>
      </c>
      <c r="E82" s="263" t="s">
        <v>578</v>
      </c>
      <c r="F82" s="263" t="s">
        <v>579</v>
      </c>
      <c r="G82" s="257" t="s">
        <v>243</v>
      </c>
      <c r="H82" s="30" t="str">
        <f>IF(AND(S82=H$1),LOOKUP(9.99999999999999E+307,$H$2:H81)+1,"")</f>
        <v/>
      </c>
      <c r="I82" s="30" t="str">
        <f>IF(AND(B82=I$1),LOOKUP(9.99999999999999E+307,$I$2:I81)+1,"")</f>
        <v/>
      </c>
      <c r="J82" s="30" t="str">
        <f>IF(AND(B82=J$1),LOOKUP(9.99999999999999E+307,$J$2:J81)+1,"")</f>
        <v/>
      </c>
      <c r="K82" s="30" t="str">
        <f>IF(AND(B82=K$1),LOOKUP(9.99999999999999E+307,$K$2:K81)+1,"")</f>
        <v/>
      </c>
      <c r="L82" s="30" t="str">
        <f>IF(AND(B82=L$1),LOOKUP(9.99999999999999E+307,$L$2:L81)+1,"")</f>
        <v/>
      </c>
      <c r="M82" s="30" t="str">
        <f>IF(AND(B82=M$1),LOOKUP(9.99999999999999E+307,$M$2:M81)+1,"")</f>
        <v/>
      </c>
      <c r="N82" s="30" t="str">
        <f>IF(AND($B82=N$1),LOOKUP(9.99999999999999E+307,$N$2:N81)+1,"")</f>
        <v/>
      </c>
      <c r="O82" s="30" t="str">
        <f>IF(AND($B82=O$1),LOOKUP(9.99999999999999E+307,$O$2:O81)+1,"")</f>
        <v/>
      </c>
      <c r="P82" s="30" t="str">
        <f>IF(AND($B82=P$1),LOOKUP(9.99999999999999E+307,$P$2:P81)+1,"")</f>
        <v/>
      </c>
      <c r="Q82" s="30" t="str">
        <f>IF(AND($B82=Q$1),LOOKUP(9.99999999999999E+307,$Q$2:Q81)+1,"")</f>
        <v/>
      </c>
      <c r="R82" s="30" t="str">
        <f>IF(AND($B82=R$1),LOOKUP(9.99999999999999E+307,$R$2:R81)+1,"")</f>
        <v/>
      </c>
      <c r="S82" s="314">
        <v>9</v>
      </c>
      <c r="T82" s="30"/>
      <c r="Z82" s="258" t="str">
        <f t="shared" si="10"/>
        <v/>
      </c>
      <c r="AA82" s="258" t="str">
        <f t="shared" si="11"/>
        <v/>
      </c>
      <c r="AB82" s="259">
        <f t="shared" si="6"/>
        <v>1</v>
      </c>
      <c r="AC82" s="259">
        <f t="shared" si="7"/>
        <v>1</v>
      </c>
      <c r="AD82" s="260">
        <f t="shared" si="8"/>
        <v>1</v>
      </c>
      <c r="AE82" s="253" t="str">
        <f t="shared" si="9"/>
        <v>ม.2/1-1</v>
      </c>
    </row>
    <row r="83" spans="1:31" ht="20.100000000000001" customHeight="1" x14ac:dyDescent="0.2">
      <c r="A83" s="30">
        <v>81</v>
      </c>
      <c r="B83" s="236" t="s">
        <v>269</v>
      </c>
      <c r="C83" s="261">
        <v>2919</v>
      </c>
      <c r="D83" s="262" t="s">
        <v>210</v>
      </c>
      <c r="E83" s="263" t="s">
        <v>528</v>
      </c>
      <c r="F83" s="263" t="s">
        <v>529</v>
      </c>
      <c r="G83" s="257" t="s">
        <v>240</v>
      </c>
      <c r="H83" s="30" t="str">
        <f>IF(AND(S83=H$1),LOOKUP(9.99999999999999E+307,$H$2:H82)+1,"")</f>
        <v/>
      </c>
      <c r="I83" s="30" t="str">
        <f>IF(AND(B83=I$1),LOOKUP(9.99999999999999E+307,$I$2:I82)+1,"")</f>
        <v/>
      </c>
      <c r="J83" s="30" t="str">
        <f>IF(AND(B83=J$1),LOOKUP(9.99999999999999E+307,$J$2:J82)+1,"")</f>
        <v/>
      </c>
      <c r="K83" s="30" t="str">
        <f>IF(AND(B83=K$1),LOOKUP(9.99999999999999E+307,$K$2:K82)+1,"")</f>
        <v/>
      </c>
      <c r="L83" s="30" t="str">
        <f>IF(AND(B83=L$1),LOOKUP(9.99999999999999E+307,$L$2:L82)+1,"")</f>
        <v/>
      </c>
      <c r="M83" s="30" t="str">
        <f>IF(AND(B83=M$1),LOOKUP(9.99999999999999E+307,$M$2:M82)+1,"")</f>
        <v/>
      </c>
      <c r="N83" s="30" t="str">
        <f>IF(AND($B83=N$1),LOOKUP(9.99999999999999E+307,$N$2:N82)+1,"")</f>
        <v/>
      </c>
      <c r="O83" s="30" t="str">
        <f>IF(AND($B83=O$1),LOOKUP(9.99999999999999E+307,$O$2:O82)+1,"")</f>
        <v/>
      </c>
      <c r="P83" s="30" t="str">
        <f>IF(AND($B83=P$1),LOOKUP(9.99999999999999E+307,$P$2:P82)+1,"")</f>
        <v/>
      </c>
      <c r="Q83" s="30" t="str">
        <f>IF(AND($B83=Q$1),LOOKUP(9.99999999999999E+307,$Q$2:Q82)+1,"")</f>
        <v/>
      </c>
      <c r="R83" s="30" t="str">
        <f>IF(AND($B83=R$1),LOOKUP(9.99999999999999E+307,$R$2:R82)+1,"")</f>
        <v/>
      </c>
      <c r="S83" s="314">
        <v>4</v>
      </c>
      <c r="T83" s="30"/>
      <c r="Z83" s="258" t="str">
        <f t="shared" si="10"/>
        <v/>
      </c>
      <c r="AA83" s="258" t="str">
        <f t="shared" si="11"/>
        <v/>
      </c>
      <c r="AB83" s="259">
        <f t="shared" si="6"/>
        <v>1</v>
      </c>
      <c r="AC83" s="259">
        <f t="shared" si="7"/>
        <v>1</v>
      </c>
      <c r="AD83" s="260">
        <f t="shared" si="8"/>
        <v>2</v>
      </c>
      <c r="AE83" s="253" t="str">
        <f t="shared" si="9"/>
        <v>ม.2/1-2</v>
      </c>
    </row>
    <row r="84" spans="1:31" ht="20.100000000000001" customHeight="1" x14ac:dyDescent="0.2">
      <c r="A84" s="30">
        <v>82</v>
      </c>
      <c r="B84" s="236" t="s">
        <v>269</v>
      </c>
      <c r="C84" s="261">
        <v>2920</v>
      </c>
      <c r="D84" s="262" t="s">
        <v>210</v>
      </c>
      <c r="E84" s="263" t="s">
        <v>580</v>
      </c>
      <c r="F84" s="263" t="s">
        <v>403</v>
      </c>
      <c r="G84" s="257" t="s">
        <v>241</v>
      </c>
      <c r="H84" s="30" t="str">
        <f>IF(AND(S84=H$1),LOOKUP(9.99999999999999E+307,$H$2:H83)+1,"")</f>
        <v/>
      </c>
      <c r="I84" s="30" t="str">
        <f>IF(AND(B84=I$1),LOOKUP(9.99999999999999E+307,$I$2:I83)+1,"")</f>
        <v/>
      </c>
      <c r="J84" s="30" t="str">
        <f>IF(AND(B84=J$1),LOOKUP(9.99999999999999E+307,$J$2:J83)+1,"")</f>
        <v/>
      </c>
      <c r="K84" s="30" t="str">
        <f>IF(AND(B84=K$1),LOOKUP(9.99999999999999E+307,$K$2:K83)+1,"")</f>
        <v/>
      </c>
      <c r="L84" s="30" t="str">
        <f>IF(AND(B84=L$1),LOOKUP(9.99999999999999E+307,$L$2:L83)+1,"")</f>
        <v/>
      </c>
      <c r="M84" s="30" t="str">
        <f>IF(AND(B84=M$1),LOOKUP(9.99999999999999E+307,$M$2:M83)+1,"")</f>
        <v/>
      </c>
      <c r="N84" s="30" t="str">
        <f>IF(AND($B84=N$1),LOOKUP(9.99999999999999E+307,$N$2:N83)+1,"")</f>
        <v/>
      </c>
      <c r="O84" s="30" t="str">
        <f>IF(AND($B84=O$1),LOOKUP(9.99999999999999E+307,$O$2:O83)+1,"")</f>
        <v/>
      </c>
      <c r="P84" s="30" t="str">
        <f>IF(AND($B84=P$1),LOOKUP(9.99999999999999E+307,$P$2:P83)+1,"")</f>
        <v/>
      </c>
      <c r="Q84" s="30" t="str">
        <f>IF(AND($B84=Q$1),LOOKUP(9.99999999999999E+307,$Q$2:Q83)+1,"")</f>
        <v/>
      </c>
      <c r="R84" s="30" t="str">
        <f>IF(AND($B84=R$1),LOOKUP(9.99999999999999E+307,$R$2:R83)+1,"")</f>
        <v/>
      </c>
      <c r="S84" s="314">
        <v>8</v>
      </c>
      <c r="T84" s="30"/>
      <c r="Z84" s="258" t="str">
        <f t="shared" si="10"/>
        <v/>
      </c>
      <c r="AA84" s="258" t="str">
        <f t="shared" si="11"/>
        <v/>
      </c>
      <c r="AB84" s="259">
        <f t="shared" si="6"/>
        <v>1</v>
      </c>
      <c r="AC84" s="259">
        <f t="shared" si="7"/>
        <v>1</v>
      </c>
      <c r="AD84" s="260">
        <f t="shared" si="8"/>
        <v>2</v>
      </c>
      <c r="AE84" s="253" t="str">
        <f t="shared" si="9"/>
        <v>ม.2/1-2</v>
      </c>
    </row>
    <row r="85" spans="1:31" ht="20.100000000000001" customHeight="1" x14ac:dyDescent="0.2">
      <c r="A85" s="30">
        <v>83</v>
      </c>
      <c r="B85" s="236" t="s">
        <v>269</v>
      </c>
      <c r="C85" s="261">
        <v>2922</v>
      </c>
      <c r="D85" s="262" t="s">
        <v>210</v>
      </c>
      <c r="E85" s="264" t="s">
        <v>396</v>
      </c>
      <c r="F85" s="263" t="s">
        <v>530</v>
      </c>
      <c r="G85" s="257" t="s">
        <v>213</v>
      </c>
      <c r="H85" s="30" t="str">
        <f>IF(AND(S85=H$1),LOOKUP(9.99999999999999E+307,$H$2:H84)+1,"")</f>
        <v/>
      </c>
      <c r="I85" s="30" t="str">
        <f>IF(AND(B85=I$1),LOOKUP(9.99999999999999E+307,$I$2:I84)+1,"")</f>
        <v/>
      </c>
      <c r="J85" s="30" t="str">
        <f>IF(AND(B85=J$1),LOOKUP(9.99999999999999E+307,$J$2:J84)+1,"")</f>
        <v/>
      </c>
      <c r="K85" s="30" t="str">
        <f>IF(AND(B85=K$1),LOOKUP(9.99999999999999E+307,$K$2:K84)+1,"")</f>
        <v/>
      </c>
      <c r="L85" s="30" t="str">
        <f>IF(AND(B85=L$1),LOOKUP(9.99999999999999E+307,$L$2:L84)+1,"")</f>
        <v/>
      </c>
      <c r="M85" s="30" t="str">
        <f>IF(AND(B85=M$1),LOOKUP(9.99999999999999E+307,$M$2:M84)+1,"")</f>
        <v/>
      </c>
      <c r="N85" s="30" t="str">
        <f>IF(AND($B85=N$1),LOOKUP(9.99999999999999E+307,$N$2:N84)+1,"")</f>
        <v/>
      </c>
      <c r="O85" s="30" t="str">
        <f>IF(AND($B85=O$1),LOOKUP(9.99999999999999E+307,$O$2:O84)+1,"")</f>
        <v/>
      </c>
      <c r="P85" s="30" t="str">
        <f>IF(AND($B85=P$1),LOOKUP(9.99999999999999E+307,$P$2:P84)+1,"")</f>
        <v/>
      </c>
      <c r="Q85" s="30" t="str">
        <f>IF(AND($B85=Q$1),LOOKUP(9.99999999999999E+307,$Q$2:Q84)+1,"")</f>
        <v/>
      </c>
      <c r="R85" s="30" t="str">
        <f>IF(AND($B85=R$1),LOOKUP(9.99999999999999E+307,$R$2:R84)+1,"")</f>
        <v/>
      </c>
      <c r="S85" s="314">
        <v>8</v>
      </c>
      <c r="T85" s="30"/>
      <c r="Z85" s="258" t="str">
        <f t="shared" si="10"/>
        <v/>
      </c>
      <c r="AA85" s="258" t="str">
        <f t="shared" si="11"/>
        <v/>
      </c>
      <c r="AB85" s="259">
        <f t="shared" si="6"/>
        <v>1</v>
      </c>
      <c r="AC85" s="259">
        <f t="shared" si="7"/>
        <v>1</v>
      </c>
      <c r="AD85" s="260">
        <f t="shared" si="8"/>
        <v>2</v>
      </c>
      <c r="AE85" s="253" t="str">
        <f t="shared" si="9"/>
        <v>ม.2/1-2</v>
      </c>
    </row>
    <row r="86" spans="1:31" ht="20.100000000000001" customHeight="1" x14ac:dyDescent="0.2">
      <c r="A86" s="30">
        <v>84</v>
      </c>
      <c r="B86" s="236" t="s">
        <v>269</v>
      </c>
      <c r="C86" s="261">
        <v>2924</v>
      </c>
      <c r="D86" s="262" t="s">
        <v>210</v>
      </c>
      <c r="E86" s="263" t="s">
        <v>531</v>
      </c>
      <c r="F86" s="263" t="s">
        <v>260</v>
      </c>
      <c r="G86" s="257" t="s">
        <v>242</v>
      </c>
      <c r="H86" s="30" t="str">
        <f>IF(AND(S86=H$1),LOOKUP(9.99999999999999E+307,$H$2:H85)+1,"")</f>
        <v/>
      </c>
      <c r="I86" s="30" t="str">
        <f>IF(AND(B86=I$1),LOOKUP(9.99999999999999E+307,$I$2:I85)+1,"")</f>
        <v/>
      </c>
      <c r="J86" s="30" t="str">
        <f>IF(AND(B86=J$1),LOOKUP(9.99999999999999E+307,$J$2:J85)+1,"")</f>
        <v/>
      </c>
      <c r="K86" s="30" t="str">
        <f>IF(AND(B86=K$1),LOOKUP(9.99999999999999E+307,$K$2:K85)+1,"")</f>
        <v/>
      </c>
      <c r="L86" s="30" t="str">
        <f>IF(AND(B86=L$1),LOOKUP(9.99999999999999E+307,$L$2:L85)+1,"")</f>
        <v/>
      </c>
      <c r="M86" s="30" t="str">
        <f>IF(AND(B86=M$1),LOOKUP(9.99999999999999E+307,$M$2:M85)+1,"")</f>
        <v/>
      </c>
      <c r="N86" s="30" t="str">
        <f>IF(AND($B86=N$1),LOOKUP(9.99999999999999E+307,$N$2:N85)+1,"")</f>
        <v/>
      </c>
      <c r="O86" s="30" t="str">
        <f>IF(AND($B86=O$1),LOOKUP(9.99999999999999E+307,$O$2:O85)+1,"")</f>
        <v/>
      </c>
      <c r="P86" s="30" t="str">
        <f>IF(AND($B86=P$1),LOOKUP(9.99999999999999E+307,$P$2:P85)+1,"")</f>
        <v/>
      </c>
      <c r="Q86" s="30" t="str">
        <f>IF(AND($B86=Q$1),LOOKUP(9.99999999999999E+307,$Q$2:Q85)+1,"")</f>
        <v/>
      </c>
      <c r="R86" s="30" t="str">
        <f>IF(AND($B86=R$1),LOOKUP(9.99999999999999E+307,$R$2:R85)+1,"")</f>
        <v/>
      </c>
      <c r="S86" s="314">
        <v>9</v>
      </c>
      <c r="T86" s="30"/>
      <c r="Z86" s="258" t="str">
        <f t="shared" si="10"/>
        <v/>
      </c>
      <c r="AA86" s="258" t="str">
        <f t="shared" si="11"/>
        <v/>
      </c>
      <c r="AB86" s="259">
        <f t="shared" si="6"/>
        <v>1</v>
      </c>
      <c r="AC86" s="259">
        <f t="shared" si="7"/>
        <v>1</v>
      </c>
      <c r="AD86" s="260">
        <f t="shared" si="8"/>
        <v>2</v>
      </c>
      <c r="AE86" s="253" t="str">
        <f t="shared" si="9"/>
        <v>ม.2/1-2</v>
      </c>
    </row>
    <row r="87" spans="1:31" ht="20.100000000000001" customHeight="1" x14ac:dyDescent="0.2">
      <c r="A87" s="30">
        <v>85</v>
      </c>
      <c r="B87" s="236" t="s">
        <v>269</v>
      </c>
      <c r="C87" s="261">
        <v>2935</v>
      </c>
      <c r="D87" s="262" t="s">
        <v>210</v>
      </c>
      <c r="E87" s="263" t="s">
        <v>532</v>
      </c>
      <c r="F87" s="263" t="s">
        <v>533</v>
      </c>
      <c r="G87" s="257" t="s">
        <v>244</v>
      </c>
      <c r="H87" s="30" t="str">
        <f>IF(AND(S87=H$1),LOOKUP(9.99999999999999E+307,$H$2:H86)+1,"")</f>
        <v/>
      </c>
      <c r="I87" s="30" t="str">
        <f>IF(AND(B87=I$1),LOOKUP(9.99999999999999E+307,$I$2:I86)+1,"")</f>
        <v/>
      </c>
      <c r="J87" s="30" t="str">
        <f>IF(AND(B87=J$1),LOOKUP(9.99999999999999E+307,$J$2:J86)+1,"")</f>
        <v/>
      </c>
      <c r="K87" s="30" t="str">
        <f>IF(AND(B87=K$1),LOOKUP(9.99999999999999E+307,$K$2:K86)+1,"")</f>
        <v/>
      </c>
      <c r="L87" s="30" t="str">
        <f>IF(AND(B87=L$1),LOOKUP(9.99999999999999E+307,$L$2:L86)+1,"")</f>
        <v/>
      </c>
      <c r="M87" s="30" t="str">
        <f>IF(AND(B87=M$1),LOOKUP(9.99999999999999E+307,$M$2:M86)+1,"")</f>
        <v/>
      </c>
      <c r="N87" s="30" t="str">
        <f>IF(AND($B87=N$1),LOOKUP(9.99999999999999E+307,$N$2:N86)+1,"")</f>
        <v/>
      </c>
      <c r="O87" s="30" t="str">
        <f>IF(AND($B87=O$1),LOOKUP(9.99999999999999E+307,$O$2:O86)+1,"")</f>
        <v/>
      </c>
      <c r="P87" s="30" t="str">
        <f>IF(AND($B87=P$1),LOOKUP(9.99999999999999E+307,$P$2:P86)+1,"")</f>
        <v/>
      </c>
      <c r="Q87" s="30" t="str">
        <f>IF(AND($B87=Q$1),LOOKUP(9.99999999999999E+307,$Q$2:Q86)+1,"")</f>
        <v/>
      </c>
      <c r="R87" s="30" t="str">
        <f>IF(AND($B87=R$1),LOOKUP(9.99999999999999E+307,$R$2:R86)+1,"")</f>
        <v/>
      </c>
      <c r="S87" s="314">
        <v>4</v>
      </c>
      <c r="T87" s="30"/>
      <c r="Z87" s="258" t="str">
        <f t="shared" si="10"/>
        <v/>
      </c>
      <c r="AA87" s="258" t="str">
        <f t="shared" si="11"/>
        <v/>
      </c>
      <c r="AB87" s="259">
        <f t="shared" si="6"/>
        <v>1</v>
      </c>
      <c r="AC87" s="259">
        <f t="shared" si="7"/>
        <v>1</v>
      </c>
      <c r="AD87" s="260">
        <f t="shared" si="8"/>
        <v>2</v>
      </c>
      <c r="AE87" s="253" t="str">
        <f t="shared" si="9"/>
        <v>ม.2/1-2</v>
      </c>
    </row>
    <row r="88" spans="1:31" ht="20.100000000000001" customHeight="1" x14ac:dyDescent="0.2">
      <c r="A88" s="30">
        <v>86</v>
      </c>
      <c r="B88" s="236" t="s">
        <v>269</v>
      </c>
      <c r="C88" s="261">
        <v>2936</v>
      </c>
      <c r="D88" s="262" t="s">
        <v>210</v>
      </c>
      <c r="E88" s="263" t="s">
        <v>411</v>
      </c>
      <c r="F88" s="263" t="s">
        <v>582</v>
      </c>
      <c r="G88" s="257" t="s">
        <v>245</v>
      </c>
      <c r="H88" s="30" t="str">
        <f>IF(AND(S88=H$1),LOOKUP(9.99999999999999E+307,$H$2:H87)+1,"")</f>
        <v/>
      </c>
      <c r="I88" s="30" t="str">
        <f>IF(AND(B88=I$1),LOOKUP(9.99999999999999E+307,$I$2:I87)+1,"")</f>
        <v/>
      </c>
      <c r="J88" s="30" t="str">
        <f>IF(AND(B88=J$1),LOOKUP(9.99999999999999E+307,$J$2:J87)+1,"")</f>
        <v/>
      </c>
      <c r="K88" s="30" t="str">
        <f>IF(AND(B88=K$1),LOOKUP(9.99999999999999E+307,$K$2:K87)+1,"")</f>
        <v/>
      </c>
      <c r="L88" s="30" t="str">
        <f>IF(AND(B88=L$1),LOOKUP(9.99999999999999E+307,$L$2:L87)+1,"")</f>
        <v/>
      </c>
      <c r="M88" s="30" t="str">
        <f>IF(AND(B88=M$1),LOOKUP(9.99999999999999E+307,$M$2:M87)+1,"")</f>
        <v/>
      </c>
      <c r="N88" s="30" t="str">
        <f>IF(AND($B88=N$1),LOOKUP(9.99999999999999E+307,$N$2:N87)+1,"")</f>
        <v/>
      </c>
      <c r="O88" s="30" t="str">
        <f>IF(AND($B88=O$1),LOOKUP(9.99999999999999E+307,$O$2:O87)+1,"")</f>
        <v/>
      </c>
      <c r="P88" s="30" t="str">
        <f>IF(AND($B88=P$1),LOOKUP(9.99999999999999E+307,$P$2:P87)+1,"")</f>
        <v/>
      </c>
      <c r="Q88" s="30" t="str">
        <f>IF(AND($B88=Q$1),LOOKUP(9.99999999999999E+307,$Q$2:Q87)+1,"")</f>
        <v/>
      </c>
      <c r="R88" s="30" t="str">
        <f>IF(AND($B88=R$1),LOOKUP(9.99999999999999E+307,$R$2:R87)+1,"")</f>
        <v/>
      </c>
      <c r="S88" s="314">
        <v>9</v>
      </c>
      <c r="T88" s="30"/>
      <c r="Z88" s="258" t="str">
        <f t="shared" si="10"/>
        <v/>
      </c>
      <c r="AA88" s="258" t="str">
        <f t="shared" si="11"/>
        <v/>
      </c>
      <c r="AB88" s="259">
        <f t="shared" si="6"/>
        <v>1</v>
      </c>
      <c r="AC88" s="259">
        <f t="shared" si="7"/>
        <v>1</v>
      </c>
      <c r="AD88" s="260">
        <f t="shared" si="8"/>
        <v>2</v>
      </c>
      <c r="AE88" s="253" t="str">
        <f t="shared" si="9"/>
        <v>ม.2/1-2</v>
      </c>
    </row>
    <row r="89" spans="1:31" ht="20.100000000000001" customHeight="1" x14ac:dyDescent="0.2">
      <c r="A89" s="30">
        <v>87</v>
      </c>
      <c r="B89" s="236" t="s">
        <v>269</v>
      </c>
      <c r="C89" s="261">
        <v>2939</v>
      </c>
      <c r="D89" s="262" t="s">
        <v>210</v>
      </c>
      <c r="E89" s="263" t="s">
        <v>433</v>
      </c>
      <c r="F89" s="263" t="s">
        <v>434</v>
      </c>
      <c r="G89" s="257" t="s">
        <v>371</v>
      </c>
      <c r="H89" s="30" t="str">
        <f>IF(AND(S89=H$1),LOOKUP(9.99999999999999E+307,$H$2:H88)+1,"")</f>
        <v/>
      </c>
      <c r="I89" s="30" t="str">
        <f>IF(AND(B89=I$1),LOOKUP(9.99999999999999E+307,$I$2:I88)+1,"")</f>
        <v/>
      </c>
      <c r="J89" s="30" t="str">
        <f>IF(AND(B89=J$1),LOOKUP(9.99999999999999E+307,$J$2:J88)+1,"")</f>
        <v/>
      </c>
      <c r="K89" s="30" t="str">
        <f>IF(AND(B89=K$1),LOOKUP(9.99999999999999E+307,$K$2:K88)+1,"")</f>
        <v/>
      </c>
      <c r="L89" s="30" t="str">
        <f>IF(AND(B89=L$1),LOOKUP(9.99999999999999E+307,$L$2:L88)+1,"")</f>
        <v/>
      </c>
      <c r="M89" s="30" t="str">
        <f>IF(AND(B89=M$1),LOOKUP(9.99999999999999E+307,$M$2:M88)+1,"")</f>
        <v/>
      </c>
      <c r="N89" s="30" t="str">
        <f>IF(AND($B89=N$1),LOOKUP(9.99999999999999E+307,$N$2:N88)+1,"")</f>
        <v/>
      </c>
      <c r="O89" s="30" t="str">
        <f>IF(AND($B89=O$1),LOOKUP(9.99999999999999E+307,$O$2:O88)+1,"")</f>
        <v/>
      </c>
      <c r="P89" s="30" t="str">
        <f>IF(AND($B89=P$1),LOOKUP(9.99999999999999E+307,$P$2:P88)+1,"")</f>
        <v/>
      </c>
      <c r="Q89" s="30" t="str">
        <f>IF(AND($B89=Q$1),LOOKUP(9.99999999999999E+307,$Q$2:Q88)+1,"")</f>
        <v/>
      </c>
      <c r="R89" s="30" t="str">
        <f>IF(AND($B89=R$1),LOOKUP(9.99999999999999E+307,$R$2:R88)+1,"")</f>
        <v/>
      </c>
      <c r="S89" s="314">
        <v>4</v>
      </c>
      <c r="T89" s="30"/>
      <c r="Z89" s="258" t="str">
        <f t="shared" si="10"/>
        <v/>
      </c>
      <c r="AA89" s="258" t="str">
        <f t="shared" si="11"/>
        <v/>
      </c>
      <c r="AB89" s="259">
        <f t="shared" si="6"/>
        <v>1</v>
      </c>
      <c r="AC89" s="259">
        <f t="shared" si="7"/>
        <v>1</v>
      </c>
      <c r="AD89" s="260">
        <f t="shared" si="8"/>
        <v>2</v>
      </c>
      <c r="AE89" s="253" t="str">
        <f t="shared" si="9"/>
        <v>ม.2/1-2</v>
      </c>
    </row>
    <row r="90" spans="1:31" ht="20.100000000000001" customHeight="1" x14ac:dyDescent="0.2">
      <c r="A90" s="30">
        <v>88</v>
      </c>
      <c r="B90" s="236" t="s">
        <v>269</v>
      </c>
      <c r="C90" s="261">
        <v>2948</v>
      </c>
      <c r="D90" s="262" t="s">
        <v>210</v>
      </c>
      <c r="E90" s="264" t="s">
        <v>534</v>
      </c>
      <c r="F90" s="263" t="s">
        <v>535</v>
      </c>
      <c r="G90" s="257" t="s">
        <v>247</v>
      </c>
      <c r="H90" s="30" t="str">
        <f>IF(AND(S90=H$1),LOOKUP(9.99999999999999E+307,$H$2:H89)+1,"")</f>
        <v/>
      </c>
      <c r="I90" s="30" t="str">
        <f>IF(AND(B90=I$1),LOOKUP(9.99999999999999E+307,$I$2:I89)+1,"")</f>
        <v/>
      </c>
      <c r="J90" s="30" t="str">
        <f>IF(AND(B90=J$1),LOOKUP(9.99999999999999E+307,$J$2:J89)+1,"")</f>
        <v/>
      </c>
      <c r="K90" s="30" t="str">
        <f>IF(AND(B90=K$1),LOOKUP(9.99999999999999E+307,$K$2:K89)+1,"")</f>
        <v/>
      </c>
      <c r="L90" s="30" t="str">
        <f>IF(AND(B90=L$1),LOOKUP(9.99999999999999E+307,$L$2:L89)+1,"")</f>
        <v/>
      </c>
      <c r="M90" s="30" t="str">
        <f>IF(AND(B90=M$1),LOOKUP(9.99999999999999E+307,$M$2:M89)+1,"")</f>
        <v/>
      </c>
      <c r="N90" s="30" t="str">
        <f>IF(AND($B90=N$1),LOOKUP(9.99999999999999E+307,$N$2:N89)+1,"")</f>
        <v/>
      </c>
      <c r="O90" s="30" t="str">
        <f>IF(AND($B90=O$1),LOOKUP(9.99999999999999E+307,$O$2:O89)+1,"")</f>
        <v/>
      </c>
      <c r="P90" s="30" t="str">
        <f>IF(AND($B90=P$1),LOOKUP(9.99999999999999E+307,$P$2:P89)+1,"")</f>
        <v/>
      </c>
      <c r="Q90" s="30" t="str">
        <f>IF(AND($B90=Q$1),LOOKUP(9.99999999999999E+307,$Q$2:Q89)+1,"")</f>
        <v/>
      </c>
      <c r="R90" s="30" t="str">
        <f>IF(AND($B90=R$1),LOOKUP(9.99999999999999E+307,$R$2:R89)+1,"")</f>
        <v/>
      </c>
      <c r="S90" s="314">
        <v>4</v>
      </c>
      <c r="T90" s="30"/>
      <c r="Z90" s="258" t="str">
        <f t="shared" si="10"/>
        <v/>
      </c>
      <c r="AA90" s="258" t="str">
        <f t="shared" si="11"/>
        <v/>
      </c>
      <c r="AB90" s="259">
        <f t="shared" si="6"/>
        <v>1</v>
      </c>
      <c r="AC90" s="259">
        <f t="shared" si="7"/>
        <v>1</v>
      </c>
      <c r="AD90" s="260">
        <f t="shared" si="8"/>
        <v>2</v>
      </c>
      <c r="AE90" s="253" t="str">
        <f t="shared" si="9"/>
        <v>ม.2/1-2</v>
      </c>
    </row>
    <row r="91" spans="1:31" ht="20.100000000000001" customHeight="1" x14ac:dyDescent="0.2">
      <c r="A91" s="30">
        <v>89</v>
      </c>
      <c r="B91" s="236" t="s">
        <v>269</v>
      </c>
      <c r="C91" s="261">
        <v>2999</v>
      </c>
      <c r="D91" s="262" t="s">
        <v>210</v>
      </c>
      <c r="E91" s="263" t="s">
        <v>583</v>
      </c>
      <c r="F91" s="263" t="s">
        <v>584</v>
      </c>
      <c r="G91" s="257" t="s">
        <v>248</v>
      </c>
      <c r="H91" s="30" t="str">
        <f>IF(AND(S91=H$1),LOOKUP(9.99999999999999E+307,$H$2:H90)+1,"")</f>
        <v/>
      </c>
      <c r="I91" s="30" t="str">
        <f>IF(AND(B91=I$1),LOOKUP(9.99999999999999E+307,$I$2:I90)+1,"")</f>
        <v/>
      </c>
      <c r="J91" s="30" t="str">
        <f>IF(AND(B91=J$1),LOOKUP(9.99999999999999E+307,$J$2:J90)+1,"")</f>
        <v/>
      </c>
      <c r="K91" s="30" t="str">
        <f>IF(AND(B91=K$1),LOOKUP(9.99999999999999E+307,$K$2:K90)+1,"")</f>
        <v/>
      </c>
      <c r="L91" s="30" t="str">
        <f>IF(AND(B91=L$1),LOOKUP(9.99999999999999E+307,$L$2:L90)+1,"")</f>
        <v/>
      </c>
      <c r="M91" s="30" t="str">
        <f>IF(AND(B91=M$1),LOOKUP(9.99999999999999E+307,$M$2:M90)+1,"")</f>
        <v/>
      </c>
      <c r="N91" s="30" t="str">
        <f>IF(AND($B91=N$1),LOOKUP(9.99999999999999E+307,$N$2:N90)+1,"")</f>
        <v/>
      </c>
      <c r="O91" s="30" t="str">
        <f>IF(AND($B91=O$1),LOOKUP(9.99999999999999E+307,$O$2:O90)+1,"")</f>
        <v/>
      </c>
      <c r="P91" s="30" t="str">
        <f>IF(AND($B91=P$1),LOOKUP(9.99999999999999E+307,$P$2:P90)+1,"")</f>
        <v/>
      </c>
      <c r="Q91" s="30" t="str">
        <f>IF(AND($B91=Q$1),LOOKUP(9.99999999999999E+307,$Q$2:Q90)+1,"")</f>
        <v/>
      </c>
      <c r="R91" s="30" t="str">
        <f>IF(AND($B91=R$1),LOOKUP(9.99999999999999E+307,$R$2:R90)+1,"")</f>
        <v/>
      </c>
      <c r="S91" s="314">
        <v>8</v>
      </c>
      <c r="T91" s="30"/>
      <c r="Z91" s="258" t="str">
        <f t="shared" si="10"/>
        <v/>
      </c>
      <c r="AA91" s="258" t="str">
        <f t="shared" si="11"/>
        <v/>
      </c>
      <c r="AB91" s="259">
        <f t="shared" si="6"/>
        <v>1</v>
      </c>
      <c r="AC91" s="259">
        <f t="shared" si="7"/>
        <v>1</v>
      </c>
      <c r="AD91" s="260">
        <f t="shared" si="8"/>
        <v>2</v>
      </c>
      <c r="AE91" s="253" t="str">
        <f t="shared" si="9"/>
        <v>ม.2/1-2</v>
      </c>
    </row>
    <row r="92" spans="1:31" ht="20.100000000000001" customHeight="1" x14ac:dyDescent="0.2">
      <c r="A92" s="30">
        <v>90</v>
      </c>
      <c r="B92" s="236" t="s">
        <v>269</v>
      </c>
      <c r="C92" s="261">
        <v>3165</v>
      </c>
      <c r="D92" s="262" t="s">
        <v>210</v>
      </c>
      <c r="E92" s="263" t="s">
        <v>536</v>
      </c>
      <c r="F92" s="263" t="s">
        <v>537</v>
      </c>
      <c r="G92" s="257" t="s">
        <v>249</v>
      </c>
      <c r="H92" s="30" t="str">
        <f>IF(AND(S92=H$1),LOOKUP(9.99999999999999E+307,$H$2:H91)+1,"")</f>
        <v/>
      </c>
      <c r="I92" s="30" t="str">
        <f>IF(AND(B92=I$1),LOOKUP(9.99999999999999E+307,$I$2:I91)+1,"")</f>
        <v/>
      </c>
      <c r="J92" s="30" t="str">
        <f>IF(AND(B92=J$1),LOOKUP(9.99999999999999E+307,$J$2:J91)+1,"")</f>
        <v/>
      </c>
      <c r="K92" s="30" t="str">
        <f>IF(AND(B92=K$1),LOOKUP(9.99999999999999E+307,$K$2:K91)+1,"")</f>
        <v/>
      </c>
      <c r="L92" s="30" t="str">
        <f>IF(AND(B92=L$1),LOOKUP(9.99999999999999E+307,$L$2:L91)+1,"")</f>
        <v/>
      </c>
      <c r="M92" s="30" t="str">
        <f>IF(AND(B92=M$1),LOOKUP(9.99999999999999E+307,$M$2:M91)+1,"")</f>
        <v/>
      </c>
      <c r="N92" s="30" t="str">
        <f>IF(AND($B92=N$1),LOOKUP(9.99999999999999E+307,$N$2:N91)+1,"")</f>
        <v/>
      </c>
      <c r="O92" s="30" t="str">
        <f>IF(AND($B92=O$1),LOOKUP(9.99999999999999E+307,$O$2:O91)+1,"")</f>
        <v/>
      </c>
      <c r="P92" s="30" t="str">
        <f>IF(AND($B92=P$1),LOOKUP(9.99999999999999E+307,$P$2:P91)+1,"")</f>
        <v/>
      </c>
      <c r="Q92" s="30" t="str">
        <f>IF(AND($B92=Q$1),LOOKUP(9.99999999999999E+307,$Q$2:Q91)+1,"")</f>
        <v/>
      </c>
      <c r="R92" s="30" t="str">
        <f>IF(AND($B92=R$1),LOOKUP(9.99999999999999E+307,$R$2:R91)+1,"")</f>
        <v/>
      </c>
      <c r="S92" s="314">
        <v>9</v>
      </c>
      <c r="T92" s="30"/>
      <c r="Z92" s="258" t="str">
        <f t="shared" si="10"/>
        <v/>
      </c>
      <c r="AA92" s="258" t="str">
        <f t="shared" si="11"/>
        <v/>
      </c>
      <c r="AB92" s="259">
        <f t="shared" si="6"/>
        <v>1</v>
      </c>
      <c r="AC92" s="259">
        <f t="shared" si="7"/>
        <v>1</v>
      </c>
      <c r="AD92" s="260">
        <f t="shared" si="8"/>
        <v>2</v>
      </c>
      <c r="AE92" s="253" t="str">
        <f t="shared" si="9"/>
        <v>ม.2/1-2</v>
      </c>
    </row>
    <row r="93" spans="1:31" ht="20.100000000000001" customHeight="1" x14ac:dyDescent="0.2">
      <c r="A93" s="30">
        <v>91</v>
      </c>
      <c r="B93" s="236" t="s">
        <v>269</v>
      </c>
      <c r="C93" s="261">
        <v>3225</v>
      </c>
      <c r="D93" s="262" t="s">
        <v>210</v>
      </c>
      <c r="E93" s="263" t="s">
        <v>585</v>
      </c>
      <c r="F93" s="263" t="s">
        <v>586</v>
      </c>
      <c r="G93" s="257" t="s">
        <v>250</v>
      </c>
      <c r="H93" s="30" t="str">
        <f>IF(AND(S93=H$1),LOOKUP(9.99999999999999E+307,$H$2:H92)+1,"")</f>
        <v/>
      </c>
      <c r="I93" s="30" t="str">
        <f>IF(AND(B93=I$1),LOOKUP(9.99999999999999E+307,$I$2:I92)+1,"")</f>
        <v/>
      </c>
      <c r="J93" s="30" t="str">
        <f>IF(AND(B93=J$1),LOOKUP(9.99999999999999E+307,$J$2:J92)+1,"")</f>
        <v/>
      </c>
      <c r="K93" s="30" t="str">
        <f>IF(AND(B93=K$1),LOOKUP(9.99999999999999E+307,$K$2:K92)+1,"")</f>
        <v/>
      </c>
      <c r="L93" s="30" t="str">
        <f>IF(AND(B93=L$1),LOOKUP(9.99999999999999E+307,$L$2:L92)+1,"")</f>
        <v/>
      </c>
      <c r="M93" s="30" t="str">
        <f>IF(AND(B93=M$1),LOOKUP(9.99999999999999E+307,$M$2:M92)+1,"")</f>
        <v/>
      </c>
      <c r="N93" s="30" t="str">
        <f>IF(AND($B93=N$1),LOOKUP(9.99999999999999E+307,$N$2:N92)+1,"")</f>
        <v/>
      </c>
      <c r="O93" s="30" t="str">
        <f>IF(AND($B93=O$1),LOOKUP(9.99999999999999E+307,$O$2:O92)+1,"")</f>
        <v/>
      </c>
      <c r="P93" s="30" t="str">
        <f>IF(AND($B93=P$1),LOOKUP(9.99999999999999E+307,$P$2:P92)+1,"")</f>
        <v/>
      </c>
      <c r="Q93" s="30" t="str">
        <f>IF(AND($B93=Q$1),LOOKUP(9.99999999999999E+307,$Q$2:Q92)+1,"")</f>
        <v/>
      </c>
      <c r="R93" s="30" t="str">
        <f>IF(AND($B93=R$1),LOOKUP(9.99999999999999E+307,$R$2:R92)+1,"")</f>
        <v/>
      </c>
      <c r="S93" s="314">
        <v>4</v>
      </c>
      <c r="T93" s="30"/>
      <c r="Z93" s="258" t="str">
        <f t="shared" si="10"/>
        <v/>
      </c>
      <c r="AA93" s="258" t="str">
        <f t="shared" si="11"/>
        <v/>
      </c>
      <c r="AB93" s="259">
        <f t="shared" si="6"/>
        <v>1</v>
      </c>
      <c r="AC93" s="259">
        <f t="shared" si="7"/>
        <v>1</v>
      </c>
      <c r="AD93" s="260">
        <f t="shared" si="8"/>
        <v>2</v>
      </c>
      <c r="AE93" s="253" t="str">
        <f t="shared" si="9"/>
        <v>ม.2/1-2</v>
      </c>
    </row>
    <row r="94" spans="1:31" ht="20.100000000000001" customHeight="1" x14ac:dyDescent="0.2">
      <c r="A94" s="30">
        <v>92</v>
      </c>
      <c r="B94" s="236" t="s">
        <v>269</v>
      </c>
      <c r="C94" s="261">
        <v>3227</v>
      </c>
      <c r="D94" s="262" t="s">
        <v>210</v>
      </c>
      <c r="E94" s="263" t="s">
        <v>538</v>
      </c>
      <c r="F94" s="263" t="s">
        <v>539</v>
      </c>
      <c r="G94" s="257" t="s">
        <v>251</v>
      </c>
      <c r="H94" s="30" t="str">
        <f>IF(AND(S94=H$1),LOOKUP(9.99999999999999E+307,$H$2:H93)+1,"")</f>
        <v/>
      </c>
      <c r="I94" s="30" t="str">
        <f>IF(AND(B94=I$1),LOOKUP(9.99999999999999E+307,$I$2:I93)+1,"")</f>
        <v/>
      </c>
      <c r="J94" s="30" t="str">
        <f>IF(AND(B94=J$1),LOOKUP(9.99999999999999E+307,$J$2:J93)+1,"")</f>
        <v/>
      </c>
      <c r="K94" s="30" t="str">
        <f>IF(AND(B94=K$1),LOOKUP(9.99999999999999E+307,$K$2:K93)+1,"")</f>
        <v/>
      </c>
      <c r="L94" s="30" t="str">
        <f>IF(AND(B94=L$1),LOOKUP(9.99999999999999E+307,$L$2:L93)+1,"")</f>
        <v/>
      </c>
      <c r="M94" s="30" t="str">
        <f>IF(AND(B94=M$1),LOOKUP(9.99999999999999E+307,$M$2:M93)+1,"")</f>
        <v/>
      </c>
      <c r="N94" s="30" t="str">
        <f>IF(AND($B94=N$1),LOOKUP(9.99999999999999E+307,$N$2:N93)+1,"")</f>
        <v/>
      </c>
      <c r="O94" s="30" t="str">
        <f>IF(AND($B94=O$1),LOOKUP(9.99999999999999E+307,$O$2:O93)+1,"")</f>
        <v/>
      </c>
      <c r="P94" s="30" t="str">
        <f>IF(AND($B94=P$1),LOOKUP(9.99999999999999E+307,$P$2:P93)+1,"")</f>
        <v/>
      </c>
      <c r="Q94" s="30" t="str">
        <f>IF(AND($B94=Q$1),LOOKUP(9.99999999999999E+307,$Q$2:Q93)+1,"")</f>
        <v/>
      </c>
      <c r="R94" s="30" t="str">
        <f>IF(AND($B94=R$1),LOOKUP(9.99999999999999E+307,$R$2:R93)+1,"")</f>
        <v/>
      </c>
      <c r="S94" s="314">
        <v>4</v>
      </c>
      <c r="T94" s="30"/>
      <c r="Z94" s="258" t="str">
        <f t="shared" si="10"/>
        <v/>
      </c>
      <c r="AA94" s="258" t="str">
        <f t="shared" si="11"/>
        <v/>
      </c>
      <c r="AB94" s="259">
        <f t="shared" si="6"/>
        <v>1</v>
      </c>
      <c r="AC94" s="259">
        <f t="shared" si="7"/>
        <v>1</v>
      </c>
      <c r="AD94" s="260">
        <f t="shared" si="8"/>
        <v>2</v>
      </c>
      <c r="AE94" s="253" t="str">
        <f t="shared" si="9"/>
        <v>ม.2/1-2</v>
      </c>
    </row>
    <row r="95" spans="1:31" ht="20.100000000000001" customHeight="1" x14ac:dyDescent="0.2">
      <c r="A95" s="30">
        <v>93</v>
      </c>
      <c r="B95" s="236" t="s">
        <v>269</v>
      </c>
      <c r="C95" s="261">
        <v>3415</v>
      </c>
      <c r="D95" s="262" t="s">
        <v>210</v>
      </c>
      <c r="E95" s="263" t="s">
        <v>587</v>
      </c>
      <c r="F95" s="263" t="s">
        <v>383</v>
      </c>
      <c r="G95" s="257" t="s">
        <v>252</v>
      </c>
      <c r="H95" s="30" t="str">
        <f>IF(AND(S95=H$1),LOOKUP(9.99999999999999E+307,$H$2:H94)+1,"")</f>
        <v/>
      </c>
      <c r="I95" s="30" t="str">
        <f>IF(AND(B95=I$1),LOOKUP(9.99999999999999E+307,$I$2:I94)+1,"")</f>
        <v/>
      </c>
      <c r="J95" s="30" t="str">
        <f>IF(AND(B95=J$1),LOOKUP(9.99999999999999E+307,$J$2:J94)+1,"")</f>
        <v/>
      </c>
      <c r="K95" s="30" t="str">
        <f>IF(AND(B95=K$1),LOOKUP(9.99999999999999E+307,$K$2:K94)+1,"")</f>
        <v/>
      </c>
      <c r="L95" s="30" t="str">
        <f>IF(AND(B95=L$1),LOOKUP(9.99999999999999E+307,$L$2:L94)+1,"")</f>
        <v/>
      </c>
      <c r="M95" s="30" t="str">
        <f>IF(AND(B95=M$1),LOOKUP(9.99999999999999E+307,$M$2:M94)+1,"")</f>
        <v/>
      </c>
      <c r="N95" s="30" t="str">
        <f>IF(AND($B95=N$1),LOOKUP(9.99999999999999E+307,$N$2:N94)+1,"")</f>
        <v/>
      </c>
      <c r="O95" s="30" t="str">
        <f>IF(AND($B95=O$1),LOOKUP(9.99999999999999E+307,$O$2:O94)+1,"")</f>
        <v/>
      </c>
      <c r="P95" s="30" t="str">
        <f>IF(AND($B95=P$1),LOOKUP(9.99999999999999E+307,$P$2:P94)+1,"")</f>
        <v/>
      </c>
      <c r="Q95" s="30" t="str">
        <f>IF(AND($B95=Q$1),LOOKUP(9.99999999999999E+307,$Q$2:Q94)+1,"")</f>
        <v/>
      </c>
      <c r="R95" s="30" t="str">
        <f>IF(AND($B95=R$1),LOOKUP(9.99999999999999E+307,$R$2:R94)+1,"")</f>
        <v/>
      </c>
      <c r="S95" s="314">
        <v>9</v>
      </c>
      <c r="T95" s="30"/>
      <c r="Z95" s="258" t="str">
        <f t="shared" si="10"/>
        <v/>
      </c>
      <c r="AA95" s="258" t="str">
        <f t="shared" si="11"/>
        <v/>
      </c>
      <c r="AB95" s="259">
        <f t="shared" si="6"/>
        <v>1</v>
      </c>
      <c r="AC95" s="259">
        <f t="shared" si="7"/>
        <v>1</v>
      </c>
      <c r="AD95" s="260">
        <f t="shared" si="8"/>
        <v>2</v>
      </c>
      <c r="AE95" s="253" t="str">
        <f t="shared" si="9"/>
        <v>ม.2/1-2</v>
      </c>
    </row>
    <row r="96" spans="1:31" ht="20.100000000000001" customHeight="1" x14ac:dyDescent="0.2">
      <c r="A96" s="30">
        <v>94</v>
      </c>
      <c r="B96" s="236" t="s">
        <v>269</v>
      </c>
      <c r="C96" s="261">
        <v>3685</v>
      </c>
      <c r="D96" s="262" t="s">
        <v>210</v>
      </c>
      <c r="E96" s="263" t="s">
        <v>588</v>
      </c>
      <c r="F96" s="263" t="s">
        <v>212</v>
      </c>
      <c r="G96" s="257" t="s">
        <v>253</v>
      </c>
      <c r="H96" s="30" t="str">
        <f>IF(AND(S96=H$1),LOOKUP(9.99999999999999E+307,$H$2:H95)+1,"")</f>
        <v/>
      </c>
      <c r="I96" s="30" t="str">
        <f>IF(AND(B96=I$1),LOOKUP(9.99999999999999E+307,$I$2:I95)+1,"")</f>
        <v/>
      </c>
      <c r="J96" s="30" t="str">
        <f>IF(AND(B96=J$1),LOOKUP(9.99999999999999E+307,$J$2:J95)+1,"")</f>
        <v/>
      </c>
      <c r="K96" s="30" t="str">
        <f>IF(AND(B96=K$1),LOOKUP(9.99999999999999E+307,$K$2:K95)+1,"")</f>
        <v/>
      </c>
      <c r="L96" s="30" t="str">
        <f>IF(AND(B96=L$1),LOOKUP(9.99999999999999E+307,$L$2:L95)+1,"")</f>
        <v/>
      </c>
      <c r="M96" s="30" t="str">
        <f>IF(AND(B96=M$1),LOOKUP(9.99999999999999E+307,$M$2:M95)+1,"")</f>
        <v/>
      </c>
      <c r="N96" s="30" t="str">
        <f>IF(AND($B96=N$1),LOOKUP(9.99999999999999E+307,$N$2:N95)+1,"")</f>
        <v/>
      </c>
      <c r="O96" s="30" t="str">
        <f>IF(AND($B96=O$1),LOOKUP(9.99999999999999E+307,$O$2:O95)+1,"")</f>
        <v/>
      </c>
      <c r="P96" s="30" t="str">
        <f>IF(AND($B96=P$1),LOOKUP(9.99999999999999E+307,$P$2:P95)+1,"")</f>
        <v/>
      </c>
      <c r="Q96" s="30" t="str">
        <f>IF(AND($B96=Q$1),LOOKUP(9.99999999999999E+307,$Q$2:Q95)+1,"")</f>
        <v/>
      </c>
      <c r="R96" s="30" t="str">
        <f>IF(AND($B96=R$1),LOOKUP(9.99999999999999E+307,$R$2:R95)+1,"")</f>
        <v/>
      </c>
      <c r="S96" s="314">
        <v>4</v>
      </c>
      <c r="T96" s="30"/>
      <c r="Z96" s="258" t="str">
        <f t="shared" si="10"/>
        <v/>
      </c>
      <c r="AA96" s="258" t="str">
        <f t="shared" si="11"/>
        <v/>
      </c>
      <c r="AB96" s="259">
        <f t="shared" si="6"/>
        <v>1</v>
      </c>
      <c r="AC96" s="259">
        <f t="shared" si="7"/>
        <v>1</v>
      </c>
      <c r="AD96" s="260">
        <f t="shared" si="8"/>
        <v>2</v>
      </c>
      <c r="AE96" s="253" t="str">
        <f t="shared" si="9"/>
        <v>ม.2/1-2</v>
      </c>
    </row>
    <row r="97" spans="1:31" ht="20.100000000000001" customHeight="1" x14ac:dyDescent="0.2">
      <c r="A97" s="30">
        <v>95</v>
      </c>
      <c r="B97" s="236" t="s">
        <v>269</v>
      </c>
      <c r="C97" s="261">
        <v>3687</v>
      </c>
      <c r="D97" s="262" t="s">
        <v>210</v>
      </c>
      <c r="E97" s="263" t="s">
        <v>396</v>
      </c>
      <c r="F97" s="263" t="s">
        <v>540</v>
      </c>
      <c r="G97" s="257" t="s">
        <v>254</v>
      </c>
      <c r="H97" s="30" t="str">
        <f>IF(AND(S97=H$1),LOOKUP(9.99999999999999E+307,$H$2:H96)+1,"")</f>
        <v/>
      </c>
      <c r="I97" s="30" t="str">
        <f>IF(AND(B97=I$1),LOOKUP(9.99999999999999E+307,$I$2:I96)+1,"")</f>
        <v/>
      </c>
      <c r="J97" s="30" t="str">
        <f>IF(AND(B97=J$1),LOOKUP(9.99999999999999E+307,$J$2:J96)+1,"")</f>
        <v/>
      </c>
      <c r="K97" s="30" t="str">
        <f>IF(AND(B97=K$1),LOOKUP(9.99999999999999E+307,$K$2:K96)+1,"")</f>
        <v/>
      </c>
      <c r="L97" s="30" t="str">
        <f>IF(AND(B97=L$1),LOOKUP(9.99999999999999E+307,$L$2:L96)+1,"")</f>
        <v/>
      </c>
      <c r="M97" s="30" t="str">
        <f>IF(AND(B97=M$1),LOOKUP(9.99999999999999E+307,$M$2:M96)+1,"")</f>
        <v/>
      </c>
      <c r="N97" s="30" t="str">
        <f>IF(AND($B97=N$1),LOOKUP(9.99999999999999E+307,$N$2:N96)+1,"")</f>
        <v/>
      </c>
      <c r="O97" s="30" t="str">
        <f>IF(AND($B97=O$1),LOOKUP(9.99999999999999E+307,$O$2:O96)+1,"")</f>
        <v/>
      </c>
      <c r="P97" s="30" t="str">
        <f>IF(AND($B97=P$1),LOOKUP(9.99999999999999E+307,$P$2:P96)+1,"")</f>
        <v/>
      </c>
      <c r="Q97" s="30" t="str">
        <f>IF(AND($B97=Q$1),LOOKUP(9.99999999999999E+307,$Q$2:Q96)+1,"")</f>
        <v/>
      </c>
      <c r="R97" s="30" t="str">
        <f>IF(AND($B97=R$1),LOOKUP(9.99999999999999E+307,$R$2:R96)+1,"")</f>
        <v/>
      </c>
      <c r="S97" s="314">
        <v>8</v>
      </c>
      <c r="T97" s="30"/>
      <c r="Z97" s="258" t="str">
        <f t="shared" si="10"/>
        <v/>
      </c>
      <c r="AA97" s="258" t="str">
        <f t="shared" si="11"/>
        <v/>
      </c>
      <c r="AB97" s="259">
        <f t="shared" si="6"/>
        <v>1</v>
      </c>
      <c r="AC97" s="259">
        <f t="shared" si="7"/>
        <v>1</v>
      </c>
      <c r="AD97" s="260">
        <f t="shared" si="8"/>
        <v>2</v>
      </c>
      <c r="AE97" s="253" t="str">
        <f t="shared" si="9"/>
        <v>ม.2/1-2</v>
      </c>
    </row>
    <row r="98" spans="1:31" ht="20.100000000000001" customHeight="1" x14ac:dyDescent="0.2">
      <c r="A98" s="30">
        <v>96</v>
      </c>
      <c r="B98" s="236" t="s">
        <v>269</v>
      </c>
      <c r="C98" s="261">
        <v>3867</v>
      </c>
      <c r="D98" s="262" t="s">
        <v>210</v>
      </c>
      <c r="E98" s="264" t="s">
        <v>589</v>
      </c>
      <c r="F98" s="263" t="s">
        <v>590</v>
      </c>
      <c r="G98" s="257" t="s">
        <v>372</v>
      </c>
      <c r="H98" s="30">
        <f>IF(AND(S98=H$1),LOOKUP(9.99999999999999E+307,$H$2:H97)+1,"")</f>
        <v>2</v>
      </c>
      <c r="I98" s="30" t="str">
        <f>IF(AND(B98=I$1),LOOKUP(9.99999999999999E+307,$I$2:I97)+1,"")</f>
        <v/>
      </c>
      <c r="J98" s="30" t="str">
        <f>IF(AND(B98=J$1),LOOKUP(9.99999999999999E+307,$J$2:J97)+1,"")</f>
        <v/>
      </c>
      <c r="K98" s="30" t="str">
        <f>IF(AND(B98=K$1),LOOKUP(9.99999999999999E+307,$K$2:K97)+1,"")</f>
        <v/>
      </c>
      <c r="L98" s="30" t="str">
        <f>IF(AND(B98=L$1),LOOKUP(9.99999999999999E+307,$L$2:L97)+1,"")</f>
        <v/>
      </c>
      <c r="M98" s="30" t="str">
        <f>IF(AND(B98=M$1),LOOKUP(9.99999999999999E+307,$M$2:M97)+1,"")</f>
        <v/>
      </c>
      <c r="N98" s="30" t="str">
        <f>IF(AND($B98=N$1),LOOKUP(9.99999999999999E+307,$N$2:N97)+1,"")</f>
        <v/>
      </c>
      <c r="O98" s="30" t="str">
        <f>IF(AND($B98=O$1),LOOKUP(9.99999999999999E+307,$O$2:O97)+1,"")</f>
        <v/>
      </c>
      <c r="P98" s="30" t="str">
        <f>IF(AND($B98=P$1),LOOKUP(9.99999999999999E+307,$P$2:P97)+1,"")</f>
        <v/>
      </c>
      <c r="Q98" s="30" t="str">
        <f>IF(AND($B98=Q$1),LOOKUP(9.99999999999999E+307,$Q$2:Q97)+1,"")</f>
        <v/>
      </c>
      <c r="R98" s="30" t="str">
        <f>IF(AND($B98=R$1),LOOKUP(9.99999999999999E+307,$R$2:R97)+1,"")</f>
        <v/>
      </c>
      <c r="S98" s="314">
        <v>6</v>
      </c>
      <c r="T98" s="30"/>
      <c r="Z98" s="258" t="str">
        <f t="shared" si="10"/>
        <v/>
      </c>
      <c r="AA98" s="258" t="str">
        <f t="shared" si="11"/>
        <v/>
      </c>
      <c r="AB98" s="259">
        <f t="shared" si="6"/>
        <v>1</v>
      </c>
      <c r="AC98" s="259">
        <f t="shared" si="7"/>
        <v>1</v>
      </c>
      <c r="AD98" s="260">
        <f t="shared" si="8"/>
        <v>2</v>
      </c>
      <c r="AE98" s="253" t="str">
        <f t="shared" si="9"/>
        <v>ม.2/1-2</v>
      </c>
    </row>
    <row r="99" spans="1:31" ht="20.100000000000001" customHeight="1" x14ac:dyDescent="0.2">
      <c r="A99" s="30">
        <v>97</v>
      </c>
      <c r="B99" s="236" t="s">
        <v>269</v>
      </c>
      <c r="C99" s="261">
        <v>3876</v>
      </c>
      <c r="D99" s="262" t="s">
        <v>210</v>
      </c>
      <c r="E99" s="263" t="s">
        <v>452</v>
      </c>
      <c r="F99" s="263" t="s">
        <v>453</v>
      </c>
      <c r="G99" s="257" t="s">
        <v>255</v>
      </c>
      <c r="H99" s="30" t="str">
        <f>IF(AND(S99=H$1),LOOKUP(9.99999999999999E+307,$H$2:H98)+1,"")</f>
        <v/>
      </c>
      <c r="I99" s="30" t="str">
        <f>IF(AND(B99=I$1),LOOKUP(9.99999999999999E+307,$I$2:I98)+1,"")</f>
        <v/>
      </c>
      <c r="J99" s="30" t="str">
        <f>IF(AND(B99=J$1),LOOKUP(9.99999999999999E+307,$J$2:J98)+1,"")</f>
        <v/>
      </c>
      <c r="K99" s="30" t="str">
        <f>IF(AND(B99=K$1),LOOKUP(9.99999999999999E+307,$K$2:K98)+1,"")</f>
        <v/>
      </c>
      <c r="L99" s="30" t="str">
        <f>IF(AND(B99=L$1),LOOKUP(9.99999999999999E+307,$L$2:L98)+1,"")</f>
        <v/>
      </c>
      <c r="M99" s="30" t="str">
        <f>IF(AND(B99=M$1),LOOKUP(9.99999999999999E+307,$M$2:M98)+1,"")</f>
        <v/>
      </c>
      <c r="N99" s="30" t="str">
        <f>IF(AND($B99=N$1),LOOKUP(9.99999999999999E+307,$N$2:N98)+1,"")</f>
        <v/>
      </c>
      <c r="O99" s="30" t="str">
        <f>IF(AND($B99=O$1),LOOKUP(9.99999999999999E+307,$O$2:O98)+1,"")</f>
        <v/>
      </c>
      <c r="P99" s="30" t="str">
        <f>IF(AND($B99=P$1),LOOKUP(9.99999999999999E+307,$P$2:P98)+1,"")</f>
        <v/>
      </c>
      <c r="Q99" s="30" t="str">
        <f>IF(AND($B99=Q$1),LOOKUP(9.99999999999999E+307,$Q$2:Q98)+1,"")</f>
        <v/>
      </c>
      <c r="R99" s="30" t="str">
        <f>IF(AND($B99=R$1),LOOKUP(9.99999999999999E+307,$R$2:R98)+1,"")</f>
        <v/>
      </c>
      <c r="S99" s="314">
        <v>4</v>
      </c>
      <c r="T99" s="30"/>
      <c r="Z99" s="258" t="str">
        <f t="shared" si="10"/>
        <v/>
      </c>
      <c r="AA99" s="258" t="str">
        <f t="shared" si="11"/>
        <v/>
      </c>
      <c r="AB99" s="259">
        <f t="shared" si="6"/>
        <v>1</v>
      </c>
      <c r="AC99" s="259">
        <f t="shared" si="7"/>
        <v>1</v>
      </c>
      <c r="AD99" s="260">
        <f t="shared" si="8"/>
        <v>2</v>
      </c>
      <c r="AE99" s="253" t="str">
        <f t="shared" si="9"/>
        <v>ม.2/1-2</v>
      </c>
    </row>
    <row r="100" spans="1:31" ht="20.100000000000001" customHeight="1" x14ac:dyDescent="0.2">
      <c r="A100" s="30">
        <v>98</v>
      </c>
      <c r="B100" s="236" t="s">
        <v>269</v>
      </c>
      <c r="C100" s="261">
        <v>3978</v>
      </c>
      <c r="D100" s="262" t="s">
        <v>210</v>
      </c>
      <c r="E100" s="263" t="s">
        <v>336</v>
      </c>
      <c r="F100" s="263" t="s">
        <v>541</v>
      </c>
      <c r="G100" s="257" t="s">
        <v>256</v>
      </c>
      <c r="H100" s="30" t="str">
        <f>IF(AND(S100=H$1),LOOKUP(9.99999999999999E+307,$H$2:H99)+1,"")</f>
        <v/>
      </c>
      <c r="I100" s="30" t="str">
        <f>IF(AND(B100=I$1),LOOKUP(9.99999999999999E+307,$I$2:I99)+1,"")</f>
        <v/>
      </c>
      <c r="J100" s="30" t="str">
        <f>IF(AND(B100=J$1),LOOKUP(9.99999999999999E+307,$J$2:J99)+1,"")</f>
        <v/>
      </c>
      <c r="K100" s="30" t="str">
        <f>IF(AND(B100=K$1),LOOKUP(9.99999999999999E+307,$K$2:K99)+1,"")</f>
        <v/>
      </c>
      <c r="L100" s="30" t="str">
        <f>IF(AND(B100=L$1),LOOKUP(9.99999999999999E+307,$L$2:L99)+1,"")</f>
        <v/>
      </c>
      <c r="M100" s="30" t="str">
        <f>IF(AND(B100=M$1),LOOKUP(9.99999999999999E+307,$M$2:M99)+1,"")</f>
        <v/>
      </c>
      <c r="N100" s="30" t="str">
        <f>IF(AND($B100=N$1),LOOKUP(9.99999999999999E+307,$N$2:N99)+1,"")</f>
        <v/>
      </c>
      <c r="O100" s="30" t="str">
        <f>IF(AND($B100=O$1),LOOKUP(9.99999999999999E+307,$O$2:O99)+1,"")</f>
        <v/>
      </c>
      <c r="P100" s="30" t="str">
        <f>IF(AND($B100=P$1),LOOKUP(9.99999999999999E+307,$P$2:P99)+1,"")</f>
        <v/>
      </c>
      <c r="Q100" s="30" t="str">
        <f>IF(AND($B100=Q$1),LOOKUP(9.99999999999999E+307,$Q$2:Q99)+1,"")</f>
        <v/>
      </c>
      <c r="R100" s="30" t="str">
        <f>IF(AND($B100=R$1),LOOKUP(9.99999999999999E+307,$R$2:R99)+1,"")</f>
        <v/>
      </c>
      <c r="S100" s="314">
        <v>9</v>
      </c>
      <c r="T100" s="30"/>
      <c r="Z100" s="258" t="str">
        <f t="shared" si="10"/>
        <v/>
      </c>
      <c r="AA100" s="258" t="str">
        <f t="shared" si="11"/>
        <v/>
      </c>
      <c r="AB100" s="259">
        <f t="shared" si="6"/>
        <v>1</v>
      </c>
      <c r="AC100" s="259">
        <f t="shared" si="7"/>
        <v>1</v>
      </c>
      <c r="AD100" s="260">
        <f t="shared" si="8"/>
        <v>2</v>
      </c>
      <c r="AE100" s="253" t="str">
        <f t="shared" si="9"/>
        <v>ม.2/1-2</v>
      </c>
    </row>
    <row r="101" spans="1:31" ht="20.100000000000001" customHeight="1" x14ac:dyDescent="0.2">
      <c r="A101" s="30">
        <v>99</v>
      </c>
      <c r="B101" s="236" t="s">
        <v>269</v>
      </c>
      <c r="C101" s="261">
        <v>3980</v>
      </c>
      <c r="D101" s="262" t="s">
        <v>210</v>
      </c>
      <c r="E101" s="263" t="s">
        <v>591</v>
      </c>
      <c r="F101" s="263" t="s">
        <v>592</v>
      </c>
      <c r="G101" s="257" t="s">
        <v>373</v>
      </c>
      <c r="H101" s="30" t="str">
        <f>IF(AND(S101=H$1),LOOKUP(9.99999999999999E+307,$H$2:H100)+1,"")</f>
        <v/>
      </c>
      <c r="I101" s="30" t="str">
        <f>IF(AND(B101=I$1),LOOKUP(9.99999999999999E+307,$I$2:I100)+1,"")</f>
        <v/>
      </c>
      <c r="J101" s="30" t="str">
        <f>IF(AND(B101=J$1),LOOKUP(9.99999999999999E+307,$J$2:J100)+1,"")</f>
        <v/>
      </c>
      <c r="K101" s="30" t="str">
        <f>IF(AND(B101=K$1),LOOKUP(9.99999999999999E+307,$K$2:K100)+1,"")</f>
        <v/>
      </c>
      <c r="L101" s="30" t="str">
        <f>IF(AND(B101=L$1),LOOKUP(9.99999999999999E+307,$L$2:L100)+1,"")</f>
        <v/>
      </c>
      <c r="M101" s="30" t="str">
        <f>IF(AND(B101=M$1),LOOKUP(9.99999999999999E+307,$M$2:M100)+1,"")</f>
        <v/>
      </c>
      <c r="N101" s="30" t="str">
        <f>IF(AND($B101=N$1),LOOKUP(9.99999999999999E+307,$N$2:N100)+1,"")</f>
        <v/>
      </c>
      <c r="O101" s="30" t="str">
        <f>IF(AND($B101=O$1),LOOKUP(9.99999999999999E+307,$O$2:O100)+1,"")</f>
        <v/>
      </c>
      <c r="P101" s="30" t="str">
        <f>IF(AND($B101=P$1),LOOKUP(9.99999999999999E+307,$P$2:P100)+1,"")</f>
        <v/>
      </c>
      <c r="Q101" s="30" t="str">
        <f>IF(AND($B101=Q$1),LOOKUP(9.99999999999999E+307,$Q$2:Q100)+1,"")</f>
        <v/>
      </c>
      <c r="R101" s="30" t="str">
        <f>IF(AND($B101=R$1),LOOKUP(9.99999999999999E+307,$R$2:R100)+1,"")</f>
        <v/>
      </c>
      <c r="S101" s="314">
        <v>9</v>
      </c>
      <c r="T101" s="30"/>
      <c r="Z101" s="258" t="str">
        <f t="shared" si="10"/>
        <v/>
      </c>
      <c r="AA101" s="258" t="str">
        <f t="shared" si="11"/>
        <v/>
      </c>
      <c r="AB101" s="259">
        <f t="shared" si="6"/>
        <v>1</v>
      </c>
      <c r="AC101" s="259">
        <f t="shared" si="7"/>
        <v>1</v>
      </c>
      <c r="AD101" s="260">
        <f t="shared" si="8"/>
        <v>2</v>
      </c>
      <c r="AE101" s="253" t="str">
        <f t="shared" si="9"/>
        <v>ม.2/1-2</v>
      </c>
    </row>
    <row r="102" spans="1:31" ht="20.100000000000001" customHeight="1" x14ac:dyDescent="0.2">
      <c r="A102" s="30">
        <v>100</v>
      </c>
      <c r="B102" s="236" t="s">
        <v>292</v>
      </c>
      <c r="C102" s="261">
        <v>2910</v>
      </c>
      <c r="D102" s="262" t="s">
        <v>121</v>
      </c>
      <c r="E102" s="264" t="s">
        <v>593</v>
      </c>
      <c r="F102" s="263" t="s">
        <v>594</v>
      </c>
      <c r="G102" s="257" t="s">
        <v>257</v>
      </c>
      <c r="H102" s="30" t="str">
        <f>IF(AND(S102=H$1),LOOKUP(9.99999999999999E+307,$H$2:H101)+1,"")</f>
        <v/>
      </c>
      <c r="I102" s="30" t="str">
        <f>IF(AND(B102=I$1),LOOKUP(9.99999999999999E+307,$I$2:I101)+1,"")</f>
        <v/>
      </c>
      <c r="J102" s="30" t="str">
        <f>IF(AND(B102=J$1),LOOKUP(9.99999999999999E+307,$J$2:J101)+1,"")</f>
        <v/>
      </c>
      <c r="K102" s="30" t="str">
        <f>IF(AND(B102=K$1),LOOKUP(9.99999999999999E+307,$K$2:K101)+1,"")</f>
        <v/>
      </c>
      <c r="L102" s="30" t="str">
        <f>IF(AND(B102=L$1),LOOKUP(9.99999999999999E+307,$L$2:L101)+1,"")</f>
        <v/>
      </c>
      <c r="M102" s="30" t="str">
        <f>IF(AND(B102=M$1),LOOKUP(9.99999999999999E+307,$M$2:M101)+1,"")</f>
        <v/>
      </c>
      <c r="N102" s="30" t="str">
        <f>IF(AND($B102=N$1),LOOKUP(9.99999999999999E+307,$N$2:N101)+1,"")</f>
        <v/>
      </c>
      <c r="O102" s="30" t="str">
        <f>IF(AND($B102=O$1),LOOKUP(9.99999999999999E+307,$O$2:O101)+1,"")</f>
        <v/>
      </c>
      <c r="P102" s="30" t="str">
        <f>IF(AND($B102=P$1),LOOKUP(9.99999999999999E+307,$P$2:P101)+1,"")</f>
        <v/>
      </c>
      <c r="Q102" s="30" t="str">
        <f>IF(AND($B102=Q$1),LOOKUP(9.99999999999999E+307,$Q$2:Q101)+1,"")</f>
        <v/>
      </c>
      <c r="R102" s="30" t="str">
        <f>IF(AND($B102=R$1),LOOKUP(9.99999999999999E+307,$R$2:R101)+1,"")</f>
        <v/>
      </c>
      <c r="S102" s="314">
        <v>4</v>
      </c>
      <c r="T102" s="30"/>
      <c r="Z102" s="258" t="str">
        <f t="shared" si="10"/>
        <v/>
      </c>
      <c r="AA102" s="258" t="str">
        <f t="shared" si="11"/>
        <v/>
      </c>
      <c r="AB102" s="259">
        <f t="shared" si="6"/>
        <v>1</v>
      </c>
      <c r="AC102" s="259">
        <f t="shared" si="7"/>
        <v>1</v>
      </c>
      <c r="AD102" s="260">
        <f t="shared" si="8"/>
        <v>1</v>
      </c>
      <c r="AE102" s="253" t="str">
        <f t="shared" si="9"/>
        <v>ม.2/2-1</v>
      </c>
    </row>
    <row r="103" spans="1:31" ht="20.100000000000001" customHeight="1" x14ac:dyDescent="0.2">
      <c r="A103" s="30">
        <v>101</v>
      </c>
      <c r="B103" s="236" t="s">
        <v>292</v>
      </c>
      <c r="C103" s="261">
        <v>2912</v>
      </c>
      <c r="D103" s="262" t="s">
        <v>121</v>
      </c>
      <c r="E103" s="263" t="s">
        <v>390</v>
      </c>
      <c r="F103" s="263" t="s">
        <v>543</v>
      </c>
      <c r="G103" s="257" t="s">
        <v>258</v>
      </c>
      <c r="H103" s="30" t="str">
        <f>IF(AND(S103=H$1),LOOKUP(9.99999999999999E+307,$H$2:H102)+1,"")</f>
        <v/>
      </c>
      <c r="I103" s="30" t="str">
        <f>IF(AND(B103=I$1),LOOKUP(9.99999999999999E+307,$I$2:I102)+1,"")</f>
        <v/>
      </c>
      <c r="J103" s="30" t="str">
        <f>IF(AND(B103=J$1),LOOKUP(9.99999999999999E+307,$J$2:J102)+1,"")</f>
        <v/>
      </c>
      <c r="K103" s="30" t="str">
        <f>IF(AND(B103=K$1),LOOKUP(9.99999999999999E+307,$K$2:K102)+1,"")</f>
        <v/>
      </c>
      <c r="L103" s="30" t="str">
        <f>IF(AND(B103=L$1),LOOKUP(9.99999999999999E+307,$L$2:L102)+1,"")</f>
        <v/>
      </c>
      <c r="M103" s="30" t="str">
        <f>IF(AND(B103=M$1),LOOKUP(9.99999999999999E+307,$M$2:M102)+1,"")</f>
        <v/>
      </c>
      <c r="N103" s="30" t="str">
        <f>IF(AND($B103=N$1),LOOKUP(9.99999999999999E+307,$N$2:N102)+1,"")</f>
        <v/>
      </c>
      <c r="O103" s="30" t="str">
        <f>IF(AND($B103=O$1),LOOKUP(9.99999999999999E+307,$O$2:O102)+1,"")</f>
        <v/>
      </c>
      <c r="P103" s="30" t="str">
        <f>IF(AND($B103=P$1),LOOKUP(9.99999999999999E+307,$P$2:P102)+1,"")</f>
        <v/>
      </c>
      <c r="Q103" s="30" t="str">
        <f>IF(AND($B103=Q$1),LOOKUP(9.99999999999999E+307,$Q$2:Q102)+1,"")</f>
        <v/>
      </c>
      <c r="R103" s="30" t="str">
        <f>IF(AND($B103=R$1),LOOKUP(9.99999999999999E+307,$R$2:R102)+1,"")</f>
        <v/>
      </c>
      <c r="S103" s="314">
        <v>5</v>
      </c>
      <c r="T103" s="30"/>
      <c r="Z103" s="258" t="str">
        <f t="shared" si="10"/>
        <v/>
      </c>
      <c r="AA103" s="258" t="str">
        <f t="shared" si="11"/>
        <v/>
      </c>
      <c r="AB103" s="259">
        <f t="shared" si="6"/>
        <v>1</v>
      </c>
      <c r="AC103" s="259">
        <f t="shared" si="7"/>
        <v>1</v>
      </c>
      <c r="AD103" s="260">
        <f t="shared" si="8"/>
        <v>1</v>
      </c>
      <c r="AE103" s="253" t="str">
        <f t="shared" si="9"/>
        <v>ม.2/2-1</v>
      </c>
    </row>
    <row r="104" spans="1:31" ht="20.100000000000001" customHeight="1" x14ac:dyDescent="0.2">
      <c r="A104" s="30">
        <v>102</v>
      </c>
      <c r="B104" s="236" t="s">
        <v>292</v>
      </c>
      <c r="C104" s="261">
        <v>2914</v>
      </c>
      <c r="D104" s="262" t="s">
        <v>121</v>
      </c>
      <c r="E104" s="264" t="s">
        <v>595</v>
      </c>
      <c r="F104" s="263" t="s">
        <v>596</v>
      </c>
      <c r="G104" s="257" t="s">
        <v>259</v>
      </c>
      <c r="H104" s="30" t="str">
        <f>IF(AND(S104=H$1),LOOKUP(9.99999999999999E+307,$H$2:H103)+1,"")</f>
        <v/>
      </c>
      <c r="I104" s="30" t="str">
        <f>IF(AND(B104=I$1),LOOKUP(9.99999999999999E+307,$I$2:I103)+1,"")</f>
        <v/>
      </c>
      <c r="J104" s="30" t="str">
        <f>IF(AND(B104=J$1),LOOKUP(9.99999999999999E+307,$J$2:J103)+1,"")</f>
        <v/>
      </c>
      <c r="K104" s="30" t="str">
        <f>IF(AND(B104=K$1),LOOKUP(9.99999999999999E+307,$K$2:K103)+1,"")</f>
        <v/>
      </c>
      <c r="L104" s="30" t="str">
        <f>IF(AND(B104=L$1),LOOKUP(9.99999999999999E+307,$L$2:L103)+1,"")</f>
        <v/>
      </c>
      <c r="M104" s="30" t="str">
        <f>IF(AND(B104=M$1),LOOKUP(9.99999999999999E+307,$M$2:M103)+1,"")</f>
        <v/>
      </c>
      <c r="N104" s="30" t="str">
        <f>IF(AND($B104=N$1),LOOKUP(9.99999999999999E+307,$N$2:N103)+1,"")</f>
        <v/>
      </c>
      <c r="O104" s="30" t="str">
        <f>IF(AND($B104=O$1),LOOKUP(9.99999999999999E+307,$O$2:O103)+1,"")</f>
        <v/>
      </c>
      <c r="P104" s="30" t="str">
        <f>IF(AND($B104=P$1),LOOKUP(9.99999999999999E+307,$P$2:P103)+1,"")</f>
        <v/>
      </c>
      <c r="Q104" s="30" t="str">
        <f>IF(AND($B104=Q$1),LOOKUP(9.99999999999999E+307,$Q$2:Q103)+1,"")</f>
        <v/>
      </c>
      <c r="R104" s="30" t="str">
        <f>IF(AND($B104=R$1),LOOKUP(9.99999999999999E+307,$R$2:R103)+1,"")</f>
        <v/>
      </c>
      <c r="S104" s="314">
        <v>9</v>
      </c>
      <c r="T104" s="30"/>
      <c r="Z104" s="258" t="str">
        <f t="shared" si="10"/>
        <v/>
      </c>
      <c r="AA104" s="258" t="str">
        <f t="shared" si="11"/>
        <v/>
      </c>
      <c r="AB104" s="259">
        <f t="shared" si="6"/>
        <v>1</v>
      </c>
      <c r="AC104" s="259">
        <f t="shared" si="7"/>
        <v>1</v>
      </c>
      <c r="AD104" s="260">
        <f t="shared" si="8"/>
        <v>1</v>
      </c>
      <c r="AE104" s="253" t="str">
        <f t="shared" si="9"/>
        <v>ม.2/2-1</v>
      </c>
    </row>
    <row r="105" spans="1:31" ht="20.100000000000001" customHeight="1" x14ac:dyDescent="0.2">
      <c r="A105" s="30">
        <v>103</v>
      </c>
      <c r="B105" s="236" t="s">
        <v>292</v>
      </c>
      <c r="C105" s="261">
        <v>2915</v>
      </c>
      <c r="D105" s="262" t="s">
        <v>121</v>
      </c>
      <c r="E105" s="263" t="s">
        <v>544</v>
      </c>
      <c r="F105" s="263" t="s">
        <v>545</v>
      </c>
      <c r="G105" s="257" t="s">
        <v>260</v>
      </c>
      <c r="H105" s="30" t="str">
        <f>IF(AND(S105=H$1),LOOKUP(9.99999999999999E+307,$H$2:H104)+1,"")</f>
        <v/>
      </c>
      <c r="I105" s="30" t="str">
        <f>IF(AND(B105=I$1),LOOKUP(9.99999999999999E+307,$I$2:I104)+1,"")</f>
        <v/>
      </c>
      <c r="J105" s="30" t="str">
        <f>IF(AND(B105=J$1),LOOKUP(9.99999999999999E+307,$J$2:J104)+1,"")</f>
        <v/>
      </c>
      <c r="K105" s="30" t="str">
        <f>IF(AND(B105=K$1),LOOKUP(9.99999999999999E+307,$K$2:K104)+1,"")</f>
        <v/>
      </c>
      <c r="L105" s="30" t="str">
        <f>IF(AND(B105=L$1),LOOKUP(9.99999999999999E+307,$L$2:L104)+1,"")</f>
        <v/>
      </c>
      <c r="M105" s="30" t="str">
        <f>IF(AND(B105=M$1),LOOKUP(9.99999999999999E+307,$M$2:M104)+1,"")</f>
        <v/>
      </c>
      <c r="N105" s="30" t="str">
        <f>IF(AND($B105=N$1),LOOKUP(9.99999999999999E+307,$N$2:N104)+1,"")</f>
        <v/>
      </c>
      <c r="O105" s="30" t="str">
        <f>IF(AND($B105=O$1),LOOKUP(9.99999999999999E+307,$O$2:O104)+1,"")</f>
        <v/>
      </c>
      <c r="P105" s="30" t="str">
        <f>IF(AND($B105=P$1),LOOKUP(9.99999999999999E+307,$P$2:P104)+1,"")</f>
        <v/>
      </c>
      <c r="Q105" s="30" t="str">
        <f>IF(AND($B105=Q$1),LOOKUP(9.99999999999999E+307,$Q$2:Q104)+1,"")</f>
        <v/>
      </c>
      <c r="R105" s="30" t="str">
        <f>IF(AND($B105=R$1),LOOKUP(9.99999999999999E+307,$R$2:R104)+1,"")</f>
        <v/>
      </c>
      <c r="S105" s="314">
        <v>3</v>
      </c>
      <c r="T105" s="30"/>
      <c r="Z105" s="258" t="str">
        <f t="shared" si="10"/>
        <v/>
      </c>
      <c r="AA105" s="258" t="str">
        <f t="shared" si="11"/>
        <v/>
      </c>
      <c r="AB105" s="259">
        <f t="shared" si="6"/>
        <v>1</v>
      </c>
      <c r="AC105" s="259">
        <f t="shared" si="7"/>
        <v>1</v>
      </c>
      <c r="AD105" s="260">
        <f t="shared" si="8"/>
        <v>1</v>
      </c>
      <c r="AE105" s="253" t="str">
        <f t="shared" si="9"/>
        <v>ม.2/2-1</v>
      </c>
    </row>
    <row r="106" spans="1:31" ht="20.100000000000001" customHeight="1" x14ac:dyDescent="0.2">
      <c r="A106" s="30">
        <v>104</v>
      </c>
      <c r="B106" s="236" t="s">
        <v>292</v>
      </c>
      <c r="C106" s="261">
        <v>2928</v>
      </c>
      <c r="D106" s="262" t="s">
        <v>121</v>
      </c>
      <c r="E106" s="264" t="s">
        <v>548</v>
      </c>
      <c r="F106" s="263" t="s">
        <v>549</v>
      </c>
      <c r="G106" s="257" t="s">
        <v>261</v>
      </c>
      <c r="H106" s="30" t="str">
        <f>IF(AND(S106=H$1),LOOKUP(9.99999999999999E+307,$H$2:H105)+1,"")</f>
        <v/>
      </c>
      <c r="I106" s="30" t="str">
        <f>IF(AND(B106=I$1),LOOKUP(9.99999999999999E+307,$I$2:I105)+1,"")</f>
        <v/>
      </c>
      <c r="J106" s="30" t="str">
        <f>IF(AND(B106=J$1),LOOKUP(9.99999999999999E+307,$J$2:J105)+1,"")</f>
        <v/>
      </c>
      <c r="K106" s="30" t="str">
        <f>IF(AND(B106=K$1),LOOKUP(9.99999999999999E+307,$K$2:K105)+1,"")</f>
        <v/>
      </c>
      <c r="L106" s="30" t="str">
        <f>IF(AND(B106=L$1),LOOKUP(9.99999999999999E+307,$L$2:L105)+1,"")</f>
        <v/>
      </c>
      <c r="M106" s="30" t="str">
        <f>IF(AND(B106=M$1),LOOKUP(9.99999999999999E+307,$M$2:M105)+1,"")</f>
        <v/>
      </c>
      <c r="N106" s="30" t="str">
        <f>IF(AND($B106=N$1),LOOKUP(9.99999999999999E+307,$N$2:N105)+1,"")</f>
        <v/>
      </c>
      <c r="O106" s="30" t="str">
        <f>IF(AND($B106=O$1),LOOKUP(9.99999999999999E+307,$O$2:O105)+1,"")</f>
        <v/>
      </c>
      <c r="P106" s="30" t="str">
        <f>IF(AND($B106=P$1),LOOKUP(9.99999999999999E+307,$P$2:P105)+1,"")</f>
        <v/>
      </c>
      <c r="Q106" s="30" t="str">
        <f>IF(AND($B106=Q$1),LOOKUP(9.99999999999999E+307,$Q$2:Q105)+1,"")</f>
        <v/>
      </c>
      <c r="R106" s="30" t="str">
        <f>IF(AND($B106=R$1),LOOKUP(9.99999999999999E+307,$R$2:R105)+1,"")</f>
        <v/>
      </c>
      <c r="S106" s="314">
        <v>4</v>
      </c>
      <c r="T106" s="30"/>
      <c r="Z106" s="258" t="str">
        <f t="shared" si="10"/>
        <v/>
      </c>
      <c r="AA106" s="258" t="str">
        <f t="shared" si="11"/>
        <v/>
      </c>
      <c r="AB106" s="259">
        <f t="shared" si="6"/>
        <v>1</v>
      </c>
      <c r="AC106" s="259">
        <f t="shared" si="7"/>
        <v>1</v>
      </c>
      <c r="AD106" s="260">
        <f t="shared" si="8"/>
        <v>1</v>
      </c>
      <c r="AE106" s="253" t="str">
        <f t="shared" si="9"/>
        <v>ม.2/2-1</v>
      </c>
    </row>
    <row r="107" spans="1:31" ht="20.100000000000001" customHeight="1" x14ac:dyDescent="0.2">
      <c r="A107" s="30">
        <v>105</v>
      </c>
      <c r="B107" s="236" t="s">
        <v>292</v>
      </c>
      <c r="C107" s="261">
        <v>2953</v>
      </c>
      <c r="D107" s="262" t="s">
        <v>121</v>
      </c>
      <c r="E107" s="263" t="s">
        <v>516</v>
      </c>
      <c r="F107" s="263" t="s">
        <v>546</v>
      </c>
      <c r="G107" s="257" t="s">
        <v>262</v>
      </c>
      <c r="H107" s="30" t="str">
        <f>IF(AND(S107=H$1),LOOKUP(9.99999999999999E+307,$H$2:H106)+1,"")</f>
        <v/>
      </c>
      <c r="I107" s="30" t="str">
        <f>IF(AND(B107=I$1),LOOKUP(9.99999999999999E+307,$I$2:I106)+1,"")</f>
        <v/>
      </c>
      <c r="J107" s="30" t="str">
        <f>IF(AND(B107=J$1),LOOKUP(9.99999999999999E+307,$J$2:J106)+1,"")</f>
        <v/>
      </c>
      <c r="K107" s="30" t="str">
        <f>IF(AND(B107=K$1),LOOKUP(9.99999999999999E+307,$K$2:K106)+1,"")</f>
        <v/>
      </c>
      <c r="L107" s="30" t="str">
        <f>IF(AND(B107=L$1),LOOKUP(9.99999999999999E+307,$L$2:L106)+1,"")</f>
        <v/>
      </c>
      <c r="M107" s="30" t="str">
        <f>IF(AND(B107=M$1),LOOKUP(9.99999999999999E+307,$M$2:M106)+1,"")</f>
        <v/>
      </c>
      <c r="N107" s="30" t="str">
        <f>IF(AND($B107=N$1),LOOKUP(9.99999999999999E+307,$N$2:N106)+1,"")</f>
        <v/>
      </c>
      <c r="O107" s="30" t="str">
        <f>IF(AND($B107=O$1),LOOKUP(9.99999999999999E+307,$O$2:O106)+1,"")</f>
        <v/>
      </c>
      <c r="P107" s="30" t="str">
        <f>IF(AND($B107=P$1),LOOKUP(9.99999999999999E+307,$P$2:P106)+1,"")</f>
        <v/>
      </c>
      <c r="Q107" s="30" t="str">
        <f>IF(AND($B107=Q$1),LOOKUP(9.99999999999999E+307,$Q$2:Q106)+1,"")</f>
        <v/>
      </c>
      <c r="R107" s="30" t="str">
        <f>IF(AND($B107=R$1),LOOKUP(9.99999999999999E+307,$R$2:R106)+1,"")</f>
        <v/>
      </c>
      <c r="S107" s="314">
        <v>1</v>
      </c>
      <c r="T107" s="30"/>
      <c r="Z107" s="258" t="str">
        <f t="shared" si="10"/>
        <v/>
      </c>
      <c r="AA107" s="258" t="str">
        <f t="shared" si="11"/>
        <v/>
      </c>
      <c r="AB107" s="259">
        <f t="shared" si="6"/>
        <v>1</v>
      </c>
      <c r="AC107" s="259">
        <f t="shared" si="7"/>
        <v>1</v>
      </c>
      <c r="AD107" s="260">
        <f t="shared" si="8"/>
        <v>1</v>
      </c>
      <c r="AE107" s="253" t="str">
        <f t="shared" si="9"/>
        <v>ม.2/2-1</v>
      </c>
    </row>
    <row r="108" spans="1:31" ht="20.100000000000001" customHeight="1" x14ac:dyDescent="0.2">
      <c r="A108" s="30">
        <v>106</v>
      </c>
      <c r="B108" s="236" t="s">
        <v>292</v>
      </c>
      <c r="C108" s="261">
        <v>3002</v>
      </c>
      <c r="D108" s="262" t="s">
        <v>121</v>
      </c>
      <c r="E108" s="263" t="s">
        <v>493</v>
      </c>
      <c r="F108" s="263" t="s">
        <v>597</v>
      </c>
      <c r="G108" s="257" t="s">
        <v>263</v>
      </c>
      <c r="H108" s="30" t="str">
        <f>IF(AND(S108=H$1),LOOKUP(9.99999999999999E+307,$H$2:H107)+1,"")</f>
        <v/>
      </c>
      <c r="I108" s="30" t="str">
        <f>IF(AND(B108=I$1),LOOKUP(9.99999999999999E+307,$I$2:I107)+1,"")</f>
        <v/>
      </c>
      <c r="J108" s="30" t="str">
        <f>IF(AND(B108=J$1),LOOKUP(9.99999999999999E+307,$J$2:J107)+1,"")</f>
        <v/>
      </c>
      <c r="K108" s="30" t="str">
        <f>IF(AND(B108=K$1),LOOKUP(9.99999999999999E+307,$K$2:K107)+1,"")</f>
        <v/>
      </c>
      <c r="L108" s="30" t="str">
        <f>IF(AND(B108=L$1),LOOKUP(9.99999999999999E+307,$L$2:L107)+1,"")</f>
        <v/>
      </c>
      <c r="M108" s="30" t="str">
        <f>IF(AND(B108=M$1),LOOKUP(9.99999999999999E+307,$M$2:M107)+1,"")</f>
        <v/>
      </c>
      <c r="N108" s="30" t="str">
        <f>IF(AND($B108=N$1),LOOKUP(9.99999999999999E+307,$N$2:N107)+1,"")</f>
        <v/>
      </c>
      <c r="O108" s="30" t="str">
        <f>IF(AND($B108=O$1),LOOKUP(9.99999999999999E+307,$O$2:O107)+1,"")</f>
        <v/>
      </c>
      <c r="P108" s="30" t="str">
        <f>IF(AND($B108=P$1),LOOKUP(9.99999999999999E+307,$P$2:P107)+1,"")</f>
        <v/>
      </c>
      <c r="Q108" s="30" t="str">
        <f>IF(AND($B108=Q$1),LOOKUP(9.99999999999999E+307,$Q$2:Q107)+1,"")</f>
        <v/>
      </c>
      <c r="R108" s="30" t="str">
        <f>IF(AND($B108=R$1),LOOKUP(9.99999999999999E+307,$R$2:R107)+1,"")</f>
        <v/>
      </c>
      <c r="S108" s="314">
        <v>10</v>
      </c>
      <c r="T108" s="30"/>
      <c r="Z108" s="258" t="str">
        <f t="shared" si="10"/>
        <v/>
      </c>
      <c r="AA108" s="258" t="str">
        <f t="shared" si="11"/>
        <v/>
      </c>
      <c r="AB108" s="259">
        <f t="shared" si="6"/>
        <v>1</v>
      </c>
      <c r="AC108" s="259">
        <f t="shared" si="7"/>
        <v>1</v>
      </c>
      <c r="AD108" s="260">
        <f t="shared" si="8"/>
        <v>1</v>
      </c>
      <c r="AE108" s="253" t="str">
        <f t="shared" si="9"/>
        <v>ม.2/2-1</v>
      </c>
    </row>
    <row r="109" spans="1:31" ht="20.100000000000001" customHeight="1" x14ac:dyDescent="0.2">
      <c r="A109" s="30">
        <v>107</v>
      </c>
      <c r="B109" s="236" t="s">
        <v>292</v>
      </c>
      <c r="C109" s="261">
        <v>3168</v>
      </c>
      <c r="D109" s="262" t="s">
        <v>121</v>
      </c>
      <c r="E109" s="263" t="s">
        <v>598</v>
      </c>
      <c r="F109" s="263" t="s">
        <v>599</v>
      </c>
      <c r="G109" s="257" t="s">
        <v>264</v>
      </c>
      <c r="H109" s="30" t="str">
        <f>IF(AND(S109=H$1),LOOKUP(9.99999999999999E+307,$H$2:H108)+1,"")</f>
        <v/>
      </c>
      <c r="I109" s="30" t="str">
        <f>IF(AND(B109=I$1),LOOKUP(9.99999999999999E+307,$I$2:I108)+1,"")</f>
        <v/>
      </c>
      <c r="J109" s="30" t="str">
        <f>IF(AND(B109=J$1),LOOKUP(9.99999999999999E+307,$J$2:J108)+1,"")</f>
        <v/>
      </c>
      <c r="K109" s="30" t="str">
        <f>IF(AND(B109=K$1),LOOKUP(9.99999999999999E+307,$K$2:K108)+1,"")</f>
        <v/>
      </c>
      <c r="L109" s="30" t="str">
        <f>IF(AND(B109=L$1),LOOKUP(9.99999999999999E+307,$L$2:L108)+1,"")</f>
        <v/>
      </c>
      <c r="M109" s="30" t="str">
        <f>IF(AND(B109=M$1),LOOKUP(9.99999999999999E+307,$M$2:M108)+1,"")</f>
        <v/>
      </c>
      <c r="N109" s="30" t="str">
        <f>IF(AND($B109=N$1),LOOKUP(9.99999999999999E+307,$N$2:N108)+1,"")</f>
        <v/>
      </c>
      <c r="O109" s="30" t="str">
        <f>IF(AND($B109=O$1),LOOKUP(9.99999999999999E+307,$O$2:O108)+1,"")</f>
        <v/>
      </c>
      <c r="P109" s="30" t="str">
        <f>IF(AND($B109=P$1),LOOKUP(9.99999999999999E+307,$P$2:P108)+1,"")</f>
        <v/>
      </c>
      <c r="Q109" s="30" t="str">
        <f>IF(AND($B109=Q$1),LOOKUP(9.99999999999999E+307,$Q$2:Q108)+1,"")</f>
        <v/>
      </c>
      <c r="R109" s="30" t="str">
        <f>IF(AND($B109=R$1),LOOKUP(9.99999999999999E+307,$R$2:R108)+1,"")</f>
        <v/>
      </c>
      <c r="S109" s="314">
        <v>10</v>
      </c>
      <c r="T109" s="30"/>
      <c r="Z109" s="258" t="str">
        <f t="shared" si="10"/>
        <v/>
      </c>
      <c r="AA109" s="258" t="str">
        <f t="shared" si="11"/>
        <v/>
      </c>
      <c r="AB109" s="259">
        <f t="shared" si="6"/>
        <v>1</v>
      </c>
      <c r="AC109" s="259">
        <f t="shared" si="7"/>
        <v>1</v>
      </c>
      <c r="AD109" s="260">
        <f t="shared" si="8"/>
        <v>1</v>
      </c>
      <c r="AE109" s="253" t="str">
        <f t="shared" si="9"/>
        <v>ม.2/2-1</v>
      </c>
    </row>
    <row r="110" spans="1:31" ht="20.100000000000001" customHeight="1" x14ac:dyDescent="0.2">
      <c r="A110" s="30">
        <v>108</v>
      </c>
      <c r="B110" s="236" t="s">
        <v>292</v>
      </c>
      <c r="C110" s="261">
        <v>3326</v>
      </c>
      <c r="D110" s="262" t="s">
        <v>121</v>
      </c>
      <c r="E110" s="263" t="s">
        <v>600</v>
      </c>
      <c r="F110" s="263" t="s">
        <v>529</v>
      </c>
      <c r="G110" s="257" t="s">
        <v>240</v>
      </c>
      <c r="H110" s="30" t="str">
        <f>IF(AND(S110=H$1),LOOKUP(9.99999999999999E+307,$H$2:H109)+1,"")</f>
        <v/>
      </c>
      <c r="I110" s="30" t="str">
        <f>IF(AND(B110=I$1),LOOKUP(9.99999999999999E+307,$I$2:I109)+1,"")</f>
        <v/>
      </c>
      <c r="J110" s="30" t="str">
        <f>IF(AND(B110=J$1),LOOKUP(9.99999999999999E+307,$J$2:J109)+1,"")</f>
        <v/>
      </c>
      <c r="K110" s="30" t="str">
        <f>IF(AND(B110=K$1),LOOKUP(9.99999999999999E+307,$K$2:K109)+1,"")</f>
        <v/>
      </c>
      <c r="L110" s="30" t="str">
        <f>IF(AND(B110=L$1),LOOKUP(9.99999999999999E+307,$L$2:L109)+1,"")</f>
        <v/>
      </c>
      <c r="M110" s="30" t="str">
        <f>IF(AND(B110=M$1),LOOKUP(9.99999999999999E+307,$M$2:M109)+1,"")</f>
        <v/>
      </c>
      <c r="N110" s="30" t="str">
        <f>IF(AND($B110=N$1),LOOKUP(9.99999999999999E+307,$N$2:N109)+1,"")</f>
        <v/>
      </c>
      <c r="O110" s="30" t="str">
        <f>IF(AND($B110=O$1),LOOKUP(9.99999999999999E+307,$O$2:O109)+1,"")</f>
        <v/>
      </c>
      <c r="P110" s="30" t="str">
        <f>IF(AND($B110=P$1),LOOKUP(9.99999999999999E+307,$P$2:P109)+1,"")</f>
        <v/>
      </c>
      <c r="Q110" s="30" t="str">
        <f>IF(AND($B110=Q$1),LOOKUP(9.99999999999999E+307,$Q$2:Q109)+1,"")</f>
        <v/>
      </c>
      <c r="R110" s="30" t="str">
        <f>IF(AND($B110=R$1),LOOKUP(9.99999999999999E+307,$R$2:R109)+1,"")</f>
        <v/>
      </c>
      <c r="S110" s="314">
        <v>5</v>
      </c>
      <c r="T110" s="30"/>
      <c r="Z110" s="258" t="str">
        <f t="shared" si="10"/>
        <v/>
      </c>
      <c r="AA110" s="258" t="str">
        <f t="shared" si="11"/>
        <v/>
      </c>
      <c r="AB110" s="259">
        <f t="shared" si="6"/>
        <v>1</v>
      </c>
      <c r="AC110" s="259">
        <f t="shared" si="7"/>
        <v>1</v>
      </c>
      <c r="AD110" s="260">
        <f t="shared" si="8"/>
        <v>1</v>
      </c>
      <c r="AE110" s="253" t="str">
        <f t="shared" si="9"/>
        <v>ม.2/2-1</v>
      </c>
    </row>
    <row r="111" spans="1:31" ht="20.100000000000001" customHeight="1" x14ac:dyDescent="0.2">
      <c r="A111" s="30">
        <v>109</v>
      </c>
      <c r="B111" s="236" t="s">
        <v>292</v>
      </c>
      <c r="C111" s="261">
        <v>3454</v>
      </c>
      <c r="D111" s="262" t="s">
        <v>121</v>
      </c>
      <c r="E111" s="263" t="s">
        <v>550</v>
      </c>
      <c r="F111" s="263" t="s">
        <v>551</v>
      </c>
      <c r="G111" s="257" t="s">
        <v>241</v>
      </c>
      <c r="H111" s="30" t="str">
        <f>IF(AND(S111=H$1),LOOKUP(9.99999999999999E+307,$H$2:H110)+1,"")</f>
        <v/>
      </c>
      <c r="I111" s="30" t="str">
        <f>IF(AND(B111=I$1),LOOKUP(9.99999999999999E+307,$I$2:I110)+1,"")</f>
        <v/>
      </c>
      <c r="J111" s="30" t="str">
        <f>IF(AND(B111=J$1),LOOKUP(9.99999999999999E+307,$J$2:J110)+1,"")</f>
        <v/>
      </c>
      <c r="K111" s="30" t="str">
        <f>IF(AND(B111=K$1),LOOKUP(9.99999999999999E+307,$K$2:K110)+1,"")</f>
        <v/>
      </c>
      <c r="L111" s="30" t="str">
        <f>IF(AND(B111=L$1),LOOKUP(9.99999999999999E+307,$L$2:L110)+1,"")</f>
        <v/>
      </c>
      <c r="M111" s="30" t="str">
        <f>IF(AND(B111=M$1),LOOKUP(9.99999999999999E+307,$M$2:M110)+1,"")</f>
        <v/>
      </c>
      <c r="N111" s="30" t="str">
        <f>IF(AND($B111=N$1),LOOKUP(9.99999999999999E+307,$N$2:N110)+1,"")</f>
        <v/>
      </c>
      <c r="O111" s="30" t="str">
        <f>IF(AND($B111=O$1),LOOKUP(9.99999999999999E+307,$O$2:O110)+1,"")</f>
        <v/>
      </c>
      <c r="P111" s="30" t="str">
        <f>IF(AND($B111=P$1),LOOKUP(9.99999999999999E+307,$P$2:P110)+1,"")</f>
        <v/>
      </c>
      <c r="Q111" s="30" t="str">
        <f>IF(AND($B111=Q$1),LOOKUP(9.99999999999999E+307,$Q$2:Q110)+1,"")</f>
        <v/>
      </c>
      <c r="R111" s="30" t="str">
        <f>IF(AND($B111=R$1),LOOKUP(9.99999999999999E+307,$R$2:R110)+1,"")</f>
        <v/>
      </c>
      <c r="S111" s="314">
        <v>5</v>
      </c>
      <c r="T111" s="30"/>
      <c r="Z111" s="258" t="str">
        <f t="shared" si="10"/>
        <v/>
      </c>
      <c r="AA111" s="258" t="str">
        <f t="shared" si="11"/>
        <v/>
      </c>
      <c r="AB111" s="259">
        <f t="shared" si="6"/>
        <v>1</v>
      </c>
      <c r="AC111" s="259">
        <f t="shared" si="7"/>
        <v>1</v>
      </c>
      <c r="AD111" s="260">
        <f t="shared" si="8"/>
        <v>1</v>
      </c>
      <c r="AE111" s="253" t="str">
        <f t="shared" si="9"/>
        <v>ม.2/2-1</v>
      </c>
    </row>
    <row r="112" spans="1:31" ht="20.100000000000001" customHeight="1" x14ac:dyDescent="0.2">
      <c r="A112" s="30">
        <v>110</v>
      </c>
      <c r="B112" s="236" t="s">
        <v>292</v>
      </c>
      <c r="C112" s="261">
        <v>3458</v>
      </c>
      <c r="D112" s="262" t="s">
        <v>121</v>
      </c>
      <c r="E112" s="263" t="s">
        <v>601</v>
      </c>
      <c r="F112" s="263" t="s">
        <v>602</v>
      </c>
      <c r="G112" s="257" t="s">
        <v>265</v>
      </c>
      <c r="H112" s="30" t="str">
        <f>IF(AND(S112=H$1),LOOKUP(9.99999999999999E+307,$H$2:H111)+1,"")</f>
        <v/>
      </c>
      <c r="I112" s="30" t="str">
        <f>IF(AND(B112=I$1),LOOKUP(9.99999999999999E+307,$I$2:I111)+1,"")</f>
        <v/>
      </c>
      <c r="J112" s="30" t="str">
        <f>IF(AND(B112=J$1),LOOKUP(9.99999999999999E+307,$J$2:J111)+1,"")</f>
        <v/>
      </c>
      <c r="K112" s="30" t="str">
        <f>IF(AND(B112=K$1),LOOKUP(9.99999999999999E+307,$K$2:K111)+1,"")</f>
        <v/>
      </c>
      <c r="L112" s="30" t="str">
        <f>IF(AND(B112=L$1),LOOKUP(9.99999999999999E+307,$L$2:L111)+1,"")</f>
        <v/>
      </c>
      <c r="M112" s="30" t="str">
        <f>IF(AND(B112=M$1),LOOKUP(9.99999999999999E+307,$M$2:M111)+1,"")</f>
        <v/>
      </c>
      <c r="N112" s="30" t="str">
        <f>IF(AND($B112=N$1),LOOKUP(9.99999999999999E+307,$N$2:N111)+1,"")</f>
        <v/>
      </c>
      <c r="O112" s="30" t="str">
        <f>IF(AND($B112=O$1),LOOKUP(9.99999999999999E+307,$O$2:O111)+1,"")</f>
        <v/>
      </c>
      <c r="P112" s="30" t="str">
        <f>IF(AND($B112=P$1),LOOKUP(9.99999999999999E+307,$P$2:P111)+1,"")</f>
        <v/>
      </c>
      <c r="Q112" s="30" t="str">
        <f>IF(AND($B112=Q$1),LOOKUP(9.99999999999999E+307,$Q$2:Q111)+1,"")</f>
        <v/>
      </c>
      <c r="R112" s="30" t="str">
        <f>IF(AND($B112=R$1),LOOKUP(9.99999999999999E+307,$R$2:R111)+1,"")</f>
        <v/>
      </c>
      <c r="S112" s="314">
        <v>1</v>
      </c>
      <c r="T112" s="30"/>
      <c r="Z112" s="258" t="str">
        <f t="shared" si="10"/>
        <v/>
      </c>
      <c r="AA112" s="258" t="str">
        <f t="shared" si="11"/>
        <v/>
      </c>
      <c r="AB112" s="259">
        <f t="shared" si="6"/>
        <v>1</v>
      </c>
      <c r="AC112" s="259">
        <f t="shared" si="7"/>
        <v>1</v>
      </c>
      <c r="AD112" s="260">
        <f t="shared" si="8"/>
        <v>1</v>
      </c>
      <c r="AE112" s="253" t="str">
        <f t="shared" si="9"/>
        <v>ม.2/2-1</v>
      </c>
    </row>
    <row r="113" spans="1:31" ht="20.100000000000001" customHeight="1" x14ac:dyDescent="0.2">
      <c r="A113" s="30">
        <v>111</v>
      </c>
      <c r="B113" s="236" t="s">
        <v>292</v>
      </c>
      <c r="C113" s="261">
        <v>3880</v>
      </c>
      <c r="D113" s="262" t="s">
        <v>121</v>
      </c>
      <c r="E113" s="263" t="s">
        <v>552</v>
      </c>
      <c r="F113" s="263" t="s">
        <v>553</v>
      </c>
      <c r="G113" s="257" t="s">
        <v>264</v>
      </c>
      <c r="H113" s="30" t="str">
        <f>IF(AND(S113=H$1),LOOKUP(9.99999999999999E+307,$H$2:H112)+1,"")</f>
        <v/>
      </c>
      <c r="I113" s="30" t="str">
        <f>IF(AND(B113=I$1),LOOKUP(9.99999999999999E+307,$I$2:I112)+1,"")</f>
        <v/>
      </c>
      <c r="J113" s="30" t="str">
        <f>IF(AND(B113=J$1),LOOKUP(9.99999999999999E+307,$J$2:J112)+1,"")</f>
        <v/>
      </c>
      <c r="K113" s="30" t="str">
        <f>IF(AND(B113=K$1),LOOKUP(9.99999999999999E+307,$K$2:K112)+1,"")</f>
        <v/>
      </c>
      <c r="L113" s="30" t="str">
        <f>IF(AND(B113=L$1),LOOKUP(9.99999999999999E+307,$L$2:L112)+1,"")</f>
        <v/>
      </c>
      <c r="M113" s="30" t="str">
        <f>IF(AND(B113=M$1),LOOKUP(9.99999999999999E+307,$M$2:M112)+1,"")</f>
        <v/>
      </c>
      <c r="N113" s="30" t="str">
        <f>IF(AND($B113=N$1),LOOKUP(9.99999999999999E+307,$N$2:N112)+1,"")</f>
        <v/>
      </c>
      <c r="O113" s="30" t="str">
        <f>IF(AND($B113=O$1),LOOKUP(9.99999999999999E+307,$O$2:O112)+1,"")</f>
        <v/>
      </c>
      <c r="P113" s="30" t="str">
        <f>IF(AND($B113=P$1),LOOKUP(9.99999999999999E+307,$P$2:P112)+1,"")</f>
        <v/>
      </c>
      <c r="Q113" s="30" t="str">
        <f>IF(AND($B113=Q$1),LOOKUP(9.99999999999999E+307,$Q$2:Q112)+1,"")</f>
        <v/>
      </c>
      <c r="R113" s="30" t="str">
        <f>IF(AND($B113=R$1),LOOKUP(9.99999999999999E+307,$R$2:R112)+1,"")</f>
        <v/>
      </c>
      <c r="S113" s="314">
        <v>5</v>
      </c>
      <c r="T113" s="30"/>
      <c r="Z113" s="258" t="str">
        <f t="shared" si="10"/>
        <v/>
      </c>
      <c r="AA113" s="258" t="str">
        <f t="shared" si="11"/>
        <v/>
      </c>
      <c r="AB113" s="259">
        <f t="shared" si="6"/>
        <v>1</v>
      </c>
      <c r="AC113" s="259">
        <f t="shared" si="7"/>
        <v>1</v>
      </c>
      <c r="AD113" s="260">
        <f t="shared" si="8"/>
        <v>1</v>
      </c>
      <c r="AE113" s="253" t="str">
        <f t="shared" si="9"/>
        <v>ม.2/2-1</v>
      </c>
    </row>
    <row r="114" spans="1:31" ht="20.100000000000001" customHeight="1" x14ac:dyDescent="0.2">
      <c r="A114" s="30">
        <v>112</v>
      </c>
      <c r="B114" s="236" t="s">
        <v>292</v>
      </c>
      <c r="C114" s="261">
        <v>3977</v>
      </c>
      <c r="D114" s="262" t="s">
        <v>121</v>
      </c>
      <c r="E114" s="263" t="s">
        <v>603</v>
      </c>
      <c r="F114" s="263" t="s">
        <v>604</v>
      </c>
      <c r="G114" s="257" t="s">
        <v>266</v>
      </c>
      <c r="H114" s="30" t="str">
        <f>IF(AND(S114=H$1),LOOKUP(9.99999999999999E+307,$H$2:H113)+1,"")</f>
        <v/>
      </c>
      <c r="I114" s="30" t="str">
        <f>IF(AND(B114=I$1),LOOKUP(9.99999999999999E+307,$I$2:I113)+1,"")</f>
        <v/>
      </c>
      <c r="J114" s="30" t="str">
        <f>IF(AND(B114=J$1),LOOKUP(9.99999999999999E+307,$J$2:J113)+1,"")</f>
        <v/>
      </c>
      <c r="K114" s="30" t="str">
        <f>IF(AND(B114=K$1),LOOKUP(9.99999999999999E+307,$K$2:K113)+1,"")</f>
        <v/>
      </c>
      <c r="L114" s="30" t="str">
        <f>IF(AND(B114=L$1),LOOKUP(9.99999999999999E+307,$L$2:L113)+1,"")</f>
        <v/>
      </c>
      <c r="M114" s="30" t="str">
        <f>IF(AND(B114=M$1),LOOKUP(9.99999999999999E+307,$M$2:M113)+1,"")</f>
        <v/>
      </c>
      <c r="N114" s="30" t="str">
        <f>IF(AND($B114=N$1),LOOKUP(9.99999999999999E+307,$N$2:N113)+1,"")</f>
        <v/>
      </c>
      <c r="O114" s="30" t="str">
        <f>IF(AND($B114=O$1),LOOKUP(9.99999999999999E+307,$O$2:O113)+1,"")</f>
        <v/>
      </c>
      <c r="P114" s="30" t="str">
        <f>IF(AND($B114=P$1),LOOKUP(9.99999999999999E+307,$P$2:P113)+1,"")</f>
        <v/>
      </c>
      <c r="Q114" s="30" t="str">
        <f>IF(AND($B114=Q$1),LOOKUP(9.99999999999999E+307,$Q$2:Q113)+1,"")</f>
        <v/>
      </c>
      <c r="R114" s="30" t="str">
        <f>IF(AND($B114=R$1),LOOKUP(9.99999999999999E+307,$R$2:R113)+1,"")</f>
        <v/>
      </c>
      <c r="S114" s="314">
        <v>5</v>
      </c>
      <c r="T114" s="30"/>
      <c r="Z114" s="258" t="str">
        <f t="shared" si="10"/>
        <v/>
      </c>
      <c r="AA114" s="258" t="str">
        <f t="shared" si="11"/>
        <v/>
      </c>
      <c r="AB114" s="259">
        <f t="shared" si="6"/>
        <v>1</v>
      </c>
      <c r="AC114" s="259">
        <f t="shared" si="7"/>
        <v>1</v>
      </c>
      <c r="AD114" s="260">
        <f t="shared" si="8"/>
        <v>1</v>
      </c>
      <c r="AE114" s="253" t="str">
        <f t="shared" si="9"/>
        <v>ม.2/2-1</v>
      </c>
    </row>
    <row r="115" spans="1:31" ht="20.100000000000001" customHeight="1" x14ac:dyDescent="0.2">
      <c r="A115" s="30">
        <v>113</v>
      </c>
      <c r="B115" s="236" t="s">
        <v>292</v>
      </c>
      <c r="C115" s="261">
        <v>2885</v>
      </c>
      <c r="D115" s="262" t="s">
        <v>210</v>
      </c>
      <c r="E115" s="263" t="s">
        <v>605</v>
      </c>
      <c r="F115" s="263" t="s">
        <v>606</v>
      </c>
      <c r="G115" s="257" t="s">
        <v>267</v>
      </c>
      <c r="H115" s="30" t="str">
        <f>IF(AND(S115=H$1),LOOKUP(9.99999999999999E+307,$H$2:H114)+1,"")</f>
        <v/>
      </c>
      <c r="I115" s="30" t="str">
        <f>IF(AND(B115=I$1),LOOKUP(9.99999999999999E+307,$I$2:I114)+1,"")</f>
        <v/>
      </c>
      <c r="J115" s="30" t="str">
        <f>IF(AND(B115=J$1),LOOKUP(9.99999999999999E+307,$J$2:J114)+1,"")</f>
        <v/>
      </c>
      <c r="K115" s="30" t="str">
        <f>IF(AND(B115=K$1),LOOKUP(9.99999999999999E+307,$K$2:K114)+1,"")</f>
        <v/>
      </c>
      <c r="L115" s="30" t="str">
        <f>IF(AND(B115=L$1),LOOKUP(9.99999999999999E+307,$L$2:L114)+1,"")</f>
        <v/>
      </c>
      <c r="M115" s="30" t="str">
        <f>IF(AND(B115=M$1),LOOKUP(9.99999999999999E+307,$M$2:M114)+1,"")</f>
        <v/>
      </c>
      <c r="N115" s="30" t="str">
        <f>IF(AND($B115=N$1),LOOKUP(9.99999999999999E+307,$N$2:N114)+1,"")</f>
        <v/>
      </c>
      <c r="O115" s="30" t="str">
        <f>IF(AND($B115=O$1),LOOKUP(9.99999999999999E+307,$O$2:O114)+1,"")</f>
        <v/>
      </c>
      <c r="P115" s="30" t="str">
        <f>IF(AND($B115=P$1),LOOKUP(9.99999999999999E+307,$P$2:P114)+1,"")</f>
        <v/>
      </c>
      <c r="Q115" s="30" t="str">
        <f>IF(AND($B115=Q$1),LOOKUP(9.99999999999999E+307,$Q$2:Q114)+1,"")</f>
        <v/>
      </c>
      <c r="R115" s="30" t="str">
        <f>IF(AND($B115=R$1),LOOKUP(9.99999999999999E+307,$R$2:R114)+1,"")</f>
        <v/>
      </c>
      <c r="S115" s="314">
        <v>2</v>
      </c>
      <c r="T115" s="30"/>
      <c r="Z115" s="258" t="str">
        <f t="shared" si="10"/>
        <v/>
      </c>
      <c r="AA115" s="258" t="str">
        <f t="shared" si="11"/>
        <v/>
      </c>
      <c r="AB115" s="259">
        <f t="shared" si="6"/>
        <v>1</v>
      </c>
      <c r="AC115" s="259">
        <f t="shared" si="7"/>
        <v>1</v>
      </c>
      <c r="AD115" s="260">
        <f t="shared" si="8"/>
        <v>2</v>
      </c>
      <c r="AE115" s="253" t="str">
        <f t="shared" si="9"/>
        <v>ม.2/2-2</v>
      </c>
    </row>
    <row r="116" spans="1:31" ht="20.100000000000001" customHeight="1" x14ac:dyDescent="0.2">
      <c r="A116" s="30">
        <v>114</v>
      </c>
      <c r="B116" s="236" t="s">
        <v>292</v>
      </c>
      <c r="C116" s="261">
        <v>2921</v>
      </c>
      <c r="D116" s="262" t="s">
        <v>210</v>
      </c>
      <c r="E116" s="263" t="s">
        <v>554</v>
      </c>
      <c r="F116" s="263" t="s">
        <v>555</v>
      </c>
      <c r="G116" s="257" t="s">
        <v>268</v>
      </c>
      <c r="H116" s="30">
        <f>IF(AND(S116=H$1),LOOKUP(9.99999999999999E+307,$H$2:H115)+1,"")</f>
        <v>3</v>
      </c>
      <c r="I116" s="30" t="str">
        <f>IF(AND(B116=I$1),LOOKUP(9.99999999999999E+307,$I$2:I115)+1,"")</f>
        <v/>
      </c>
      <c r="J116" s="30" t="str">
        <f>IF(AND(B116=J$1),LOOKUP(9.99999999999999E+307,$J$2:J115)+1,"")</f>
        <v/>
      </c>
      <c r="K116" s="30" t="str">
        <f>IF(AND(B116=K$1),LOOKUP(9.99999999999999E+307,$K$2:K115)+1,"")</f>
        <v/>
      </c>
      <c r="L116" s="30" t="str">
        <f>IF(AND(B116=L$1),LOOKUP(9.99999999999999E+307,$L$2:L115)+1,"")</f>
        <v/>
      </c>
      <c r="M116" s="30" t="str">
        <f>IF(AND(B116=M$1),LOOKUP(9.99999999999999E+307,$M$2:M115)+1,"")</f>
        <v/>
      </c>
      <c r="N116" s="30" t="str">
        <f>IF(AND($B116=N$1),LOOKUP(9.99999999999999E+307,$N$2:N115)+1,"")</f>
        <v/>
      </c>
      <c r="O116" s="30" t="str">
        <f>IF(AND($B116=O$1),LOOKUP(9.99999999999999E+307,$O$2:O115)+1,"")</f>
        <v/>
      </c>
      <c r="P116" s="30" t="str">
        <f>IF(AND($B116=P$1),LOOKUP(9.99999999999999E+307,$P$2:P115)+1,"")</f>
        <v/>
      </c>
      <c r="Q116" s="30" t="str">
        <f>IF(AND($B116=Q$1),LOOKUP(9.99999999999999E+307,$Q$2:Q115)+1,"")</f>
        <v/>
      </c>
      <c r="R116" s="30" t="str">
        <f>IF(AND($B116=R$1),LOOKUP(9.99999999999999E+307,$R$2:R115)+1,"")</f>
        <v/>
      </c>
      <c r="S116" s="314">
        <v>6</v>
      </c>
      <c r="T116" s="30"/>
      <c r="Z116" s="258" t="str">
        <f t="shared" si="10"/>
        <v/>
      </c>
      <c r="AA116" s="258" t="str">
        <f t="shared" si="11"/>
        <v/>
      </c>
      <c r="AB116" s="259">
        <f t="shared" si="6"/>
        <v>1</v>
      </c>
      <c r="AC116" s="259">
        <f t="shared" si="7"/>
        <v>1</v>
      </c>
      <c r="AD116" s="260">
        <f t="shared" si="8"/>
        <v>2</v>
      </c>
      <c r="AE116" s="253" t="str">
        <f t="shared" si="9"/>
        <v>ม.2/2-2</v>
      </c>
    </row>
    <row r="117" spans="1:31" ht="20.100000000000001" customHeight="1" x14ac:dyDescent="0.2">
      <c r="A117" s="30">
        <v>115</v>
      </c>
      <c r="B117" s="236" t="s">
        <v>292</v>
      </c>
      <c r="C117" s="261">
        <v>2932</v>
      </c>
      <c r="D117" s="262" t="s">
        <v>210</v>
      </c>
      <c r="E117" s="263" t="s">
        <v>607</v>
      </c>
      <c r="F117" s="263" t="s">
        <v>608</v>
      </c>
      <c r="G117" s="257" t="s">
        <v>374</v>
      </c>
      <c r="H117" s="30" t="str">
        <f>IF(AND(S117=H$1),LOOKUP(9.99999999999999E+307,$H$2:H116)+1,"")</f>
        <v/>
      </c>
      <c r="I117" s="30" t="str">
        <f>IF(AND(B117=I$1),LOOKUP(9.99999999999999E+307,$I$2:I116)+1,"")</f>
        <v/>
      </c>
      <c r="J117" s="30" t="str">
        <f>IF(AND(B117=J$1),LOOKUP(9.99999999999999E+307,$J$2:J116)+1,"")</f>
        <v/>
      </c>
      <c r="K117" s="30" t="str">
        <f>IF(AND(B117=K$1),LOOKUP(9.99999999999999E+307,$K$2:K116)+1,"")</f>
        <v/>
      </c>
      <c r="L117" s="30" t="str">
        <f>IF(AND(B117=L$1),LOOKUP(9.99999999999999E+307,$L$2:L116)+1,"")</f>
        <v/>
      </c>
      <c r="M117" s="30" t="str">
        <f>IF(AND(B117=M$1),LOOKUP(9.99999999999999E+307,$M$2:M116)+1,"")</f>
        <v/>
      </c>
      <c r="N117" s="30" t="str">
        <f>IF(AND($B117=N$1),LOOKUP(9.99999999999999E+307,$N$2:N116)+1,"")</f>
        <v/>
      </c>
      <c r="O117" s="30" t="str">
        <f>IF(AND($B117=O$1),LOOKUP(9.99999999999999E+307,$O$2:O116)+1,"")</f>
        <v/>
      </c>
      <c r="P117" s="30" t="str">
        <f>IF(AND($B117=P$1),LOOKUP(9.99999999999999E+307,$P$2:P116)+1,"")</f>
        <v/>
      </c>
      <c r="Q117" s="30" t="str">
        <f>IF(AND($B117=Q$1),LOOKUP(9.99999999999999E+307,$Q$2:Q116)+1,"")</f>
        <v/>
      </c>
      <c r="R117" s="30" t="str">
        <f>IF(AND($B117=R$1),LOOKUP(9.99999999999999E+307,$R$2:R116)+1,"")</f>
        <v/>
      </c>
      <c r="S117" s="314">
        <v>7</v>
      </c>
      <c r="T117" s="30"/>
      <c r="Z117" s="258" t="str">
        <f t="shared" si="10"/>
        <v/>
      </c>
      <c r="AA117" s="258" t="str">
        <f t="shared" si="11"/>
        <v/>
      </c>
      <c r="AB117" s="259">
        <f t="shared" si="6"/>
        <v>1</v>
      </c>
      <c r="AC117" s="259">
        <f t="shared" si="7"/>
        <v>1</v>
      </c>
      <c r="AD117" s="260">
        <f t="shared" si="8"/>
        <v>2</v>
      </c>
      <c r="AE117" s="253" t="str">
        <f t="shared" si="9"/>
        <v>ม.2/2-2</v>
      </c>
    </row>
    <row r="118" spans="1:31" ht="20.100000000000001" customHeight="1" x14ac:dyDescent="0.2">
      <c r="A118" s="30">
        <v>116</v>
      </c>
      <c r="B118" s="236" t="s">
        <v>292</v>
      </c>
      <c r="C118" s="261">
        <v>2933</v>
      </c>
      <c r="D118" s="262" t="s">
        <v>210</v>
      </c>
      <c r="E118" s="263" t="s">
        <v>556</v>
      </c>
      <c r="F118" s="263" t="s">
        <v>315</v>
      </c>
      <c r="G118" s="257" t="s">
        <v>375</v>
      </c>
      <c r="H118" s="30" t="str">
        <f>IF(AND(S118=H$1),LOOKUP(9.99999999999999E+307,$H$2:H117)+1,"")</f>
        <v/>
      </c>
      <c r="I118" s="30" t="str">
        <f>IF(AND(B118=I$1),LOOKUP(9.99999999999999E+307,$I$2:I117)+1,"")</f>
        <v/>
      </c>
      <c r="J118" s="30" t="str">
        <f>IF(AND(B118=J$1),LOOKUP(9.99999999999999E+307,$J$2:J117)+1,"")</f>
        <v/>
      </c>
      <c r="K118" s="30" t="str">
        <f>IF(AND(B118=K$1),LOOKUP(9.99999999999999E+307,$K$2:K117)+1,"")</f>
        <v/>
      </c>
      <c r="L118" s="30" t="str">
        <f>IF(AND(B118=L$1),LOOKUP(9.99999999999999E+307,$L$2:L117)+1,"")</f>
        <v/>
      </c>
      <c r="M118" s="30" t="str">
        <f>IF(AND(B118=M$1),LOOKUP(9.99999999999999E+307,$M$2:M117)+1,"")</f>
        <v/>
      </c>
      <c r="N118" s="30" t="str">
        <f>IF(AND($B118=N$1),LOOKUP(9.99999999999999E+307,$N$2:N117)+1,"")</f>
        <v/>
      </c>
      <c r="O118" s="30" t="str">
        <f>IF(AND($B118=O$1),LOOKUP(9.99999999999999E+307,$O$2:O117)+1,"")</f>
        <v/>
      </c>
      <c r="P118" s="30" t="str">
        <f>IF(AND($B118=P$1),LOOKUP(9.99999999999999E+307,$P$2:P117)+1,"")</f>
        <v/>
      </c>
      <c r="Q118" s="30" t="str">
        <f>IF(AND($B118=Q$1),LOOKUP(9.99999999999999E+307,$Q$2:Q117)+1,"")</f>
        <v/>
      </c>
      <c r="R118" s="30" t="str">
        <f>IF(AND($B118=R$1),LOOKUP(9.99999999999999E+307,$R$2:R117)+1,"")</f>
        <v/>
      </c>
      <c r="S118" s="314">
        <v>8</v>
      </c>
      <c r="T118" s="30"/>
      <c r="Z118" s="258" t="str">
        <f t="shared" si="10"/>
        <v/>
      </c>
      <c r="AA118" s="258" t="str">
        <f t="shared" si="11"/>
        <v/>
      </c>
      <c r="AB118" s="259">
        <f t="shared" si="6"/>
        <v>1</v>
      </c>
      <c r="AC118" s="259">
        <f t="shared" si="7"/>
        <v>1</v>
      </c>
      <c r="AD118" s="260">
        <f t="shared" si="8"/>
        <v>2</v>
      </c>
      <c r="AE118" s="253" t="str">
        <f t="shared" si="9"/>
        <v>ม.2/2-2</v>
      </c>
    </row>
    <row r="119" spans="1:31" ht="20.100000000000001" customHeight="1" x14ac:dyDescent="0.2">
      <c r="A119" s="30">
        <v>117</v>
      </c>
      <c r="B119" s="236" t="s">
        <v>292</v>
      </c>
      <c r="C119" s="261">
        <v>2937</v>
      </c>
      <c r="D119" s="262" t="s">
        <v>210</v>
      </c>
      <c r="E119" s="263" t="s">
        <v>609</v>
      </c>
      <c r="F119" s="263" t="s">
        <v>610</v>
      </c>
      <c r="G119" s="257" t="s">
        <v>270</v>
      </c>
      <c r="H119" s="30" t="str">
        <f>IF(AND(S119=H$1),LOOKUP(9.99999999999999E+307,$H$2:H118)+1,"")</f>
        <v/>
      </c>
      <c r="I119" s="30" t="str">
        <f>IF(AND(B119=I$1),LOOKUP(9.99999999999999E+307,$I$2:I118)+1,"")</f>
        <v/>
      </c>
      <c r="J119" s="30" t="str">
        <f>IF(AND(B119=J$1),LOOKUP(9.99999999999999E+307,$J$2:J118)+1,"")</f>
        <v/>
      </c>
      <c r="K119" s="30" t="str">
        <f>IF(AND(B119=K$1),LOOKUP(9.99999999999999E+307,$K$2:K118)+1,"")</f>
        <v/>
      </c>
      <c r="L119" s="30" t="str">
        <f>IF(AND(B119=L$1),LOOKUP(9.99999999999999E+307,$L$2:L118)+1,"")</f>
        <v/>
      </c>
      <c r="M119" s="30" t="str">
        <f>IF(AND(B119=M$1),LOOKUP(9.99999999999999E+307,$M$2:M118)+1,"")</f>
        <v/>
      </c>
      <c r="N119" s="30" t="str">
        <f>IF(AND($B119=N$1),LOOKUP(9.99999999999999E+307,$N$2:N118)+1,"")</f>
        <v/>
      </c>
      <c r="O119" s="30" t="str">
        <f>IF(AND($B119=O$1),LOOKUP(9.99999999999999E+307,$O$2:O118)+1,"")</f>
        <v/>
      </c>
      <c r="P119" s="30" t="str">
        <f>IF(AND($B119=P$1),LOOKUP(9.99999999999999E+307,$P$2:P118)+1,"")</f>
        <v/>
      </c>
      <c r="Q119" s="30" t="str">
        <f>IF(AND($B119=Q$1),LOOKUP(9.99999999999999E+307,$Q$2:Q118)+1,"")</f>
        <v/>
      </c>
      <c r="R119" s="30" t="str">
        <f>IF(AND($B119=R$1),LOOKUP(9.99999999999999E+307,$R$2:R118)+1,"")</f>
        <v/>
      </c>
      <c r="S119" s="314">
        <v>7</v>
      </c>
      <c r="T119" s="30"/>
      <c r="Z119" s="258" t="str">
        <f t="shared" si="10"/>
        <v/>
      </c>
      <c r="AA119" s="258" t="str">
        <f t="shared" si="11"/>
        <v/>
      </c>
      <c r="AB119" s="259">
        <f t="shared" si="6"/>
        <v>1</v>
      </c>
      <c r="AC119" s="259">
        <f t="shared" si="7"/>
        <v>1</v>
      </c>
      <c r="AD119" s="260">
        <f t="shared" si="8"/>
        <v>2</v>
      </c>
      <c r="AE119" s="253" t="str">
        <f t="shared" si="9"/>
        <v>ม.2/2-2</v>
      </c>
    </row>
    <row r="120" spans="1:31" ht="20.100000000000001" customHeight="1" x14ac:dyDescent="0.2">
      <c r="A120" s="30">
        <v>118</v>
      </c>
      <c r="B120" s="236" t="s">
        <v>292</v>
      </c>
      <c r="C120" s="261">
        <v>2938</v>
      </c>
      <c r="D120" s="262" t="s">
        <v>210</v>
      </c>
      <c r="E120" s="263" t="s">
        <v>557</v>
      </c>
      <c r="F120" s="263" t="s">
        <v>285</v>
      </c>
      <c r="G120" s="257" t="s">
        <v>271</v>
      </c>
      <c r="H120" s="30" t="str">
        <f>IF(AND(S120=H$1),LOOKUP(9.99999999999999E+307,$H$2:H119)+1,"")</f>
        <v/>
      </c>
      <c r="I120" s="30" t="str">
        <f>IF(AND(B120=I$1),LOOKUP(9.99999999999999E+307,$I$2:I119)+1,"")</f>
        <v/>
      </c>
      <c r="J120" s="30" t="str">
        <f>IF(AND(B120=J$1),LOOKUP(9.99999999999999E+307,$J$2:J119)+1,"")</f>
        <v/>
      </c>
      <c r="K120" s="30" t="str">
        <f>IF(AND(B120=K$1),LOOKUP(9.99999999999999E+307,$K$2:K119)+1,"")</f>
        <v/>
      </c>
      <c r="L120" s="30" t="str">
        <f>IF(AND(B120=L$1),LOOKUP(9.99999999999999E+307,$L$2:L119)+1,"")</f>
        <v/>
      </c>
      <c r="M120" s="30" t="str">
        <f>IF(AND(B120=M$1),LOOKUP(9.99999999999999E+307,$M$2:M119)+1,"")</f>
        <v/>
      </c>
      <c r="N120" s="30" t="str">
        <f>IF(AND($B120=N$1),LOOKUP(9.99999999999999E+307,$N$2:N119)+1,"")</f>
        <v/>
      </c>
      <c r="O120" s="30" t="str">
        <f>IF(AND($B120=O$1),LOOKUP(9.99999999999999E+307,$O$2:O119)+1,"")</f>
        <v/>
      </c>
      <c r="P120" s="30" t="str">
        <f>IF(AND($B120=P$1),LOOKUP(9.99999999999999E+307,$P$2:P119)+1,"")</f>
        <v/>
      </c>
      <c r="Q120" s="30" t="str">
        <f>IF(AND($B120=Q$1),LOOKUP(9.99999999999999E+307,$Q$2:Q119)+1,"")</f>
        <v/>
      </c>
      <c r="R120" s="30" t="str">
        <f>IF(AND($B120=R$1),LOOKUP(9.99999999999999E+307,$R$2:R119)+1,"")</f>
        <v/>
      </c>
      <c r="S120" s="314">
        <v>3</v>
      </c>
      <c r="T120" s="30"/>
      <c r="Z120" s="258" t="str">
        <f t="shared" si="10"/>
        <v/>
      </c>
      <c r="AA120" s="258" t="str">
        <f t="shared" si="11"/>
        <v/>
      </c>
      <c r="AB120" s="259">
        <f t="shared" si="6"/>
        <v>1</v>
      </c>
      <c r="AC120" s="259">
        <f t="shared" si="7"/>
        <v>1</v>
      </c>
      <c r="AD120" s="260">
        <f t="shared" si="8"/>
        <v>2</v>
      </c>
      <c r="AE120" s="253" t="str">
        <f t="shared" si="9"/>
        <v>ม.2/2-2</v>
      </c>
    </row>
    <row r="121" spans="1:31" ht="20.100000000000001" customHeight="1" x14ac:dyDescent="0.2">
      <c r="A121" s="30">
        <v>119</v>
      </c>
      <c r="B121" s="236" t="s">
        <v>292</v>
      </c>
      <c r="C121" s="261">
        <v>2957</v>
      </c>
      <c r="D121" s="262" t="s">
        <v>210</v>
      </c>
      <c r="E121" s="263" t="s">
        <v>439</v>
      </c>
      <c r="F121" s="263" t="s">
        <v>440</v>
      </c>
      <c r="G121" s="257" t="s">
        <v>272</v>
      </c>
      <c r="H121" s="30" t="str">
        <f>IF(AND(S121=H$1),LOOKUP(9.99999999999999E+307,$H$2:H120)+1,"")</f>
        <v/>
      </c>
      <c r="I121" s="30" t="str">
        <f>IF(AND(B121=I$1),LOOKUP(9.99999999999999E+307,$I$2:I120)+1,"")</f>
        <v/>
      </c>
      <c r="J121" s="30" t="str">
        <f>IF(AND(B121=J$1),LOOKUP(9.99999999999999E+307,$J$2:J120)+1,"")</f>
        <v/>
      </c>
      <c r="K121" s="30" t="str">
        <f>IF(AND(B121=K$1),LOOKUP(9.99999999999999E+307,$K$2:K120)+1,"")</f>
        <v/>
      </c>
      <c r="L121" s="30" t="str">
        <f>IF(AND(B121=L$1),LOOKUP(9.99999999999999E+307,$L$2:L120)+1,"")</f>
        <v/>
      </c>
      <c r="M121" s="30" t="str">
        <f>IF(AND(B121=M$1),LOOKUP(9.99999999999999E+307,$M$2:M120)+1,"")</f>
        <v/>
      </c>
      <c r="N121" s="30" t="str">
        <f>IF(AND($B121=N$1),LOOKUP(9.99999999999999E+307,$N$2:N120)+1,"")</f>
        <v/>
      </c>
      <c r="O121" s="30" t="str">
        <f>IF(AND($B121=O$1),LOOKUP(9.99999999999999E+307,$O$2:O120)+1,"")</f>
        <v/>
      </c>
      <c r="P121" s="30" t="str">
        <f>IF(AND($B121=P$1),LOOKUP(9.99999999999999E+307,$P$2:P120)+1,"")</f>
        <v/>
      </c>
      <c r="Q121" s="30" t="str">
        <f>IF(AND($B121=Q$1),LOOKUP(9.99999999999999E+307,$Q$2:Q120)+1,"")</f>
        <v/>
      </c>
      <c r="R121" s="30" t="str">
        <f>IF(AND($B121=R$1),LOOKUP(9.99999999999999E+307,$R$2:R120)+1,"")</f>
        <v/>
      </c>
      <c r="S121" s="314">
        <v>8</v>
      </c>
      <c r="T121" s="30"/>
      <c r="Z121" s="258" t="str">
        <f t="shared" si="10"/>
        <v/>
      </c>
      <c r="AA121" s="258" t="str">
        <f t="shared" si="11"/>
        <v/>
      </c>
      <c r="AB121" s="259">
        <f t="shared" si="6"/>
        <v>1</v>
      </c>
      <c r="AC121" s="259">
        <f t="shared" si="7"/>
        <v>1</v>
      </c>
      <c r="AD121" s="260">
        <f t="shared" si="8"/>
        <v>2</v>
      </c>
      <c r="AE121" s="253" t="str">
        <f t="shared" si="9"/>
        <v>ม.2/2-2</v>
      </c>
    </row>
    <row r="122" spans="1:31" ht="20.100000000000001" customHeight="1" x14ac:dyDescent="0.2">
      <c r="A122" s="30">
        <v>120</v>
      </c>
      <c r="B122" s="236" t="s">
        <v>292</v>
      </c>
      <c r="C122" s="261">
        <v>3000</v>
      </c>
      <c r="D122" s="262" t="s">
        <v>210</v>
      </c>
      <c r="E122" s="263" t="s">
        <v>611</v>
      </c>
      <c r="F122" s="263" t="s">
        <v>362</v>
      </c>
      <c r="G122" s="257" t="s">
        <v>273</v>
      </c>
      <c r="H122" s="30" t="str">
        <f>IF(AND(S122=H$1),LOOKUP(9.99999999999999E+307,$H$2:H121)+1,"")</f>
        <v/>
      </c>
      <c r="I122" s="30" t="str">
        <f>IF(AND(B122=I$1),LOOKUP(9.99999999999999E+307,$I$2:I121)+1,"")</f>
        <v/>
      </c>
      <c r="J122" s="30" t="str">
        <f>IF(AND(B122=J$1),LOOKUP(9.99999999999999E+307,$J$2:J121)+1,"")</f>
        <v/>
      </c>
      <c r="K122" s="30" t="str">
        <f>IF(AND(B122=K$1),LOOKUP(9.99999999999999E+307,$K$2:K121)+1,"")</f>
        <v/>
      </c>
      <c r="L122" s="30" t="str">
        <f>IF(AND(B122=L$1),LOOKUP(9.99999999999999E+307,$L$2:L121)+1,"")</f>
        <v/>
      </c>
      <c r="M122" s="30" t="str">
        <f>IF(AND(B122=M$1),LOOKUP(9.99999999999999E+307,$M$2:M121)+1,"")</f>
        <v/>
      </c>
      <c r="N122" s="30" t="str">
        <f>IF(AND($B122=N$1),LOOKUP(9.99999999999999E+307,$N$2:N121)+1,"")</f>
        <v/>
      </c>
      <c r="O122" s="30" t="str">
        <f>IF(AND($B122=O$1),LOOKUP(9.99999999999999E+307,$O$2:O121)+1,"")</f>
        <v/>
      </c>
      <c r="P122" s="30" t="str">
        <f>IF(AND($B122=P$1),LOOKUP(9.99999999999999E+307,$P$2:P121)+1,"")</f>
        <v/>
      </c>
      <c r="Q122" s="30" t="str">
        <f>IF(AND($B122=Q$1),LOOKUP(9.99999999999999E+307,$Q$2:Q121)+1,"")</f>
        <v/>
      </c>
      <c r="R122" s="30" t="str">
        <f>IF(AND($B122=R$1),LOOKUP(9.99999999999999E+307,$R$2:R121)+1,"")</f>
        <v/>
      </c>
      <c r="S122" s="314">
        <v>3</v>
      </c>
      <c r="T122" s="30"/>
      <c r="Z122" s="258" t="str">
        <f t="shared" si="10"/>
        <v/>
      </c>
      <c r="AA122" s="258" t="str">
        <f t="shared" si="11"/>
        <v/>
      </c>
      <c r="AB122" s="259">
        <f t="shared" si="6"/>
        <v>1</v>
      </c>
      <c r="AC122" s="259">
        <f t="shared" si="7"/>
        <v>1</v>
      </c>
      <c r="AD122" s="260">
        <f t="shared" si="8"/>
        <v>2</v>
      </c>
      <c r="AE122" s="253" t="str">
        <f t="shared" si="9"/>
        <v>ม.2/2-2</v>
      </c>
    </row>
    <row r="123" spans="1:31" ht="20.100000000000001" customHeight="1" x14ac:dyDescent="0.2">
      <c r="A123" s="30">
        <v>121</v>
      </c>
      <c r="B123" s="236" t="s">
        <v>292</v>
      </c>
      <c r="C123" s="261">
        <v>3003</v>
      </c>
      <c r="D123" s="262" t="s">
        <v>210</v>
      </c>
      <c r="E123" s="263" t="s">
        <v>558</v>
      </c>
      <c r="F123" s="263" t="s">
        <v>559</v>
      </c>
      <c r="G123" s="257" t="s">
        <v>274</v>
      </c>
      <c r="H123" s="30" t="str">
        <f>IF(AND(S123=H$1),LOOKUP(9.99999999999999E+307,$H$2:H122)+1,"")</f>
        <v/>
      </c>
      <c r="I123" s="30" t="str">
        <f>IF(AND(B123=I$1),LOOKUP(9.99999999999999E+307,$I$2:I122)+1,"")</f>
        <v/>
      </c>
      <c r="J123" s="30" t="str">
        <f>IF(AND(B123=J$1),LOOKUP(9.99999999999999E+307,$J$2:J122)+1,"")</f>
        <v/>
      </c>
      <c r="K123" s="30" t="str">
        <f>IF(AND(B123=K$1),LOOKUP(9.99999999999999E+307,$K$2:K122)+1,"")</f>
        <v/>
      </c>
      <c r="L123" s="30" t="str">
        <f>IF(AND(B123=L$1),LOOKUP(9.99999999999999E+307,$L$2:L122)+1,"")</f>
        <v/>
      </c>
      <c r="M123" s="30" t="str">
        <f>IF(AND(B123=M$1),LOOKUP(9.99999999999999E+307,$M$2:M122)+1,"")</f>
        <v/>
      </c>
      <c r="N123" s="30" t="str">
        <f>IF(AND($B123=N$1),LOOKUP(9.99999999999999E+307,$N$2:N122)+1,"")</f>
        <v/>
      </c>
      <c r="O123" s="30" t="str">
        <f>IF(AND($B123=O$1),LOOKUP(9.99999999999999E+307,$O$2:O122)+1,"")</f>
        <v/>
      </c>
      <c r="P123" s="30" t="str">
        <f>IF(AND($B123=P$1),LOOKUP(9.99999999999999E+307,$P$2:P122)+1,"")</f>
        <v/>
      </c>
      <c r="Q123" s="30" t="str">
        <f>IF(AND($B123=Q$1),LOOKUP(9.99999999999999E+307,$Q$2:Q122)+1,"")</f>
        <v/>
      </c>
      <c r="R123" s="30" t="str">
        <f>IF(AND($B123=R$1),LOOKUP(9.99999999999999E+307,$R$2:R122)+1,"")</f>
        <v/>
      </c>
      <c r="S123" s="314">
        <v>8</v>
      </c>
      <c r="T123" s="30"/>
      <c r="Z123" s="258" t="str">
        <f t="shared" si="10"/>
        <v/>
      </c>
      <c r="AA123" s="258" t="str">
        <f t="shared" si="11"/>
        <v/>
      </c>
      <c r="AB123" s="259">
        <f t="shared" si="6"/>
        <v>1</v>
      </c>
      <c r="AC123" s="259">
        <f t="shared" si="7"/>
        <v>1</v>
      </c>
      <c r="AD123" s="260">
        <f t="shared" si="8"/>
        <v>2</v>
      </c>
      <c r="AE123" s="253" t="str">
        <f t="shared" si="9"/>
        <v>ม.2/2-2</v>
      </c>
    </row>
    <row r="124" spans="1:31" ht="20.100000000000001" customHeight="1" x14ac:dyDescent="0.2">
      <c r="A124" s="30">
        <v>122</v>
      </c>
      <c r="B124" s="236" t="s">
        <v>292</v>
      </c>
      <c r="C124" s="261">
        <v>3192</v>
      </c>
      <c r="D124" s="262" t="s">
        <v>210</v>
      </c>
      <c r="E124" s="263" t="s">
        <v>612</v>
      </c>
      <c r="F124" s="263" t="s">
        <v>613</v>
      </c>
      <c r="G124" s="257" t="s">
        <v>275</v>
      </c>
      <c r="H124" s="30" t="str">
        <f>IF(AND(S124=H$1),LOOKUP(9.99999999999999E+307,$H$2:H123)+1,"")</f>
        <v/>
      </c>
      <c r="I124" s="30" t="str">
        <f>IF(AND(B124=I$1),LOOKUP(9.99999999999999E+307,$I$2:I123)+1,"")</f>
        <v/>
      </c>
      <c r="J124" s="30" t="str">
        <f>IF(AND(B124=J$1),LOOKUP(9.99999999999999E+307,$J$2:J123)+1,"")</f>
        <v/>
      </c>
      <c r="K124" s="30" t="str">
        <f>IF(AND(B124=K$1),LOOKUP(9.99999999999999E+307,$K$2:K123)+1,"")</f>
        <v/>
      </c>
      <c r="L124" s="30" t="str">
        <f>IF(AND(B124=L$1),LOOKUP(9.99999999999999E+307,$L$2:L123)+1,"")</f>
        <v/>
      </c>
      <c r="M124" s="30" t="str">
        <f>IF(AND(B124=M$1),LOOKUP(9.99999999999999E+307,$M$2:M123)+1,"")</f>
        <v/>
      </c>
      <c r="N124" s="30" t="str">
        <f>IF(AND($B124=N$1),LOOKUP(9.99999999999999E+307,$N$2:N123)+1,"")</f>
        <v/>
      </c>
      <c r="O124" s="30" t="str">
        <f>IF(AND($B124=O$1),LOOKUP(9.99999999999999E+307,$O$2:O123)+1,"")</f>
        <v/>
      </c>
      <c r="P124" s="30" t="str">
        <f>IF(AND($B124=P$1),LOOKUP(9.99999999999999E+307,$P$2:P123)+1,"")</f>
        <v/>
      </c>
      <c r="Q124" s="30" t="str">
        <f>IF(AND($B124=Q$1),LOOKUP(9.99999999999999E+307,$Q$2:Q123)+1,"")</f>
        <v/>
      </c>
      <c r="R124" s="30" t="str">
        <f>IF(AND($B124=R$1),LOOKUP(9.99999999999999E+307,$R$2:R123)+1,"")</f>
        <v/>
      </c>
      <c r="S124" s="314">
        <v>2</v>
      </c>
      <c r="T124" s="30"/>
      <c r="Z124" s="258" t="str">
        <f t="shared" si="10"/>
        <v/>
      </c>
      <c r="AA124" s="258" t="str">
        <f t="shared" si="11"/>
        <v/>
      </c>
      <c r="AB124" s="259">
        <f t="shared" si="6"/>
        <v>1</v>
      </c>
      <c r="AC124" s="259">
        <f t="shared" si="7"/>
        <v>1</v>
      </c>
      <c r="AD124" s="260">
        <f t="shared" si="8"/>
        <v>2</v>
      </c>
      <c r="AE124" s="253" t="str">
        <f t="shared" si="9"/>
        <v>ม.2/2-2</v>
      </c>
    </row>
    <row r="125" spans="1:31" ht="20.100000000000001" customHeight="1" x14ac:dyDescent="0.2">
      <c r="A125" s="30">
        <v>123</v>
      </c>
      <c r="B125" s="236" t="s">
        <v>292</v>
      </c>
      <c r="C125" s="261">
        <v>3226</v>
      </c>
      <c r="D125" s="262" t="s">
        <v>210</v>
      </c>
      <c r="E125" s="263" t="s">
        <v>560</v>
      </c>
      <c r="F125" s="263" t="s">
        <v>561</v>
      </c>
      <c r="G125" s="257" t="s">
        <v>276</v>
      </c>
      <c r="H125" s="30" t="str">
        <f>IF(AND(S125=H$1),LOOKUP(9.99999999999999E+307,$H$2:H124)+1,"")</f>
        <v/>
      </c>
      <c r="I125" s="30" t="str">
        <f>IF(AND(B125=I$1),LOOKUP(9.99999999999999E+307,$I$2:I124)+1,"")</f>
        <v/>
      </c>
      <c r="J125" s="30" t="str">
        <f>IF(AND(B125=J$1),LOOKUP(9.99999999999999E+307,$J$2:J124)+1,"")</f>
        <v/>
      </c>
      <c r="K125" s="30" t="str">
        <f>IF(AND(B125=K$1),LOOKUP(9.99999999999999E+307,$K$2:K124)+1,"")</f>
        <v/>
      </c>
      <c r="L125" s="30" t="str">
        <f>IF(AND(B125=L$1),LOOKUP(9.99999999999999E+307,$L$2:L124)+1,"")</f>
        <v/>
      </c>
      <c r="M125" s="30" t="str">
        <f>IF(AND(B125=M$1),LOOKUP(9.99999999999999E+307,$M$2:M124)+1,"")</f>
        <v/>
      </c>
      <c r="N125" s="30" t="str">
        <f>IF(AND($B125=N$1),LOOKUP(9.99999999999999E+307,$N$2:N124)+1,"")</f>
        <v/>
      </c>
      <c r="O125" s="30" t="str">
        <f>IF(AND($B125=O$1),LOOKUP(9.99999999999999E+307,$O$2:O124)+1,"")</f>
        <v/>
      </c>
      <c r="P125" s="30" t="str">
        <f>IF(AND($B125=P$1),LOOKUP(9.99999999999999E+307,$P$2:P124)+1,"")</f>
        <v/>
      </c>
      <c r="Q125" s="30" t="str">
        <f>IF(AND($B125=Q$1),LOOKUP(9.99999999999999E+307,$Q$2:Q124)+1,"")</f>
        <v/>
      </c>
      <c r="R125" s="30" t="str">
        <f>IF(AND($B125=R$1),LOOKUP(9.99999999999999E+307,$R$2:R124)+1,"")</f>
        <v/>
      </c>
      <c r="S125" s="314">
        <v>9</v>
      </c>
      <c r="T125" s="30"/>
      <c r="Z125" s="258" t="str">
        <f t="shared" si="10"/>
        <v/>
      </c>
      <c r="AA125" s="258" t="str">
        <f t="shared" si="11"/>
        <v/>
      </c>
      <c r="AB125" s="259">
        <f t="shared" si="6"/>
        <v>1</v>
      </c>
      <c r="AC125" s="259">
        <f t="shared" si="7"/>
        <v>1</v>
      </c>
      <c r="AD125" s="260">
        <f t="shared" si="8"/>
        <v>2</v>
      </c>
      <c r="AE125" s="253" t="str">
        <f t="shared" si="9"/>
        <v>ม.2/2-2</v>
      </c>
    </row>
    <row r="126" spans="1:31" ht="20.100000000000001" customHeight="1" x14ac:dyDescent="0.2">
      <c r="A126" s="30">
        <v>124</v>
      </c>
      <c r="B126" s="236" t="s">
        <v>292</v>
      </c>
      <c r="C126" s="261">
        <v>3408</v>
      </c>
      <c r="D126" s="262" t="s">
        <v>210</v>
      </c>
      <c r="E126" s="263" t="s">
        <v>562</v>
      </c>
      <c r="F126" s="263" t="s">
        <v>393</v>
      </c>
      <c r="G126" s="257" t="s">
        <v>277</v>
      </c>
      <c r="H126" s="30" t="str">
        <f>IF(AND(S126=H$1),LOOKUP(9.99999999999999E+307,$H$2:H125)+1,"")</f>
        <v/>
      </c>
      <c r="I126" s="30" t="str">
        <f>IF(AND(B126=I$1),LOOKUP(9.99999999999999E+307,$I$2:I125)+1,"")</f>
        <v/>
      </c>
      <c r="J126" s="30" t="str">
        <f>IF(AND(B126=J$1),LOOKUP(9.99999999999999E+307,$J$2:J125)+1,"")</f>
        <v/>
      </c>
      <c r="K126" s="30" t="str">
        <f>IF(AND(B126=K$1),LOOKUP(9.99999999999999E+307,$K$2:K125)+1,"")</f>
        <v/>
      </c>
      <c r="L126" s="30" t="str">
        <f>IF(AND(B126=L$1),LOOKUP(9.99999999999999E+307,$L$2:L125)+1,"")</f>
        <v/>
      </c>
      <c r="M126" s="30" t="str">
        <f>IF(AND(B126=M$1),LOOKUP(9.99999999999999E+307,$M$2:M125)+1,"")</f>
        <v/>
      </c>
      <c r="N126" s="30" t="str">
        <f>IF(AND($B126=N$1),LOOKUP(9.99999999999999E+307,$N$2:N125)+1,"")</f>
        <v/>
      </c>
      <c r="O126" s="30" t="str">
        <f>IF(AND($B126=O$1),LOOKUP(9.99999999999999E+307,$O$2:O125)+1,"")</f>
        <v/>
      </c>
      <c r="P126" s="30" t="str">
        <f>IF(AND($B126=P$1),LOOKUP(9.99999999999999E+307,$P$2:P125)+1,"")</f>
        <v/>
      </c>
      <c r="Q126" s="30" t="str">
        <f>IF(AND($B126=Q$1),LOOKUP(9.99999999999999E+307,$Q$2:Q125)+1,"")</f>
        <v/>
      </c>
      <c r="R126" s="30" t="str">
        <f>IF(AND($B126=R$1),LOOKUP(9.99999999999999E+307,$R$2:R125)+1,"")</f>
        <v/>
      </c>
      <c r="S126" s="314">
        <v>7</v>
      </c>
      <c r="T126" s="30"/>
      <c r="Z126" s="258" t="str">
        <f t="shared" si="10"/>
        <v/>
      </c>
      <c r="AA126" s="258" t="str">
        <f t="shared" si="11"/>
        <v/>
      </c>
      <c r="AB126" s="259">
        <f t="shared" si="6"/>
        <v>1</v>
      </c>
      <c r="AC126" s="259">
        <f t="shared" si="7"/>
        <v>1</v>
      </c>
      <c r="AD126" s="260">
        <f t="shared" si="8"/>
        <v>2</v>
      </c>
      <c r="AE126" s="253" t="str">
        <f t="shared" si="9"/>
        <v>ม.2/2-2</v>
      </c>
    </row>
    <row r="127" spans="1:31" ht="20.100000000000001" customHeight="1" x14ac:dyDescent="0.2">
      <c r="A127" s="30">
        <v>125</v>
      </c>
      <c r="B127" s="236" t="s">
        <v>292</v>
      </c>
      <c r="C127" s="261">
        <v>3557</v>
      </c>
      <c r="D127" s="262" t="s">
        <v>210</v>
      </c>
      <c r="E127" s="263" t="s">
        <v>563</v>
      </c>
      <c r="F127" s="263" t="s">
        <v>564</v>
      </c>
      <c r="G127" s="257" t="s">
        <v>217</v>
      </c>
      <c r="H127" s="30" t="str">
        <f>IF(AND(S127=H$1),LOOKUP(9.99999999999999E+307,$H$2:H126)+1,"")</f>
        <v/>
      </c>
      <c r="I127" s="30" t="str">
        <f>IF(AND(B127=I$1),LOOKUP(9.99999999999999E+307,$I$2:I126)+1,"")</f>
        <v/>
      </c>
      <c r="J127" s="30" t="str">
        <f>IF(AND(B127=J$1),LOOKUP(9.99999999999999E+307,$J$2:J126)+1,"")</f>
        <v/>
      </c>
      <c r="K127" s="30" t="str">
        <f>IF(AND(B127=K$1),LOOKUP(9.99999999999999E+307,$K$2:K126)+1,"")</f>
        <v/>
      </c>
      <c r="L127" s="30" t="str">
        <f>IF(AND(B127=L$1),LOOKUP(9.99999999999999E+307,$L$2:L126)+1,"")</f>
        <v/>
      </c>
      <c r="M127" s="30" t="str">
        <f>IF(AND(B127=M$1),LOOKUP(9.99999999999999E+307,$M$2:M126)+1,"")</f>
        <v/>
      </c>
      <c r="N127" s="30" t="str">
        <f>IF(AND($B127=N$1),LOOKUP(9.99999999999999E+307,$N$2:N126)+1,"")</f>
        <v/>
      </c>
      <c r="O127" s="30" t="str">
        <f>IF(AND($B127=O$1),LOOKUP(9.99999999999999E+307,$O$2:O126)+1,"")</f>
        <v/>
      </c>
      <c r="P127" s="30" t="str">
        <f>IF(AND($B127=P$1),LOOKUP(9.99999999999999E+307,$P$2:P126)+1,"")</f>
        <v/>
      </c>
      <c r="Q127" s="30" t="str">
        <f>IF(AND($B127=Q$1),LOOKUP(9.99999999999999E+307,$Q$2:Q126)+1,"")</f>
        <v/>
      </c>
      <c r="R127" s="30" t="str">
        <f>IF(AND($B127=R$1),LOOKUP(9.99999999999999E+307,$R$2:R126)+1,"")</f>
        <v/>
      </c>
      <c r="S127" s="314">
        <v>8</v>
      </c>
      <c r="T127" s="30"/>
      <c r="Z127" s="258" t="str">
        <f t="shared" si="10"/>
        <v/>
      </c>
      <c r="AA127" s="258" t="str">
        <f t="shared" si="11"/>
        <v/>
      </c>
      <c r="AB127" s="259">
        <f t="shared" si="6"/>
        <v>1</v>
      </c>
      <c r="AC127" s="259">
        <f t="shared" si="7"/>
        <v>1</v>
      </c>
      <c r="AD127" s="260">
        <f t="shared" si="8"/>
        <v>2</v>
      </c>
      <c r="AE127" s="253" t="str">
        <f t="shared" si="9"/>
        <v>ม.2/2-2</v>
      </c>
    </row>
    <row r="128" spans="1:31" ht="20.100000000000001" customHeight="1" x14ac:dyDescent="0.2">
      <c r="A128" s="30">
        <v>126</v>
      </c>
      <c r="B128" s="236" t="s">
        <v>292</v>
      </c>
      <c r="C128" s="261">
        <v>3665</v>
      </c>
      <c r="D128" s="262" t="s">
        <v>210</v>
      </c>
      <c r="E128" s="263" t="s">
        <v>614</v>
      </c>
      <c r="F128" s="263" t="s">
        <v>615</v>
      </c>
      <c r="G128" s="257" t="s">
        <v>278</v>
      </c>
      <c r="H128" s="30" t="str">
        <f>IF(AND(S128=H$1),LOOKUP(9.99999999999999E+307,$H$2:H127)+1,"")</f>
        <v/>
      </c>
      <c r="I128" s="30" t="str">
        <f>IF(AND(B128=I$1),LOOKUP(9.99999999999999E+307,$I$2:I127)+1,"")</f>
        <v/>
      </c>
      <c r="J128" s="30" t="str">
        <f>IF(AND(B128=J$1),LOOKUP(9.99999999999999E+307,$J$2:J127)+1,"")</f>
        <v/>
      </c>
      <c r="K128" s="30" t="str">
        <f>IF(AND(B128=K$1),LOOKUP(9.99999999999999E+307,$K$2:K127)+1,"")</f>
        <v/>
      </c>
      <c r="L128" s="30" t="str">
        <f>IF(AND(B128=L$1),LOOKUP(9.99999999999999E+307,$L$2:L127)+1,"")</f>
        <v/>
      </c>
      <c r="M128" s="30" t="str">
        <f>IF(AND(B128=M$1),LOOKUP(9.99999999999999E+307,$M$2:M127)+1,"")</f>
        <v/>
      </c>
      <c r="N128" s="30" t="str">
        <f>IF(AND($B128=N$1),LOOKUP(9.99999999999999E+307,$N$2:N127)+1,"")</f>
        <v/>
      </c>
      <c r="O128" s="30" t="str">
        <f>IF(AND($B128=O$1),LOOKUP(9.99999999999999E+307,$O$2:O127)+1,"")</f>
        <v/>
      </c>
      <c r="P128" s="30" t="str">
        <f>IF(AND($B128=P$1),LOOKUP(9.99999999999999E+307,$P$2:P127)+1,"")</f>
        <v/>
      </c>
      <c r="Q128" s="30" t="str">
        <f>IF(AND($B128=Q$1),LOOKUP(9.99999999999999E+307,$Q$2:Q127)+1,"")</f>
        <v/>
      </c>
      <c r="R128" s="30" t="str">
        <f>IF(AND($B128=R$1),LOOKUP(9.99999999999999E+307,$R$2:R127)+1,"")</f>
        <v/>
      </c>
      <c r="S128" s="314">
        <v>7</v>
      </c>
      <c r="T128" s="30"/>
      <c r="Z128" s="258" t="str">
        <f t="shared" si="10"/>
        <v/>
      </c>
      <c r="AA128" s="258" t="str">
        <f t="shared" si="11"/>
        <v/>
      </c>
      <c r="AB128" s="259">
        <f t="shared" si="6"/>
        <v>1</v>
      </c>
      <c r="AC128" s="259">
        <f t="shared" si="7"/>
        <v>1</v>
      </c>
      <c r="AD128" s="260">
        <f t="shared" si="8"/>
        <v>2</v>
      </c>
      <c r="AE128" s="253" t="str">
        <f t="shared" si="9"/>
        <v>ม.2/2-2</v>
      </c>
    </row>
    <row r="129" spans="1:31" ht="20.100000000000001" customHeight="1" x14ac:dyDescent="0.2">
      <c r="A129" s="30">
        <v>127</v>
      </c>
      <c r="B129" s="236" t="s">
        <v>292</v>
      </c>
      <c r="C129" s="261">
        <v>3686</v>
      </c>
      <c r="D129" s="262" t="s">
        <v>210</v>
      </c>
      <c r="E129" s="263" t="s">
        <v>616</v>
      </c>
      <c r="F129" s="263" t="s">
        <v>617</v>
      </c>
      <c r="G129" s="257" t="s">
        <v>279</v>
      </c>
      <c r="H129" s="30" t="str">
        <f>IF(AND(S129=H$1),LOOKUP(9.99999999999999E+307,$H$2:H128)+1,"")</f>
        <v/>
      </c>
      <c r="I129" s="30" t="str">
        <f>IF(AND(B129=I$1),LOOKUP(9.99999999999999E+307,$I$2:I128)+1,"")</f>
        <v/>
      </c>
      <c r="J129" s="30" t="str">
        <f>IF(AND(B129=J$1),LOOKUP(9.99999999999999E+307,$J$2:J128)+1,"")</f>
        <v/>
      </c>
      <c r="K129" s="30" t="str">
        <f>IF(AND(B129=K$1),LOOKUP(9.99999999999999E+307,$K$2:K128)+1,"")</f>
        <v/>
      </c>
      <c r="L129" s="30" t="str">
        <f>IF(AND(B129=L$1),LOOKUP(9.99999999999999E+307,$L$2:L128)+1,"")</f>
        <v/>
      </c>
      <c r="M129" s="30" t="str">
        <f>IF(AND(B129=M$1),LOOKUP(9.99999999999999E+307,$M$2:M128)+1,"")</f>
        <v/>
      </c>
      <c r="N129" s="30" t="str">
        <f>IF(AND($B129=N$1),LOOKUP(9.99999999999999E+307,$N$2:N128)+1,"")</f>
        <v/>
      </c>
      <c r="O129" s="30" t="str">
        <f>IF(AND($B129=O$1),LOOKUP(9.99999999999999E+307,$O$2:O128)+1,"")</f>
        <v/>
      </c>
      <c r="P129" s="30" t="str">
        <f>IF(AND($B129=P$1),LOOKUP(9.99999999999999E+307,$P$2:P128)+1,"")</f>
        <v/>
      </c>
      <c r="Q129" s="30" t="str">
        <f>IF(AND($B129=Q$1),LOOKUP(9.99999999999999E+307,$Q$2:Q128)+1,"")</f>
        <v/>
      </c>
      <c r="R129" s="30" t="str">
        <f>IF(AND($B129=R$1),LOOKUP(9.99999999999999E+307,$R$2:R128)+1,"")</f>
        <v/>
      </c>
      <c r="S129" s="314">
        <v>5</v>
      </c>
      <c r="T129" s="30"/>
      <c r="Z129" s="258" t="str">
        <f t="shared" si="10"/>
        <v/>
      </c>
      <c r="AA129" s="258" t="str">
        <f t="shared" si="11"/>
        <v/>
      </c>
      <c r="AB129" s="259">
        <f t="shared" si="6"/>
        <v>1</v>
      </c>
      <c r="AC129" s="259">
        <f t="shared" si="7"/>
        <v>1</v>
      </c>
      <c r="AD129" s="260">
        <f t="shared" si="8"/>
        <v>2</v>
      </c>
      <c r="AE129" s="253" t="str">
        <f t="shared" si="9"/>
        <v>ม.2/2-2</v>
      </c>
    </row>
    <row r="130" spans="1:31" ht="20.100000000000001" customHeight="1" x14ac:dyDescent="0.2">
      <c r="A130" s="30">
        <v>128</v>
      </c>
      <c r="B130" s="236" t="s">
        <v>292</v>
      </c>
      <c r="C130" s="261">
        <v>3979</v>
      </c>
      <c r="D130" s="262" t="s">
        <v>210</v>
      </c>
      <c r="E130" s="263" t="s">
        <v>618</v>
      </c>
      <c r="F130" s="263" t="s">
        <v>619</v>
      </c>
      <c r="G130" s="257" t="s">
        <v>280</v>
      </c>
      <c r="H130" s="30" t="str">
        <f>IF(AND(S130=H$1),LOOKUP(9.99999999999999E+307,$H$2:H129)+1,"")</f>
        <v/>
      </c>
      <c r="I130" s="30" t="str">
        <f>IF(AND(B130=I$1),LOOKUP(9.99999999999999E+307,$I$2:I129)+1,"")</f>
        <v/>
      </c>
      <c r="J130" s="30" t="str">
        <f>IF(AND(B130=J$1),LOOKUP(9.99999999999999E+307,$J$2:J129)+1,"")</f>
        <v/>
      </c>
      <c r="K130" s="30" t="str">
        <f>IF(AND(B130=K$1),LOOKUP(9.99999999999999E+307,$K$2:K129)+1,"")</f>
        <v/>
      </c>
      <c r="L130" s="30" t="str">
        <f>IF(AND(B130=L$1),LOOKUP(9.99999999999999E+307,$L$2:L129)+1,"")</f>
        <v/>
      </c>
      <c r="M130" s="30" t="str">
        <f>IF(AND(B130=M$1),LOOKUP(9.99999999999999E+307,$M$2:M129)+1,"")</f>
        <v/>
      </c>
      <c r="N130" s="30" t="str">
        <f>IF(AND($B130=N$1),LOOKUP(9.99999999999999E+307,$N$2:N129)+1,"")</f>
        <v/>
      </c>
      <c r="O130" s="30" t="str">
        <f>IF(AND($B130=O$1),LOOKUP(9.99999999999999E+307,$O$2:O129)+1,"")</f>
        <v/>
      </c>
      <c r="P130" s="30" t="str">
        <f>IF(AND($B130=P$1),LOOKUP(9.99999999999999E+307,$P$2:P129)+1,"")</f>
        <v/>
      </c>
      <c r="Q130" s="30" t="str">
        <f>IF(AND($B130=Q$1),LOOKUP(9.99999999999999E+307,$Q$2:Q129)+1,"")</f>
        <v/>
      </c>
      <c r="R130" s="30" t="str">
        <f>IF(AND($B130=R$1),LOOKUP(9.99999999999999E+307,$R$2:R129)+1,"")</f>
        <v/>
      </c>
      <c r="S130" s="314">
        <v>7</v>
      </c>
      <c r="T130" s="30"/>
      <c r="Z130" s="258" t="str">
        <f t="shared" si="10"/>
        <v/>
      </c>
      <c r="AA130" s="258" t="str">
        <f t="shared" si="11"/>
        <v/>
      </c>
      <c r="AB130" s="259">
        <f t="shared" si="6"/>
        <v>1</v>
      </c>
      <c r="AC130" s="259">
        <f t="shared" si="7"/>
        <v>1</v>
      </c>
      <c r="AD130" s="260">
        <f t="shared" si="8"/>
        <v>2</v>
      </c>
      <c r="AE130" s="253" t="str">
        <f t="shared" si="9"/>
        <v>ม.2/2-2</v>
      </c>
    </row>
    <row r="131" spans="1:31" ht="20.100000000000001" customHeight="1" x14ac:dyDescent="0.2">
      <c r="A131" s="30">
        <v>129</v>
      </c>
      <c r="B131" s="236" t="s">
        <v>292</v>
      </c>
      <c r="C131" s="261">
        <v>3983</v>
      </c>
      <c r="D131" s="262" t="s">
        <v>210</v>
      </c>
      <c r="E131" s="263" t="s">
        <v>620</v>
      </c>
      <c r="F131" s="263" t="s">
        <v>621</v>
      </c>
      <c r="G131" s="257" t="s">
        <v>281</v>
      </c>
      <c r="H131" s="30" t="str">
        <f>IF(AND(S131=H$1),LOOKUP(9.99999999999999E+307,$H$2:H130)+1,"")</f>
        <v/>
      </c>
      <c r="I131" s="30" t="str">
        <f>IF(AND(B131=I$1),LOOKUP(9.99999999999999E+307,$I$2:I130)+1,"")</f>
        <v/>
      </c>
      <c r="J131" s="30" t="str">
        <f>IF(AND(B131=J$1),LOOKUP(9.99999999999999E+307,$J$2:J130)+1,"")</f>
        <v/>
      </c>
      <c r="K131" s="30" t="str">
        <f>IF(AND(B131=K$1),LOOKUP(9.99999999999999E+307,$K$2:K130)+1,"")</f>
        <v/>
      </c>
      <c r="L131" s="30" t="str">
        <f>IF(AND(B131=L$1),LOOKUP(9.99999999999999E+307,$L$2:L130)+1,"")</f>
        <v/>
      </c>
      <c r="M131" s="30" t="str">
        <f>IF(AND(B131=M$1),LOOKUP(9.99999999999999E+307,$M$2:M130)+1,"")</f>
        <v/>
      </c>
      <c r="N131" s="30" t="str">
        <f>IF(AND($B131=N$1),LOOKUP(9.99999999999999E+307,$N$2:N130)+1,"")</f>
        <v/>
      </c>
      <c r="O131" s="30" t="str">
        <f>IF(AND($B131=O$1),LOOKUP(9.99999999999999E+307,$O$2:O130)+1,"")</f>
        <v/>
      </c>
      <c r="P131" s="30" t="str">
        <f>IF(AND($B131=P$1),LOOKUP(9.99999999999999E+307,$P$2:P130)+1,"")</f>
        <v/>
      </c>
      <c r="Q131" s="30" t="str">
        <f>IF(AND($B131=Q$1),LOOKUP(9.99999999999999E+307,$Q$2:Q130)+1,"")</f>
        <v/>
      </c>
      <c r="R131" s="30" t="str">
        <f>IF(AND($B131=R$1),LOOKUP(9.99999999999999E+307,$R$2:R130)+1,"")</f>
        <v/>
      </c>
      <c r="S131" s="314">
        <v>7</v>
      </c>
      <c r="T131" s="30"/>
      <c r="Z131" s="258" t="str">
        <f t="shared" si="10"/>
        <v/>
      </c>
      <c r="AA131" s="258" t="str">
        <f t="shared" si="11"/>
        <v/>
      </c>
      <c r="AB131" s="259">
        <f t="shared" ref="AB131:AB194" si="12">COUNTIF($C$3:$C$2002,C131)</f>
        <v>1</v>
      </c>
      <c r="AC131" s="259">
        <f t="shared" ref="AC131:AC194" si="13">SUMPRODUCT(--(E131&amp;F131=$E$3:$E$2002&amp;$F$3:$F$2002))</f>
        <v>1</v>
      </c>
      <c r="AD131" s="260">
        <f t="shared" ref="AD131:AD194" si="14">IF(D131="เด็กชาย",1,IF(D131="นาย",1,IF(D131="เด็กหญิง",2,IF(D131="นางสาว",2,IF(D131="ด.ช.",1,IF(D131="ด.ญ.",2,IF(D131="น.ส.",2,"")))))))</f>
        <v>2</v>
      </c>
      <c r="AE131" s="253" t="str">
        <f t="shared" ref="AE131:AE194" si="15">CONCATENATE(B131,"-",AD131)</f>
        <v>ม.2/2-2</v>
      </c>
    </row>
    <row r="132" spans="1:31" ht="20.100000000000001" customHeight="1" x14ac:dyDescent="0.2">
      <c r="A132" s="30">
        <v>130</v>
      </c>
      <c r="B132" s="236" t="s">
        <v>292</v>
      </c>
      <c r="C132" s="261">
        <v>3984</v>
      </c>
      <c r="D132" s="262" t="s">
        <v>210</v>
      </c>
      <c r="E132" s="263" t="s">
        <v>565</v>
      </c>
      <c r="F132" s="263" t="s">
        <v>566</v>
      </c>
      <c r="G132" s="257" t="s">
        <v>282</v>
      </c>
      <c r="H132" s="30">
        <f>IF(AND(S132=H$1),LOOKUP(9.99999999999999E+307,$H$2:H131)+1,"")</f>
        <v>4</v>
      </c>
      <c r="I132" s="30" t="str">
        <f>IF(AND(B132=I$1),LOOKUP(9.99999999999999E+307,$I$2:I131)+1,"")</f>
        <v/>
      </c>
      <c r="J132" s="30" t="str">
        <f>IF(AND(B132=J$1),LOOKUP(9.99999999999999E+307,$J$2:J131)+1,"")</f>
        <v/>
      </c>
      <c r="K132" s="30" t="str">
        <f>IF(AND(B132=K$1),LOOKUP(9.99999999999999E+307,$K$2:K131)+1,"")</f>
        <v/>
      </c>
      <c r="L132" s="30" t="str">
        <f>IF(AND(B132=L$1),LOOKUP(9.99999999999999E+307,$L$2:L131)+1,"")</f>
        <v/>
      </c>
      <c r="M132" s="30" t="str">
        <f>IF(AND(B132=M$1),LOOKUP(9.99999999999999E+307,$M$2:M131)+1,"")</f>
        <v/>
      </c>
      <c r="N132" s="30" t="str">
        <f>IF(AND($B132=N$1),LOOKUP(9.99999999999999E+307,$N$2:N131)+1,"")</f>
        <v/>
      </c>
      <c r="O132" s="30" t="str">
        <f>IF(AND($B132=O$1),LOOKUP(9.99999999999999E+307,$O$2:O131)+1,"")</f>
        <v/>
      </c>
      <c r="P132" s="30" t="str">
        <f>IF(AND($B132=P$1),LOOKUP(9.99999999999999E+307,$P$2:P131)+1,"")</f>
        <v/>
      </c>
      <c r="Q132" s="30" t="str">
        <f>IF(AND($B132=Q$1),LOOKUP(9.99999999999999E+307,$Q$2:Q131)+1,"")</f>
        <v/>
      </c>
      <c r="R132" s="30" t="str">
        <f>IF(AND($B132=R$1),LOOKUP(9.99999999999999E+307,$R$2:R131)+1,"")</f>
        <v/>
      </c>
      <c r="S132" s="314">
        <v>6</v>
      </c>
      <c r="T132" s="30"/>
      <c r="Z132" s="258" t="str">
        <f t="shared" ref="Z132:Z195" si="16">IF(AC132=2,"นักเรียนซ้ำ","")</f>
        <v/>
      </c>
      <c r="AA132" s="258" t="str">
        <f t="shared" ref="AA132:AA195" si="17">IF(AB132=2,"เลขประจำตัวซ้ำ","")</f>
        <v/>
      </c>
      <c r="AB132" s="259">
        <f t="shared" si="12"/>
        <v>1</v>
      </c>
      <c r="AC132" s="259">
        <f t="shared" si="13"/>
        <v>1</v>
      </c>
      <c r="AD132" s="260">
        <f t="shared" si="14"/>
        <v>2</v>
      </c>
      <c r="AE132" s="253" t="str">
        <f t="shared" si="15"/>
        <v>ม.2/2-2</v>
      </c>
    </row>
    <row r="133" spans="1:31" ht="20.100000000000001" customHeight="1" x14ac:dyDescent="0.2">
      <c r="A133" s="30">
        <v>131</v>
      </c>
      <c r="B133" s="236" t="s">
        <v>292</v>
      </c>
      <c r="C133" s="261">
        <v>3991</v>
      </c>
      <c r="D133" s="262" t="s">
        <v>210</v>
      </c>
      <c r="E133" s="263" t="s">
        <v>622</v>
      </c>
      <c r="F133" s="263" t="s">
        <v>623</v>
      </c>
      <c r="G133" s="257" t="s">
        <v>283</v>
      </c>
      <c r="H133" s="30" t="str">
        <f>IF(AND(S133=H$1),LOOKUP(9.99999999999999E+307,$H$2:H132)+1,"")</f>
        <v/>
      </c>
      <c r="I133" s="30" t="str">
        <f>IF(AND(B133=I$1),LOOKUP(9.99999999999999E+307,$I$2:I132)+1,"")</f>
        <v/>
      </c>
      <c r="J133" s="30" t="str">
        <f>IF(AND(B133=J$1),LOOKUP(9.99999999999999E+307,$J$2:J132)+1,"")</f>
        <v/>
      </c>
      <c r="K133" s="30" t="str">
        <f>IF(AND(B133=K$1),LOOKUP(9.99999999999999E+307,$K$2:K132)+1,"")</f>
        <v/>
      </c>
      <c r="L133" s="30" t="str">
        <f>IF(AND(B133=L$1),LOOKUP(9.99999999999999E+307,$L$2:L132)+1,"")</f>
        <v/>
      </c>
      <c r="M133" s="30" t="str">
        <f>IF(AND(B133=M$1),LOOKUP(9.99999999999999E+307,$M$2:M132)+1,"")</f>
        <v/>
      </c>
      <c r="N133" s="30" t="str">
        <f>IF(AND($B133=N$1),LOOKUP(9.99999999999999E+307,$N$2:N132)+1,"")</f>
        <v/>
      </c>
      <c r="O133" s="30" t="str">
        <f>IF(AND($B133=O$1),LOOKUP(9.99999999999999E+307,$O$2:O132)+1,"")</f>
        <v/>
      </c>
      <c r="P133" s="30" t="str">
        <f>IF(AND($B133=P$1),LOOKUP(9.99999999999999E+307,$P$2:P132)+1,"")</f>
        <v/>
      </c>
      <c r="Q133" s="30" t="str">
        <f>IF(AND($B133=Q$1),LOOKUP(9.99999999999999E+307,$Q$2:Q132)+1,"")</f>
        <v/>
      </c>
      <c r="R133" s="30" t="str">
        <f>IF(AND($B133=R$1),LOOKUP(9.99999999999999E+307,$R$2:R132)+1,"")</f>
        <v/>
      </c>
      <c r="S133" s="314">
        <v>7</v>
      </c>
      <c r="T133" s="30"/>
      <c r="Z133" s="258" t="str">
        <f t="shared" si="16"/>
        <v/>
      </c>
      <c r="AA133" s="258" t="str">
        <f t="shared" si="17"/>
        <v/>
      </c>
      <c r="AB133" s="259">
        <f t="shared" si="12"/>
        <v>1</v>
      </c>
      <c r="AC133" s="259">
        <f t="shared" si="13"/>
        <v>1</v>
      </c>
      <c r="AD133" s="260">
        <f t="shared" si="14"/>
        <v>2</v>
      </c>
      <c r="AE133" s="253" t="str">
        <f t="shared" si="15"/>
        <v>ม.2/2-2</v>
      </c>
    </row>
    <row r="134" spans="1:31" ht="20.100000000000001" customHeight="1" x14ac:dyDescent="0.2">
      <c r="A134" s="30">
        <v>132</v>
      </c>
      <c r="B134" s="236" t="s">
        <v>292</v>
      </c>
      <c r="C134" s="261">
        <v>4000</v>
      </c>
      <c r="D134" s="262" t="s">
        <v>210</v>
      </c>
      <c r="E134" s="264" t="s">
        <v>627</v>
      </c>
      <c r="F134" s="263" t="s">
        <v>577</v>
      </c>
      <c r="G134" s="257" t="s">
        <v>284</v>
      </c>
      <c r="H134" s="30" t="str">
        <f>IF(AND(S134=H$1),LOOKUP(9.99999999999999E+307,$H$2:H133)+1,"")</f>
        <v/>
      </c>
      <c r="I134" s="30" t="str">
        <f>IF(AND(B134=I$1),LOOKUP(9.99999999999999E+307,$I$2:I133)+1,"")</f>
        <v/>
      </c>
      <c r="J134" s="30" t="str">
        <f>IF(AND(B134=J$1),LOOKUP(9.99999999999999E+307,$J$2:J133)+1,"")</f>
        <v/>
      </c>
      <c r="K134" s="30" t="str">
        <f>IF(AND(B134=K$1),LOOKUP(9.99999999999999E+307,$K$2:K133)+1,"")</f>
        <v/>
      </c>
      <c r="L134" s="30" t="str">
        <f>IF(AND(B134=L$1),LOOKUP(9.99999999999999E+307,$L$2:L133)+1,"")</f>
        <v/>
      </c>
      <c r="M134" s="30" t="str">
        <f>IF(AND(B134=M$1),LOOKUP(9.99999999999999E+307,$M$2:M133)+1,"")</f>
        <v/>
      </c>
      <c r="N134" s="30" t="str">
        <f>IF(AND($B134=N$1),LOOKUP(9.99999999999999E+307,$N$2:N133)+1,"")</f>
        <v/>
      </c>
      <c r="O134" s="30" t="str">
        <f>IF(AND($B134=O$1),LOOKUP(9.99999999999999E+307,$O$2:O133)+1,"")</f>
        <v/>
      </c>
      <c r="P134" s="30" t="str">
        <f>IF(AND($B134=P$1),LOOKUP(9.99999999999999E+307,$P$2:P133)+1,"")</f>
        <v/>
      </c>
      <c r="Q134" s="30" t="str">
        <f>IF(AND($B134=Q$1),LOOKUP(9.99999999999999E+307,$Q$2:Q133)+1,"")</f>
        <v/>
      </c>
      <c r="R134" s="30" t="str">
        <f>IF(AND($B134=R$1),LOOKUP(9.99999999999999E+307,$R$2:R133)+1,"")</f>
        <v/>
      </c>
      <c r="S134" s="314">
        <v>7</v>
      </c>
      <c r="T134" s="30"/>
      <c r="Z134" s="258" t="str">
        <f t="shared" si="16"/>
        <v/>
      </c>
      <c r="AA134" s="258" t="str">
        <f t="shared" si="17"/>
        <v/>
      </c>
      <c r="AB134" s="259">
        <f t="shared" si="12"/>
        <v>1</v>
      </c>
      <c r="AC134" s="259">
        <f t="shared" si="13"/>
        <v>1</v>
      </c>
      <c r="AD134" s="260">
        <f t="shared" si="14"/>
        <v>2</v>
      </c>
      <c r="AE134" s="253" t="str">
        <f t="shared" si="15"/>
        <v>ม.2/2-2</v>
      </c>
    </row>
    <row r="135" spans="1:31" ht="20.100000000000001" customHeight="1" x14ac:dyDescent="0.2">
      <c r="A135" s="30">
        <v>133</v>
      </c>
      <c r="B135" s="236" t="s">
        <v>314</v>
      </c>
      <c r="C135" s="261">
        <v>2876</v>
      </c>
      <c r="D135" s="262" t="s">
        <v>121</v>
      </c>
      <c r="E135" s="263" t="s">
        <v>454</v>
      </c>
      <c r="F135" s="263" t="s">
        <v>455</v>
      </c>
      <c r="G135" s="257" t="s">
        <v>285</v>
      </c>
      <c r="H135" s="30" t="str">
        <f>IF(AND(S135=H$1),LOOKUP(9.99999999999999E+307,$H$2:H134)+1,"")</f>
        <v/>
      </c>
      <c r="I135" s="30" t="str">
        <f>IF(AND(B135=I$1),LOOKUP(9.99999999999999E+307,$I$2:I134)+1,"")</f>
        <v/>
      </c>
      <c r="J135" s="30" t="str">
        <f>IF(AND(B135=J$1),LOOKUP(9.99999999999999E+307,$J$2:J134)+1,"")</f>
        <v/>
      </c>
      <c r="K135" s="30" t="str">
        <f>IF(AND(B135=K$1),LOOKUP(9.99999999999999E+307,$K$2:K134)+1,"")</f>
        <v/>
      </c>
      <c r="L135" s="30" t="str">
        <f>IF(AND(B135=L$1),LOOKUP(9.99999999999999E+307,$L$2:L134)+1,"")</f>
        <v/>
      </c>
      <c r="M135" s="30" t="str">
        <f>IF(AND(B135=M$1),LOOKUP(9.99999999999999E+307,$M$2:M134)+1,"")</f>
        <v/>
      </c>
      <c r="N135" s="30" t="str">
        <f>IF(AND($B135=N$1),LOOKUP(9.99999999999999E+307,$N$2:N134)+1,"")</f>
        <v/>
      </c>
      <c r="O135" s="30" t="str">
        <f>IF(AND($B135=O$1),LOOKUP(9.99999999999999E+307,$O$2:O134)+1,"")</f>
        <v/>
      </c>
      <c r="P135" s="30" t="str">
        <f>IF(AND($B135=P$1),LOOKUP(9.99999999999999E+307,$P$2:P134)+1,"")</f>
        <v/>
      </c>
      <c r="Q135" s="30" t="str">
        <f>IF(AND($B135=Q$1),LOOKUP(9.99999999999999E+307,$Q$2:Q134)+1,"")</f>
        <v/>
      </c>
      <c r="R135" s="30" t="str">
        <f>IF(AND($B135=R$1),LOOKUP(9.99999999999999E+307,$R$2:R134)+1,"")</f>
        <v/>
      </c>
      <c r="S135" s="314">
        <v>2</v>
      </c>
      <c r="T135" s="30"/>
      <c r="Z135" s="258" t="str">
        <f t="shared" si="16"/>
        <v/>
      </c>
      <c r="AA135" s="258" t="str">
        <f t="shared" si="17"/>
        <v/>
      </c>
      <c r="AB135" s="259">
        <f t="shared" si="12"/>
        <v>1</v>
      </c>
      <c r="AC135" s="259">
        <f t="shared" si="13"/>
        <v>1</v>
      </c>
      <c r="AD135" s="260">
        <f t="shared" si="14"/>
        <v>1</v>
      </c>
      <c r="AE135" s="253" t="str">
        <f t="shared" si="15"/>
        <v>ม.3/1-1</v>
      </c>
    </row>
    <row r="136" spans="1:31" ht="20.100000000000001" customHeight="1" x14ac:dyDescent="0.2">
      <c r="A136" s="30">
        <v>134</v>
      </c>
      <c r="B136" s="236" t="s">
        <v>314</v>
      </c>
      <c r="C136" s="261">
        <v>2880</v>
      </c>
      <c r="D136" s="262" t="s">
        <v>121</v>
      </c>
      <c r="E136" s="263" t="s">
        <v>402</v>
      </c>
      <c r="F136" s="263" t="s">
        <v>403</v>
      </c>
      <c r="G136" s="257" t="s">
        <v>286</v>
      </c>
      <c r="H136" s="30" t="str">
        <f>IF(AND(S136=H$1),LOOKUP(9.99999999999999E+307,$H$2:H135)+1,"")</f>
        <v/>
      </c>
      <c r="I136" s="30" t="str">
        <f>IF(AND(B136=I$1),LOOKUP(9.99999999999999E+307,$I$2:I135)+1,"")</f>
        <v/>
      </c>
      <c r="J136" s="30" t="str">
        <f>IF(AND(B136=J$1),LOOKUP(9.99999999999999E+307,$J$2:J135)+1,"")</f>
        <v/>
      </c>
      <c r="K136" s="30" t="str">
        <f>IF(AND(B136=K$1),LOOKUP(9.99999999999999E+307,$K$2:K135)+1,"")</f>
        <v/>
      </c>
      <c r="L136" s="30" t="str">
        <f>IF(AND(B136=L$1),LOOKUP(9.99999999999999E+307,$L$2:L135)+1,"")</f>
        <v/>
      </c>
      <c r="M136" s="30" t="str">
        <f>IF(AND(B136=M$1),LOOKUP(9.99999999999999E+307,$M$2:M135)+1,"")</f>
        <v/>
      </c>
      <c r="N136" s="30" t="str">
        <f>IF(AND($B136=N$1),LOOKUP(9.99999999999999E+307,$N$2:N135)+1,"")</f>
        <v/>
      </c>
      <c r="O136" s="30" t="str">
        <f>IF(AND($B136=O$1),LOOKUP(9.99999999999999E+307,$O$2:O135)+1,"")</f>
        <v/>
      </c>
      <c r="P136" s="30" t="str">
        <f>IF(AND($B136=P$1),LOOKUP(9.99999999999999E+307,$P$2:P135)+1,"")</f>
        <v/>
      </c>
      <c r="Q136" s="30" t="str">
        <f>IF(AND($B136=Q$1),LOOKUP(9.99999999999999E+307,$Q$2:Q135)+1,"")</f>
        <v/>
      </c>
      <c r="R136" s="30" t="str">
        <f>IF(AND($B136=R$1),LOOKUP(9.99999999999999E+307,$R$2:R135)+1,"")</f>
        <v/>
      </c>
      <c r="S136" s="314">
        <v>7</v>
      </c>
      <c r="T136" s="30"/>
      <c r="Z136" s="258" t="str">
        <f t="shared" si="16"/>
        <v/>
      </c>
      <c r="AA136" s="258" t="str">
        <f t="shared" si="17"/>
        <v/>
      </c>
      <c r="AB136" s="259">
        <f t="shared" si="12"/>
        <v>1</v>
      </c>
      <c r="AC136" s="259">
        <f t="shared" si="13"/>
        <v>1</v>
      </c>
      <c r="AD136" s="260">
        <f t="shared" si="14"/>
        <v>1</v>
      </c>
      <c r="AE136" s="253" t="str">
        <f t="shared" si="15"/>
        <v>ม.3/1-1</v>
      </c>
    </row>
    <row r="137" spans="1:31" ht="20.100000000000001" customHeight="1" x14ac:dyDescent="0.2">
      <c r="A137" s="30">
        <v>135</v>
      </c>
      <c r="B137" s="236" t="s">
        <v>314</v>
      </c>
      <c r="C137" s="261">
        <v>2881</v>
      </c>
      <c r="D137" s="262" t="s">
        <v>121</v>
      </c>
      <c r="E137" s="263" t="s">
        <v>456</v>
      </c>
      <c r="F137" s="263" t="s">
        <v>381</v>
      </c>
      <c r="G137" s="257" t="s">
        <v>287</v>
      </c>
      <c r="H137" s="30">
        <f>IF(AND(S137=H$1),LOOKUP(9.99999999999999E+307,$H$2:H136)+1,"")</f>
        <v>5</v>
      </c>
      <c r="I137" s="30" t="str">
        <f>IF(AND(B137=I$1),LOOKUP(9.99999999999999E+307,$I$2:I136)+1,"")</f>
        <v/>
      </c>
      <c r="J137" s="30" t="str">
        <f>IF(AND(B137=J$1),LOOKUP(9.99999999999999E+307,$J$2:J136)+1,"")</f>
        <v/>
      </c>
      <c r="K137" s="30" t="str">
        <f>IF(AND(B137=K$1),LOOKUP(9.99999999999999E+307,$K$2:K136)+1,"")</f>
        <v/>
      </c>
      <c r="L137" s="30" t="str">
        <f>IF(AND(B137=L$1),LOOKUP(9.99999999999999E+307,$L$2:L136)+1,"")</f>
        <v/>
      </c>
      <c r="M137" s="30" t="str">
        <f>IF(AND(B137=M$1),LOOKUP(9.99999999999999E+307,$M$2:M136)+1,"")</f>
        <v/>
      </c>
      <c r="N137" s="30" t="str">
        <f>IF(AND($B137=N$1),LOOKUP(9.99999999999999E+307,$N$2:N136)+1,"")</f>
        <v/>
      </c>
      <c r="O137" s="30" t="str">
        <f>IF(AND($B137=O$1),LOOKUP(9.99999999999999E+307,$O$2:O136)+1,"")</f>
        <v/>
      </c>
      <c r="P137" s="30" t="str">
        <f>IF(AND($B137=P$1),LOOKUP(9.99999999999999E+307,$P$2:P136)+1,"")</f>
        <v/>
      </c>
      <c r="Q137" s="30" t="str">
        <f>IF(AND($B137=Q$1),LOOKUP(9.99999999999999E+307,$Q$2:Q136)+1,"")</f>
        <v/>
      </c>
      <c r="R137" s="30" t="str">
        <f>IF(AND($B137=R$1),LOOKUP(9.99999999999999E+307,$R$2:R136)+1,"")</f>
        <v/>
      </c>
      <c r="S137" s="314">
        <v>6</v>
      </c>
      <c r="T137" s="30"/>
      <c r="Z137" s="258" t="str">
        <f t="shared" si="16"/>
        <v/>
      </c>
      <c r="AA137" s="258" t="str">
        <f t="shared" si="17"/>
        <v/>
      </c>
      <c r="AB137" s="259">
        <f t="shared" si="12"/>
        <v>1</v>
      </c>
      <c r="AC137" s="259">
        <f t="shared" si="13"/>
        <v>1</v>
      </c>
      <c r="AD137" s="260">
        <f t="shared" si="14"/>
        <v>1</v>
      </c>
      <c r="AE137" s="253" t="str">
        <f t="shared" si="15"/>
        <v>ม.3/1-1</v>
      </c>
    </row>
    <row r="138" spans="1:31" ht="20.100000000000001" customHeight="1" x14ac:dyDescent="0.2">
      <c r="A138" s="30">
        <v>136</v>
      </c>
      <c r="B138" s="236" t="s">
        <v>314</v>
      </c>
      <c r="C138" s="261">
        <v>2884</v>
      </c>
      <c r="D138" s="262" t="s">
        <v>121</v>
      </c>
      <c r="E138" s="263" t="s">
        <v>457</v>
      </c>
      <c r="F138" s="263" t="s">
        <v>458</v>
      </c>
      <c r="G138" s="257" t="s">
        <v>212</v>
      </c>
      <c r="H138" s="30">
        <f>IF(AND(S138=H$1),LOOKUP(9.99999999999999E+307,$H$2:H137)+1,"")</f>
        <v>6</v>
      </c>
      <c r="I138" s="30" t="str">
        <f>IF(AND(B138=I$1),LOOKUP(9.99999999999999E+307,$I$2:I137)+1,"")</f>
        <v/>
      </c>
      <c r="J138" s="30" t="str">
        <f>IF(AND(B138=J$1),LOOKUP(9.99999999999999E+307,$J$2:J137)+1,"")</f>
        <v/>
      </c>
      <c r="K138" s="30" t="str">
        <f>IF(AND(B138=K$1),LOOKUP(9.99999999999999E+307,$K$2:K137)+1,"")</f>
        <v/>
      </c>
      <c r="L138" s="30" t="str">
        <f>IF(AND(B138=L$1),LOOKUP(9.99999999999999E+307,$L$2:L137)+1,"")</f>
        <v/>
      </c>
      <c r="M138" s="30" t="str">
        <f>IF(AND(B138=M$1),LOOKUP(9.99999999999999E+307,$M$2:M137)+1,"")</f>
        <v/>
      </c>
      <c r="N138" s="30" t="str">
        <f>IF(AND($B138=N$1),LOOKUP(9.99999999999999E+307,$N$2:N137)+1,"")</f>
        <v/>
      </c>
      <c r="O138" s="30" t="str">
        <f>IF(AND($B138=O$1),LOOKUP(9.99999999999999E+307,$O$2:O137)+1,"")</f>
        <v/>
      </c>
      <c r="P138" s="30" t="str">
        <f>IF(AND($B138=P$1),LOOKUP(9.99999999999999E+307,$P$2:P137)+1,"")</f>
        <v/>
      </c>
      <c r="Q138" s="30" t="str">
        <f>IF(AND($B138=Q$1),LOOKUP(9.99999999999999E+307,$Q$2:Q137)+1,"")</f>
        <v/>
      </c>
      <c r="R138" s="30" t="str">
        <f>IF(AND($B138=R$1),LOOKUP(9.99999999999999E+307,$R$2:R137)+1,"")</f>
        <v/>
      </c>
      <c r="S138" s="314">
        <v>6</v>
      </c>
      <c r="T138" s="30"/>
      <c r="Z138" s="258" t="str">
        <f t="shared" si="16"/>
        <v/>
      </c>
      <c r="AA138" s="258" t="str">
        <f t="shared" si="17"/>
        <v/>
      </c>
      <c r="AB138" s="259">
        <f t="shared" si="12"/>
        <v>1</v>
      </c>
      <c r="AC138" s="259">
        <f t="shared" si="13"/>
        <v>1</v>
      </c>
      <c r="AD138" s="260">
        <f t="shared" si="14"/>
        <v>1</v>
      </c>
      <c r="AE138" s="253" t="str">
        <f t="shared" si="15"/>
        <v>ม.3/1-1</v>
      </c>
    </row>
    <row r="139" spans="1:31" ht="20.100000000000001" customHeight="1" x14ac:dyDescent="0.2">
      <c r="A139" s="30">
        <v>137</v>
      </c>
      <c r="B139" s="236" t="s">
        <v>314</v>
      </c>
      <c r="C139" s="261">
        <v>2894</v>
      </c>
      <c r="D139" s="262" t="s">
        <v>121</v>
      </c>
      <c r="E139" s="263" t="s">
        <v>406</v>
      </c>
      <c r="F139" s="263" t="s">
        <v>407</v>
      </c>
      <c r="G139" s="257" t="s">
        <v>288</v>
      </c>
      <c r="H139" s="30">
        <f>IF(AND(S139=H$1),LOOKUP(9.99999999999999E+307,$H$2:H138)+1,"")</f>
        <v>7</v>
      </c>
      <c r="I139" s="30" t="str">
        <f>IF(AND(B139=I$1),LOOKUP(9.99999999999999E+307,$I$2:I138)+1,"")</f>
        <v/>
      </c>
      <c r="J139" s="30" t="str">
        <f>IF(AND(B139=J$1),LOOKUP(9.99999999999999E+307,$J$2:J138)+1,"")</f>
        <v/>
      </c>
      <c r="K139" s="30" t="str">
        <f>IF(AND(B139=K$1),LOOKUP(9.99999999999999E+307,$K$2:K138)+1,"")</f>
        <v/>
      </c>
      <c r="L139" s="30" t="str">
        <f>IF(AND(B139=L$1),LOOKUP(9.99999999999999E+307,$L$2:L138)+1,"")</f>
        <v/>
      </c>
      <c r="M139" s="30" t="str">
        <f>IF(AND(B139=M$1),LOOKUP(9.99999999999999E+307,$M$2:M138)+1,"")</f>
        <v/>
      </c>
      <c r="N139" s="30" t="str">
        <f>IF(AND($B139=N$1),LOOKUP(9.99999999999999E+307,$N$2:N138)+1,"")</f>
        <v/>
      </c>
      <c r="O139" s="30" t="str">
        <f>IF(AND($B139=O$1),LOOKUP(9.99999999999999E+307,$O$2:O138)+1,"")</f>
        <v/>
      </c>
      <c r="P139" s="30" t="str">
        <f>IF(AND($B139=P$1),LOOKUP(9.99999999999999E+307,$P$2:P138)+1,"")</f>
        <v/>
      </c>
      <c r="Q139" s="30" t="str">
        <f>IF(AND($B139=Q$1),LOOKUP(9.99999999999999E+307,$Q$2:Q138)+1,"")</f>
        <v/>
      </c>
      <c r="R139" s="30" t="str">
        <f>IF(AND($B139=R$1),LOOKUP(9.99999999999999E+307,$R$2:R138)+1,"")</f>
        <v/>
      </c>
      <c r="S139" s="314">
        <v>6</v>
      </c>
      <c r="T139" s="30"/>
      <c r="Z139" s="258" t="str">
        <f t="shared" si="16"/>
        <v/>
      </c>
      <c r="AA139" s="258" t="str">
        <f t="shared" si="17"/>
        <v/>
      </c>
      <c r="AB139" s="259">
        <f t="shared" si="12"/>
        <v>1</v>
      </c>
      <c r="AC139" s="259">
        <f t="shared" si="13"/>
        <v>1</v>
      </c>
      <c r="AD139" s="260">
        <f t="shared" si="14"/>
        <v>1</v>
      </c>
      <c r="AE139" s="253" t="str">
        <f t="shared" si="15"/>
        <v>ม.3/1-1</v>
      </c>
    </row>
    <row r="140" spans="1:31" ht="20.100000000000001" customHeight="1" x14ac:dyDescent="0.2">
      <c r="A140" s="30">
        <v>138</v>
      </c>
      <c r="B140" s="236" t="s">
        <v>314</v>
      </c>
      <c r="C140" s="261">
        <v>2895</v>
      </c>
      <c r="D140" s="262" t="s">
        <v>121</v>
      </c>
      <c r="E140" s="263" t="s">
        <v>478</v>
      </c>
      <c r="F140" s="263" t="s">
        <v>215</v>
      </c>
      <c r="G140" s="257" t="s">
        <v>289</v>
      </c>
      <c r="H140" s="30" t="str">
        <f>IF(AND(S140=H$1),LOOKUP(9.99999999999999E+307,$H$2:H139)+1,"")</f>
        <v/>
      </c>
      <c r="I140" s="30" t="str">
        <f>IF(AND(B140=I$1),LOOKUP(9.99999999999999E+307,$I$2:I139)+1,"")</f>
        <v/>
      </c>
      <c r="J140" s="30" t="str">
        <f>IF(AND(B140=J$1),LOOKUP(9.99999999999999E+307,$J$2:J139)+1,"")</f>
        <v/>
      </c>
      <c r="K140" s="30" t="str">
        <f>IF(AND(B140=K$1),LOOKUP(9.99999999999999E+307,$K$2:K139)+1,"")</f>
        <v/>
      </c>
      <c r="L140" s="30" t="str">
        <f>IF(AND(B140=L$1),LOOKUP(9.99999999999999E+307,$L$2:L139)+1,"")</f>
        <v/>
      </c>
      <c r="M140" s="30" t="str">
        <f>IF(AND(B140=M$1),LOOKUP(9.99999999999999E+307,$M$2:M139)+1,"")</f>
        <v/>
      </c>
      <c r="N140" s="30" t="str">
        <f>IF(AND($B140=N$1),LOOKUP(9.99999999999999E+307,$N$2:N139)+1,"")</f>
        <v/>
      </c>
      <c r="O140" s="30" t="str">
        <f>IF(AND($B140=O$1),LOOKUP(9.99999999999999E+307,$O$2:O139)+1,"")</f>
        <v/>
      </c>
      <c r="P140" s="30" t="str">
        <f>IF(AND($B140=P$1),LOOKUP(9.99999999999999E+307,$P$2:P139)+1,"")</f>
        <v/>
      </c>
      <c r="Q140" s="30" t="str">
        <f>IF(AND($B140=Q$1),LOOKUP(9.99999999999999E+307,$Q$2:Q139)+1,"")</f>
        <v/>
      </c>
      <c r="R140" s="30" t="str">
        <f>IF(AND($B140=R$1),LOOKUP(9.99999999999999E+307,$R$2:R139)+1,"")</f>
        <v/>
      </c>
      <c r="S140" s="314">
        <v>10</v>
      </c>
      <c r="T140" s="30"/>
      <c r="Z140" s="258" t="str">
        <f t="shared" si="16"/>
        <v/>
      </c>
      <c r="AA140" s="258" t="str">
        <f t="shared" si="17"/>
        <v/>
      </c>
      <c r="AB140" s="259">
        <f t="shared" si="12"/>
        <v>1</v>
      </c>
      <c r="AC140" s="259">
        <f t="shared" si="13"/>
        <v>1</v>
      </c>
      <c r="AD140" s="260">
        <f t="shared" si="14"/>
        <v>1</v>
      </c>
      <c r="AE140" s="253" t="str">
        <f t="shared" si="15"/>
        <v>ม.3/1-1</v>
      </c>
    </row>
    <row r="141" spans="1:31" ht="20.100000000000001" customHeight="1" x14ac:dyDescent="0.2">
      <c r="A141" s="30">
        <v>139</v>
      </c>
      <c r="B141" s="236" t="s">
        <v>314</v>
      </c>
      <c r="C141" s="261">
        <v>2899</v>
      </c>
      <c r="D141" s="262" t="s">
        <v>121</v>
      </c>
      <c r="E141" s="263" t="s">
        <v>392</v>
      </c>
      <c r="F141" s="263" t="s">
        <v>408</v>
      </c>
      <c r="G141" s="257" t="s">
        <v>290</v>
      </c>
      <c r="H141" s="30" t="str">
        <f>IF(AND(S141=H$1),LOOKUP(9.99999999999999E+307,$H$2:H140)+1,"")</f>
        <v/>
      </c>
      <c r="I141" s="30" t="str">
        <f>IF(AND(B141=I$1),LOOKUP(9.99999999999999E+307,$I$2:I140)+1,"")</f>
        <v/>
      </c>
      <c r="J141" s="30" t="str">
        <f>IF(AND(B141=J$1),LOOKUP(9.99999999999999E+307,$J$2:J140)+1,"")</f>
        <v/>
      </c>
      <c r="K141" s="30" t="str">
        <f>IF(AND(B141=K$1),LOOKUP(9.99999999999999E+307,$K$2:K140)+1,"")</f>
        <v/>
      </c>
      <c r="L141" s="30" t="str">
        <f>IF(AND(B141=L$1),LOOKUP(9.99999999999999E+307,$L$2:L140)+1,"")</f>
        <v/>
      </c>
      <c r="M141" s="30" t="str">
        <f>IF(AND(B141=M$1),LOOKUP(9.99999999999999E+307,$M$2:M140)+1,"")</f>
        <v/>
      </c>
      <c r="N141" s="30" t="str">
        <f>IF(AND($B141=N$1),LOOKUP(9.99999999999999E+307,$N$2:N140)+1,"")</f>
        <v/>
      </c>
      <c r="O141" s="30" t="str">
        <f>IF(AND($B141=O$1),LOOKUP(9.99999999999999E+307,$O$2:O140)+1,"")</f>
        <v/>
      </c>
      <c r="P141" s="30" t="str">
        <f>IF(AND($B141=P$1),LOOKUP(9.99999999999999E+307,$P$2:P140)+1,"")</f>
        <v/>
      </c>
      <c r="Q141" s="30" t="str">
        <f>IF(AND($B141=Q$1),LOOKUP(9.99999999999999E+307,$Q$2:Q140)+1,"")</f>
        <v/>
      </c>
      <c r="R141" s="30" t="str">
        <f>IF(AND($B141=R$1),LOOKUP(9.99999999999999E+307,$R$2:R140)+1,"")</f>
        <v/>
      </c>
      <c r="S141" s="314">
        <v>2</v>
      </c>
      <c r="T141" s="30"/>
      <c r="Z141" s="258" t="str">
        <f t="shared" si="16"/>
        <v/>
      </c>
      <c r="AA141" s="258" t="str">
        <f t="shared" si="17"/>
        <v/>
      </c>
      <c r="AB141" s="259">
        <f t="shared" si="12"/>
        <v>1</v>
      </c>
      <c r="AC141" s="259">
        <f t="shared" si="13"/>
        <v>1</v>
      </c>
      <c r="AD141" s="260">
        <f t="shared" si="14"/>
        <v>1</v>
      </c>
      <c r="AE141" s="253" t="str">
        <f t="shared" si="15"/>
        <v>ม.3/1-1</v>
      </c>
    </row>
    <row r="142" spans="1:31" ht="20.100000000000001" customHeight="1" x14ac:dyDescent="0.2">
      <c r="A142" s="30">
        <v>140</v>
      </c>
      <c r="B142" s="236" t="s">
        <v>314</v>
      </c>
      <c r="C142" s="261">
        <v>2901</v>
      </c>
      <c r="D142" s="262" t="s">
        <v>121</v>
      </c>
      <c r="E142" s="263" t="s">
        <v>462</v>
      </c>
      <c r="F142" s="263" t="s">
        <v>463</v>
      </c>
      <c r="G142" s="257" t="s">
        <v>291</v>
      </c>
      <c r="H142" s="30" t="str">
        <f>IF(AND(S142=H$1),LOOKUP(9.99999999999999E+307,$H$2:H141)+1,"")</f>
        <v/>
      </c>
      <c r="I142" s="30" t="str">
        <f>IF(AND(B142=I$1),LOOKUP(9.99999999999999E+307,$I$2:I141)+1,"")</f>
        <v/>
      </c>
      <c r="J142" s="30" t="str">
        <f>IF(AND(B142=J$1),LOOKUP(9.99999999999999E+307,$J$2:J141)+1,"")</f>
        <v/>
      </c>
      <c r="K142" s="30" t="str">
        <f>IF(AND(B142=K$1),LOOKUP(9.99999999999999E+307,$K$2:K141)+1,"")</f>
        <v/>
      </c>
      <c r="L142" s="30" t="str">
        <f>IF(AND(B142=L$1),LOOKUP(9.99999999999999E+307,$L$2:L141)+1,"")</f>
        <v/>
      </c>
      <c r="M142" s="30" t="str">
        <f>IF(AND(B142=M$1),LOOKUP(9.99999999999999E+307,$M$2:M141)+1,"")</f>
        <v/>
      </c>
      <c r="N142" s="30" t="str">
        <f>IF(AND($B142=N$1),LOOKUP(9.99999999999999E+307,$N$2:N141)+1,"")</f>
        <v/>
      </c>
      <c r="O142" s="30" t="str">
        <f>IF(AND($B142=O$1),LOOKUP(9.99999999999999E+307,$O$2:O141)+1,"")</f>
        <v/>
      </c>
      <c r="P142" s="30" t="str">
        <f>IF(AND($B142=P$1),LOOKUP(9.99999999999999E+307,$P$2:P141)+1,"")</f>
        <v/>
      </c>
      <c r="Q142" s="30" t="str">
        <f>IF(AND($B142=Q$1),LOOKUP(9.99999999999999E+307,$Q$2:Q141)+1,"")</f>
        <v/>
      </c>
      <c r="R142" s="30" t="str">
        <f>IF(AND($B142=R$1),LOOKUP(9.99999999999999E+307,$R$2:R141)+1,"")</f>
        <v/>
      </c>
      <c r="S142" s="314">
        <v>2</v>
      </c>
      <c r="T142" s="30"/>
      <c r="Z142" s="258" t="str">
        <f t="shared" si="16"/>
        <v/>
      </c>
      <c r="AA142" s="258" t="str">
        <f t="shared" si="17"/>
        <v/>
      </c>
      <c r="AB142" s="259">
        <f t="shared" si="12"/>
        <v>1</v>
      </c>
      <c r="AC142" s="259">
        <f t="shared" si="13"/>
        <v>1</v>
      </c>
      <c r="AD142" s="260">
        <f t="shared" si="14"/>
        <v>1</v>
      </c>
      <c r="AE142" s="253" t="str">
        <f t="shared" si="15"/>
        <v>ม.3/1-1</v>
      </c>
    </row>
    <row r="143" spans="1:31" ht="20.100000000000001" customHeight="1" x14ac:dyDescent="0.2">
      <c r="A143" s="30">
        <v>141</v>
      </c>
      <c r="B143" s="236" t="s">
        <v>314</v>
      </c>
      <c r="C143" s="261">
        <v>3051</v>
      </c>
      <c r="D143" s="262" t="s">
        <v>121</v>
      </c>
      <c r="E143" s="263" t="s">
        <v>413</v>
      </c>
      <c r="F143" s="263" t="s">
        <v>395</v>
      </c>
      <c r="G143" s="257" t="s">
        <v>376</v>
      </c>
      <c r="H143" s="30" t="str">
        <f>IF(AND(S143=H$1),LOOKUP(9.99999999999999E+307,$H$2:H142)+1,"")</f>
        <v/>
      </c>
      <c r="I143" s="30" t="str">
        <f>IF(AND(B143=I$1),LOOKUP(9.99999999999999E+307,$I$2:I142)+1,"")</f>
        <v/>
      </c>
      <c r="J143" s="30" t="str">
        <f>IF(AND(B143=J$1),LOOKUP(9.99999999999999E+307,$J$2:J142)+1,"")</f>
        <v/>
      </c>
      <c r="K143" s="30" t="str">
        <f>IF(AND(B143=K$1),LOOKUP(9.99999999999999E+307,$K$2:K142)+1,"")</f>
        <v/>
      </c>
      <c r="L143" s="30" t="str">
        <f>IF(AND(B143=L$1),LOOKUP(9.99999999999999E+307,$L$2:L142)+1,"")</f>
        <v/>
      </c>
      <c r="M143" s="30" t="str">
        <f>IF(AND(B143=M$1),LOOKUP(9.99999999999999E+307,$M$2:M142)+1,"")</f>
        <v/>
      </c>
      <c r="N143" s="30" t="str">
        <f>IF(AND($B143=N$1),LOOKUP(9.99999999999999E+307,$N$2:N142)+1,"")</f>
        <v/>
      </c>
      <c r="O143" s="30" t="str">
        <f>IF(AND($B143=O$1),LOOKUP(9.99999999999999E+307,$O$2:O142)+1,"")</f>
        <v/>
      </c>
      <c r="P143" s="30" t="str">
        <f>IF(AND($B143=P$1),LOOKUP(9.99999999999999E+307,$P$2:P142)+1,"")</f>
        <v/>
      </c>
      <c r="Q143" s="30" t="str">
        <f>IF(AND($B143=Q$1),LOOKUP(9.99999999999999E+307,$Q$2:Q142)+1,"")</f>
        <v/>
      </c>
      <c r="R143" s="30" t="str">
        <f>IF(AND($B143=R$1),LOOKUP(9.99999999999999E+307,$R$2:R142)+1,"")</f>
        <v/>
      </c>
      <c r="S143" s="314">
        <v>2</v>
      </c>
      <c r="T143" s="30"/>
      <c r="Z143" s="258" t="str">
        <f t="shared" si="16"/>
        <v/>
      </c>
      <c r="AA143" s="258" t="str">
        <f t="shared" si="17"/>
        <v/>
      </c>
      <c r="AB143" s="259">
        <f t="shared" si="12"/>
        <v>1</v>
      </c>
      <c r="AC143" s="259">
        <f t="shared" si="13"/>
        <v>1</v>
      </c>
      <c r="AD143" s="260">
        <f t="shared" si="14"/>
        <v>1</v>
      </c>
      <c r="AE143" s="253" t="str">
        <f t="shared" si="15"/>
        <v>ม.3/1-1</v>
      </c>
    </row>
    <row r="144" spans="1:31" ht="20.100000000000001" customHeight="1" x14ac:dyDescent="0.2">
      <c r="A144" s="30">
        <v>142</v>
      </c>
      <c r="B144" s="236" t="s">
        <v>314</v>
      </c>
      <c r="C144" s="261">
        <v>3055</v>
      </c>
      <c r="D144" s="262" t="s">
        <v>121</v>
      </c>
      <c r="E144" s="263" t="s">
        <v>467</v>
      </c>
      <c r="F144" s="263" t="s">
        <v>468</v>
      </c>
      <c r="G144" s="257" t="s">
        <v>293</v>
      </c>
      <c r="H144" s="30">
        <f>IF(AND(S144=H$1),LOOKUP(9.99999999999999E+307,$H$2:H143)+1,"")</f>
        <v>8</v>
      </c>
      <c r="I144" s="30" t="str">
        <f>IF(AND(B144=I$1),LOOKUP(9.99999999999999E+307,$I$2:I143)+1,"")</f>
        <v/>
      </c>
      <c r="J144" s="30" t="str">
        <f>IF(AND(B144=J$1),LOOKUP(9.99999999999999E+307,$J$2:J143)+1,"")</f>
        <v/>
      </c>
      <c r="K144" s="30" t="str">
        <f>IF(AND(B144=K$1),LOOKUP(9.99999999999999E+307,$K$2:K143)+1,"")</f>
        <v/>
      </c>
      <c r="L144" s="30" t="str">
        <f>IF(AND(B144=L$1),LOOKUP(9.99999999999999E+307,$L$2:L143)+1,"")</f>
        <v/>
      </c>
      <c r="M144" s="30" t="str">
        <f>IF(AND(B144=M$1),LOOKUP(9.99999999999999E+307,$M$2:M143)+1,"")</f>
        <v/>
      </c>
      <c r="N144" s="30" t="str">
        <f>IF(AND($B144=N$1),LOOKUP(9.99999999999999E+307,$N$2:N143)+1,"")</f>
        <v/>
      </c>
      <c r="O144" s="30" t="str">
        <f>IF(AND($B144=O$1),LOOKUP(9.99999999999999E+307,$O$2:O143)+1,"")</f>
        <v/>
      </c>
      <c r="P144" s="30" t="str">
        <f>IF(AND($B144=P$1),LOOKUP(9.99999999999999E+307,$P$2:P143)+1,"")</f>
        <v/>
      </c>
      <c r="Q144" s="30" t="str">
        <f>IF(AND($B144=Q$1),LOOKUP(9.99999999999999E+307,$Q$2:Q143)+1,"")</f>
        <v/>
      </c>
      <c r="R144" s="30" t="str">
        <f>IF(AND($B144=R$1),LOOKUP(9.99999999999999E+307,$R$2:R143)+1,"")</f>
        <v/>
      </c>
      <c r="S144" s="314">
        <v>6</v>
      </c>
      <c r="T144" s="30"/>
      <c r="Z144" s="258" t="str">
        <f t="shared" si="16"/>
        <v/>
      </c>
      <c r="AA144" s="258" t="str">
        <f t="shared" si="17"/>
        <v/>
      </c>
      <c r="AB144" s="259">
        <f t="shared" si="12"/>
        <v>1</v>
      </c>
      <c r="AC144" s="259">
        <f t="shared" si="13"/>
        <v>1</v>
      </c>
      <c r="AD144" s="260">
        <f t="shared" si="14"/>
        <v>1</v>
      </c>
      <c r="AE144" s="253" t="str">
        <f t="shared" si="15"/>
        <v>ม.3/1-1</v>
      </c>
    </row>
    <row r="145" spans="1:31" ht="20.100000000000001" customHeight="1" x14ac:dyDescent="0.2">
      <c r="A145" s="30">
        <v>143</v>
      </c>
      <c r="B145" s="236" t="s">
        <v>314</v>
      </c>
      <c r="C145" s="261">
        <v>3060</v>
      </c>
      <c r="D145" s="262" t="s">
        <v>121</v>
      </c>
      <c r="E145" s="263" t="s">
        <v>414</v>
      </c>
      <c r="F145" s="263" t="s">
        <v>415</v>
      </c>
      <c r="G145" s="257" t="s">
        <v>294</v>
      </c>
      <c r="H145" s="30" t="str">
        <f>IF(AND(S145=H$1),LOOKUP(9.99999999999999E+307,$H$2:H144)+1,"")</f>
        <v/>
      </c>
      <c r="I145" s="30" t="str">
        <f>IF(AND(B145=I$1),LOOKUP(9.99999999999999E+307,$I$2:I144)+1,"")</f>
        <v/>
      </c>
      <c r="J145" s="30" t="str">
        <f>IF(AND(B145=J$1),LOOKUP(9.99999999999999E+307,$J$2:J144)+1,"")</f>
        <v/>
      </c>
      <c r="K145" s="30" t="str">
        <f>IF(AND(B145=K$1),LOOKUP(9.99999999999999E+307,$K$2:K144)+1,"")</f>
        <v/>
      </c>
      <c r="L145" s="30" t="str">
        <f>IF(AND(B145=L$1),LOOKUP(9.99999999999999E+307,$L$2:L144)+1,"")</f>
        <v/>
      </c>
      <c r="M145" s="30" t="str">
        <f>IF(AND(B145=M$1),LOOKUP(9.99999999999999E+307,$M$2:M144)+1,"")</f>
        <v/>
      </c>
      <c r="N145" s="30" t="str">
        <f>IF(AND($B145=N$1),LOOKUP(9.99999999999999E+307,$N$2:N144)+1,"")</f>
        <v/>
      </c>
      <c r="O145" s="30" t="str">
        <f>IF(AND($B145=O$1),LOOKUP(9.99999999999999E+307,$O$2:O144)+1,"")</f>
        <v/>
      </c>
      <c r="P145" s="30" t="str">
        <f>IF(AND($B145=P$1),LOOKUP(9.99999999999999E+307,$P$2:P144)+1,"")</f>
        <v/>
      </c>
      <c r="Q145" s="30" t="str">
        <f>IF(AND($B145=Q$1),LOOKUP(9.99999999999999E+307,$Q$2:Q144)+1,"")</f>
        <v/>
      </c>
      <c r="R145" s="30" t="str">
        <f>IF(AND($B145=R$1),LOOKUP(9.99999999999999E+307,$R$2:R144)+1,"")</f>
        <v/>
      </c>
      <c r="S145" s="314">
        <v>3</v>
      </c>
      <c r="T145" s="30"/>
      <c r="Z145" s="258" t="str">
        <f t="shared" si="16"/>
        <v/>
      </c>
      <c r="AA145" s="258" t="str">
        <f t="shared" si="17"/>
        <v/>
      </c>
      <c r="AB145" s="259">
        <f t="shared" si="12"/>
        <v>1</v>
      </c>
      <c r="AC145" s="259">
        <f t="shared" si="13"/>
        <v>1</v>
      </c>
      <c r="AD145" s="260">
        <f t="shared" si="14"/>
        <v>1</v>
      </c>
      <c r="AE145" s="253" t="str">
        <f t="shared" si="15"/>
        <v>ม.3/1-1</v>
      </c>
    </row>
    <row r="146" spans="1:31" ht="20.100000000000001" customHeight="1" x14ac:dyDescent="0.2">
      <c r="A146" s="30">
        <v>144</v>
      </c>
      <c r="B146" s="236" t="s">
        <v>314</v>
      </c>
      <c r="C146" s="261">
        <v>3098</v>
      </c>
      <c r="D146" s="262" t="s">
        <v>121</v>
      </c>
      <c r="E146" s="263" t="s">
        <v>416</v>
      </c>
      <c r="F146" s="263" t="s">
        <v>417</v>
      </c>
      <c r="G146" s="257" t="s">
        <v>295</v>
      </c>
      <c r="H146" s="30">
        <f>IF(AND(S146=H$1),LOOKUP(9.99999999999999E+307,$H$2:H145)+1,"")</f>
        <v>9</v>
      </c>
      <c r="I146" s="30" t="str">
        <f>IF(AND(B146=I$1),LOOKUP(9.99999999999999E+307,$I$2:I145)+1,"")</f>
        <v/>
      </c>
      <c r="J146" s="30" t="str">
        <f>IF(AND(B146=J$1),LOOKUP(9.99999999999999E+307,$J$2:J145)+1,"")</f>
        <v/>
      </c>
      <c r="K146" s="30" t="str">
        <f>IF(AND(B146=K$1),LOOKUP(9.99999999999999E+307,$K$2:K145)+1,"")</f>
        <v/>
      </c>
      <c r="L146" s="30" t="str">
        <f>IF(AND(B146=L$1),LOOKUP(9.99999999999999E+307,$L$2:L145)+1,"")</f>
        <v/>
      </c>
      <c r="M146" s="30" t="str">
        <f>IF(AND(B146=M$1),LOOKUP(9.99999999999999E+307,$M$2:M145)+1,"")</f>
        <v/>
      </c>
      <c r="N146" s="30" t="str">
        <f>IF(AND($B146=N$1),LOOKUP(9.99999999999999E+307,$N$2:N145)+1,"")</f>
        <v/>
      </c>
      <c r="O146" s="30" t="str">
        <f>IF(AND($B146=O$1),LOOKUP(9.99999999999999E+307,$O$2:O145)+1,"")</f>
        <v/>
      </c>
      <c r="P146" s="30" t="str">
        <f>IF(AND($B146=P$1),LOOKUP(9.99999999999999E+307,$P$2:P145)+1,"")</f>
        <v/>
      </c>
      <c r="Q146" s="30" t="str">
        <f>IF(AND($B146=Q$1),LOOKUP(9.99999999999999E+307,$Q$2:Q145)+1,"")</f>
        <v/>
      </c>
      <c r="R146" s="30" t="str">
        <f>IF(AND($B146=R$1),LOOKUP(9.99999999999999E+307,$R$2:R145)+1,"")</f>
        <v/>
      </c>
      <c r="S146" s="314">
        <v>6</v>
      </c>
      <c r="T146" s="30"/>
      <c r="Z146" s="258" t="str">
        <f t="shared" si="16"/>
        <v/>
      </c>
      <c r="AA146" s="258" t="str">
        <f t="shared" si="17"/>
        <v/>
      </c>
      <c r="AB146" s="259">
        <f t="shared" si="12"/>
        <v>1</v>
      </c>
      <c r="AC146" s="259">
        <f t="shared" si="13"/>
        <v>1</v>
      </c>
      <c r="AD146" s="260">
        <f t="shared" si="14"/>
        <v>1</v>
      </c>
      <c r="AE146" s="253" t="str">
        <f t="shared" si="15"/>
        <v>ม.3/1-1</v>
      </c>
    </row>
    <row r="147" spans="1:31" ht="20.100000000000001" customHeight="1" x14ac:dyDescent="0.2">
      <c r="A147" s="30">
        <v>145</v>
      </c>
      <c r="B147" s="236" t="s">
        <v>314</v>
      </c>
      <c r="C147" s="261">
        <v>3157</v>
      </c>
      <c r="D147" s="262" t="s">
        <v>121</v>
      </c>
      <c r="E147" s="263" t="s">
        <v>473</v>
      </c>
      <c r="F147" s="263" t="s">
        <v>474</v>
      </c>
      <c r="G147" s="257" t="s">
        <v>296</v>
      </c>
      <c r="H147" s="30" t="str">
        <f>IF(AND(S147=H$1),LOOKUP(9.99999999999999E+307,$H$2:H146)+1,"")</f>
        <v/>
      </c>
      <c r="I147" s="30" t="str">
        <f>IF(AND(B147=I$1),LOOKUP(9.99999999999999E+307,$I$2:I146)+1,"")</f>
        <v/>
      </c>
      <c r="J147" s="30" t="str">
        <f>IF(AND(B147=J$1),LOOKUP(9.99999999999999E+307,$J$2:J146)+1,"")</f>
        <v/>
      </c>
      <c r="K147" s="30" t="str">
        <f>IF(AND(B147=K$1),LOOKUP(9.99999999999999E+307,$K$2:K146)+1,"")</f>
        <v/>
      </c>
      <c r="L147" s="30" t="str">
        <f>IF(AND(B147=L$1),LOOKUP(9.99999999999999E+307,$L$2:L146)+1,"")</f>
        <v/>
      </c>
      <c r="M147" s="30" t="str">
        <f>IF(AND(B147=M$1),LOOKUP(9.99999999999999E+307,$M$2:M146)+1,"")</f>
        <v/>
      </c>
      <c r="N147" s="30" t="str">
        <f>IF(AND($B147=N$1),LOOKUP(9.99999999999999E+307,$N$2:N146)+1,"")</f>
        <v/>
      </c>
      <c r="O147" s="30" t="str">
        <f>IF(AND($B147=O$1),LOOKUP(9.99999999999999E+307,$O$2:O146)+1,"")</f>
        <v/>
      </c>
      <c r="P147" s="30" t="str">
        <f>IF(AND($B147=P$1),LOOKUP(9.99999999999999E+307,$P$2:P146)+1,"")</f>
        <v/>
      </c>
      <c r="Q147" s="30" t="str">
        <f>IF(AND($B147=Q$1),LOOKUP(9.99999999999999E+307,$Q$2:Q146)+1,"")</f>
        <v/>
      </c>
      <c r="R147" s="30" t="str">
        <f>IF(AND($B147=R$1),LOOKUP(9.99999999999999E+307,$R$2:R146)+1,"")</f>
        <v/>
      </c>
      <c r="S147" s="314">
        <v>2</v>
      </c>
      <c r="T147" s="30"/>
      <c r="Z147" s="258" t="str">
        <f t="shared" si="16"/>
        <v/>
      </c>
      <c r="AA147" s="258" t="str">
        <f t="shared" si="17"/>
        <v/>
      </c>
      <c r="AB147" s="259">
        <f t="shared" si="12"/>
        <v>1</v>
      </c>
      <c r="AC147" s="259">
        <f t="shared" si="13"/>
        <v>1</v>
      </c>
      <c r="AD147" s="260">
        <f t="shared" si="14"/>
        <v>1</v>
      </c>
      <c r="AE147" s="253" t="str">
        <f t="shared" si="15"/>
        <v>ม.3/1-1</v>
      </c>
    </row>
    <row r="148" spans="1:31" ht="20.100000000000001" customHeight="1" x14ac:dyDescent="0.2">
      <c r="A148" s="30">
        <v>146</v>
      </c>
      <c r="B148" s="236" t="s">
        <v>314</v>
      </c>
      <c r="C148" s="261">
        <v>3331</v>
      </c>
      <c r="D148" s="262" t="s">
        <v>121</v>
      </c>
      <c r="E148" s="263" t="s">
        <v>477</v>
      </c>
      <c r="F148" s="263" t="s">
        <v>326</v>
      </c>
      <c r="G148" s="257" t="s">
        <v>297</v>
      </c>
      <c r="H148" s="30" t="str">
        <f>IF(AND(S148=H$1),LOOKUP(9.99999999999999E+307,$H$2:H147)+1,"")</f>
        <v/>
      </c>
      <c r="I148" s="30" t="str">
        <f>IF(AND(B148=I$1),LOOKUP(9.99999999999999E+307,$I$2:I147)+1,"")</f>
        <v/>
      </c>
      <c r="J148" s="30" t="str">
        <f>IF(AND(B148=J$1),LOOKUP(9.99999999999999E+307,$J$2:J147)+1,"")</f>
        <v/>
      </c>
      <c r="K148" s="30" t="str">
        <f>IF(AND(B148=K$1),LOOKUP(9.99999999999999E+307,$K$2:K147)+1,"")</f>
        <v/>
      </c>
      <c r="L148" s="30" t="str">
        <f>IF(AND(B148=L$1),LOOKUP(9.99999999999999E+307,$L$2:L147)+1,"")</f>
        <v/>
      </c>
      <c r="M148" s="30" t="str">
        <f>IF(AND(B148=M$1),LOOKUP(9.99999999999999E+307,$M$2:M147)+1,"")</f>
        <v/>
      </c>
      <c r="N148" s="30" t="str">
        <f>IF(AND($B148=N$1),LOOKUP(9.99999999999999E+307,$N$2:N147)+1,"")</f>
        <v/>
      </c>
      <c r="O148" s="30" t="str">
        <f>IF(AND($B148=O$1),LOOKUP(9.99999999999999E+307,$O$2:O147)+1,"")</f>
        <v/>
      </c>
      <c r="P148" s="30" t="str">
        <f>IF(AND($B148=P$1),LOOKUP(9.99999999999999E+307,$P$2:P147)+1,"")</f>
        <v/>
      </c>
      <c r="Q148" s="30" t="str">
        <f>IF(AND($B148=Q$1),LOOKUP(9.99999999999999E+307,$Q$2:Q147)+1,"")</f>
        <v/>
      </c>
      <c r="R148" s="30" t="str">
        <f>IF(AND($B148=R$1),LOOKUP(9.99999999999999E+307,$R$2:R147)+1,"")</f>
        <v/>
      </c>
      <c r="S148" s="314">
        <v>10</v>
      </c>
      <c r="T148" s="30"/>
      <c r="Z148" s="258" t="str">
        <f t="shared" si="16"/>
        <v/>
      </c>
      <c r="AA148" s="258" t="str">
        <f t="shared" si="17"/>
        <v/>
      </c>
      <c r="AB148" s="259">
        <f t="shared" si="12"/>
        <v>1</v>
      </c>
      <c r="AC148" s="259">
        <f t="shared" si="13"/>
        <v>1</v>
      </c>
      <c r="AD148" s="260">
        <f t="shared" si="14"/>
        <v>1</v>
      </c>
      <c r="AE148" s="253" t="str">
        <f t="shared" si="15"/>
        <v>ม.3/1-1</v>
      </c>
    </row>
    <row r="149" spans="1:31" ht="20.100000000000001" customHeight="1" x14ac:dyDescent="0.2">
      <c r="A149" s="30">
        <v>147</v>
      </c>
      <c r="B149" s="236" t="s">
        <v>314</v>
      </c>
      <c r="C149" s="261">
        <v>3757</v>
      </c>
      <c r="D149" s="262" t="s">
        <v>121</v>
      </c>
      <c r="E149" s="263" t="s">
        <v>628</v>
      </c>
      <c r="F149" s="263" t="s">
        <v>629</v>
      </c>
      <c r="G149" s="257" t="s">
        <v>298</v>
      </c>
      <c r="H149" s="30" t="str">
        <f>IF(AND(S149=H$1),LOOKUP(9.99999999999999E+307,$H$2:H148)+1,"")</f>
        <v/>
      </c>
      <c r="I149" s="30" t="str">
        <f>IF(AND(B149=I$1),LOOKUP(9.99999999999999E+307,$I$2:I148)+1,"")</f>
        <v/>
      </c>
      <c r="J149" s="30" t="str">
        <f>IF(AND(B149=J$1),LOOKUP(9.99999999999999E+307,$J$2:J148)+1,"")</f>
        <v/>
      </c>
      <c r="K149" s="30" t="str">
        <f>IF(AND(B149=K$1),LOOKUP(9.99999999999999E+307,$K$2:K148)+1,"")</f>
        <v/>
      </c>
      <c r="L149" s="30" t="str">
        <f>IF(AND(B149=L$1),LOOKUP(9.99999999999999E+307,$L$2:L148)+1,"")</f>
        <v/>
      </c>
      <c r="M149" s="30" t="str">
        <f>IF(AND(B149=M$1),LOOKUP(9.99999999999999E+307,$M$2:M148)+1,"")</f>
        <v/>
      </c>
      <c r="N149" s="30" t="str">
        <f>IF(AND($B149=N$1),LOOKUP(9.99999999999999E+307,$N$2:N148)+1,"")</f>
        <v/>
      </c>
      <c r="O149" s="30" t="str">
        <f>IF(AND($B149=O$1),LOOKUP(9.99999999999999E+307,$O$2:O148)+1,"")</f>
        <v/>
      </c>
      <c r="P149" s="30" t="str">
        <f>IF(AND($B149=P$1),LOOKUP(9.99999999999999E+307,$P$2:P148)+1,"")</f>
        <v/>
      </c>
      <c r="Q149" s="30" t="str">
        <f>IF(AND($B149=Q$1),LOOKUP(9.99999999999999E+307,$Q$2:Q148)+1,"")</f>
        <v/>
      </c>
      <c r="R149" s="30" t="str">
        <f>IF(AND($B149=R$1),LOOKUP(9.99999999999999E+307,$R$2:R148)+1,"")</f>
        <v/>
      </c>
      <c r="S149" s="314">
        <v>10</v>
      </c>
      <c r="T149" s="30"/>
      <c r="Z149" s="258" t="str">
        <f t="shared" si="16"/>
        <v/>
      </c>
      <c r="AA149" s="258" t="str">
        <f t="shared" si="17"/>
        <v/>
      </c>
      <c r="AB149" s="259">
        <f t="shared" si="12"/>
        <v>1</v>
      </c>
      <c r="AC149" s="259">
        <f t="shared" si="13"/>
        <v>1</v>
      </c>
      <c r="AD149" s="260">
        <f t="shared" si="14"/>
        <v>1</v>
      </c>
      <c r="AE149" s="253" t="str">
        <f t="shared" si="15"/>
        <v>ม.3/1-1</v>
      </c>
    </row>
    <row r="150" spans="1:31" ht="20.100000000000001" customHeight="1" x14ac:dyDescent="0.2">
      <c r="A150" s="30">
        <v>148</v>
      </c>
      <c r="B150" s="236" t="s">
        <v>314</v>
      </c>
      <c r="C150" s="261">
        <v>3871</v>
      </c>
      <c r="D150" s="262" t="s">
        <v>121</v>
      </c>
      <c r="E150" s="263" t="s">
        <v>423</v>
      </c>
      <c r="F150" s="263" t="s">
        <v>424</v>
      </c>
      <c r="G150" s="257" t="s">
        <v>299</v>
      </c>
      <c r="H150" s="30">
        <f>IF(AND(S150=H$1),LOOKUP(9.99999999999999E+307,$H$2:H149)+1,"")</f>
        <v>10</v>
      </c>
      <c r="I150" s="30" t="str">
        <f>IF(AND(B150=I$1),LOOKUP(9.99999999999999E+307,$I$2:I149)+1,"")</f>
        <v/>
      </c>
      <c r="J150" s="30" t="str">
        <f>IF(AND(B150=J$1),LOOKUP(9.99999999999999E+307,$J$2:J149)+1,"")</f>
        <v/>
      </c>
      <c r="K150" s="30" t="str">
        <f>IF(AND(B150=K$1),LOOKUP(9.99999999999999E+307,$K$2:K149)+1,"")</f>
        <v/>
      </c>
      <c r="L150" s="30" t="str">
        <f>IF(AND(B150=L$1),LOOKUP(9.99999999999999E+307,$L$2:L149)+1,"")</f>
        <v/>
      </c>
      <c r="M150" s="30" t="str">
        <f>IF(AND(B150=M$1),LOOKUP(9.99999999999999E+307,$M$2:M149)+1,"")</f>
        <v/>
      </c>
      <c r="N150" s="30" t="str">
        <f>IF(AND($B150=N$1),LOOKUP(9.99999999999999E+307,$N$2:N149)+1,"")</f>
        <v/>
      </c>
      <c r="O150" s="30" t="str">
        <f>IF(AND($B150=O$1),LOOKUP(9.99999999999999E+307,$O$2:O149)+1,"")</f>
        <v/>
      </c>
      <c r="P150" s="30" t="str">
        <f>IF(AND($B150=P$1),LOOKUP(9.99999999999999E+307,$P$2:P149)+1,"")</f>
        <v/>
      </c>
      <c r="Q150" s="30" t="str">
        <f>IF(AND($B150=Q$1),LOOKUP(9.99999999999999E+307,$Q$2:Q149)+1,"")</f>
        <v/>
      </c>
      <c r="R150" s="30" t="str">
        <f>IF(AND($B150=R$1),LOOKUP(9.99999999999999E+307,$R$2:R149)+1,"")</f>
        <v/>
      </c>
      <c r="S150" s="314">
        <v>6</v>
      </c>
      <c r="T150" s="30"/>
      <c r="Z150" s="258" t="str">
        <f t="shared" si="16"/>
        <v/>
      </c>
      <c r="AA150" s="258" t="str">
        <f t="shared" si="17"/>
        <v/>
      </c>
      <c r="AB150" s="259">
        <f t="shared" si="12"/>
        <v>1</v>
      </c>
      <c r="AC150" s="259">
        <f t="shared" si="13"/>
        <v>1</v>
      </c>
      <c r="AD150" s="260">
        <f t="shared" si="14"/>
        <v>1</v>
      </c>
      <c r="AE150" s="253" t="str">
        <f t="shared" si="15"/>
        <v>ม.3/1-1</v>
      </c>
    </row>
    <row r="151" spans="1:31" ht="20.100000000000001" customHeight="1" x14ac:dyDescent="0.2">
      <c r="A151" s="30">
        <v>149</v>
      </c>
      <c r="B151" s="236" t="s">
        <v>314</v>
      </c>
      <c r="C151" s="261">
        <v>3883</v>
      </c>
      <c r="D151" s="262" t="s">
        <v>121</v>
      </c>
      <c r="E151" s="263" t="s">
        <v>391</v>
      </c>
      <c r="F151" s="263" t="s">
        <v>479</v>
      </c>
      <c r="G151" s="257" t="s">
        <v>300</v>
      </c>
      <c r="H151" s="30">
        <f>IF(AND(S151=H$1),LOOKUP(9.99999999999999E+307,$H$2:H150)+1,"")</f>
        <v>11</v>
      </c>
      <c r="I151" s="30" t="str">
        <f>IF(AND(B151=I$1),LOOKUP(9.99999999999999E+307,$I$2:I150)+1,"")</f>
        <v/>
      </c>
      <c r="J151" s="30" t="str">
        <f>IF(AND(B151=J$1),LOOKUP(9.99999999999999E+307,$J$2:J150)+1,"")</f>
        <v/>
      </c>
      <c r="K151" s="30" t="str">
        <f>IF(AND(B151=K$1),LOOKUP(9.99999999999999E+307,$K$2:K150)+1,"")</f>
        <v/>
      </c>
      <c r="L151" s="30" t="str">
        <f>IF(AND(B151=L$1),LOOKUP(9.99999999999999E+307,$L$2:L150)+1,"")</f>
        <v/>
      </c>
      <c r="M151" s="30" t="str">
        <f>IF(AND(B151=M$1),LOOKUP(9.99999999999999E+307,$M$2:M150)+1,"")</f>
        <v/>
      </c>
      <c r="N151" s="30" t="str">
        <f>IF(AND($B151=N$1),LOOKUP(9.99999999999999E+307,$N$2:N150)+1,"")</f>
        <v/>
      </c>
      <c r="O151" s="30" t="str">
        <f>IF(AND($B151=O$1),LOOKUP(9.99999999999999E+307,$O$2:O150)+1,"")</f>
        <v/>
      </c>
      <c r="P151" s="30" t="str">
        <f>IF(AND($B151=P$1),LOOKUP(9.99999999999999E+307,$P$2:P150)+1,"")</f>
        <v/>
      </c>
      <c r="Q151" s="30" t="str">
        <f>IF(AND($B151=Q$1),LOOKUP(9.99999999999999E+307,$Q$2:Q150)+1,"")</f>
        <v/>
      </c>
      <c r="R151" s="30" t="str">
        <f>IF(AND($B151=R$1),LOOKUP(9.99999999999999E+307,$R$2:R150)+1,"")</f>
        <v/>
      </c>
      <c r="S151" s="314">
        <v>6</v>
      </c>
      <c r="T151" s="30"/>
      <c r="Z151" s="258" t="str">
        <f t="shared" si="16"/>
        <v/>
      </c>
      <c r="AA151" s="258" t="str">
        <f t="shared" si="17"/>
        <v/>
      </c>
      <c r="AB151" s="259">
        <f t="shared" si="12"/>
        <v>1</v>
      </c>
      <c r="AC151" s="259">
        <f t="shared" si="13"/>
        <v>1</v>
      </c>
      <c r="AD151" s="260">
        <f t="shared" si="14"/>
        <v>1</v>
      </c>
      <c r="AE151" s="253" t="str">
        <f t="shared" si="15"/>
        <v>ม.3/1-1</v>
      </c>
    </row>
    <row r="152" spans="1:31" ht="20.100000000000001" customHeight="1" x14ac:dyDescent="0.2">
      <c r="A152" s="30">
        <v>150</v>
      </c>
      <c r="B152" s="236" t="s">
        <v>314</v>
      </c>
      <c r="C152" s="261">
        <v>2889</v>
      </c>
      <c r="D152" s="262" t="s">
        <v>210</v>
      </c>
      <c r="E152" s="263" t="s">
        <v>404</v>
      </c>
      <c r="F152" s="263" t="s">
        <v>405</v>
      </c>
      <c r="G152" s="257" t="s">
        <v>301</v>
      </c>
      <c r="H152" s="30" t="str">
        <f>IF(AND(S152=H$1),LOOKUP(9.99999999999999E+307,$H$2:H151)+1,"")</f>
        <v/>
      </c>
      <c r="I152" s="30" t="str">
        <f>IF(AND(B152=I$1),LOOKUP(9.99999999999999E+307,$I$2:I151)+1,"")</f>
        <v/>
      </c>
      <c r="J152" s="30" t="str">
        <f>IF(AND(B152=J$1),LOOKUP(9.99999999999999E+307,$J$2:J151)+1,"")</f>
        <v/>
      </c>
      <c r="K152" s="30" t="str">
        <f>IF(AND(B152=K$1),LOOKUP(9.99999999999999E+307,$K$2:K151)+1,"")</f>
        <v/>
      </c>
      <c r="L152" s="30" t="str">
        <f>IF(AND(B152=L$1),LOOKUP(9.99999999999999E+307,$L$2:L151)+1,"")</f>
        <v/>
      </c>
      <c r="M152" s="30" t="str">
        <f>IF(AND(B152=M$1),LOOKUP(9.99999999999999E+307,$M$2:M151)+1,"")</f>
        <v/>
      </c>
      <c r="N152" s="30" t="str">
        <f>IF(AND($B152=N$1),LOOKUP(9.99999999999999E+307,$N$2:N151)+1,"")</f>
        <v/>
      </c>
      <c r="O152" s="30" t="str">
        <f>IF(AND($B152=O$1),LOOKUP(9.99999999999999E+307,$O$2:O151)+1,"")</f>
        <v/>
      </c>
      <c r="P152" s="30" t="str">
        <f>IF(AND($B152=P$1),LOOKUP(9.99999999999999E+307,$P$2:P151)+1,"")</f>
        <v/>
      </c>
      <c r="Q152" s="30" t="str">
        <f>IF(AND($B152=Q$1),LOOKUP(9.99999999999999E+307,$Q$2:Q151)+1,"")</f>
        <v/>
      </c>
      <c r="R152" s="30" t="str">
        <f>IF(AND($B152=R$1),LOOKUP(9.99999999999999E+307,$R$2:R151)+1,"")</f>
        <v/>
      </c>
      <c r="S152" s="314">
        <v>1</v>
      </c>
      <c r="T152" s="30"/>
      <c r="Z152" s="258" t="str">
        <f t="shared" si="16"/>
        <v/>
      </c>
      <c r="AA152" s="258" t="str">
        <f t="shared" si="17"/>
        <v/>
      </c>
      <c r="AB152" s="259">
        <f t="shared" si="12"/>
        <v>1</v>
      </c>
      <c r="AC152" s="259">
        <f t="shared" si="13"/>
        <v>1</v>
      </c>
      <c r="AD152" s="260">
        <f t="shared" si="14"/>
        <v>2</v>
      </c>
      <c r="AE152" s="253" t="str">
        <f t="shared" si="15"/>
        <v>ม.3/1-2</v>
      </c>
    </row>
    <row r="153" spans="1:31" ht="20.100000000000001" customHeight="1" x14ac:dyDescent="0.2">
      <c r="A153" s="30">
        <v>151</v>
      </c>
      <c r="B153" s="236" t="s">
        <v>314</v>
      </c>
      <c r="C153" s="261">
        <v>2890</v>
      </c>
      <c r="D153" s="262" t="s">
        <v>210</v>
      </c>
      <c r="E153" s="263" t="s">
        <v>459</v>
      </c>
      <c r="F153" s="263" t="s">
        <v>460</v>
      </c>
      <c r="G153" s="257" t="s">
        <v>302</v>
      </c>
      <c r="H153" s="30">
        <f>IF(AND(S153=H$1),LOOKUP(9.99999999999999E+307,$H$2:H152)+1,"")</f>
        <v>12</v>
      </c>
      <c r="I153" s="30" t="str">
        <f>IF(AND(B153=I$1),LOOKUP(9.99999999999999E+307,$I$2:I152)+1,"")</f>
        <v/>
      </c>
      <c r="J153" s="30" t="str">
        <f>IF(AND(B153=J$1),LOOKUP(9.99999999999999E+307,$J$2:J152)+1,"")</f>
        <v/>
      </c>
      <c r="K153" s="30" t="str">
        <f>IF(AND(B153=K$1),LOOKUP(9.99999999999999E+307,$K$2:K152)+1,"")</f>
        <v/>
      </c>
      <c r="L153" s="30" t="str">
        <f>IF(AND(B153=L$1),LOOKUP(9.99999999999999E+307,$L$2:L152)+1,"")</f>
        <v/>
      </c>
      <c r="M153" s="30" t="str">
        <f>IF(AND(B153=M$1),LOOKUP(9.99999999999999E+307,$M$2:M152)+1,"")</f>
        <v/>
      </c>
      <c r="N153" s="30" t="str">
        <f>IF(AND($B153=N$1),LOOKUP(9.99999999999999E+307,$N$2:N152)+1,"")</f>
        <v/>
      </c>
      <c r="O153" s="30" t="str">
        <f>IF(AND($B153=O$1),LOOKUP(9.99999999999999E+307,$O$2:O152)+1,"")</f>
        <v/>
      </c>
      <c r="P153" s="30" t="str">
        <f>IF(AND($B153=P$1),LOOKUP(9.99999999999999E+307,$P$2:P152)+1,"")</f>
        <v/>
      </c>
      <c r="Q153" s="30" t="str">
        <f>IF(AND($B153=Q$1),LOOKUP(9.99999999999999E+307,$Q$2:Q152)+1,"")</f>
        <v/>
      </c>
      <c r="R153" s="30" t="str">
        <f>IF(AND($B153=R$1),LOOKUP(9.99999999999999E+307,$R$2:R152)+1,"")</f>
        <v/>
      </c>
      <c r="S153" s="314">
        <v>6</v>
      </c>
      <c r="T153" s="30"/>
      <c r="Z153" s="258" t="str">
        <f t="shared" si="16"/>
        <v/>
      </c>
      <c r="AA153" s="258" t="str">
        <f t="shared" si="17"/>
        <v/>
      </c>
      <c r="AB153" s="259">
        <f t="shared" si="12"/>
        <v>1</v>
      </c>
      <c r="AC153" s="259">
        <f t="shared" si="13"/>
        <v>1</v>
      </c>
      <c r="AD153" s="260">
        <f t="shared" si="14"/>
        <v>2</v>
      </c>
      <c r="AE153" s="253" t="str">
        <f t="shared" si="15"/>
        <v>ม.3/1-2</v>
      </c>
    </row>
    <row r="154" spans="1:31" ht="20.100000000000001" customHeight="1" x14ac:dyDescent="0.2">
      <c r="A154" s="30">
        <v>152</v>
      </c>
      <c r="B154" s="236" t="s">
        <v>314</v>
      </c>
      <c r="C154" s="261">
        <v>2891</v>
      </c>
      <c r="D154" s="262" t="s">
        <v>210</v>
      </c>
      <c r="E154" s="263" t="s">
        <v>461</v>
      </c>
      <c r="F154" s="263" t="s">
        <v>343</v>
      </c>
      <c r="G154" s="257" t="s">
        <v>303</v>
      </c>
      <c r="H154" s="30" t="str">
        <f>IF(AND(S154=H$1),LOOKUP(9.99999999999999E+307,$H$2:H153)+1,"")</f>
        <v/>
      </c>
      <c r="I154" s="30" t="str">
        <f>IF(AND(B154=I$1),LOOKUP(9.99999999999999E+307,$I$2:I153)+1,"")</f>
        <v/>
      </c>
      <c r="J154" s="30" t="str">
        <f>IF(AND(B154=J$1),LOOKUP(9.99999999999999E+307,$J$2:J153)+1,"")</f>
        <v/>
      </c>
      <c r="K154" s="30" t="str">
        <f>IF(AND(B154=K$1),LOOKUP(9.99999999999999E+307,$K$2:K153)+1,"")</f>
        <v/>
      </c>
      <c r="L154" s="30" t="str">
        <f>IF(AND(B154=L$1),LOOKUP(9.99999999999999E+307,$L$2:L153)+1,"")</f>
        <v/>
      </c>
      <c r="M154" s="30" t="str">
        <f>IF(AND(B154=M$1),LOOKUP(9.99999999999999E+307,$M$2:M153)+1,"")</f>
        <v/>
      </c>
      <c r="N154" s="30" t="str">
        <f>IF(AND($B154=N$1),LOOKUP(9.99999999999999E+307,$N$2:N153)+1,"")</f>
        <v/>
      </c>
      <c r="O154" s="30" t="str">
        <f>IF(AND($B154=O$1),LOOKUP(9.99999999999999E+307,$O$2:O153)+1,"")</f>
        <v/>
      </c>
      <c r="P154" s="30" t="str">
        <f>IF(AND($B154=P$1),LOOKUP(9.99999999999999E+307,$P$2:P153)+1,"")</f>
        <v/>
      </c>
      <c r="Q154" s="30" t="str">
        <f>IF(AND($B154=Q$1),LOOKUP(9.99999999999999E+307,$Q$2:Q153)+1,"")</f>
        <v/>
      </c>
      <c r="R154" s="30" t="str">
        <f>IF(AND($B154=R$1),LOOKUP(9.99999999999999E+307,$R$2:R153)+1,"")</f>
        <v/>
      </c>
      <c r="S154" s="314">
        <v>7</v>
      </c>
      <c r="T154" s="30"/>
      <c r="Z154" s="258" t="str">
        <f t="shared" si="16"/>
        <v/>
      </c>
      <c r="AA154" s="258" t="str">
        <f t="shared" si="17"/>
        <v/>
      </c>
      <c r="AB154" s="259">
        <f t="shared" si="12"/>
        <v>1</v>
      </c>
      <c r="AC154" s="259">
        <f t="shared" si="13"/>
        <v>1</v>
      </c>
      <c r="AD154" s="260">
        <f t="shared" si="14"/>
        <v>2</v>
      </c>
      <c r="AE154" s="253" t="str">
        <f t="shared" si="15"/>
        <v>ม.3/1-2</v>
      </c>
    </row>
    <row r="155" spans="1:31" ht="20.100000000000001" customHeight="1" x14ac:dyDescent="0.2">
      <c r="A155" s="30">
        <v>153</v>
      </c>
      <c r="B155" s="236" t="s">
        <v>314</v>
      </c>
      <c r="C155" s="261">
        <v>2903</v>
      </c>
      <c r="D155" s="262" t="s">
        <v>210</v>
      </c>
      <c r="E155" s="263" t="s">
        <v>409</v>
      </c>
      <c r="F155" s="263" t="s">
        <v>410</v>
      </c>
      <c r="G155" s="257" t="s">
        <v>304</v>
      </c>
      <c r="H155" s="30" t="str">
        <f>IF(AND(S155=H$1),LOOKUP(9.99999999999999E+307,$H$2:H154)+1,"")</f>
        <v/>
      </c>
      <c r="I155" s="30" t="str">
        <f>IF(AND(B155=I$1),LOOKUP(9.99999999999999E+307,$I$2:I154)+1,"")</f>
        <v/>
      </c>
      <c r="J155" s="30" t="str">
        <f>IF(AND(B155=J$1),LOOKUP(9.99999999999999E+307,$J$2:J154)+1,"")</f>
        <v/>
      </c>
      <c r="K155" s="30" t="str">
        <f>IF(AND(B155=K$1),LOOKUP(9.99999999999999E+307,$K$2:K154)+1,"")</f>
        <v/>
      </c>
      <c r="L155" s="30" t="str">
        <f>IF(AND(B155=L$1),LOOKUP(9.99999999999999E+307,$L$2:L154)+1,"")</f>
        <v/>
      </c>
      <c r="M155" s="30" t="str">
        <f>IF(AND(B155=M$1),LOOKUP(9.99999999999999E+307,$M$2:M154)+1,"")</f>
        <v/>
      </c>
      <c r="N155" s="30" t="str">
        <f>IF(AND($B155=N$1),LOOKUP(9.99999999999999E+307,$N$2:N154)+1,"")</f>
        <v/>
      </c>
      <c r="O155" s="30" t="str">
        <f>IF(AND($B155=O$1),LOOKUP(9.99999999999999E+307,$O$2:O154)+1,"")</f>
        <v/>
      </c>
      <c r="P155" s="30" t="str">
        <f>IF(AND($B155=P$1),LOOKUP(9.99999999999999E+307,$P$2:P154)+1,"")</f>
        <v/>
      </c>
      <c r="Q155" s="30" t="str">
        <f>IF(AND($B155=Q$1),LOOKUP(9.99999999999999E+307,$Q$2:Q154)+1,"")</f>
        <v/>
      </c>
      <c r="R155" s="30" t="str">
        <f>IF(AND($B155=R$1),LOOKUP(9.99999999999999E+307,$R$2:R154)+1,"")</f>
        <v/>
      </c>
      <c r="S155" s="314">
        <v>2</v>
      </c>
      <c r="T155" s="30"/>
      <c r="Z155" s="258" t="str">
        <f t="shared" si="16"/>
        <v/>
      </c>
      <c r="AA155" s="258" t="str">
        <f t="shared" si="17"/>
        <v/>
      </c>
      <c r="AB155" s="259">
        <f t="shared" si="12"/>
        <v>1</v>
      </c>
      <c r="AC155" s="259">
        <f t="shared" si="13"/>
        <v>1</v>
      </c>
      <c r="AD155" s="260">
        <f t="shared" si="14"/>
        <v>2</v>
      </c>
      <c r="AE155" s="253" t="str">
        <f t="shared" si="15"/>
        <v>ม.3/1-2</v>
      </c>
    </row>
    <row r="156" spans="1:31" ht="20.100000000000001" customHeight="1" x14ac:dyDescent="0.2">
      <c r="A156" s="30">
        <v>154</v>
      </c>
      <c r="B156" s="236" t="s">
        <v>314</v>
      </c>
      <c r="C156" s="261">
        <v>2907</v>
      </c>
      <c r="D156" s="262" t="s">
        <v>210</v>
      </c>
      <c r="E156" s="263" t="s">
        <v>411</v>
      </c>
      <c r="F156" s="263" t="s">
        <v>412</v>
      </c>
      <c r="G156" s="257" t="s">
        <v>305</v>
      </c>
      <c r="H156" s="30">
        <f>IF(AND(S156=H$1),LOOKUP(9.99999999999999E+307,$H$2:H155)+1,"")</f>
        <v>13</v>
      </c>
      <c r="I156" s="30" t="str">
        <f>IF(AND(B156=I$1),LOOKUP(9.99999999999999E+307,$I$2:I155)+1,"")</f>
        <v/>
      </c>
      <c r="J156" s="30" t="str">
        <f>IF(AND(B156=J$1),LOOKUP(9.99999999999999E+307,$J$2:J155)+1,"")</f>
        <v/>
      </c>
      <c r="K156" s="30" t="str">
        <f>IF(AND(B156=K$1),LOOKUP(9.99999999999999E+307,$K$2:K155)+1,"")</f>
        <v/>
      </c>
      <c r="L156" s="30" t="str">
        <f>IF(AND(B156=L$1),LOOKUP(9.99999999999999E+307,$L$2:L155)+1,"")</f>
        <v/>
      </c>
      <c r="M156" s="30" t="str">
        <f>IF(AND(B156=M$1),LOOKUP(9.99999999999999E+307,$M$2:M155)+1,"")</f>
        <v/>
      </c>
      <c r="N156" s="30" t="str">
        <f>IF(AND($B156=N$1),LOOKUP(9.99999999999999E+307,$N$2:N155)+1,"")</f>
        <v/>
      </c>
      <c r="O156" s="30" t="str">
        <f>IF(AND($B156=O$1),LOOKUP(9.99999999999999E+307,$O$2:O155)+1,"")</f>
        <v/>
      </c>
      <c r="P156" s="30" t="str">
        <f>IF(AND($B156=P$1),LOOKUP(9.99999999999999E+307,$P$2:P155)+1,"")</f>
        <v/>
      </c>
      <c r="Q156" s="30" t="str">
        <f>IF(AND($B156=Q$1),LOOKUP(9.99999999999999E+307,$Q$2:Q155)+1,"")</f>
        <v/>
      </c>
      <c r="R156" s="30" t="str">
        <f>IF(AND($B156=R$1),LOOKUP(9.99999999999999E+307,$R$2:R155)+1,"")</f>
        <v/>
      </c>
      <c r="S156" s="314">
        <v>6</v>
      </c>
      <c r="T156" s="30"/>
      <c r="Z156" s="258" t="str">
        <f t="shared" si="16"/>
        <v/>
      </c>
      <c r="AA156" s="258" t="str">
        <f t="shared" si="17"/>
        <v/>
      </c>
      <c r="AB156" s="259">
        <f t="shared" si="12"/>
        <v>1</v>
      </c>
      <c r="AC156" s="259">
        <f t="shared" si="13"/>
        <v>1</v>
      </c>
      <c r="AD156" s="260">
        <f t="shared" si="14"/>
        <v>2</v>
      </c>
      <c r="AE156" s="253" t="str">
        <f t="shared" si="15"/>
        <v>ม.3/1-2</v>
      </c>
    </row>
    <row r="157" spans="1:31" ht="20.100000000000001" customHeight="1" x14ac:dyDescent="0.2">
      <c r="A157" s="30">
        <v>155</v>
      </c>
      <c r="B157" s="236" t="s">
        <v>314</v>
      </c>
      <c r="C157" s="261">
        <v>2943</v>
      </c>
      <c r="D157" s="262" t="s">
        <v>210</v>
      </c>
      <c r="E157" s="263" t="s">
        <v>464</v>
      </c>
      <c r="F157" s="263" t="s">
        <v>465</v>
      </c>
      <c r="G157" s="257" t="s">
        <v>306</v>
      </c>
      <c r="H157" s="30" t="str">
        <f>IF(AND(S157=H$1),LOOKUP(9.99999999999999E+307,$H$2:H156)+1,"")</f>
        <v/>
      </c>
      <c r="I157" s="30" t="str">
        <f>IF(AND(B157=I$1),LOOKUP(9.99999999999999E+307,$I$2:I156)+1,"")</f>
        <v/>
      </c>
      <c r="J157" s="30" t="str">
        <f>IF(AND(B157=J$1),LOOKUP(9.99999999999999E+307,$J$2:J156)+1,"")</f>
        <v/>
      </c>
      <c r="K157" s="30" t="str">
        <f>IF(AND(B157=K$1),LOOKUP(9.99999999999999E+307,$K$2:K156)+1,"")</f>
        <v/>
      </c>
      <c r="L157" s="30" t="str">
        <f>IF(AND(B157=L$1),LOOKUP(9.99999999999999E+307,$L$2:L156)+1,"")</f>
        <v/>
      </c>
      <c r="M157" s="30" t="str">
        <f>IF(AND(B157=M$1),LOOKUP(9.99999999999999E+307,$M$2:M156)+1,"")</f>
        <v/>
      </c>
      <c r="N157" s="30" t="str">
        <f>IF(AND($B157=N$1),LOOKUP(9.99999999999999E+307,$N$2:N156)+1,"")</f>
        <v/>
      </c>
      <c r="O157" s="30" t="str">
        <f>IF(AND($B157=O$1),LOOKUP(9.99999999999999E+307,$O$2:O156)+1,"")</f>
        <v/>
      </c>
      <c r="P157" s="30" t="str">
        <f>IF(AND($B157=P$1),LOOKUP(9.99999999999999E+307,$P$2:P156)+1,"")</f>
        <v/>
      </c>
      <c r="Q157" s="30" t="str">
        <f>IF(AND($B157=Q$1),LOOKUP(9.99999999999999E+307,$Q$2:Q156)+1,"")</f>
        <v/>
      </c>
      <c r="R157" s="30" t="str">
        <f>IF(AND($B157=R$1),LOOKUP(9.99999999999999E+307,$R$2:R156)+1,"")</f>
        <v/>
      </c>
      <c r="S157" s="314">
        <v>9</v>
      </c>
      <c r="T157" s="30"/>
      <c r="Z157" s="258" t="str">
        <f t="shared" si="16"/>
        <v/>
      </c>
      <c r="AA157" s="258" t="str">
        <f t="shared" si="17"/>
        <v/>
      </c>
      <c r="AB157" s="259">
        <f t="shared" si="12"/>
        <v>1</v>
      </c>
      <c r="AC157" s="259">
        <f t="shared" si="13"/>
        <v>1</v>
      </c>
      <c r="AD157" s="260">
        <f t="shared" si="14"/>
        <v>2</v>
      </c>
      <c r="AE157" s="253" t="str">
        <f t="shared" si="15"/>
        <v>ม.3/1-2</v>
      </c>
    </row>
    <row r="158" spans="1:31" ht="20.100000000000001" customHeight="1" x14ac:dyDescent="0.2">
      <c r="A158" s="30">
        <v>156</v>
      </c>
      <c r="B158" s="236" t="s">
        <v>314</v>
      </c>
      <c r="C158" s="261">
        <v>2958</v>
      </c>
      <c r="D158" s="262" t="s">
        <v>210</v>
      </c>
      <c r="E158" s="263" t="s">
        <v>510</v>
      </c>
      <c r="F158" s="263" t="s">
        <v>511</v>
      </c>
      <c r="G158" s="257" t="s">
        <v>307</v>
      </c>
      <c r="H158" s="30" t="str">
        <f>IF(AND(S158=H$1),LOOKUP(9.99999999999999E+307,$H$2:H157)+1,"")</f>
        <v/>
      </c>
      <c r="I158" s="30" t="str">
        <f>IF(AND(B158=I$1),LOOKUP(9.99999999999999E+307,$I$2:I157)+1,"")</f>
        <v/>
      </c>
      <c r="J158" s="30" t="str">
        <f>IF(AND(B158=J$1),LOOKUP(9.99999999999999E+307,$J$2:J157)+1,"")</f>
        <v/>
      </c>
      <c r="K158" s="30" t="str">
        <f>IF(AND(B158=K$1),LOOKUP(9.99999999999999E+307,$K$2:K157)+1,"")</f>
        <v/>
      </c>
      <c r="L158" s="30" t="str">
        <f>IF(AND(B158=L$1),LOOKUP(9.99999999999999E+307,$L$2:L157)+1,"")</f>
        <v/>
      </c>
      <c r="M158" s="30" t="str">
        <f>IF(AND(B158=M$1),LOOKUP(9.99999999999999E+307,$M$2:M157)+1,"")</f>
        <v/>
      </c>
      <c r="N158" s="30" t="str">
        <f>IF(AND($B158=N$1),LOOKUP(9.99999999999999E+307,$N$2:N157)+1,"")</f>
        <v/>
      </c>
      <c r="O158" s="30" t="str">
        <f>IF(AND($B158=O$1),LOOKUP(9.99999999999999E+307,$O$2:O157)+1,"")</f>
        <v/>
      </c>
      <c r="P158" s="30" t="str">
        <f>IF(AND($B158=P$1),LOOKUP(9.99999999999999E+307,$P$2:P157)+1,"")</f>
        <v/>
      </c>
      <c r="Q158" s="30" t="str">
        <f>IF(AND($B158=Q$1),LOOKUP(9.99999999999999E+307,$Q$2:Q157)+1,"")</f>
        <v/>
      </c>
      <c r="R158" s="30" t="str">
        <f>IF(AND($B158=R$1),LOOKUP(9.99999999999999E+307,$R$2:R157)+1,"")</f>
        <v/>
      </c>
      <c r="S158" s="314">
        <v>9</v>
      </c>
      <c r="T158" s="30"/>
      <c r="Z158" s="258" t="str">
        <f t="shared" si="16"/>
        <v/>
      </c>
      <c r="AA158" s="258" t="str">
        <f t="shared" si="17"/>
        <v/>
      </c>
      <c r="AB158" s="259">
        <f t="shared" si="12"/>
        <v>1</v>
      </c>
      <c r="AC158" s="259">
        <f t="shared" si="13"/>
        <v>1</v>
      </c>
      <c r="AD158" s="260">
        <f t="shared" si="14"/>
        <v>2</v>
      </c>
      <c r="AE158" s="253" t="str">
        <f t="shared" si="15"/>
        <v>ม.3/1-2</v>
      </c>
    </row>
    <row r="159" spans="1:31" ht="20.100000000000001" customHeight="1" x14ac:dyDescent="0.2">
      <c r="A159" s="30">
        <v>157</v>
      </c>
      <c r="B159" s="236" t="s">
        <v>314</v>
      </c>
      <c r="C159" s="261">
        <v>2966</v>
      </c>
      <c r="D159" s="262" t="s">
        <v>210</v>
      </c>
      <c r="E159" s="264" t="s">
        <v>466</v>
      </c>
      <c r="F159" s="263" t="s">
        <v>212</v>
      </c>
      <c r="G159" s="257" t="s">
        <v>308</v>
      </c>
      <c r="H159" s="30">
        <f>IF(AND(S159=H$1),LOOKUP(9.99999999999999E+307,$H$2:H158)+1,"")</f>
        <v>14</v>
      </c>
      <c r="I159" s="30" t="str">
        <f>IF(AND(B159=I$1),LOOKUP(9.99999999999999E+307,$I$2:I158)+1,"")</f>
        <v/>
      </c>
      <c r="J159" s="30" t="str">
        <f>IF(AND(B159=J$1),LOOKUP(9.99999999999999E+307,$J$2:J158)+1,"")</f>
        <v/>
      </c>
      <c r="K159" s="30" t="str">
        <f>IF(AND(B159=K$1),LOOKUP(9.99999999999999E+307,$K$2:K158)+1,"")</f>
        <v/>
      </c>
      <c r="L159" s="30" t="str">
        <f>IF(AND(B159=L$1),LOOKUP(9.99999999999999E+307,$L$2:L158)+1,"")</f>
        <v/>
      </c>
      <c r="M159" s="30" t="str">
        <f>IF(AND(B159=M$1),LOOKUP(9.99999999999999E+307,$M$2:M158)+1,"")</f>
        <v/>
      </c>
      <c r="N159" s="30" t="str">
        <f>IF(AND($B159=N$1),LOOKUP(9.99999999999999E+307,$N$2:N158)+1,"")</f>
        <v/>
      </c>
      <c r="O159" s="30" t="str">
        <f>IF(AND($B159=O$1),LOOKUP(9.99999999999999E+307,$O$2:O158)+1,"")</f>
        <v/>
      </c>
      <c r="P159" s="30" t="str">
        <f>IF(AND($B159=P$1),LOOKUP(9.99999999999999E+307,$P$2:P158)+1,"")</f>
        <v/>
      </c>
      <c r="Q159" s="30" t="str">
        <f>IF(AND($B159=Q$1),LOOKUP(9.99999999999999E+307,$Q$2:Q158)+1,"")</f>
        <v/>
      </c>
      <c r="R159" s="30" t="str">
        <f>IF(AND($B159=R$1),LOOKUP(9.99999999999999E+307,$R$2:R158)+1,"")</f>
        <v/>
      </c>
      <c r="S159" s="314">
        <v>6</v>
      </c>
      <c r="T159" s="30"/>
      <c r="Z159" s="258" t="str">
        <f t="shared" si="16"/>
        <v/>
      </c>
      <c r="AA159" s="258" t="str">
        <f t="shared" si="17"/>
        <v/>
      </c>
      <c r="AB159" s="259">
        <f t="shared" si="12"/>
        <v>1</v>
      </c>
      <c r="AC159" s="259">
        <f t="shared" si="13"/>
        <v>1</v>
      </c>
      <c r="AD159" s="260">
        <f t="shared" si="14"/>
        <v>2</v>
      </c>
      <c r="AE159" s="253" t="str">
        <f t="shared" si="15"/>
        <v>ม.3/1-2</v>
      </c>
    </row>
    <row r="160" spans="1:31" ht="20.100000000000001" customHeight="1" x14ac:dyDescent="0.2">
      <c r="A160" s="30">
        <v>158</v>
      </c>
      <c r="B160" s="236" t="s">
        <v>314</v>
      </c>
      <c r="C160" s="261">
        <v>3093</v>
      </c>
      <c r="D160" s="262" t="s">
        <v>210</v>
      </c>
      <c r="E160" s="263" t="s">
        <v>469</v>
      </c>
      <c r="F160" s="263" t="s">
        <v>470</v>
      </c>
      <c r="G160" s="257" t="s">
        <v>309</v>
      </c>
      <c r="H160" s="30" t="str">
        <f>IF(AND(S160=H$1),LOOKUP(9.99999999999999E+307,$H$2:H159)+1,"")</f>
        <v/>
      </c>
      <c r="I160" s="30" t="str">
        <f>IF(AND(B160=I$1),LOOKUP(9.99999999999999E+307,$I$2:I159)+1,"")</f>
        <v/>
      </c>
      <c r="J160" s="30" t="str">
        <f>IF(AND(B160=J$1),LOOKUP(9.99999999999999E+307,$J$2:J159)+1,"")</f>
        <v/>
      </c>
      <c r="K160" s="30" t="str">
        <f>IF(AND(B160=K$1),LOOKUP(9.99999999999999E+307,$K$2:K159)+1,"")</f>
        <v/>
      </c>
      <c r="L160" s="30" t="str">
        <f>IF(AND(B160=L$1),LOOKUP(9.99999999999999E+307,$L$2:L159)+1,"")</f>
        <v/>
      </c>
      <c r="M160" s="30" t="str">
        <f>IF(AND(B160=M$1),LOOKUP(9.99999999999999E+307,$M$2:M159)+1,"")</f>
        <v/>
      </c>
      <c r="N160" s="30" t="str">
        <f>IF(AND($B160=N$1),LOOKUP(9.99999999999999E+307,$N$2:N159)+1,"")</f>
        <v/>
      </c>
      <c r="O160" s="30" t="str">
        <f>IF(AND($B160=O$1),LOOKUP(9.99999999999999E+307,$O$2:O159)+1,"")</f>
        <v/>
      </c>
      <c r="P160" s="30" t="str">
        <f>IF(AND($B160=P$1),LOOKUP(9.99999999999999E+307,$P$2:P159)+1,"")</f>
        <v/>
      </c>
      <c r="Q160" s="30" t="str">
        <f>IF(AND($B160=Q$1),LOOKUP(9.99999999999999E+307,$Q$2:Q159)+1,"")</f>
        <v/>
      </c>
      <c r="R160" s="30" t="str">
        <f>IF(AND($B160=R$1),LOOKUP(9.99999999999999E+307,$R$2:R159)+1,"")</f>
        <v/>
      </c>
      <c r="S160" s="314">
        <v>9</v>
      </c>
      <c r="T160" s="30"/>
      <c r="Z160" s="258" t="str">
        <f t="shared" si="16"/>
        <v/>
      </c>
      <c r="AA160" s="258" t="str">
        <f t="shared" si="17"/>
        <v/>
      </c>
      <c r="AB160" s="259">
        <f t="shared" si="12"/>
        <v>1</v>
      </c>
      <c r="AC160" s="259">
        <f t="shared" si="13"/>
        <v>1</v>
      </c>
      <c r="AD160" s="260">
        <f t="shared" si="14"/>
        <v>2</v>
      </c>
      <c r="AE160" s="253" t="str">
        <f t="shared" si="15"/>
        <v>ม.3/1-2</v>
      </c>
    </row>
    <row r="161" spans="1:31" ht="20.100000000000001" customHeight="1" x14ac:dyDescent="0.2">
      <c r="A161" s="30">
        <v>159</v>
      </c>
      <c r="B161" s="236" t="s">
        <v>314</v>
      </c>
      <c r="C161" s="261">
        <v>3101</v>
      </c>
      <c r="D161" s="262" t="s">
        <v>210</v>
      </c>
      <c r="E161" s="263" t="s">
        <v>471</v>
      </c>
      <c r="F161" s="263" t="s">
        <v>472</v>
      </c>
      <c r="G161" s="257" t="s">
        <v>310</v>
      </c>
      <c r="H161" s="30">
        <f>IF(AND(S161=H$1),LOOKUP(9.99999999999999E+307,$H$2:H160)+1,"")</f>
        <v>15</v>
      </c>
      <c r="I161" s="30" t="str">
        <f>IF(AND(B161=I$1),LOOKUP(9.99999999999999E+307,$I$2:I160)+1,"")</f>
        <v/>
      </c>
      <c r="J161" s="30" t="str">
        <f>IF(AND(B161=J$1),LOOKUP(9.99999999999999E+307,$J$2:J160)+1,"")</f>
        <v/>
      </c>
      <c r="K161" s="30" t="str">
        <f>IF(AND(B161=K$1),LOOKUP(9.99999999999999E+307,$K$2:K160)+1,"")</f>
        <v/>
      </c>
      <c r="L161" s="30" t="str">
        <f>IF(AND(B161=L$1),LOOKUP(9.99999999999999E+307,$L$2:L160)+1,"")</f>
        <v/>
      </c>
      <c r="M161" s="30" t="str">
        <f>IF(AND(B161=M$1),LOOKUP(9.99999999999999E+307,$M$2:M160)+1,"")</f>
        <v/>
      </c>
      <c r="N161" s="30" t="str">
        <f>IF(AND($B161=N$1),LOOKUP(9.99999999999999E+307,$N$2:N160)+1,"")</f>
        <v/>
      </c>
      <c r="O161" s="30" t="str">
        <f>IF(AND($B161=O$1),LOOKUP(9.99999999999999E+307,$O$2:O160)+1,"")</f>
        <v/>
      </c>
      <c r="P161" s="30" t="str">
        <f>IF(AND($B161=P$1),LOOKUP(9.99999999999999E+307,$P$2:P160)+1,"")</f>
        <v/>
      </c>
      <c r="Q161" s="30" t="str">
        <f>IF(AND($B161=Q$1),LOOKUP(9.99999999999999E+307,$Q$2:Q160)+1,"")</f>
        <v/>
      </c>
      <c r="R161" s="30" t="str">
        <f>IF(AND($B161=R$1),LOOKUP(9.99999999999999E+307,$R$2:R160)+1,"")</f>
        <v/>
      </c>
      <c r="S161" s="314">
        <v>6</v>
      </c>
      <c r="T161" s="30"/>
      <c r="Z161" s="258" t="str">
        <f t="shared" si="16"/>
        <v/>
      </c>
      <c r="AA161" s="258" t="str">
        <f t="shared" si="17"/>
        <v/>
      </c>
      <c r="AB161" s="259">
        <f t="shared" si="12"/>
        <v>1</v>
      </c>
      <c r="AC161" s="259">
        <f t="shared" si="13"/>
        <v>1</v>
      </c>
      <c r="AD161" s="260">
        <f t="shared" si="14"/>
        <v>2</v>
      </c>
      <c r="AE161" s="253" t="str">
        <f t="shared" si="15"/>
        <v>ม.3/1-2</v>
      </c>
    </row>
    <row r="162" spans="1:31" ht="20.100000000000001" customHeight="1" x14ac:dyDescent="0.2">
      <c r="A162" s="30">
        <v>160</v>
      </c>
      <c r="B162" s="236" t="s">
        <v>314</v>
      </c>
      <c r="C162" s="261">
        <v>3109</v>
      </c>
      <c r="D162" s="262" t="s">
        <v>210</v>
      </c>
      <c r="E162" s="263" t="s">
        <v>418</v>
      </c>
      <c r="F162" s="263" t="s">
        <v>419</v>
      </c>
      <c r="G162" s="257" t="s">
        <v>311</v>
      </c>
      <c r="H162" s="30" t="str">
        <f>IF(AND(S162=H$1),LOOKUP(9.99999999999999E+307,$H$2:H161)+1,"")</f>
        <v/>
      </c>
      <c r="I162" s="30" t="str">
        <f>IF(AND(B162=I$1),LOOKUP(9.99999999999999E+307,$I$2:I161)+1,"")</f>
        <v/>
      </c>
      <c r="J162" s="30" t="str">
        <f>IF(AND(B162=J$1),LOOKUP(9.99999999999999E+307,$J$2:J161)+1,"")</f>
        <v/>
      </c>
      <c r="K162" s="30" t="str">
        <f>IF(AND(B162=K$1),LOOKUP(9.99999999999999E+307,$K$2:K161)+1,"")</f>
        <v/>
      </c>
      <c r="L162" s="30" t="str">
        <f>IF(AND(B162=L$1),LOOKUP(9.99999999999999E+307,$L$2:L161)+1,"")</f>
        <v/>
      </c>
      <c r="M162" s="30" t="str">
        <f>IF(AND(B162=M$1),LOOKUP(9.99999999999999E+307,$M$2:M161)+1,"")</f>
        <v/>
      </c>
      <c r="N162" s="30" t="str">
        <f>IF(AND($B162=N$1),LOOKUP(9.99999999999999E+307,$N$2:N161)+1,"")</f>
        <v/>
      </c>
      <c r="O162" s="30" t="str">
        <f>IF(AND($B162=O$1),LOOKUP(9.99999999999999E+307,$O$2:O161)+1,"")</f>
        <v/>
      </c>
      <c r="P162" s="30" t="str">
        <f>IF(AND($B162=P$1),LOOKUP(9.99999999999999E+307,$P$2:P161)+1,"")</f>
        <v/>
      </c>
      <c r="Q162" s="30" t="str">
        <f>IF(AND($B162=Q$1),LOOKUP(9.99999999999999E+307,$Q$2:Q161)+1,"")</f>
        <v/>
      </c>
      <c r="R162" s="30" t="str">
        <f>IF(AND($B162=R$1),LOOKUP(9.99999999999999E+307,$R$2:R161)+1,"")</f>
        <v/>
      </c>
      <c r="S162" s="314">
        <v>9</v>
      </c>
      <c r="T162" s="30"/>
      <c r="Z162" s="258" t="str">
        <f t="shared" si="16"/>
        <v/>
      </c>
      <c r="AA162" s="258" t="str">
        <f t="shared" si="17"/>
        <v/>
      </c>
      <c r="AB162" s="259">
        <f t="shared" si="12"/>
        <v>1</v>
      </c>
      <c r="AC162" s="259">
        <f t="shared" si="13"/>
        <v>1</v>
      </c>
      <c r="AD162" s="260">
        <f t="shared" si="14"/>
        <v>2</v>
      </c>
      <c r="AE162" s="253" t="str">
        <f t="shared" si="15"/>
        <v>ม.3/1-2</v>
      </c>
    </row>
    <row r="163" spans="1:31" ht="20.100000000000001" customHeight="1" x14ac:dyDescent="0.2">
      <c r="A163" s="30">
        <v>161</v>
      </c>
      <c r="B163" s="236" t="s">
        <v>314</v>
      </c>
      <c r="C163" s="261">
        <v>3290</v>
      </c>
      <c r="D163" s="262" t="s">
        <v>210</v>
      </c>
      <c r="E163" s="263" t="s">
        <v>420</v>
      </c>
      <c r="F163" s="263" t="s">
        <v>421</v>
      </c>
      <c r="G163" s="257" t="s">
        <v>312</v>
      </c>
      <c r="H163" s="30">
        <f>IF(AND(S163=H$1),LOOKUP(9.99999999999999E+307,$H$2:H162)+1,"")</f>
        <v>16</v>
      </c>
      <c r="I163" s="30" t="str">
        <f>IF(AND(B163=I$1),LOOKUP(9.99999999999999E+307,$I$2:I162)+1,"")</f>
        <v/>
      </c>
      <c r="J163" s="30" t="str">
        <f>IF(AND(B163=J$1),LOOKUP(9.99999999999999E+307,$J$2:J162)+1,"")</f>
        <v/>
      </c>
      <c r="K163" s="30" t="str">
        <f>IF(AND(B163=K$1),LOOKUP(9.99999999999999E+307,$K$2:K162)+1,"")</f>
        <v/>
      </c>
      <c r="L163" s="30" t="str">
        <f>IF(AND(B163=L$1),LOOKUP(9.99999999999999E+307,$L$2:L162)+1,"")</f>
        <v/>
      </c>
      <c r="M163" s="30" t="str">
        <f>IF(AND(B163=M$1),LOOKUP(9.99999999999999E+307,$M$2:M162)+1,"")</f>
        <v/>
      </c>
      <c r="N163" s="30" t="str">
        <f>IF(AND($B163=N$1),LOOKUP(9.99999999999999E+307,$N$2:N162)+1,"")</f>
        <v/>
      </c>
      <c r="O163" s="30" t="str">
        <f>IF(AND($B163=O$1),LOOKUP(9.99999999999999E+307,$O$2:O162)+1,"")</f>
        <v/>
      </c>
      <c r="P163" s="30" t="str">
        <f>IF(AND($B163=P$1),LOOKUP(9.99999999999999E+307,$P$2:P162)+1,"")</f>
        <v/>
      </c>
      <c r="Q163" s="30" t="str">
        <f>IF(AND($B163=Q$1),LOOKUP(9.99999999999999E+307,$Q$2:Q162)+1,"")</f>
        <v/>
      </c>
      <c r="R163" s="30" t="str">
        <f>IF(AND($B163=R$1),LOOKUP(9.99999999999999E+307,$R$2:R162)+1,"")</f>
        <v/>
      </c>
      <c r="S163" s="314">
        <v>6</v>
      </c>
      <c r="T163" s="30"/>
      <c r="Z163" s="258" t="str">
        <f t="shared" si="16"/>
        <v/>
      </c>
      <c r="AA163" s="258" t="str">
        <f t="shared" si="17"/>
        <v/>
      </c>
      <c r="AB163" s="259">
        <f t="shared" si="12"/>
        <v>1</v>
      </c>
      <c r="AC163" s="259">
        <f t="shared" si="13"/>
        <v>1</v>
      </c>
      <c r="AD163" s="260">
        <f t="shared" si="14"/>
        <v>2</v>
      </c>
      <c r="AE163" s="253" t="str">
        <f t="shared" si="15"/>
        <v>ม.3/1-2</v>
      </c>
    </row>
    <row r="164" spans="1:31" ht="20.100000000000001" customHeight="1" x14ac:dyDescent="0.2">
      <c r="A164" s="30">
        <v>162</v>
      </c>
      <c r="B164" s="236" t="s">
        <v>314</v>
      </c>
      <c r="C164" s="261">
        <v>3671</v>
      </c>
      <c r="D164" s="262" t="s">
        <v>210</v>
      </c>
      <c r="E164" s="263" t="s">
        <v>422</v>
      </c>
      <c r="F164" s="263" t="s">
        <v>397</v>
      </c>
      <c r="G164" s="257" t="s">
        <v>313</v>
      </c>
      <c r="H164" s="30">
        <f>IF(AND(S164=H$1),LOOKUP(9.99999999999999E+307,$H$2:H163)+1,"")</f>
        <v>17</v>
      </c>
      <c r="I164" s="30" t="str">
        <f>IF(AND(B164=I$1),LOOKUP(9.99999999999999E+307,$I$2:I163)+1,"")</f>
        <v/>
      </c>
      <c r="J164" s="30" t="str">
        <f>IF(AND(B164=J$1),LOOKUP(9.99999999999999E+307,$J$2:J163)+1,"")</f>
        <v/>
      </c>
      <c r="K164" s="30" t="str">
        <f>IF(AND(B164=K$1),LOOKUP(9.99999999999999E+307,$K$2:K163)+1,"")</f>
        <v/>
      </c>
      <c r="L164" s="30" t="str">
        <f>IF(AND(B164=L$1),LOOKUP(9.99999999999999E+307,$L$2:L163)+1,"")</f>
        <v/>
      </c>
      <c r="M164" s="30" t="str">
        <f>IF(AND(B164=M$1),LOOKUP(9.99999999999999E+307,$M$2:M163)+1,"")</f>
        <v/>
      </c>
      <c r="N164" s="30" t="str">
        <f>IF(AND($B164=N$1),LOOKUP(9.99999999999999E+307,$N$2:N163)+1,"")</f>
        <v/>
      </c>
      <c r="O164" s="30" t="str">
        <f>IF(AND($B164=O$1),LOOKUP(9.99999999999999E+307,$O$2:O163)+1,"")</f>
        <v/>
      </c>
      <c r="P164" s="30" t="str">
        <f>IF(AND($B164=P$1),LOOKUP(9.99999999999999E+307,$P$2:P163)+1,"")</f>
        <v/>
      </c>
      <c r="Q164" s="30" t="str">
        <f>IF(AND($B164=Q$1),LOOKUP(9.99999999999999E+307,$Q$2:Q163)+1,"")</f>
        <v/>
      </c>
      <c r="R164" s="30" t="str">
        <f>IF(AND($B164=R$1),LOOKUP(9.99999999999999E+307,$R$2:R163)+1,"")</f>
        <v/>
      </c>
      <c r="S164" s="314">
        <v>6</v>
      </c>
      <c r="T164" s="30"/>
      <c r="Z164" s="258" t="str">
        <f t="shared" si="16"/>
        <v/>
      </c>
      <c r="AA164" s="258" t="str">
        <f t="shared" si="17"/>
        <v/>
      </c>
      <c r="AB164" s="259">
        <f t="shared" si="12"/>
        <v>1</v>
      </c>
      <c r="AC164" s="259">
        <f t="shared" si="13"/>
        <v>1</v>
      </c>
      <c r="AD164" s="260">
        <f t="shared" si="14"/>
        <v>2</v>
      </c>
      <c r="AE164" s="253" t="str">
        <f t="shared" si="15"/>
        <v>ม.3/1-2</v>
      </c>
    </row>
    <row r="165" spans="1:31" ht="20.100000000000001" customHeight="1" x14ac:dyDescent="0.2">
      <c r="A165" s="30">
        <v>163</v>
      </c>
      <c r="B165" s="236" t="s">
        <v>314</v>
      </c>
      <c r="C165" s="261">
        <v>3872</v>
      </c>
      <c r="D165" s="262" t="s">
        <v>210</v>
      </c>
      <c r="E165" s="264" t="s">
        <v>425</v>
      </c>
      <c r="F165" s="263" t="s">
        <v>426</v>
      </c>
      <c r="G165" s="257" t="s">
        <v>212</v>
      </c>
      <c r="H165" s="30">
        <f>IF(AND(S165=H$1),LOOKUP(9.99999999999999E+307,$H$2:H164)+1,"")</f>
        <v>18</v>
      </c>
      <c r="I165" s="30" t="str">
        <f>IF(AND(B165=I$1),LOOKUP(9.99999999999999E+307,$I$2:I164)+1,"")</f>
        <v/>
      </c>
      <c r="J165" s="30" t="str">
        <f>IF(AND(B165=J$1),LOOKUP(9.99999999999999E+307,$J$2:J164)+1,"")</f>
        <v/>
      </c>
      <c r="K165" s="30" t="str">
        <f>IF(AND(B165=K$1),LOOKUP(9.99999999999999E+307,$K$2:K164)+1,"")</f>
        <v/>
      </c>
      <c r="L165" s="30" t="str">
        <f>IF(AND(B165=L$1),LOOKUP(9.99999999999999E+307,$L$2:L164)+1,"")</f>
        <v/>
      </c>
      <c r="M165" s="30" t="str">
        <f>IF(AND(B165=M$1),LOOKUP(9.99999999999999E+307,$M$2:M164)+1,"")</f>
        <v/>
      </c>
      <c r="N165" s="30" t="str">
        <f>IF(AND($B165=N$1),LOOKUP(9.99999999999999E+307,$N$2:N164)+1,"")</f>
        <v/>
      </c>
      <c r="O165" s="30" t="str">
        <f>IF(AND($B165=O$1),LOOKUP(9.99999999999999E+307,$O$2:O164)+1,"")</f>
        <v/>
      </c>
      <c r="P165" s="30" t="str">
        <f>IF(AND($B165=P$1),LOOKUP(9.99999999999999E+307,$P$2:P164)+1,"")</f>
        <v/>
      </c>
      <c r="Q165" s="30" t="str">
        <f>IF(AND($B165=Q$1),LOOKUP(9.99999999999999E+307,$Q$2:Q164)+1,"")</f>
        <v/>
      </c>
      <c r="R165" s="30" t="str">
        <f>IF(AND($B165=R$1),LOOKUP(9.99999999999999E+307,$R$2:R164)+1,"")</f>
        <v/>
      </c>
      <c r="S165" s="314">
        <v>6</v>
      </c>
      <c r="T165" s="30"/>
      <c r="Z165" s="258" t="str">
        <f t="shared" si="16"/>
        <v/>
      </c>
      <c r="AA165" s="258" t="str">
        <f t="shared" si="17"/>
        <v/>
      </c>
      <c r="AB165" s="259">
        <f t="shared" si="12"/>
        <v>1</v>
      </c>
      <c r="AC165" s="259">
        <f t="shared" si="13"/>
        <v>1</v>
      </c>
      <c r="AD165" s="260">
        <f t="shared" si="14"/>
        <v>2</v>
      </c>
      <c r="AE165" s="253" t="str">
        <f t="shared" si="15"/>
        <v>ม.3/1-2</v>
      </c>
    </row>
    <row r="166" spans="1:31" ht="20.100000000000001" customHeight="1" x14ac:dyDescent="0.2">
      <c r="A166" s="30">
        <v>164</v>
      </c>
      <c r="B166" s="236" t="s">
        <v>314</v>
      </c>
      <c r="C166" s="261">
        <v>3882</v>
      </c>
      <c r="D166" s="262" t="s">
        <v>210</v>
      </c>
      <c r="E166" s="263" t="s">
        <v>427</v>
      </c>
      <c r="F166" s="263" t="s">
        <v>428</v>
      </c>
      <c r="G166" s="257" t="str">
        <f t="shared" ref="G166:G195" si="18">B166&amp;C166</f>
        <v>ม.3/13882</v>
      </c>
      <c r="H166" s="30" t="str">
        <f>IF(AND(S166=H$1),LOOKUP(9.99999999999999E+307,$H$2:H165)+1,"")</f>
        <v/>
      </c>
      <c r="I166" s="30" t="str">
        <f>IF(AND(B166=I$1),LOOKUP(9.99999999999999E+307,$I$2:I165)+1,"")</f>
        <v/>
      </c>
      <c r="J166" s="30" t="str">
        <f>IF(AND(B166=J$1),LOOKUP(9.99999999999999E+307,$J$2:J165)+1,"")</f>
        <v/>
      </c>
      <c r="K166" s="30" t="str">
        <f>IF(AND(B166=K$1),LOOKUP(9.99999999999999E+307,$K$2:K165)+1,"")</f>
        <v/>
      </c>
      <c r="L166" s="30" t="str">
        <f>IF(AND(B166=L$1),LOOKUP(9.99999999999999E+307,$L$2:L165)+1,"")</f>
        <v/>
      </c>
      <c r="M166" s="30" t="str">
        <f>IF(AND(B166=M$1),LOOKUP(9.99999999999999E+307,$M$2:M165)+1,"")</f>
        <v/>
      </c>
      <c r="N166" s="30" t="str">
        <f>IF(AND($B166=N$1),LOOKUP(9.99999999999999E+307,$N$2:N165)+1,"")</f>
        <v/>
      </c>
      <c r="O166" s="30" t="str">
        <f>IF(AND($B166=O$1),LOOKUP(9.99999999999999E+307,$O$2:O165)+1,"")</f>
        <v/>
      </c>
      <c r="P166" s="30" t="str">
        <f>IF(AND($B166=P$1),LOOKUP(9.99999999999999E+307,$P$2:P165)+1,"")</f>
        <v/>
      </c>
      <c r="Q166" s="30" t="str">
        <f>IF(AND($B166=Q$1),LOOKUP(9.99999999999999E+307,$Q$2:Q165)+1,"")</f>
        <v/>
      </c>
      <c r="R166" s="30" t="str">
        <f>IF(AND($B166=R$1),LOOKUP(9.99999999999999E+307,$R$2:R165)+1,"")</f>
        <v/>
      </c>
      <c r="S166" s="314">
        <v>2</v>
      </c>
      <c r="T166" s="30"/>
      <c r="Z166" s="258" t="str">
        <f t="shared" si="16"/>
        <v/>
      </c>
      <c r="AA166" s="258" t="str">
        <f t="shared" si="17"/>
        <v/>
      </c>
      <c r="AB166" s="259">
        <f t="shared" si="12"/>
        <v>1</v>
      </c>
      <c r="AC166" s="259">
        <f t="shared" si="13"/>
        <v>1</v>
      </c>
      <c r="AD166" s="260">
        <f t="shared" si="14"/>
        <v>2</v>
      </c>
      <c r="AE166" s="253" t="str">
        <f t="shared" si="15"/>
        <v>ม.3/1-2</v>
      </c>
    </row>
    <row r="167" spans="1:31" ht="20.100000000000001" customHeight="1" x14ac:dyDescent="0.2">
      <c r="A167" s="30">
        <v>165</v>
      </c>
      <c r="B167" s="236" t="s">
        <v>314</v>
      </c>
      <c r="C167" s="261">
        <v>3886</v>
      </c>
      <c r="D167" s="262" t="s">
        <v>210</v>
      </c>
      <c r="E167" s="263" t="s">
        <v>475</v>
      </c>
      <c r="F167" s="263" t="s">
        <v>476</v>
      </c>
      <c r="G167" s="257" t="str">
        <f t="shared" si="18"/>
        <v>ม.3/13886</v>
      </c>
      <c r="H167" s="30" t="str">
        <f>IF(AND(S167=H$1),LOOKUP(9.99999999999999E+307,$H$2:H166)+1,"")</f>
        <v/>
      </c>
      <c r="I167" s="30" t="str">
        <f>IF(AND(B167=I$1),LOOKUP(9.99999999999999E+307,$I$2:I166)+1,"")</f>
        <v/>
      </c>
      <c r="J167" s="30" t="str">
        <f>IF(AND(B167=J$1),LOOKUP(9.99999999999999E+307,$J$2:J166)+1,"")</f>
        <v/>
      </c>
      <c r="K167" s="30" t="str">
        <f>IF(AND(B167=K$1),LOOKUP(9.99999999999999E+307,$K$2:K166)+1,"")</f>
        <v/>
      </c>
      <c r="L167" s="30" t="str">
        <f>IF(AND(B167=L$1),LOOKUP(9.99999999999999E+307,$L$2:L166)+1,"")</f>
        <v/>
      </c>
      <c r="M167" s="30" t="str">
        <f>IF(AND(B167=M$1),LOOKUP(9.99999999999999E+307,$M$2:M166)+1,"")</f>
        <v/>
      </c>
      <c r="N167" s="30" t="str">
        <f>IF(AND($B167=N$1),LOOKUP(9.99999999999999E+307,$N$2:N166)+1,"")</f>
        <v/>
      </c>
      <c r="O167" s="30" t="str">
        <f>IF(AND($B167=O$1),LOOKUP(9.99999999999999E+307,$O$2:O166)+1,"")</f>
        <v/>
      </c>
      <c r="P167" s="30" t="str">
        <f>IF(AND($B167=P$1),LOOKUP(9.99999999999999E+307,$P$2:P166)+1,"")</f>
        <v/>
      </c>
      <c r="Q167" s="30" t="str">
        <f>IF(AND($B167=Q$1),LOOKUP(9.99999999999999E+307,$Q$2:Q166)+1,"")</f>
        <v/>
      </c>
      <c r="R167" s="30" t="str">
        <f>IF(AND($B167=R$1),LOOKUP(9.99999999999999E+307,$R$2:R166)+1,"")</f>
        <v/>
      </c>
      <c r="S167" s="314">
        <v>2</v>
      </c>
      <c r="T167" s="30"/>
      <c r="Z167" s="258" t="str">
        <f t="shared" si="16"/>
        <v/>
      </c>
      <c r="AA167" s="258" t="str">
        <f t="shared" si="17"/>
        <v/>
      </c>
      <c r="AB167" s="259">
        <f t="shared" si="12"/>
        <v>1</v>
      </c>
      <c r="AC167" s="259">
        <f t="shared" si="13"/>
        <v>1</v>
      </c>
      <c r="AD167" s="260">
        <f t="shared" si="14"/>
        <v>2</v>
      </c>
      <c r="AE167" s="253" t="str">
        <f t="shared" si="15"/>
        <v>ม.3/1-2</v>
      </c>
    </row>
    <row r="168" spans="1:31" ht="20.100000000000001" customHeight="1" x14ac:dyDescent="0.2">
      <c r="A168" s="30">
        <v>166</v>
      </c>
      <c r="B168" s="236" t="s">
        <v>316</v>
      </c>
      <c r="C168" s="261">
        <v>2877</v>
      </c>
      <c r="D168" s="262" t="s">
        <v>121</v>
      </c>
      <c r="E168" s="263" t="s">
        <v>429</v>
      </c>
      <c r="F168" s="263" t="s">
        <v>389</v>
      </c>
      <c r="G168" s="257" t="str">
        <f t="shared" si="18"/>
        <v>ม.3/22877</v>
      </c>
      <c r="H168" s="30" t="str">
        <f>IF(AND(S168=H$1),LOOKUP(9.99999999999999E+307,$H$2:H167)+1,"")</f>
        <v/>
      </c>
      <c r="I168" s="30" t="str">
        <f>IF(AND(B168=I$1),LOOKUP(9.99999999999999E+307,$I$2:I167)+1,"")</f>
        <v/>
      </c>
      <c r="J168" s="30" t="str">
        <f>IF(AND(B168=J$1),LOOKUP(9.99999999999999E+307,$J$2:J167)+1,"")</f>
        <v/>
      </c>
      <c r="K168" s="30" t="str">
        <f>IF(AND(B168=K$1),LOOKUP(9.99999999999999E+307,$K$2:K167)+1,"")</f>
        <v/>
      </c>
      <c r="L168" s="30" t="str">
        <f>IF(AND(B168=L$1),LOOKUP(9.99999999999999E+307,$L$2:L167)+1,"")</f>
        <v/>
      </c>
      <c r="M168" s="30" t="str">
        <f>IF(AND(B168=M$1),LOOKUP(9.99999999999999E+307,$M$2:M167)+1,"")</f>
        <v/>
      </c>
      <c r="N168" s="30" t="str">
        <f>IF(AND($B168=N$1),LOOKUP(9.99999999999999E+307,$N$2:N167)+1,"")</f>
        <v/>
      </c>
      <c r="O168" s="30" t="str">
        <f>IF(AND($B168=O$1),LOOKUP(9.99999999999999E+307,$O$2:O167)+1,"")</f>
        <v/>
      </c>
      <c r="P168" s="30" t="str">
        <f>IF(AND($B168=P$1),LOOKUP(9.99999999999999E+307,$P$2:P167)+1,"")</f>
        <v/>
      </c>
      <c r="Q168" s="30" t="str">
        <f>IF(AND($B168=Q$1),LOOKUP(9.99999999999999E+307,$Q$2:Q167)+1,"")</f>
        <v/>
      </c>
      <c r="R168" s="30" t="str">
        <f>IF(AND($B168=R$1),LOOKUP(9.99999999999999E+307,$R$2:R167)+1,"")</f>
        <v/>
      </c>
      <c r="S168" s="314">
        <v>10</v>
      </c>
      <c r="T168" s="30"/>
      <c r="Z168" s="258" t="str">
        <f t="shared" si="16"/>
        <v/>
      </c>
      <c r="AA168" s="258" t="str">
        <f t="shared" si="17"/>
        <v/>
      </c>
      <c r="AB168" s="259">
        <f t="shared" si="12"/>
        <v>1</v>
      </c>
      <c r="AC168" s="259">
        <f t="shared" si="13"/>
        <v>1</v>
      </c>
      <c r="AD168" s="260">
        <f t="shared" si="14"/>
        <v>1</v>
      </c>
      <c r="AE168" s="253" t="str">
        <f t="shared" si="15"/>
        <v>ม.3/2-1</v>
      </c>
    </row>
    <row r="169" spans="1:31" ht="20.100000000000001" customHeight="1" x14ac:dyDescent="0.2">
      <c r="A169" s="30">
        <v>167</v>
      </c>
      <c r="B169" s="236" t="s">
        <v>316</v>
      </c>
      <c r="C169" s="261">
        <v>2897</v>
      </c>
      <c r="D169" s="262" t="s">
        <v>121</v>
      </c>
      <c r="E169" s="263" t="s">
        <v>432</v>
      </c>
      <c r="F169" s="263" t="s">
        <v>382</v>
      </c>
      <c r="G169" s="257" t="str">
        <f t="shared" si="18"/>
        <v>ม.3/22897</v>
      </c>
      <c r="H169" s="30" t="str">
        <f>IF(AND(S169=H$1),LOOKUP(9.99999999999999E+307,$H$2:H168)+1,"")</f>
        <v/>
      </c>
      <c r="I169" s="30" t="str">
        <f>IF(AND(B169=I$1),LOOKUP(9.99999999999999E+307,$I$2:I168)+1,"")</f>
        <v/>
      </c>
      <c r="J169" s="30" t="str">
        <f>IF(AND(B169=J$1),LOOKUP(9.99999999999999E+307,$J$2:J168)+1,"")</f>
        <v/>
      </c>
      <c r="K169" s="30" t="str">
        <f>IF(AND(B169=K$1),LOOKUP(9.99999999999999E+307,$K$2:K168)+1,"")</f>
        <v/>
      </c>
      <c r="L169" s="30" t="str">
        <f>IF(AND(B169=L$1),LOOKUP(9.99999999999999E+307,$L$2:L168)+1,"")</f>
        <v/>
      </c>
      <c r="M169" s="30" t="str">
        <f>IF(AND(B169=M$1),LOOKUP(9.99999999999999E+307,$M$2:M168)+1,"")</f>
        <v/>
      </c>
      <c r="N169" s="30" t="str">
        <f>IF(AND($B169=N$1),LOOKUP(9.99999999999999E+307,$N$2:N168)+1,"")</f>
        <v/>
      </c>
      <c r="O169" s="30" t="str">
        <f>IF(AND($B169=O$1),LOOKUP(9.99999999999999E+307,$O$2:O168)+1,"")</f>
        <v/>
      </c>
      <c r="P169" s="30" t="str">
        <f>IF(AND($B169=P$1),LOOKUP(9.99999999999999E+307,$P$2:P168)+1,"")</f>
        <v/>
      </c>
      <c r="Q169" s="30" t="str">
        <f>IF(AND($B169=Q$1),LOOKUP(9.99999999999999E+307,$Q$2:Q168)+1,"")</f>
        <v/>
      </c>
      <c r="R169" s="30" t="str">
        <f>IF(AND($B169=R$1),LOOKUP(9.99999999999999E+307,$R$2:R168)+1,"")</f>
        <v/>
      </c>
      <c r="S169" s="314">
        <v>10</v>
      </c>
      <c r="T169" s="30"/>
      <c r="Z169" s="258" t="str">
        <f t="shared" si="16"/>
        <v/>
      </c>
      <c r="AA169" s="258" t="str">
        <f t="shared" si="17"/>
        <v/>
      </c>
      <c r="AB169" s="259">
        <f t="shared" si="12"/>
        <v>1</v>
      </c>
      <c r="AC169" s="259">
        <f t="shared" si="13"/>
        <v>1</v>
      </c>
      <c r="AD169" s="260">
        <f t="shared" si="14"/>
        <v>1</v>
      </c>
      <c r="AE169" s="253" t="str">
        <f t="shared" si="15"/>
        <v>ม.3/2-1</v>
      </c>
    </row>
    <row r="170" spans="1:31" ht="20.100000000000001" customHeight="1" x14ac:dyDescent="0.2">
      <c r="A170" s="30">
        <v>168</v>
      </c>
      <c r="B170" s="236" t="s">
        <v>316</v>
      </c>
      <c r="C170" s="261">
        <v>2944</v>
      </c>
      <c r="D170" s="262" t="s">
        <v>121</v>
      </c>
      <c r="E170" s="263" t="s">
        <v>435</v>
      </c>
      <c r="F170" s="263" t="s">
        <v>436</v>
      </c>
      <c r="G170" s="257" t="str">
        <f t="shared" si="18"/>
        <v>ม.3/22944</v>
      </c>
      <c r="H170" s="30">
        <f>IF(AND(S170=H$1),LOOKUP(9.99999999999999E+307,$H$2:H169)+1,"")</f>
        <v>19</v>
      </c>
      <c r="I170" s="30" t="str">
        <f>IF(AND(B170=I$1),LOOKUP(9.99999999999999E+307,$I$2:I169)+1,"")</f>
        <v/>
      </c>
      <c r="J170" s="30" t="str">
        <f>IF(AND(B170=J$1),LOOKUP(9.99999999999999E+307,$J$2:J169)+1,"")</f>
        <v/>
      </c>
      <c r="K170" s="30" t="str">
        <f>IF(AND(B170=K$1),LOOKUP(9.99999999999999E+307,$K$2:K169)+1,"")</f>
        <v/>
      </c>
      <c r="L170" s="30" t="str">
        <f>IF(AND(B170=L$1),LOOKUP(9.99999999999999E+307,$L$2:L169)+1,"")</f>
        <v/>
      </c>
      <c r="M170" s="30" t="str">
        <f>IF(AND(B170=M$1),LOOKUP(9.99999999999999E+307,$M$2:M169)+1,"")</f>
        <v/>
      </c>
      <c r="N170" s="30" t="str">
        <f>IF(AND($B170=N$1),LOOKUP(9.99999999999999E+307,$N$2:N169)+1,"")</f>
        <v/>
      </c>
      <c r="O170" s="30" t="str">
        <f>IF(AND($B170=O$1),LOOKUP(9.99999999999999E+307,$O$2:O169)+1,"")</f>
        <v/>
      </c>
      <c r="P170" s="30" t="str">
        <f>IF(AND($B170=P$1),LOOKUP(9.99999999999999E+307,$P$2:P169)+1,"")</f>
        <v/>
      </c>
      <c r="Q170" s="30" t="str">
        <f>IF(AND($B170=Q$1),LOOKUP(9.99999999999999E+307,$Q$2:Q169)+1,"")</f>
        <v/>
      </c>
      <c r="R170" s="30" t="str">
        <f>IF(AND($B170=R$1),LOOKUP(9.99999999999999E+307,$R$2:R169)+1,"")</f>
        <v/>
      </c>
      <c r="S170" s="314">
        <v>6</v>
      </c>
      <c r="T170" s="30"/>
      <c r="Z170" s="258" t="str">
        <f t="shared" si="16"/>
        <v/>
      </c>
      <c r="AA170" s="258" t="str">
        <f t="shared" si="17"/>
        <v/>
      </c>
      <c r="AB170" s="259">
        <f t="shared" si="12"/>
        <v>1</v>
      </c>
      <c r="AC170" s="259">
        <f t="shared" si="13"/>
        <v>1</v>
      </c>
      <c r="AD170" s="260">
        <f t="shared" si="14"/>
        <v>1</v>
      </c>
      <c r="AE170" s="253" t="str">
        <f t="shared" si="15"/>
        <v>ม.3/2-1</v>
      </c>
    </row>
    <row r="171" spans="1:31" ht="20.100000000000001" customHeight="1" x14ac:dyDescent="0.2">
      <c r="A171" s="30">
        <v>169</v>
      </c>
      <c r="B171" s="236" t="s">
        <v>316</v>
      </c>
      <c r="C171" s="261">
        <v>2947</v>
      </c>
      <c r="D171" s="262" t="s">
        <v>121</v>
      </c>
      <c r="E171" s="263" t="s">
        <v>485</v>
      </c>
      <c r="F171" s="263" t="s">
        <v>486</v>
      </c>
      <c r="G171" s="257" t="str">
        <f t="shared" si="18"/>
        <v>ม.3/22947</v>
      </c>
      <c r="H171" s="30" t="str">
        <f>IF(AND(S171=H$1),LOOKUP(9.99999999999999E+307,$H$2:H170)+1,"")</f>
        <v/>
      </c>
      <c r="I171" s="30" t="str">
        <f>IF(AND(B171=I$1),LOOKUP(9.99999999999999E+307,$I$2:I170)+1,"")</f>
        <v/>
      </c>
      <c r="J171" s="30" t="str">
        <f>IF(AND(B171=J$1),LOOKUP(9.99999999999999E+307,$J$2:J170)+1,"")</f>
        <v/>
      </c>
      <c r="K171" s="30" t="str">
        <f>IF(AND(B171=K$1),LOOKUP(9.99999999999999E+307,$K$2:K170)+1,"")</f>
        <v/>
      </c>
      <c r="L171" s="30" t="str">
        <f>IF(AND(B171=L$1),LOOKUP(9.99999999999999E+307,$L$2:L170)+1,"")</f>
        <v/>
      </c>
      <c r="M171" s="30" t="str">
        <f>IF(AND(B171=M$1),LOOKUP(9.99999999999999E+307,$M$2:M170)+1,"")</f>
        <v/>
      </c>
      <c r="N171" s="30" t="str">
        <f>IF(AND($B171=N$1),LOOKUP(9.99999999999999E+307,$N$2:N170)+1,"")</f>
        <v/>
      </c>
      <c r="O171" s="30" t="str">
        <f>IF(AND($B171=O$1),LOOKUP(9.99999999999999E+307,$O$2:O170)+1,"")</f>
        <v/>
      </c>
      <c r="P171" s="30" t="str">
        <f>IF(AND($B171=P$1),LOOKUP(9.99999999999999E+307,$P$2:P170)+1,"")</f>
        <v/>
      </c>
      <c r="Q171" s="30" t="str">
        <f>IF(AND($B171=Q$1),LOOKUP(9.99999999999999E+307,$Q$2:Q170)+1,"")</f>
        <v/>
      </c>
      <c r="R171" s="30" t="str">
        <f>IF(AND($B171=R$1),LOOKUP(9.99999999999999E+307,$R$2:R170)+1,"")</f>
        <v/>
      </c>
      <c r="S171" s="314">
        <v>10</v>
      </c>
      <c r="T171" s="30"/>
      <c r="Z171" s="258" t="str">
        <f t="shared" si="16"/>
        <v/>
      </c>
      <c r="AA171" s="258" t="str">
        <f t="shared" si="17"/>
        <v/>
      </c>
      <c r="AB171" s="259">
        <f t="shared" si="12"/>
        <v>1</v>
      </c>
      <c r="AC171" s="259">
        <f t="shared" si="13"/>
        <v>1</v>
      </c>
      <c r="AD171" s="260">
        <f t="shared" si="14"/>
        <v>1</v>
      </c>
      <c r="AE171" s="253" t="str">
        <f t="shared" si="15"/>
        <v>ม.3/2-1</v>
      </c>
    </row>
    <row r="172" spans="1:31" ht="20.100000000000001" customHeight="1" x14ac:dyDescent="0.2">
      <c r="A172" s="30">
        <v>170</v>
      </c>
      <c r="B172" s="236" t="s">
        <v>316</v>
      </c>
      <c r="C172" s="261">
        <v>3099</v>
      </c>
      <c r="D172" s="262" t="s">
        <v>121</v>
      </c>
      <c r="E172" s="263" t="s">
        <v>489</v>
      </c>
      <c r="F172" s="263" t="s">
        <v>490</v>
      </c>
      <c r="G172" s="257" t="str">
        <f t="shared" si="18"/>
        <v>ม.3/23099</v>
      </c>
      <c r="H172" s="30" t="str">
        <f>IF(AND(S172=H$1),LOOKUP(9.99999999999999E+307,$H$2:H171)+1,"")</f>
        <v/>
      </c>
      <c r="I172" s="30" t="str">
        <f>IF(AND(B172=I$1),LOOKUP(9.99999999999999E+307,$I$2:I171)+1,"")</f>
        <v/>
      </c>
      <c r="J172" s="30" t="str">
        <f>IF(AND(B172=J$1),LOOKUP(9.99999999999999E+307,$J$2:J171)+1,"")</f>
        <v/>
      </c>
      <c r="K172" s="30" t="str">
        <f>IF(AND(B172=K$1),LOOKUP(9.99999999999999E+307,$K$2:K171)+1,"")</f>
        <v/>
      </c>
      <c r="L172" s="30" t="str">
        <f>IF(AND(B172=L$1),LOOKUP(9.99999999999999E+307,$L$2:L171)+1,"")</f>
        <v/>
      </c>
      <c r="M172" s="30" t="str">
        <f>IF(AND(B172=M$1),LOOKUP(9.99999999999999E+307,$M$2:M171)+1,"")</f>
        <v/>
      </c>
      <c r="N172" s="30" t="str">
        <f>IF(AND($B172=N$1),LOOKUP(9.99999999999999E+307,$N$2:N171)+1,"")</f>
        <v/>
      </c>
      <c r="O172" s="30" t="str">
        <f>IF(AND($B172=O$1),LOOKUP(9.99999999999999E+307,$O$2:O171)+1,"")</f>
        <v/>
      </c>
      <c r="P172" s="30" t="str">
        <f>IF(AND($B172=P$1),LOOKUP(9.99999999999999E+307,$P$2:P171)+1,"")</f>
        <v/>
      </c>
      <c r="Q172" s="30" t="str">
        <f>IF(AND($B172=Q$1),LOOKUP(9.99999999999999E+307,$Q$2:Q171)+1,"")</f>
        <v/>
      </c>
      <c r="R172" s="30" t="str">
        <f>IF(AND($B172=R$1),LOOKUP(9.99999999999999E+307,$R$2:R171)+1,"")</f>
        <v/>
      </c>
      <c r="S172" s="314">
        <v>3</v>
      </c>
      <c r="T172" s="30"/>
      <c r="Z172" s="258" t="str">
        <f t="shared" si="16"/>
        <v/>
      </c>
      <c r="AA172" s="258" t="str">
        <f t="shared" si="17"/>
        <v/>
      </c>
      <c r="AB172" s="259">
        <f t="shared" si="12"/>
        <v>1</v>
      </c>
      <c r="AC172" s="259">
        <f t="shared" si="13"/>
        <v>1</v>
      </c>
      <c r="AD172" s="260">
        <f t="shared" si="14"/>
        <v>1</v>
      </c>
      <c r="AE172" s="253" t="str">
        <f t="shared" si="15"/>
        <v>ม.3/2-1</v>
      </c>
    </row>
    <row r="173" spans="1:31" ht="20.100000000000001" customHeight="1" x14ac:dyDescent="0.2">
      <c r="A173" s="30">
        <v>171</v>
      </c>
      <c r="B173" s="236" t="s">
        <v>316</v>
      </c>
      <c r="C173" s="261">
        <v>3105</v>
      </c>
      <c r="D173" s="262" t="s">
        <v>121</v>
      </c>
      <c r="E173" s="263" t="s">
        <v>442</v>
      </c>
      <c r="F173" s="263" t="s">
        <v>443</v>
      </c>
      <c r="G173" s="257" t="str">
        <f t="shared" si="18"/>
        <v>ม.3/23105</v>
      </c>
      <c r="H173" s="30" t="str">
        <f>IF(AND(S173=H$1),LOOKUP(9.99999999999999E+307,$H$2:H172)+1,"")</f>
        <v/>
      </c>
      <c r="I173" s="30" t="str">
        <f>IF(AND(B173=I$1),LOOKUP(9.99999999999999E+307,$I$2:I172)+1,"")</f>
        <v/>
      </c>
      <c r="J173" s="30" t="str">
        <f>IF(AND(B173=J$1),LOOKUP(9.99999999999999E+307,$J$2:J172)+1,"")</f>
        <v/>
      </c>
      <c r="K173" s="30" t="str">
        <f>IF(AND(B173=K$1),LOOKUP(9.99999999999999E+307,$K$2:K172)+1,"")</f>
        <v/>
      </c>
      <c r="L173" s="30" t="str">
        <f>IF(AND(B173=L$1),LOOKUP(9.99999999999999E+307,$L$2:L172)+1,"")</f>
        <v/>
      </c>
      <c r="M173" s="30" t="str">
        <f>IF(AND(B173=M$1),LOOKUP(9.99999999999999E+307,$M$2:M172)+1,"")</f>
        <v/>
      </c>
      <c r="N173" s="30" t="str">
        <f>IF(AND($B173=N$1),LOOKUP(9.99999999999999E+307,$N$2:N172)+1,"")</f>
        <v/>
      </c>
      <c r="O173" s="30" t="str">
        <f>IF(AND($B173=O$1),LOOKUP(9.99999999999999E+307,$O$2:O172)+1,"")</f>
        <v/>
      </c>
      <c r="P173" s="30" t="str">
        <f>IF(AND($B173=P$1),LOOKUP(9.99999999999999E+307,$P$2:P172)+1,"")</f>
        <v/>
      </c>
      <c r="Q173" s="30" t="str">
        <f>IF(AND($B173=Q$1),LOOKUP(9.99999999999999E+307,$Q$2:Q172)+1,"")</f>
        <v/>
      </c>
      <c r="R173" s="30" t="str">
        <f>IF(AND($B173=R$1),LOOKUP(9.99999999999999E+307,$R$2:R172)+1,"")</f>
        <v/>
      </c>
      <c r="S173" s="314">
        <v>3</v>
      </c>
      <c r="T173" s="30"/>
      <c r="Z173" s="258" t="str">
        <f t="shared" si="16"/>
        <v/>
      </c>
      <c r="AA173" s="258" t="str">
        <f t="shared" si="17"/>
        <v/>
      </c>
      <c r="AB173" s="259">
        <f t="shared" si="12"/>
        <v>1</v>
      </c>
      <c r="AC173" s="259">
        <f t="shared" si="13"/>
        <v>1</v>
      </c>
      <c r="AD173" s="260">
        <f t="shared" si="14"/>
        <v>1</v>
      </c>
      <c r="AE173" s="253" t="str">
        <f t="shared" si="15"/>
        <v>ม.3/2-1</v>
      </c>
    </row>
    <row r="174" spans="1:31" ht="20.100000000000001" customHeight="1" x14ac:dyDescent="0.2">
      <c r="A174" s="30">
        <v>172</v>
      </c>
      <c r="B174" s="236" t="s">
        <v>316</v>
      </c>
      <c r="C174" s="261">
        <v>3106</v>
      </c>
      <c r="D174" s="262" t="s">
        <v>121</v>
      </c>
      <c r="E174" s="263" t="s">
        <v>493</v>
      </c>
      <c r="F174" s="263" t="s">
        <v>494</v>
      </c>
      <c r="G174" s="257" t="str">
        <f t="shared" si="18"/>
        <v>ม.3/23106</v>
      </c>
      <c r="H174" s="30" t="str">
        <f>IF(AND(S174=H$1),LOOKUP(9.99999999999999E+307,$H$2:H173)+1,"")</f>
        <v/>
      </c>
      <c r="I174" s="30" t="str">
        <f>IF(AND(B174=I$1),LOOKUP(9.99999999999999E+307,$I$2:I173)+1,"")</f>
        <v/>
      </c>
      <c r="J174" s="30" t="str">
        <f>IF(AND(B174=J$1),LOOKUP(9.99999999999999E+307,$J$2:J173)+1,"")</f>
        <v/>
      </c>
      <c r="K174" s="30" t="str">
        <f>IF(AND(B174=K$1),LOOKUP(9.99999999999999E+307,$K$2:K173)+1,"")</f>
        <v/>
      </c>
      <c r="L174" s="30" t="str">
        <f>IF(AND(B174=L$1),LOOKUP(9.99999999999999E+307,$L$2:L173)+1,"")</f>
        <v/>
      </c>
      <c r="M174" s="30" t="str">
        <f>IF(AND(B174=M$1),LOOKUP(9.99999999999999E+307,$M$2:M173)+1,"")</f>
        <v/>
      </c>
      <c r="N174" s="30" t="str">
        <f>IF(AND($B174=N$1),LOOKUP(9.99999999999999E+307,$N$2:N173)+1,"")</f>
        <v/>
      </c>
      <c r="O174" s="30" t="str">
        <f>IF(AND($B174=O$1),LOOKUP(9.99999999999999E+307,$O$2:O173)+1,"")</f>
        <v/>
      </c>
      <c r="P174" s="30" t="str">
        <f>IF(AND($B174=P$1),LOOKUP(9.99999999999999E+307,$P$2:P173)+1,"")</f>
        <v/>
      </c>
      <c r="Q174" s="30" t="str">
        <f>IF(AND($B174=Q$1),LOOKUP(9.99999999999999E+307,$Q$2:Q173)+1,"")</f>
        <v/>
      </c>
      <c r="R174" s="30" t="str">
        <f>IF(AND($B174=R$1),LOOKUP(9.99999999999999E+307,$R$2:R173)+1,"")</f>
        <v/>
      </c>
      <c r="S174" s="314">
        <v>7</v>
      </c>
      <c r="T174" s="30"/>
      <c r="Z174" s="258" t="str">
        <f t="shared" si="16"/>
        <v/>
      </c>
      <c r="AA174" s="258" t="str">
        <f t="shared" si="17"/>
        <v/>
      </c>
      <c r="AB174" s="259">
        <f t="shared" si="12"/>
        <v>1</v>
      </c>
      <c r="AC174" s="259">
        <f t="shared" si="13"/>
        <v>1</v>
      </c>
      <c r="AD174" s="260">
        <f t="shared" si="14"/>
        <v>1</v>
      </c>
      <c r="AE174" s="253" t="str">
        <f t="shared" si="15"/>
        <v>ม.3/2-1</v>
      </c>
    </row>
    <row r="175" spans="1:31" ht="20.100000000000001" customHeight="1" x14ac:dyDescent="0.2">
      <c r="A175" s="30">
        <v>173</v>
      </c>
      <c r="B175" s="236" t="s">
        <v>316</v>
      </c>
      <c r="C175" s="261">
        <v>3107</v>
      </c>
      <c r="D175" s="262" t="s">
        <v>121</v>
      </c>
      <c r="E175" s="263" t="s">
        <v>444</v>
      </c>
      <c r="F175" s="263" t="s">
        <v>445</v>
      </c>
      <c r="G175" s="257" t="str">
        <f t="shared" si="18"/>
        <v>ม.3/23107</v>
      </c>
      <c r="H175" s="30" t="str">
        <f>IF(AND(S175=H$1),LOOKUP(9.99999999999999E+307,$H$2:H174)+1,"")</f>
        <v/>
      </c>
      <c r="I175" s="30" t="str">
        <f>IF(AND(B175=I$1),LOOKUP(9.99999999999999E+307,$I$2:I174)+1,"")</f>
        <v/>
      </c>
      <c r="J175" s="30" t="str">
        <f>IF(AND(B175=J$1),LOOKUP(9.99999999999999E+307,$J$2:J174)+1,"")</f>
        <v/>
      </c>
      <c r="K175" s="30" t="str">
        <f>IF(AND(B175=K$1),LOOKUP(9.99999999999999E+307,$K$2:K174)+1,"")</f>
        <v/>
      </c>
      <c r="L175" s="30" t="str">
        <f>IF(AND(B175=L$1),LOOKUP(9.99999999999999E+307,$L$2:L174)+1,"")</f>
        <v/>
      </c>
      <c r="M175" s="30" t="str">
        <f>IF(AND(B175=M$1),LOOKUP(9.99999999999999E+307,$M$2:M174)+1,"")</f>
        <v/>
      </c>
      <c r="N175" s="30" t="str">
        <f>IF(AND($B175=N$1),LOOKUP(9.99999999999999E+307,$N$2:N174)+1,"")</f>
        <v/>
      </c>
      <c r="O175" s="30" t="str">
        <f>IF(AND($B175=O$1),LOOKUP(9.99999999999999E+307,$O$2:O174)+1,"")</f>
        <v/>
      </c>
      <c r="P175" s="30" t="str">
        <f>IF(AND($B175=P$1),LOOKUP(9.99999999999999E+307,$P$2:P174)+1,"")</f>
        <v/>
      </c>
      <c r="Q175" s="30" t="str">
        <f>IF(AND($B175=Q$1),LOOKUP(9.99999999999999E+307,$Q$2:Q174)+1,"")</f>
        <v/>
      </c>
      <c r="R175" s="30" t="str">
        <f>IF(AND($B175=R$1),LOOKUP(9.99999999999999E+307,$R$2:R174)+1,"")</f>
        <v/>
      </c>
      <c r="S175" s="314">
        <v>10</v>
      </c>
      <c r="T175" s="30"/>
      <c r="Z175" s="258" t="str">
        <f t="shared" si="16"/>
        <v/>
      </c>
      <c r="AA175" s="258" t="str">
        <f t="shared" si="17"/>
        <v/>
      </c>
      <c r="AB175" s="259">
        <f t="shared" si="12"/>
        <v>1</v>
      </c>
      <c r="AC175" s="259">
        <f t="shared" si="13"/>
        <v>1</v>
      </c>
      <c r="AD175" s="260">
        <f t="shared" si="14"/>
        <v>1</v>
      </c>
      <c r="AE175" s="253" t="str">
        <f t="shared" si="15"/>
        <v>ม.3/2-1</v>
      </c>
    </row>
    <row r="176" spans="1:31" ht="20.100000000000001" customHeight="1" x14ac:dyDescent="0.2">
      <c r="A176" s="30">
        <v>174</v>
      </c>
      <c r="B176" s="236" t="s">
        <v>316</v>
      </c>
      <c r="C176" s="261">
        <v>3287</v>
      </c>
      <c r="D176" s="262" t="s">
        <v>121</v>
      </c>
      <c r="E176" s="263" t="s">
        <v>498</v>
      </c>
      <c r="F176" s="263" t="s">
        <v>499</v>
      </c>
      <c r="G176" s="257" t="str">
        <f t="shared" si="18"/>
        <v>ม.3/23287</v>
      </c>
      <c r="H176" s="30" t="str">
        <f>IF(AND(S176=H$1),LOOKUP(9.99999999999999E+307,$H$2:H175)+1,"")</f>
        <v/>
      </c>
      <c r="I176" s="30" t="str">
        <f>IF(AND(B176=I$1),LOOKUP(9.99999999999999E+307,$I$2:I175)+1,"")</f>
        <v/>
      </c>
      <c r="J176" s="30" t="str">
        <f>IF(AND(B176=J$1),LOOKUP(9.99999999999999E+307,$J$2:J175)+1,"")</f>
        <v/>
      </c>
      <c r="K176" s="30" t="str">
        <f>IF(AND(B176=K$1),LOOKUP(9.99999999999999E+307,$K$2:K175)+1,"")</f>
        <v/>
      </c>
      <c r="L176" s="30" t="str">
        <f>IF(AND(B176=L$1),LOOKUP(9.99999999999999E+307,$L$2:L175)+1,"")</f>
        <v/>
      </c>
      <c r="M176" s="30" t="str">
        <f>IF(AND(B176=M$1),LOOKUP(9.99999999999999E+307,$M$2:M175)+1,"")</f>
        <v/>
      </c>
      <c r="N176" s="30" t="str">
        <f>IF(AND($B176=N$1),LOOKUP(9.99999999999999E+307,$N$2:N175)+1,"")</f>
        <v/>
      </c>
      <c r="O176" s="30" t="str">
        <f>IF(AND($B176=O$1),LOOKUP(9.99999999999999E+307,$O$2:O175)+1,"")</f>
        <v/>
      </c>
      <c r="P176" s="30" t="str">
        <f>IF(AND($B176=P$1),LOOKUP(9.99999999999999E+307,$P$2:P175)+1,"")</f>
        <v/>
      </c>
      <c r="Q176" s="30" t="str">
        <f>IF(AND($B176=Q$1),LOOKUP(9.99999999999999E+307,$Q$2:Q175)+1,"")</f>
        <v/>
      </c>
      <c r="R176" s="30" t="str">
        <f>IF(AND($B176=R$1),LOOKUP(9.99999999999999E+307,$R$2:R175)+1,"")</f>
        <v/>
      </c>
      <c r="S176" s="314">
        <v>7</v>
      </c>
      <c r="T176" s="30"/>
      <c r="Z176" s="258" t="str">
        <f t="shared" si="16"/>
        <v/>
      </c>
      <c r="AA176" s="258" t="str">
        <f t="shared" si="17"/>
        <v/>
      </c>
      <c r="AB176" s="259">
        <f t="shared" si="12"/>
        <v>1</v>
      </c>
      <c r="AC176" s="259">
        <f t="shared" si="13"/>
        <v>1</v>
      </c>
      <c r="AD176" s="260">
        <f t="shared" si="14"/>
        <v>1</v>
      </c>
      <c r="AE176" s="253" t="str">
        <f t="shared" si="15"/>
        <v>ม.3/2-1</v>
      </c>
    </row>
    <row r="177" spans="1:31" ht="20.100000000000001" customHeight="1" x14ac:dyDescent="0.2">
      <c r="A177" s="30">
        <v>175</v>
      </c>
      <c r="B177" s="236" t="s">
        <v>316</v>
      </c>
      <c r="C177" s="261">
        <v>3762</v>
      </c>
      <c r="D177" s="262" t="s">
        <v>121</v>
      </c>
      <c r="E177" s="263" t="s">
        <v>500</v>
      </c>
      <c r="F177" s="263" t="s">
        <v>501</v>
      </c>
      <c r="G177" s="257" t="str">
        <f t="shared" si="18"/>
        <v>ม.3/23762</v>
      </c>
      <c r="H177" s="30" t="str">
        <f>IF(AND(S177=H$1),LOOKUP(9.99999999999999E+307,$H$2:H176)+1,"")</f>
        <v/>
      </c>
      <c r="I177" s="30" t="str">
        <f>IF(AND(B177=I$1),LOOKUP(9.99999999999999E+307,$I$2:I176)+1,"")</f>
        <v/>
      </c>
      <c r="J177" s="30" t="str">
        <f>IF(AND(B177=J$1),LOOKUP(9.99999999999999E+307,$J$2:J176)+1,"")</f>
        <v/>
      </c>
      <c r="K177" s="30" t="str">
        <f>IF(AND(B177=K$1),LOOKUP(9.99999999999999E+307,$K$2:K176)+1,"")</f>
        <v/>
      </c>
      <c r="L177" s="30" t="str">
        <f>IF(AND(B177=L$1),LOOKUP(9.99999999999999E+307,$L$2:L176)+1,"")</f>
        <v/>
      </c>
      <c r="M177" s="30" t="str">
        <f>IF(AND(B177=M$1),LOOKUP(9.99999999999999E+307,$M$2:M176)+1,"")</f>
        <v/>
      </c>
      <c r="N177" s="30" t="str">
        <f>IF(AND($B177=N$1),LOOKUP(9.99999999999999E+307,$N$2:N176)+1,"")</f>
        <v/>
      </c>
      <c r="O177" s="30" t="str">
        <f>IF(AND($B177=O$1),LOOKUP(9.99999999999999E+307,$O$2:O176)+1,"")</f>
        <v/>
      </c>
      <c r="P177" s="30" t="str">
        <f>IF(AND($B177=P$1),LOOKUP(9.99999999999999E+307,$P$2:P176)+1,"")</f>
        <v/>
      </c>
      <c r="Q177" s="30" t="str">
        <f>IF(AND($B177=Q$1),LOOKUP(9.99999999999999E+307,$Q$2:Q176)+1,"")</f>
        <v/>
      </c>
      <c r="R177" s="30" t="str">
        <f>IF(AND($B177=R$1),LOOKUP(9.99999999999999E+307,$R$2:R176)+1,"")</f>
        <v/>
      </c>
      <c r="S177" s="314">
        <v>7</v>
      </c>
      <c r="T177" s="30"/>
      <c r="Z177" s="258" t="str">
        <f t="shared" si="16"/>
        <v/>
      </c>
      <c r="AA177" s="258" t="str">
        <f t="shared" si="17"/>
        <v/>
      </c>
      <c r="AB177" s="259">
        <f t="shared" si="12"/>
        <v>1</v>
      </c>
      <c r="AC177" s="259">
        <f t="shared" si="13"/>
        <v>1</v>
      </c>
      <c r="AD177" s="260">
        <f t="shared" si="14"/>
        <v>1</v>
      </c>
      <c r="AE177" s="253" t="str">
        <f t="shared" si="15"/>
        <v>ม.3/2-1</v>
      </c>
    </row>
    <row r="178" spans="1:31" ht="20.100000000000001" customHeight="1" x14ac:dyDescent="0.2">
      <c r="A178" s="30">
        <v>176</v>
      </c>
      <c r="B178" s="236" t="s">
        <v>316</v>
      </c>
      <c r="C178" s="261">
        <v>3873</v>
      </c>
      <c r="D178" s="262" t="s">
        <v>121</v>
      </c>
      <c r="E178" s="263" t="s">
        <v>450</v>
      </c>
      <c r="F178" s="263" t="s">
        <v>451</v>
      </c>
      <c r="G178" s="257"/>
      <c r="H178" s="30" t="str">
        <f>IF(AND(S178=H$1),LOOKUP(9.99999999999999E+307,$H$2:H177)+1,"")</f>
        <v/>
      </c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14">
        <v>7</v>
      </c>
      <c r="T178" s="30"/>
      <c r="Z178" s="258" t="str">
        <f t="shared" si="16"/>
        <v/>
      </c>
      <c r="AA178" s="258" t="str">
        <f t="shared" si="17"/>
        <v/>
      </c>
      <c r="AB178" s="259">
        <f t="shared" si="12"/>
        <v>1</v>
      </c>
      <c r="AC178" s="259">
        <f t="shared" si="13"/>
        <v>1</v>
      </c>
      <c r="AD178" s="260">
        <f t="shared" si="14"/>
        <v>1</v>
      </c>
      <c r="AE178" s="253" t="str">
        <f t="shared" si="15"/>
        <v>ม.3/2-1</v>
      </c>
    </row>
    <row r="179" spans="1:31" ht="20.100000000000001" customHeight="1" x14ac:dyDescent="0.2">
      <c r="A179" s="30">
        <v>177</v>
      </c>
      <c r="B179" s="236" t="s">
        <v>316</v>
      </c>
      <c r="C179" s="261">
        <v>3874</v>
      </c>
      <c r="D179" s="262" t="s">
        <v>121</v>
      </c>
      <c r="E179" s="263" t="s">
        <v>502</v>
      </c>
      <c r="F179" s="263" t="s">
        <v>503</v>
      </c>
      <c r="G179" s="257"/>
      <c r="H179" s="30" t="str">
        <f>IF(AND(S179=H$1),LOOKUP(9.99999999999999E+307,$H$2:H178)+1,"")</f>
        <v/>
      </c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14">
        <v>10</v>
      </c>
      <c r="T179" s="30"/>
      <c r="Z179" s="258" t="str">
        <f t="shared" si="16"/>
        <v/>
      </c>
      <c r="AA179" s="258" t="str">
        <f t="shared" si="17"/>
        <v/>
      </c>
      <c r="AB179" s="259">
        <f t="shared" si="12"/>
        <v>1</v>
      </c>
      <c r="AC179" s="259">
        <f t="shared" si="13"/>
        <v>1</v>
      </c>
      <c r="AD179" s="260">
        <f t="shared" si="14"/>
        <v>1</v>
      </c>
      <c r="AE179" s="253" t="str">
        <f t="shared" si="15"/>
        <v>ม.3/2-1</v>
      </c>
    </row>
    <row r="180" spans="1:31" ht="20.100000000000001" customHeight="1" x14ac:dyDescent="0.2">
      <c r="A180" s="30">
        <v>178</v>
      </c>
      <c r="B180" s="236" t="s">
        <v>316</v>
      </c>
      <c r="C180" s="261">
        <v>2750</v>
      </c>
      <c r="D180" s="262" t="s">
        <v>210</v>
      </c>
      <c r="E180" s="263" t="s">
        <v>480</v>
      </c>
      <c r="F180" s="263" t="s">
        <v>481</v>
      </c>
      <c r="G180" s="257"/>
      <c r="H180" s="30" t="str">
        <f>IF(AND(S180=H$1),LOOKUP(9.99999999999999E+307,$H$2:H179)+1,"")</f>
        <v/>
      </c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14">
        <v>2</v>
      </c>
      <c r="T180" s="30"/>
      <c r="Z180" s="258" t="str">
        <f t="shared" si="16"/>
        <v/>
      </c>
      <c r="AA180" s="258" t="str">
        <f t="shared" si="17"/>
        <v/>
      </c>
      <c r="AB180" s="259">
        <f t="shared" si="12"/>
        <v>1</v>
      </c>
      <c r="AC180" s="259">
        <f t="shared" si="13"/>
        <v>1</v>
      </c>
      <c r="AD180" s="260">
        <f t="shared" si="14"/>
        <v>2</v>
      </c>
      <c r="AE180" s="253" t="str">
        <f t="shared" si="15"/>
        <v>ม.3/2-2</v>
      </c>
    </row>
    <row r="181" spans="1:31" ht="20.100000000000001" customHeight="1" x14ac:dyDescent="0.2">
      <c r="A181" s="30">
        <v>179</v>
      </c>
      <c r="B181" s="236" t="s">
        <v>316</v>
      </c>
      <c r="C181" s="261">
        <v>2887</v>
      </c>
      <c r="D181" s="262" t="s">
        <v>210</v>
      </c>
      <c r="E181" s="263" t="s">
        <v>430</v>
      </c>
      <c r="F181" s="263" t="s">
        <v>431</v>
      </c>
      <c r="G181" s="257"/>
      <c r="H181" s="30" t="str">
        <f>IF(AND(S181=H$1),LOOKUP(9.99999999999999E+307,$H$2:H180)+1,"")</f>
        <v/>
      </c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14">
        <v>2</v>
      </c>
      <c r="T181" s="30"/>
      <c r="Z181" s="258" t="str">
        <f t="shared" si="16"/>
        <v/>
      </c>
      <c r="AA181" s="258" t="str">
        <f t="shared" si="17"/>
        <v/>
      </c>
      <c r="AB181" s="259">
        <f t="shared" si="12"/>
        <v>1</v>
      </c>
      <c r="AC181" s="259">
        <f t="shared" si="13"/>
        <v>1</v>
      </c>
      <c r="AD181" s="260">
        <f t="shared" si="14"/>
        <v>2</v>
      </c>
      <c r="AE181" s="253" t="str">
        <f t="shared" si="15"/>
        <v>ม.3/2-2</v>
      </c>
    </row>
    <row r="182" spans="1:31" ht="20.100000000000001" customHeight="1" x14ac:dyDescent="0.2">
      <c r="A182" s="30">
        <v>180</v>
      </c>
      <c r="B182" s="236" t="s">
        <v>316</v>
      </c>
      <c r="C182" s="261">
        <v>2908</v>
      </c>
      <c r="D182" s="262" t="s">
        <v>210</v>
      </c>
      <c r="E182" s="263" t="s">
        <v>482</v>
      </c>
      <c r="F182" s="263" t="s">
        <v>324</v>
      </c>
      <c r="G182" s="257"/>
      <c r="H182" s="30" t="str">
        <f>IF(AND(S182=H$1),LOOKUP(9.99999999999999E+307,$H$2:H181)+1,"")</f>
        <v/>
      </c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14">
        <v>2</v>
      </c>
      <c r="T182" s="30"/>
      <c r="Z182" s="258" t="str">
        <f t="shared" si="16"/>
        <v/>
      </c>
      <c r="AA182" s="258" t="str">
        <f t="shared" si="17"/>
        <v/>
      </c>
      <c r="AB182" s="259">
        <f t="shared" si="12"/>
        <v>1</v>
      </c>
      <c r="AC182" s="259">
        <f t="shared" si="13"/>
        <v>1</v>
      </c>
      <c r="AD182" s="260">
        <f t="shared" si="14"/>
        <v>2</v>
      </c>
      <c r="AE182" s="253" t="str">
        <f t="shared" si="15"/>
        <v>ม.3/2-2</v>
      </c>
    </row>
    <row r="183" spans="1:31" ht="20.100000000000001" customHeight="1" x14ac:dyDescent="0.2">
      <c r="A183" s="30">
        <v>181</v>
      </c>
      <c r="B183" s="236" t="s">
        <v>316</v>
      </c>
      <c r="C183" s="261">
        <v>2941</v>
      </c>
      <c r="D183" s="262" t="s">
        <v>210</v>
      </c>
      <c r="E183" s="263" t="s">
        <v>483</v>
      </c>
      <c r="F183" s="263" t="s">
        <v>484</v>
      </c>
      <c r="G183" s="257"/>
      <c r="H183" s="30" t="str">
        <f>IF(AND(S183=H$1),LOOKUP(9.99999999999999E+307,$H$2:H182)+1,"")</f>
        <v/>
      </c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14">
        <v>1</v>
      </c>
      <c r="T183" s="30"/>
      <c r="Z183" s="258" t="str">
        <f t="shared" si="16"/>
        <v/>
      </c>
      <c r="AA183" s="258" t="str">
        <f t="shared" si="17"/>
        <v/>
      </c>
      <c r="AB183" s="259">
        <f t="shared" si="12"/>
        <v>1</v>
      </c>
      <c r="AC183" s="259">
        <f t="shared" si="13"/>
        <v>1</v>
      </c>
      <c r="AD183" s="260">
        <f t="shared" si="14"/>
        <v>2</v>
      </c>
      <c r="AE183" s="253" t="str">
        <f t="shared" si="15"/>
        <v>ม.3/2-2</v>
      </c>
    </row>
    <row r="184" spans="1:31" ht="20.100000000000001" customHeight="1" x14ac:dyDescent="0.2">
      <c r="A184" s="30">
        <v>182</v>
      </c>
      <c r="B184" s="236" t="s">
        <v>316</v>
      </c>
      <c r="C184" s="261">
        <v>2946</v>
      </c>
      <c r="D184" s="262" t="s">
        <v>210</v>
      </c>
      <c r="E184" s="263" t="s">
        <v>437</v>
      </c>
      <c r="F184" s="263" t="s">
        <v>438</v>
      </c>
      <c r="G184" s="257" t="str">
        <f t="shared" si="18"/>
        <v>ม.3/22946</v>
      </c>
      <c r="H184" s="30" t="str">
        <f>IF(AND(S184=H$1),LOOKUP(9.99999999999999E+307,$H$2:H183)+1,"")</f>
        <v/>
      </c>
      <c r="I184" s="30" t="str">
        <f>IF(AND(B184=I$1),LOOKUP(9.99999999999999E+307,$I$2:I183)+1,"")</f>
        <v/>
      </c>
      <c r="J184" s="30" t="str">
        <f>IF(AND(B184=J$1),LOOKUP(9.99999999999999E+307,$J$2:J183)+1,"")</f>
        <v/>
      </c>
      <c r="K184" s="30" t="str">
        <f>IF(AND(B184=K$1),LOOKUP(9.99999999999999E+307,$K$2:K183)+1,"")</f>
        <v/>
      </c>
      <c r="L184" s="30" t="str">
        <f>IF(AND(B184=L$1),LOOKUP(9.99999999999999E+307,$L$2:L183)+1,"")</f>
        <v/>
      </c>
      <c r="M184" s="30" t="str">
        <f>IF(AND(B184=M$1),LOOKUP(9.99999999999999E+307,$M$2:M183)+1,"")</f>
        <v/>
      </c>
      <c r="N184" s="30" t="str">
        <f>IF(AND($B184=N$1),LOOKUP(9.99999999999999E+307,$N$2:N183)+1,"")</f>
        <v/>
      </c>
      <c r="O184" s="30" t="str">
        <f>IF(AND($B184=O$1),LOOKUP(9.99999999999999E+307,$O$2:O183)+1,"")</f>
        <v/>
      </c>
      <c r="P184" s="30" t="str">
        <f>IF(AND($B184=P$1),LOOKUP(9.99999999999999E+307,$P$2:P183)+1,"")</f>
        <v/>
      </c>
      <c r="Q184" s="30" t="str">
        <f>IF(AND($B184=Q$1),LOOKUP(9.99999999999999E+307,$Q$2:Q183)+1,"")</f>
        <v/>
      </c>
      <c r="R184" s="30" t="str">
        <f>IF(AND($B184=R$1),LOOKUP(9.99999999999999E+307,$R$2:R183)+1,"")</f>
        <v/>
      </c>
      <c r="S184" s="314">
        <v>2</v>
      </c>
      <c r="T184" s="30"/>
      <c r="Z184" s="258" t="str">
        <f t="shared" si="16"/>
        <v/>
      </c>
      <c r="AA184" s="258" t="str">
        <f t="shared" si="17"/>
        <v/>
      </c>
      <c r="AB184" s="259">
        <f t="shared" si="12"/>
        <v>1</v>
      </c>
      <c r="AC184" s="259">
        <f t="shared" si="13"/>
        <v>1</v>
      </c>
      <c r="AD184" s="260">
        <f t="shared" si="14"/>
        <v>2</v>
      </c>
      <c r="AE184" s="253" t="str">
        <f t="shared" si="15"/>
        <v>ม.3/2-2</v>
      </c>
    </row>
    <row r="185" spans="1:31" ht="20.100000000000001" customHeight="1" x14ac:dyDescent="0.2">
      <c r="A185" s="30">
        <v>183</v>
      </c>
      <c r="B185" s="236" t="s">
        <v>316</v>
      </c>
      <c r="C185" s="261">
        <v>2951</v>
      </c>
      <c r="D185" s="262" t="s">
        <v>210</v>
      </c>
      <c r="E185" s="263" t="s">
        <v>487</v>
      </c>
      <c r="F185" s="263" t="s">
        <v>488</v>
      </c>
      <c r="G185" s="257" t="str">
        <f t="shared" si="18"/>
        <v>ม.3/22951</v>
      </c>
      <c r="H185" s="30" t="str">
        <f>IF(AND(S185=H$1),LOOKUP(9.99999999999999E+307,$H$2:H184)+1,"")</f>
        <v/>
      </c>
      <c r="I185" s="30" t="str">
        <f>IF(AND(B185=I$1),LOOKUP(9.99999999999999E+307,$I$2:I184)+1,"")</f>
        <v/>
      </c>
      <c r="J185" s="30" t="str">
        <f>IF(AND(B185=J$1),LOOKUP(9.99999999999999E+307,$J$2:J184)+1,"")</f>
        <v/>
      </c>
      <c r="K185" s="30" t="str">
        <f>IF(AND(B185=K$1),LOOKUP(9.99999999999999E+307,$K$2:K184)+1,"")</f>
        <v/>
      </c>
      <c r="L185" s="30" t="str">
        <f>IF(AND(B185=L$1),LOOKUP(9.99999999999999E+307,$L$2:L184)+1,"")</f>
        <v/>
      </c>
      <c r="M185" s="30" t="str">
        <f>IF(AND(B185=M$1),LOOKUP(9.99999999999999E+307,$M$2:M184)+1,"")</f>
        <v/>
      </c>
      <c r="N185" s="30" t="str">
        <f>IF(AND($B185=N$1),LOOKUP(9.99999999999999E+307,$N$2:N184)+1,"")</f>
        <v/>
      </c>
      <c r="O185" s="30" t="str">
        <f>IF(AND($B185=O$1),LOOKUP(9.99999999999999E+307,$O$2:O184)+1,"")</f>
        <v/>
      </c>
      <c r="P185" s="30" t="str">
        <f>IF(AND($B185=P$1),LOOKUP(9.99999999999999E+307,$P$2:P184)+1,"")</f>
        <v/>
      </c>
      <c r="Q185" s="30" t="str">
        <f>IF(AND($B185=Q$1),LOOKUP(9.99999999999999E+307,$Q$2:Q184)+1,"")</f>
        <v/>
      </c>
      <c r="R185" s="30" t="str">
        <f>IF(AND($B185=R$1),LOOKUP(9.99999999999999E+307,$R$2:R184)+1,"")</f>
        <v/>
      </c>
      <c r="S185" s="314">
        <v>2</v>
      </c>
      <c r="T185" s="30"/>
      <c r="Z185" s="258" t="str">
        <f t="shared" si="16"/>
        <v/>
      </c>
      <c r="AA185" s="258" t="str">
        <f t="shared" si="17"/>
        <v/>
      </c>
      <c r="AB185" s="259">
        <f t="shared" si="12"/>
        <v>1</v>
      </c>
      <c r="AC185" s="259">
        <f t="shared" si="13"/>
        <v>1</v>
      </c>
      <c r="AD185" s="260">
        <f t="shared" si="14"/>
        <v>2</v>
      </c>
      <c r="AE185" s="253" t="str">
        <f t="shared" si="15"/>
        <v>ม.3/2-2</v>
      </c>
    </row>
    <row r="186" spans="1:31" ht="20.100000000000001" customHeight="1" x14ac:dyDescent="0.2">
      <c r="A186" s="30">
        <v>184</v>
      </c>
      <c r="B186" s="236" t="s">
        <v>316</v>
      </c>
      <c r="C186" s="261">
        <v>3102</v>
      </c>
      <c r="D186" s="262" t="s">
        <v>210</v>
      </c>
      <c r="E186" s="263" t="s">
        <v>491</v>
      </c>
      <c r="F186" s="263" t="s">
        <v>492</v>
      </c>
      <c r="G186" s="257" t="str">
        <f t="shared" si="18"/>
        <v>ม.3/23102</v>
      </c>
      <c r="H186" s="30" t="str">
        <f>IF(AND(S186=H$1),LOOKUP(9.99999999999999E+307,$H$2:H185)+1,"")</f>
        <v/>
      </c>
      <c r="I186" s="30" t="str">
        <f>IF(AND(B186=I$1),LOOKUP(9.99999999999999E+307,$I$2:I185)+1,"")</f>
        <v/>
      </c>
      <c r="J186" s="30" t="str">
        <f>IF(AND(B186=J$1),LOOKUP(9.99999999999999E+307,$J$2:J185)+1,"")</f>
        <v/>
      </c>
      <c r="K186" s="30" t="str">
        <f>IF(AND(B186=K$1),LOOKUP(9.99999999999999E+307,$K$2:K185)+1,"")</f>
        <v/>
      </c>
      <c r="L186" s="30" t="str">
        <f>IF(AND(B186=L$1),LOOKUP(9.99999999999999E+307,$L$2:L185)+1,"")</f>
        <v/>
      </c>
      <c r="M186" s="30" t="str">
        <f>IF(AND(B186=M$1),LOOKUP(9.99999999999999E+307,$M$2:M185)+1,"")</f>
        <v/>
      </c>
      <c r="N186" s="30" t="str">
        <f>IF(AND($B186=N$1),LOOKUP(9.99999999999999E+307,$N$2:N185)+1,"")</f>
        <v/>
      </c>
      <c r="O186" s="30" t="str">
        <f>IF(AND($B186=O$1),LOOKUP(9.99999999999999E+307,$O$2:O185)+1,"")</f>
        <v/>
      </c>
      <c r="P186" s="30" t="str">
        <f>IF(AND($B186=P$1),LOOKUP(9.99999999999999E+307,$P$2:P185)+1,"")</f>
        <v/>
      </c>
      <c r="Q186" s="30" t="str">
        <f>IF(AND($B186=Q$1),LOOKUP(9.99999999999999E+307,$Q$2:Q185)+1,"")</f>
        <v/>
      </c>
      <c r="R186" s="30" t="str">
        <f>IF(AND($B186=R$1),LOOKUP(9.99999999999999E+307,$R$2:R185)+1,"")</f>
        <v/>
      </c>
      <c r="S186" s="314">
        <v>4</v>
      </c>
      <c r="T186" s="30"/>
      <c r="Z186" s="258" t="str">
        <f t="shared" si="16"/>
        <v/>
      </c>
      <c r="AA186" s="258" t="str">
        <f t="shared" si="17"/>
        <v/>
      </c>
      <c r="AB186" s="259">
        <f t="shared" si="12"/>
        <v>1</v>
      </c>
      <c r="AC186" s="259">
        <f t="shared" si="13"/>
        <v>1</v>
      </c>
      <c r="AD186" s="260">
        <f t="shared" si="14"/>
        <v>2</v>
      </c>
      <c r="AE186" s="253" t="str">
        <f t="shared" si="15"/>
        <v>ม.3/2-2</v>
      </c>
    </row>
    <row r="187" spans="1:31" ht="20.100000000000001" customHeight="1" x14ac:dyDescent="0.2">
      <c r="A187" s="30">
        <v>185</v>
      </c>
      <c r="B187" s="236" t="s">
        <v>316</v>
      </c>
      <c r="C187" s="261">
        <v>3103</v>
      </c>
      <c r="D187" s="262" t="s">
        <v>210</v>
      </c>
      <c r="E187" s="263" t="s">
        <v>361</v>
      </c>
      <c r="F187" s="263" t="s">
        <v>441</v>
      </c>
      <c r="G187" s="257" t="str">
        <f t="shared" si="18"/>
        <v>ม.3/23103</v>
      </c>
      <c r="H187" s="30" t="str">
        <f>IF(AND(S187=H$1),LOOKUP(9.99999999999999E+307,$H$2:H186)+1,"")</f>
        <v/>
      </c>
      <c r="I187" s="30" t="str">
        <f>IF(AND(B187=I$1),LOOKUP(9.99999999999999E+307,$I$2:I186)+1,"")</f>
        <v/>
      </c>
      <c r="J187" s="30" t="str">
        <f>IF(AND(B187=J$1),LOOKUP(9.99999999999999E+307,$J$2:J186)+1,"")</f>
        <v/>
      </c>
      <c r="K187" s="30" t="str">
        <f>IF(AND(B187=K$1),LOOKUP(9.99999999999999E+307,$K$2:K186)+1,"")</f>
        <v/>
      </c>
      <c r="L187" s="30" t="str">
        <f>IF(AND(B187=L$1),LOOKUP(9.99999999999999E+307,$L$2:L186)+1,"")</f>
        <v/>
      </c>
      <c r="M187" s="30" t="str">
        <f>IF(AND(B187=M$1),LOOKUP(9.99999999999999E+307,$M$2:M186)+1,"")</f>
        <v/>
      </c>
      <c r="N187" s="30" t="str">
        <f>IF(AND($B187=N$1),LOOKUP(9.99999999999999E+307,$N$2:N186)+1,"")</f>
        <v/>
      </c>
      <c r="O187" s="30" t="str">
        <f>IF(AND($B187=O$1),LOOKUP(9.99999999999999E+307,$O$2:O186)+1,"")</f>
        <v/>
      </c>
      <c r="P187" s="30" t="str">
        <f>IF(AND($B187=P$1),LOOKUP(9.99999999999999E+307,$P$2:P186)+1,"")</f>
        <v/>
      </c>
      <c r="Q187" s="30" t="str">
        <f>IF(AND($B187=Q$1),LOOKUP(9.99999999999999E+307,$Q$2:Q186)+1,"")</f>
        <v/>
      </c>
      <c r="R187" s="30" t="str">
        <f>IF(AND($B187=R$1),LOOKUP(9.99999999999999E+307,$R$2:R186)+1,"")</f>
        <v/>
      </c>
      <c r="S187" s="314">
        <v>9</v>
      </c>
      <c r="T187" s="30"/>
      <c r="Z187" s="258" t="str">
        <f t="shared" si="16"/>
        <v/>
      </c>
      <c r="AA187" s="258" t="str">
        <f t="shared" si="17"/>
        <v/>
      </c>
      <c r="AB187" s="259">
        <f t="shared" si="12"/>
        <v>1</v>
      </c>
      <c r="AC187" s="259">
        <f t="shared" si="13"/>
        <v>1</v>
      </c>
      <c r="AD187" s="260">
        <f t="shared" si="14"/>
        <v>2</v>
      </c>
      <c r="AE187" s="253" t="str">
        <f t="shared" si="15"/>
        <v>ม.3/2-2</v>
      </c>
    </row>
    <row r="188" spans="1:31" ht="20.100000000000001" customHeight="1" x14ac:dyDescent="0.2">
      <c r="A188" s="30">
        <v>186</v>
      </c>
      <c r="B188" s="236" t="s">
        <v>316</v>
      </c>
      <c r="C188" s="261">
        <v>3104</v>
      </c>
      <c r="D188" s="262" t="s">
        <v>210</v>
      </c>
      <c r="E188" s="263" t="s">
        <v>342</v>
      </c>
      <c r="F188" s="263" t="s">
        <v>354</v>
      </c>
      <c r="G188" s="257" t="str">
        <f t="shared" si="18"/>
        <v>ม.3/23104</v>
      </c>
      <c r="H188" s="30" t="str">
        <f>IF(AND(S188=H$1),LOOKUP(9.99999999999999E+307,$H$2:H187)+1,"")</f>
        <v/>
      </c>
      <c r="I188" s="30" t="str">
        <f>IF(AND(B188=I$1),LOOKUP(9.99999999999999E+307,$I$2:I187)+1,"")</f>
        <v/>
      </c>
      <c r="J188" s="30" t="str">
        <f>IF(AND(B188=J$1),LOOKUP(9.99999999999999E+307,$J$2:J187)+1,"")</f>
        <v/>
      </c>
      <c r="K188" s="30" t="str">
        <f>IF(AND(B188=K$1),LOOKUP(9.99999999999999E+307,$K$2:K187)+1,"")</f>
        <v/>
      </c>
      <c r="L188" s="30" t="str">
        <f>IF(AND(B188=L$1),LOOKUP(9.99999999999999E+307,$L$2:L187)+1,"")</f>
        <v/>
      </c>
      <c r="M188" s="30" t="str">
        <f>IF(AND(B188=M$1),LOOKUP(9.99999999999999E+307,$M$2:M187)+1,"")</f>
        <v/>
      </c>
      <c r="N188" s="30" t="str">
        <f>IF(AND($B188=N$1),LOOKUP(9.99999999999999E+307,$N$2:N187)+1,"")</f>
        <v/>
      </c>
      <c r="O188" s="30" t="str">
        <f>IF(AND($B188=O$1),LOOKUP(9.99999999999999E+307,$O$2:O187)+1,"")</f>
        <v/>
      </c>
      <c r="P188" s="30" t="str">
        <f>IF(AND($B188=P$1),LOOKUP(9.99999999999999E+307,$P$2:P187)+1,"")</f>
        <v/>
      </c>
      <c r="Q188" s="30" t="str">
        <f>IF(AND($B188=Q$1),LOOKUP(9.99999999999999E+307,$Q$2:Q187)+1,"")</f>
        <v/>
      </c>
      <c r="R188" s="30" t="str">
        <f>IF(AND($B188=R$1),LOOKUP(9.99999999999999E+307,$R$2:R187)+1,"")</f>
        <v/>
      </c>
      <c r="S188" s="314">
        <v>9</v>
      </c>
      <c r="T188" s="30"/>
      <c r="Z188" s="258" t="str">
        <f t="shared" si="16"/>
        <v/>
      </c>
      <c r="AA188" s="258" t="str">
        <f t="shared" si="17"/>
        <v/>
      </c>
      <c r="AB188" s="259">
        <f t="shared" si="12"/>
        <v>1</v>
      </c>
      <c r="AC188" s="259">
        <f t="shared" si="13"/>
        <v>1</v>
      </c>
      <c r="AD188" s="260">
        <f t="shared" si="14"/>
        <v>2</v>
      </c>
      <c r="AE188" s="253" t="str">
        <f t="shared" si="15"/>
        <v>ม.3/2-2</v>
      </c>
    </row>
    <row r="189" spans="1:31" ht="20.100000000000001" customHeight="1" x14ac:dyDescent="0.45">
      <c r="A189" s="30">
        <v>187</v>
      </c>
      <c r="B189" s="236" t="s">
        <v>316</v>
      </c>
      <c r="C189" s="261">
        <v>3183</v>
      </c>
      <c r="D189" s="265" t="s">
        <v>210</v>
      </c>
      <c r="E189" s="266" t="s">
        <v>495</v>
      </c>
      <c r="F189" s="266" t="s">
        <v>261</v>
      </c>
      <c r="G189" s="257" t="str">
        <f t="shared" si="18"/>
        <v>ม.3/23183</v>
      </c>
      <c r="H189" s="30" t="str">
        <f>IF(AND(S189=H$1),LOOKUP(9.99999999999999E+307,$H$2:H188)+1,"")</f>
        <v/>
      </c>
      <c r="I189" s="30" t="str">
        <f>IF(AND(B189=I$1),LOOKUP(9.99999999999999E+307,$I$2:I188)+1,"")</f>
        <v/>
      </c>
      <c r="J189" s="30" t="str">
        <f>IF(AND(B189=J$1),LOOKUP(9.99999999999999E+307,$J$2:J188)+1,"")</f>
        <v/>
      </c>
      <c r="K189" s="30" t="str">
        <f>IF(AND(B189=K$1),LOOKUP(9.99999999999999E+307,$K$2:K188)+1,"")</f>
        <v/>
      </c>
      <c r="L189" s="30" t="str">
        <f>IF(AND(B189=L$1),LOOKUP(9.99999999999999E+307,$L$2:L188)+1,"")</f>
        <v/>
      </c>
      <c r="M189" s="30" t="str">
        <f>IF(AND(B189=M$1),LOOKUP(9.99999999999999E+307,$M$2:M188)+1,"")</f>
        <v/>
      </c>
      <c r="N189" s="30" t="str">
        <f>IF(AND($B189=N$1),LOOKUP(9.99999999999999E+307,$N$2:N188)+1,"")</f>
        <v/>
      </c>
      <c r="O189" s="30" t="str">
        <f>IF(AND($B189=O$1),LOOKUP(9.99999999999999E+307,$O$2:O188)+1,"")</f>
        <v/>
      </c>
      <c r="P189" s="30" t="str">
        <f>IF(AND($B189=P$1),LOOKUP(9.99999999999999E+307,$P$2:P188)+1,"")</f>
        <v/>
      </c>
      <c r="Q189" s="30" t="str">
        <f>IF(AND($B189=Q$1),LOOKUP(9.99999999999999E+307,$Q$2:Q188)+1,"")</f>
        <v/>
      </c>
      <c r="R189" s="30" t="str">
        <f>IF(AND($B189=R$1),LOOKUP(9.99999999999999E+307,$R$2:R188)+1,"")</f>
        <v/>
      </c>
      <c r="S189" s="314">
        <v>2</v>
      </c>
      <c r="T189" s="30"/>
      <c r="Z189" s="258" t="str">
        <f t="shared" si="16"/>
        <v/>
      </c>
      <c r="AA189" s="258" t="str">
        <f t="shared" si="17"/>
        <v/>
      </c>
      <c r="AB189" s="259">
        <f t="shared" si="12"/>
        <v>1</v>
      </c>
      <c r="AC189" s="259">
        <f t="shared" si="13"/>
        <v>1</v>
      </c>
      <c r="AD189" s="260">
        <f t="shared" si="14"/>
        <v>2</v>
      </c>
      <c r="AE189" s="253" t="str">
        <f t="shared" si="15"/>
        <v>ม.3/2-2</v>
      </c>
    </row>
    <row r="190" spans="1:31" ht="20.100000000000001" customHeight="1" x14ac:dyDescent="0.45">
      <c r="A190" s="30">
        <v>188</v>
      </c>
      <c r="B190" s="236" t="s">
        <v>316</v>
      </c>
      <c r="C190" s="261">
        <v>3285</v>
      </c>
      <c r="D190" s="265" t="s">
        <v>210</v>
      </c>
      <c r="E190" s="263" t="s">
        <v>446</v>
      </c>
      <c r="F190" s="263" t="s">
        <v>447</v>
      </c>
      <c r="G190" s="257" t="str">
        <f t="shared" si="18"/>
        <v>ม.3/23285</v>
      </c>
      <c r="H190" s="30" t="str">
        <f>IF(AND(S190=H$1),LOOKUP(9.99999999999999E+307,$H$2:H189)+1,"")</f>
        <v/>
      </c>
      <c r="I190" s="30" t="str">
        <f>IF(AND(B190=I$1),LOOKUP(9.99999999999999E+307,$I$2:I189)+1,"")</f>
        <v/>
      </c>
      <c r="J190" s="30" t="str">
        <f>IF(AND(B190=J$1),LOOKUP(9.99999999999999E+307,$J$2:J189)+1,"")</f>
        <v/>
      </c>
      <c r="K190" s="30" t="str">
        <f>IF(AND(B190=K$1),LOOKUP(9.99999999999999E+307,$K$2:K189)+1,"")</f>
        <v/>
      </c>
      <c r="L190" s="30" t="str">
        <f>IF(AND(B190=L$1),LOOKUP(9.99999999999999E+307,$L$2:L189)+1,"")</f>
        <v/>
      </c>
      <c r="M190" s="30" t="str">
        <f>IF(AND(B190=M$1),LOOKUP(9.99999999999999E+307,$M$2:M189)+1,"")</f>
        <v/>
      </c>
      <c r="N190" s="30" t="str">
        <f>IF(AND($B190=N$1),LOOKUP(9.99999999999999E+307,$N$2:N189)+1,"")</f>
        <v/>
      </c>
      <c r="O190" s="30" t="str">
        <f>IF(AND($B190=O$1),LOOKUP(9.99999999999999E+307,$O$2:O189)+1,"")</f>
        <v/>
      </c>
      <c r="P190" s="30" t="str">
        <f>IF(AND($B190=P$1),LOOKUP(9.99999999999999E+307,$P$2:P189)+1,"")</f>
        <v/>
      </c>
      <c r="Q190" s="30" t="str">
        <f>IF(AND($B190=Q$1),LOOKUP(9.99999999999999E+307,$Q$2:Q189)+1,"")</f>
        <v/>
      </c>
      <c r="R190" s="30" t="str">
        <f>IF(AND($B190=R$1),LOOKUP(9.99999999999999E+307,$R$2:R189)+1,"")</f>
        <v/>
      </c>
      <c r="S190" s="314">
        <v>2</v>
      </c>
      <c r="T190" s="30"/>
      <c r="Z190" s="258" t="str">
        <f t="shared" si="16"/>
        <v/>
      </c>
      <c r="AA190" s="258" t="str">
        <f t="shared" si="17"/>
        <v/>
      </c>
      <c r="AB190" s="259">
        <f t="shared" si="12"/>
        <v>1</v>
      </c>
      <c r="AC190" s="259">
        <f t="shared" si="13"/>
        <v>1</v>
      </c>
      <c r="AD190" s="260">
        <f t="shared" si="14"/>
        <v>2</v>
      </c>
      <c r="AE190" s="253" t="str">
        <f t="shared" si="15"/>
        <v>ม.3/2-2</v>
      </c>
    </row>
    <row r="191" spans="1:31" ht="20.100000000000001" customHeight="1" x14ac:dyDescent="0.45">
      <c r="A191" s="30">
        <v>189</v>
      </c>
      <c r="B191" s="236" t="s">
        <v>316</v>
      </c>
      <c r="C191" s="261">
        <v>3286</v>
      </c>
      <c r="D191" s="265" t="s">
        <v>210</v>
      </c>
      <c r="E191" s="263" t="s">
        <v>496</v>
      </c>
      <c r="F191" s="263" t="s">
        <v>497</v>
      </c>
      <c r="G191" s="257" t="str">
        <f t="shared" si="18"/>
        <v>ม.3/23286</v>
      </c>
      <c r="H191" s="30" t="str">
        <f>IF(AND(S191=H$1),LOOKUP(9.99999999999999E+307,$H$2:H190)+1,"")</f>
        <v/>
      </c>
      <c r="I191" s="30" t="str">
        <f>IF(AND(B191=I$1),LOOKUP(9.99999999999999E+307,$I$2:I190)+1,"")</f>
        <v/>
      </c>
      <c r="J191" s="30" t="str">
        <f>IF(AND(B191=J$1),LOOKUP(9.99999999999999E+307,$J$2:J190)+1,"")</f>
        <v/>
      </c>
      <c r="K191" s="30" t="str">
        <f>IF(AND(B191=K$1),LOOKUP(9.99999999999999E+307,$K$2:K190)+1,"")</f>
        <v/>
      </c>
      <c r="L191" s="30" t="str">
        <f>IF(AND(B191=L$1),LOOKUP(9.99999999999999E+307,$L$2:L190)+1,"")</f>
        <v/>
      </c>
      <c r="M191" s="30" t="str">
        <f>IF(AND(B191=M$1),LOOKUP(9.99999999999999E+307,$M$2:M190)+1,"")</f>
        <v/>
      </c>
      <c r="N191" s="30" t="str">
        <f>IF(AND($B191=N$1),LOOKUP(9.99999999999999E+307,$N$2:N190)+1,"")</f>
        <v/>
      </c>
      <c r="O191" s="30" t="str">
        <f>IF(AND($B191=O$1),LOOKUP(9.99999999999999E+307,$O$2:O190)+1,"")</f>
        <v/>
      </c>
      <c r="P191" s="30" t="str">
        <f>IF(AND($B191=P$1),LOOKUP(9.99999999999999E+307,$P$2:P190)+1,"")</f>
        <v/>
      </c>
      <c r="Q191" s="30" t="str">
        <f>IF(AND($B191=Q$1),LOOKUP(9.99999999999999E+307,$Q$2:Q190)+1,"")</f>
        <v/>
      </c>
      <c r="R191" s="30" t="str">
        <f>IF(AND($B191=R$1),LOOKUP(9.99999999999999E+307,$R$2:R190)+1,"")</f>
        <v/>
      </c>
      <c r="S191" s="314">
        <v>1</v>
      </c>
      <c r="T191" s="30"/>
      <c r="Z191" s="258" t="str">
        <f t="shared" si="16"/>
        <v/>
      </c>
      <c r="AA191" s="258" t="str">
        <f t="shared" si="17"/>
        <v/>
      </c>
      <c r="AB191" s="259">
        <f t="shared" si="12"/>
        <v>1</v>
      </c>
      <c r="AC191" s="259">
        <f t="shared" si="13"/>
        <v>1</v>
      </c>
      <c r="AD191" s="260">
        <f t="shared" si="14"/>
        <v>2</v>
      </c>
      <c r="AE191" s="253" t="str">
        <f t="shared" si="15"/>
        <v>ม.3/2-2</v>
      </c>
    </row>
    <row r="192" spans="1:31" ht="20.100000000000001" customHeight="1" x14ac:dyDescent="0.45">
      <c r="A192" s="30">
        <v>190</v>
      </c>
      <c r="B192" s="236" t="s">
        <v>316</v>
      </c>
      <c r="C192" s="261">
        <v>3333</v>
      </c>
      <c r="D192" s="265" t="s">
        <v>210</v>
      </c>
      <c r="E192" s="266" t="s">
        <v>448</v>
      </c>
      <c r="F192" s="266" t="s">
        <v>449</v>
      </c>
      <c r="G192" s="257" t="str">
        <f t="shared" si="18"/>
        <v>ม.3/23333</v>
      </c>
      <c r="H192" s="30" t="str">
        <f>IF(AND(S192=H$1),LOOKUP(9.99999999999999E+307,$H$2:H191)+1,"")</f>
        <v/>
      </c>
      <c r="I192" s="30" t="str">
        <f>IF(AND(B192=I$1),LOOKUP(9.99999999999999E+307,$I$2:I191)+1,"")</f>
        <v/>
      </c>
      <c r="J192" s="30" t="str">
        <f>IF(AND(B192=J$1),LOOKUP(9.99999999999999E+307,$J$2:J191)+1,"")</f>
        <v/>
      </c>
      <c r="K192" s="30" t="str">
        <f>IF(AND(B192=K$1),LOOKUP(9.99999999999999E+307,$K$2:K191)+1,"")</f>
        <v/>
      </c>
      <c r="L192" s="30" t="str">
        <f>IF(AND(B192=L$1),LOOKUP(9.99999999999999E+307,$L$2:L191)+1,"")</f>
        <v/>
      </c>
      <c r="M192" s="30" t="str">
        <f>IF(AND(B192=M$1),LOOKUP(9.99999999999999E+307,$M$2:M191)+1,"")</f>
        <v/>
      </c>
      <c r="N192" s="30" t="str">
        <f>IF(AND($B192=N$1),LOOKUP(9.99999999999999E+307,$N$2:N191)+1,"")</f>
        <v/>
      </c>
      <c r="O192" s="30" t="str">
        <f>IF(AND($B192=O$1),LOOKUP(9.99999999999999E+307,$O$2:O191)+1,"")</f>
        <v/>
      </c>
      <c r="P192" s="30" t="str">
        <f>IF(AND($B192=P$1),LOOKUP(9.99999999999999E+307,$P$2:P191)+1,"")</f>
        <v/>
      </c>
      <c r="Q192" s="30" t="str">
        <f>IF(AND($B192=Q$1),LOOKUP(9.99999999999999E+307,$Q$2:Q191)+1,"")</f>
        <v/>
      </c>
      <c r="R192" s="30" t="str">
        <f>IF(AND($B192=R$1),LOOKUP(9.99999999999999E+307,$R$2:R191)+1,"")</f>
        <v/>
      </c>
      <c r="S192" s="314">
        <v>2</v>
      </c>
      <c r="T192" s="30"/>
      <c r="Z192" s="258" t="str">
        <f t="shared" si="16"/>
        <v/>
      </c>
      <c r="AA192" s="258" t="str">
        <f t="shared" si="17"/>
        <v/>
      </c>
      <c r="AB192" s="259">
        <f t="shared" si="12"/>
        <v>1</v>
      </c>
      <c r="AC192" s="259">
        <f t="shared" si="13"/>
        <v>1</v>
      </c>
      <c r="AD192" s="260">
        <f t="shared" si="14"/>
        <v>2</v>
      </c>
      <c r="AE192" s="253" t="str">
        <f t="shared" si="15"/>
        <v>ม.3/2-2</v>
      </c>
    </row>
    <row r="193" spans="1:31" ht="20.100000000000001" customHeight="1" x14ac:dyDescent="0.45">
      <c r="A193" s="30">
        <v>191</v>
      </c>
      <c r="B193" s="236" t="s">
        <v>316</v>
      </c>
      <c r="C193" s="261">
        <v>3875</v>
      </c>
      <c r="D193" s="265" t="s">
        <v>210</v>
      </c>
      <c r="E193" s="266" t="s">
        <v>504</v>
      </c>
      <c r="F193" s="266" t="s">
        <v>505</v>
      </c>
      <c r="G193" s="257" t="str">
        <f t="shared" si="18"/>
        <v>ม.3/23875</v>
      </c>
      <c r="H193" s="30" t="str">
        <f>IF(AND(S193=H$1),LOOKUP(9.99999999999999E+307,$H$2:H192)+1,"")</f>
        <v/>
      </c>
      <c r="I193" s="30" t="str">
        <f>IF(AND(B193=I$1),LOOKUP(9.99999999999999E+307,$I$2:I192)+1,"")</f>
        <v/>
      </c>
      <c r="J193" s="30" t="str">
        <f>IF(AND(B193=J$1),LOOKUP(9.99999999999999E+307,$J$2:J192)+1,"")</f>
        <v/>
      </c>
      <c r="K193" s="30" t="str">
        <f>IF(AND(B193=K$1),LOOKUP(9.99999999999999E+307,$K$2:K192)+1,"")</f>
        <v/>
      </c>
      <c r="L193" s="30" t="str">
        <f>IF(AND(B193=L$1),LOOKUP(9.99999999999999E+307,$L$2:L192)+1,"")</f>
        <v/>
      </c>
      <c r="M193" s="30" t="str">
        <f>IF(AND(B193=M$1),LOOKUP(9.99999999999999E+307,$M$2:M192)+1,"")</f>
        <v/>
      </c>
      <c r="N193" s="30" t="str">
        <f>IF(AND($B193=N$1),LOOKUP(9.99999999999999E+307,$N$2:N192)+1,"")</f>
        <v/>
      </c>
      <c r="O193" s="30" t="str">
        <f>IF(AND($B193=O$1),LOOKUP(9.99999999999999E+307,$O$2:O192)+1,"")</f>
        <v/>
      </c>
      <c r="P193" s="30" t="str">
        <f>IF(AND($B193=P$1),LOOKUP(9.99999999999999E+307,$P$2:P192)+1,"")</f>
        <v/>
      </c>
      <c r="Q193" s="30" t="str">
        <f>IF(AND($B193=Q$1),LOOKUP(9.99999999999999E+307,$Q$2:Q192)+1,"")</f>
        <v/>
      </c>
      <c r="R193" s="30" t="str">
        <f>IF(AND($B193=R$1),LOOKUP(9.99999999999999E+307,$R$2:R192)+1,"")</f>
        <v/>
      </c>
      <c r="S193" s="314">
        <v>8</v>
      </c>
      <c r="T193" s="30"/>
      <c r="Z193" s="258" t="str">
        <f t="shared" si="16"/>
        <v/>
      </c>
      <c r="AA193" s="258" t="str">
        <f t="shared" si="17"/>
        <v/>
      </c>
      <c r="AB193" s="259">
        <f t="shared" si="12"/>
        <v>1</v>
      </c>
      <c r="AC193" s="259">
        <f t="shared" si="13"/>
        <v>1</v>
      </c>
      <c r="AD193" s="260">
        <f t="shared" si="14"/>
        <v>2</v>
      </c>
      <c r="AE193" s="253" t="str">
        <f t="shared" si="15"/>
        <v>ม.3/2-2</v>
      </c>
    </row>
    <row r="194" spans="1:31" ht="20.100000000000001" customHeight="1" x14ac:dyDescent="0.45">
      <c r="A194" s="30">
        <v>192</v>
      </c>
      <c r="B194" s="236" t="s">
        <v>316</v>
      </c>
      <c r="C194" s="261">
        <v>3881</v>
      </c>
      <c r="D194" s="265" t="s">
        <v>210</v>
      </c>
      <c r="E194" s="263" t="s">
        <v>506</v>
      </c>
      <c r="F194" s="263" t="s">
        <v>507</v>
      </c>
      <c r="G194" s="257" t="str">
        <f t="shared" si="18"/>
        <v>ม.3/23881</v>
      </c>
      <c r="H194" s="30" t="str">
        <f>IF(AND(S194=H$1),LOOKUP(9.99999999999999E+307,$H$2:H193)+1,"")</f>
        <v/>
      </c>
      <c r="I194" s="30" t="str">
        <f>IF(AND(B194=I$1),LOOKUP(9.99999999999999E+307,$I$2:I193)+1,"")</f>
        <v/>
      </c>
      <c r="J194" s="30" t="str">
        <f>IF(AND(B194=J$1),LOOKUP(9.99999999999999E+307,$J$2:J193)+1,"")</f>
        <v/>
      </c>
      <c r="K194" s="30" t="str">
        <f>IF(AND(B194=K$1),LOOKUP(9.99999999999999E+307,$K$2:K193)+1,"")</f>
        <v/>
      </c>
      <c r="L194" s="30" t="str">
        <f>IF(AND(B194=L$1),LOOKUP(9.99999999999999E+307,$L$2:L193)+1,"")</f>
        <v/>
      </c>
      <c r="M194" s="30" t="str">
        <f>IF(AND(B194=M$1),LOOKUP(9.99999999999999E+307,$M$2:M193)+1,"")</f>
        <v/>
      </c>
      <c r="N194" s="30" t="str">
        <f>IF(AND($B194=N$1),LOOKUP(9.99999999999999E+307,$N$2:N193)+1,"")</f>
        <v/>
      </c>
      <c r="O194" s="30" t="str">
        <f>IF(AND($B194=O$1),LOOKUP(9.99999999999999E+307,$O$2:O193)+1,"")</f>
        <v/>
      </c>
      <c r="P194" s="30" t="str">
        <f>IF(AND($B194=P$1),LOOKUP(9.99999999999999E+307,$P$2:P193)+1,"")</f>
        <v/>
      </c>
      <c r="Q194" s="30" t="str">
        <f>IF(AND($B194=Q$1),LOOKUP(9.99999999999999E+307,$Q$2:Q193)+1,"")</f>
        <v/>
      </c>
      <c r="R194" s="30" t="str">
        <f>IF(AND($B194=R$1),LOOKUP(9.99999999999999E+307,$R$2:R193)+1,"")</f>
        <v/>
      </c>
      <c r="S194" s="314">
        <v>2</v>
      </c>
      <c r="T194" s="30"/>
      <c r="Z194" s="258" t="str">
        <f t="shared" si="16"/>
        <v/>
      </c>
      <c r="AA194" s="258" t="str">
        <f t="shared" si="17"/>
        <v/>
      </c>
      <c r="AB194" s="259">
        <f t="shared" si="12"/>
        <v>1</v>
      </c>
      <c r="AC194" s="259">
        <f t="shared" si="13"/>
        <v>1</v>
      </c>
      <c r="AD194" s="260">
        <f t="shared" si="14"/>
        <v>2</v>
      </c>
      <c r="AE194" s="253" t="str">
        <f t="shared" si="15"/>
        <v>ม.3/2-2</v>
      </c>
    </row>
    <row r="195" spans="1:31" ht="20.100000000000001" customHeight="1" x14ac:dyDescent="0.45">
      <c r="A195" s="30">
        <v>193</v>
      </c>
      <c r="B195" s="236" t="s">
        <v>246</v>
      </c>
      <c r="C195" s="261">
        <v>4090</v>
      </c>
      <c r="D195" s="265" t="s">
        <v>210</v>
      </c>
      <c r="E195" s="266" t="s">
        <v>733</v>
      </c>
      <c r="F195" s="266" t="s">
        <v>734</v>
      </c>
      <c r="G195" s="257" t="str">
        <f t="shared" si="18"/>
        <v>ม.1/24090</v>
      </c>
      <c r="H195" s="30" t="str">
        <f>IF(AND(S195=H$1),LOOKUP(9.99999999999999E+307,$H$2:H194)+1,"")</f>
        <v/>
      </c>
      <c r="I195" s="30" t="str">
        <f>IF(AND(B195=I$1),LOOKUP(9.99999999999999E+307,$I$2:I194)+1,"")</f>
        <v/>
      </c>
      <c r="J195" s="30" t="str">
        <f>IF(AND(B195=J$1),LOOKUP(9.99999999999999E+307,$J$2:J194)+1,"")</f>
        <v/>
      </c>
      <c r="K195" s="30" t="str">
        <f>IF(AND(B195=K$1),LOOKUP(9.99999999999999E+307,$K$2:K194)+1,"")</f>
        <v/>
      </c>
      <c r="L195" s="30" t="str">
        <f>IF(AND(B195=L$1),LOOKUP(9.99999999999999E+307,$L$2:L194)+1,"")</f>
        <v/>
      </c>
      <c r="M195" s="30" t="str">
        <f>IF(AND(B195=M$1),LOOKUP(9.99999999999999E+307,$M$2:M194)+1,"")</f>
        <v/>
      </c>
      <c r="N195" s="30" t="str">
        <f>IF(AND($B195=N$1),LOOKUP(9.99999999999999E+307,$N$2:N194)+1,"")</f>
        <v/>
      </c>
      <c r="O195" s="30" t="str">
        <f>IF(AND($B195=O$1),LOOKUP(9.99999999999999E+307,$O$2:O194)+1,"")</f>
        <v/>
      </c>
      <c r="P195" s="30" t="str">
        <f>IF(AND($B195=P$1),LOOKUP(9.99999999999999E+307,$P$2:P194)+1,"")</f>
        <v/>
      </c>
      <c r="Q195" s="30" t="str">
        <f>IF(AND($B195=Q$1),LOOKUP(9.99999999999999E+307,$Q$2:Q194)+1,"")</f>
        <v/>
      </c>
      <c r="R195" s="30" t="str">
        <f>IF(AND($B195=R$1),LOOKUP(9.99999999999999E+307,$R$2:R194)+1,"")</f>
        <v/>
      </c>
      <c r="S195" s="314">
        <v>5</v>
      </c>
      <c r="T195" s="30"/>
      <c r="Z195" s="258" t="str">
        <f t="shared" si="16"/>
        <v/>
      </c>
      <c r="AA195" s="258" t="str">
        <f t="shared" si="17"/>
        <v/>
      </c>
      <c r="AB195" s="259">
        <f t="shared" ref="AB195:AB258" si="19">COUNTIF($C$3:$C$2002,C195)</f>
        <v>1</v>
      </c>
      <c r="AC195" s="259">
        <f t="shared" ref="AC195:AC258" si="20">SUMPRODUCT(--(E195&amp;F195=$E$3:$E$2002&amp;$F$3:$F$2002))</f>
        <v>1</v>
      </c>
      <c r="AD195" s="260">
        <f t="shared" ref="AD195:AD258" si="21">IF(D195="เด็กชาย",1,IF(D195="นาย",1,IF(D195="เด็กหญิง",2,IF(D195="นางสาว",2,IF(D195="ด.ช.",1,IF(D195="ด.ญ.",2,IF(D195="น.ส.",2,"")))))))</f>
        <v>2</v>
      </c>
      <c r="AE195" s="253" t="str">
        <f t="shared" ref="AE195:AE258" si="22">CONCATENATE(B195,"-",AD195)</f>
        <v>ม.1/2-2</v>
      </c>
    </row>
    <row r="196" spans="1:31" ht="20.100000000000001" customHeight="1" x14ac:dyDescent="0.45">
      <c r="A196" s="30">
        <v>194</v>
      </c>
      <c r="B196" s="236"/>
      <c r="C196" s="261"/>
      <c r="D196" s="265"/>
      <c r="E196" s="263"/>
      <c r="F196" s="263"/>
      <c r="G196" s="257" t="str">
        <f t="shared" ref="G196:G259" si="23">B196&amp;C196</f>
        <v/>
      </c>
      <c r="H196" s="30" t="str">
        <f>IF(AND(S196=H$1),LOOKUP(9.99999999999999E+307,$H$2:H195)+1,"")</f>
        <v/>
      </c>
      <c r="I196" s="30">
        <f>IF(AND(B196=I$1),LOOKUP(9.99999999999999E+307,$I$2:I195)+1,"")</f>
        <v>1</v>
      </c>
      <c r="J196" s="30">
        <f>IF(AND(B196=J$1),LOOKUP(9.99999999999999E+307,$J$2:J195)+1,"")</f>
        <v>1</v>
      </c>
      <c r="K196" s="30">
        <f>IF(AND(B196=K$1),LOOKUP(9.99999999999999E+307,$K$2:K195)+1,"")</f>
        <v>1</v>
      </c>
      <c r="L196" s="30">
        <f>IF(AND(B196=L$1),LOOKUP(9.99999999999999E+307,$L$2:L195)+1,"")</f>
        <v>1</v>
      </c>
      <c r="M196" s="30">
        <f>IF(AND(B196=M$1),LOOKUP(9.99999999999999E+307,$M$2:M195)+1,"")</f>
        <v>1</v>
      </c>
      <c r="N196" s="30">
        <f>IF(AND($B196=N$1),LOOKUP(9.99999999999999E+307,$N$2:N195)+1,"")</f>
        <v>1</v>
      </c>
      <c r="O196" s="30">
        <f>IF(AND($B196=O$1),LOOKUP(9.99999999999999E+307,$O$2:O195)+1,"")</f>
        <v>1</v>
      </c>
      <c r="P196" s="30">
        <f>IF(AND($B196=P$1),LOOKUP(9.99999999999999E+307,$P$2:P195)+1,"")</f>
        <v>1</v>
      </c>
      <c r="Q196" s="30">
        <f>IF(AND($B196=Q$1),LOOKUP(9.99999999999999E+307,$Q$2:Q195)+1,"")</f>
        <v>1</v>
      </c>
      <c r="R196" s="30">
        <f>IF(AND($B196=R$1),LOOKUP(9.99999999999999E+307,$R$2:R195)+1,"")</f>
        <v>1</v>
      </c>
      <c r="S196" s="314"/>
      <c r="T196" s="30"/>
      <c r="Z196" s="258" t="str">
        <f t="shared" ref="Z196:Z259" si="24">IF(AC196=2,"นักเรียนซ้ำ","")</f>
        <v/>
      </c>
      <c r="AA196" s="258" t="str">
        <f t="shared" ref="AA196:AA259" si="25">IF(AB196=2,"เลขประจำตัวซ้ำ","")</f>
        <v/>
      </c>
      <c r="AB196" s="259">
        <f t="shared" si="19"/>
        <v>0</v>
      </c>
      <c r="AC196" s="259">
        <f t="shared" si="20"/>
        <v>1807</v>
      </c>
      <c r="AD196" s="260" t="str">
        <f t="shared" si="21"/>
        <v/>
      </c>
      <c r="AE196" s="253" t="str">
        <f t="shared" si="22"/>
        <v>-</v>
      </c>
    </row>
    <row r="197" spans="1:31" ht="20.100000000000001" customHeight="1" x14ac:dyDescent="0.45">
      <c r="A197" s="30">
        <v>195</v>
      </c>
      <c r="B197" s="236"/>
      <c r="C197" s="261"/>
      <c r="D197" s="265"/>
      <c r="E197" s="263"/>
      <c r="F197" s="263"/>
      <c r="G197" s="257" t="str">
        <f t="shared" si="23"/>
        <v/>
      </c>
      <c r="H197" s="30" t="str">
        <f>IF(AND(S197=H$1),LOOKUP(9.99999999999999E+307,$H$2:H196)+1,"")</f>
        <v/>
      </c>
      <c r="I197" s="30">
        <f>IF(AND(B197=I$1),LOOKUP(9.99999999999999E+307,$I$2:I196)+1,"")</f>
        <v>2</v>
      </c>
      <c r="J197" s="30">
        <f>IF(AND(B197=J$1),LOOKUP(9.99999999999999E+307,$J$2:J196)+1,"")</f>
        <v>2</v>
      </c>
      <c r="K197" s="30">
        <f>IF(AND(B197=K$1),LOOKUP(9.99999999999999E+307,$K$2:K196)+1,"")</f>
        <v>2</v>
      </c>
      <c r="L197" s="30">
        <f>IF(AND(B197=L$1),LOOKUP(9.99999999999999E+307,$L$2:L196)+1,"")</f>
        <v>2</v>
      </c>
      <c r="M197" s="30">
        <f>IF(AND(B197=M$1),LOOKUP(9.99999999999999E+307,$M$2:M196)+1,"")</f>
        <v>2</v>
      </c>
      <c r="N197" s="30">
        <f>IF(AND($B197=N$1),LOOKUP(9.99999999999999E+307,$N$2:N196)+1,"")</f>
        <v>2</v>
      </c>
      <c r="O197" s="30">
        <f>IF(AND($B197=O$1),LOOKUP(9.99999999999999E+307,$O$2:O196)+1,"")</f>
        <v>2</v>
      </c>
      <c r="P197" s="30">
        <f>IF(AND($B197=P$1),LOOKUP(9.99999999999999E+307,$P$2:P196)+1,"")</f>
        <v>2</v>
      </c>
      <c r="Q197" s="30">
        <f>IF(AND($B197=Q$1),LOOKUP(9.99999999999999E+307,$Q$2:Q196)+1,"")</f>
        <v>2</v>
      </c>
      <c r="R197" s="30">
        <f>IF(AND($B197=R$1),LOOKUP(9.99999999999999E+307,$R$2:R196)+1,"")</f>
        <v>2</v>
      </c>
      <c r="S197" s="314"/>
      <c r="T197" s="30"/>
      <c r="Z197" s="258" t="str">
        <f t="shared" si="24"/>
        <v/>
      </c>
      <c r="AA197" s="258" t="str">
        <f t="shared" si="25"/>
        <v/>
      </c>
      <c r="AB197" s="259">
        <f t="shared" si="19"/>
        <v>0</v>
      </c>
      <c r="AC197" s="259">
        <f t="shared" si="20"/>
        <v>1807</v>
      </c>
      <c r="AD197" s="260" t="str">
        <f t="shared" si="21"/>
        <v/>
      </c>
      <c r="AE197" s="253" t="str">
        <f t="shared" si="22"/>
        <v>-</v>
      </c>
    </row>
    <row r="198" spans="1:31" ht="20.100000000000001" customHeight="1" x14ac:dyDescent="0.45">
      <c r="A198" s="30">
        <v>196</v>
      </c>
      <c r="B198" s="236"/>
      <c r="C198" s="261"/>
      <c r="D198" s="265"/>
      <c r="E198" s="266"/>
      <c r="F198" s="266"/>
      <c r="G198" s="257" t="str">
        <f t="shared" si="23"/>
        <v/>
      </c>
      <c r="H198" s="30" t="str">
        <f>IF(AND(S198=H$1),LOOKUP(9.99999999999999E+307,$H$2:H197)+1,"")</f>
        <v/>
      </c>
      <c r="I198" s="30">
        <f>IF(AND(B198=I$1),LOOKUP(9.99999999999999E+307,$I$2:I197)+1,"")</f>
        <v>3</v>
      </c>
      <c r="J198" s="30">
        <f>IF(AND(B198=J$1),LOOKUP(9.99999999999999E+307,$J$2:J197)+1,"")</f>
        <v>3</v>
      </c>
      <c r="K198" s="30">
        <f>IF(AND(B198=K$1),LOOKUP(9.99999999999999E+307,$K$2:K197)+1,"")</f>
        <v>3</v>
      </c>
      <c r="L198" s="30">
        <f>IF(AND(B198=L$1),LOOKUP(9.99999999999999E+307,$L$2:L197)+1,"")</f>
        <v>3</v>
      </c>
      <c r="M198" s="30">
        <f>IF(AND(B198=M$1),LOOKUP(9.99999999999999E+307,$M$2:M197)+1,"")</f>
        <v>3</v>
      </c>
      <c r="N198" s="30">
        <f>IF(AND($B198=N$1),LOOKUP(9.99999999999999E+307,$N$2:N197)+1,"")</f>
        <v>3</v>
      </c>
      <c r="O198" s="30">
        <f>IF(AND($B198=O$1),LOOKUP(9.99999999999999E+307,$O$2:O197)+1,"")</f>
        <v>3</v>
      </c>
      <c r="P198" s="30">
        <f>IF(AND($B198=P$1),LOOKUP(9.99999999999999E+307,$P$2:P197)+1,"")</f>
        <v>3</v>
      </c>
      <c r="Q198" s="30">
        <f>IF(AND($B198=Q$1),LOOKUP(9.99999999999999E+307,$Q$2:Q197)+1,"")</f>
        <v>3</v>
      </c>
      <c r="R198" s="30">
        <f>IF(AND($B198=R$1),LOOKUP(9.99999999999999E+307,$R$2:R197)+1,"")</f>
        <v>3</v>
      </c>
      <c r="S198" s="314"/>
      <c r="T198" s="30"/>
      <c r="Z198" s="258" t="str">
        <f t="shared" si="24"/>
        <v/>
      </c>
      <c r="AA198" s="258" t="str">
        <f t="shared" si="25"/>
        <v/>
      </c>
      <c r="AB198" s="259">
        <f t="shared" si="19"/>
        <v>0</v>
      </c>
      <c r="AC198" s="259">
        <f t="shared" si="20"/>
        <v>1807</v>
      </c>
      <c r="AD198" s="260" t="str">
        <f t="shared" si="21"/>
        <v/>
      </c>
      <c r="AE198" s="253" t="str">
        <f t="shared" si="22"/>
        <v>-</v>
      </c>
    </row>
    <row r="199" spans="1:31" ht="20.100000000000001" customHeight="1" x14ac:dyDescent="0.45">
      <c r="A199" s="30">
        <v>197</v>
      </c>
      <c r="B199" s="236"/>
      <c r="C199" s="261"/>
      <c r="D199" s="265"/>
      <c r="E199" s="266"/>
      <c r="F199" s="266"/>
      <c r="G199" s="257" t="str">
        <f t="shared" si="23"/>
        <v/>
      </c>
      <c r="H199" s="30" t="str">
        <f>IF(AND(S199=H$1),LOOKUP(9.99999999999999E+307,$H$2:H198)+1,"")</f>
        <v/>
      </c>
      <c r="I199" s="30">
        <f>IF(AND(B199=I$1),LOOKUP(9.99999999999999E+307,$I$2:I198)+1,"")</f>
        <v>4</v>
      </c>
      <c r="J199" s="30">
        <f>IF(AND(B199=J$1),LOOKUP(9.99999999999999E+307,$J$2:J198)+1,"")</f>
        <v>4</v>
      </c>
      <c r="K199" s="30">
        <f>IF(AND(B199=K$1),LOOKUP(9.99999999999999E+307,$K$2:K198)+1,"")</f>
        <v>4</v>
      </c>
      <c r="L199" s="30">
        <f>IF(AND(B199=L$1),LOOKUP(9.99999999999999E+307,$L$2:L198)+1,"")</f>
        <v>4</v>
      </c>
      <c r="M199" s="30">
        <f>IF(AND(B199=M$1),LOOKUP(9.99999999999999E+307,$M$2:M198)+1,"")</f>
        <v>4</v>
      </c>
      <c r="N199" s="30">
        <f>IF(AND($B199=N$1),LOOKUP(9.99999999999999E+307,$N$2:N198)+1,"")</f>
        <v>4</v>
      </c>
      <c r="O199" s="30">
        <f>IF(AND($B199=O$1),LOOKUP(9.99999999999999E+307,$O$2:O198)+1,"")</f>
        <v>4</v>
      </c>
      <c r="P199" s="30">
        <f>IF(AND($B199=P$1),LOOKUP(9.99999999999999E+307,$P$2:P198)+1,"")</f>
        <v>4</v>
      </c>
      <c r="Q199" s="30">
        <f>IF(AND($B199=Q$1),LOOKUP(9.99999999999999E+307,$Q$2:Q198)+1,"")</f>
        <v>4</v>
      </c>
      <c r="R199" s="30">
        <f>IF(AND($B199=R$1),LOOKUP(9.99999999999999E+307,$R$2:R198)+1,"")</f>
        <v>4</v>
      </c>
      <c r="S199" s="314"/>
      <c r="T199" s="30"/>
      <c r="Z199" s="258" t="str">
        <f t="shared" si="24"/>
        <v/>
      </c>
      <c r="AA199" s="258" t="str">
        <f t="shared" si="25"/>
        <v/>
      </c>
      <c r="AB199" s="259">
        <f t="shared" si="19"/>
        <v>0</v>
      </c>
      <c r="AC199" s="259">
        <f t="shared" si="20"/>
        <v>1807</v>
      </c>
      <c r="AD199" s="260" t="str">
        <f t="shared" si="21"/>
        <v/>
      </c>
      <c r="AE199" s="253" t="str">
        <f t="shared" si="22"/>
        <v>-</v>
      </c>
    </row>
    <row r="200" spans="1:31" ht="20.100000000000001" customHeight="1" x14ac:dyDescent="0.45">
      <c r="A200" s="30">
        <v>198</v>
      </c>
      <c r="B200" s="236"/>
      <c r="C200" s="261"/>
      <c r="D200" s="265"/>
      <c r="E200" s="266"/>
      <c r="F200" s="266"/>
      <c r="G200" s="257" t="str">
        <f t="shared" si="23"/>
        <v/>
      </c>
      <c r="H200" s="30" t="str">
        <f>IF(AND(S200=H$1),LOOKUP(9.99999999999999E+307,$H$2:H199)+1,"")</f>
        <v/>
      </c>
      <c r="I200" s="30">
        <f>IF(AND(B200=I$1),LOOKUP(9.99999999999999E+307,$I$2:I199)+1,"")</f>
        <v>5</v>
      </c>
      <c r="J200" s="30">
        <f>IF(AND(B200=J$1),LOOKUP(9.99999999999999E+307,$J$2:J199)+1,"")</f>
        <v>5</v>
      </c>
      <c r="K200" s="30">
        <f>IF(AND(B200=K$1),LOOKUP(9.99999999999999E+307,$K$2:K199)+1,"")</f>
        <v>5</v>
      </c>
      <c r="L200" s="30">
        <f>IF(AND(B200=L$1),LOOKUP(9.99999999999999E+307,$L$2:L199)+1,"")</f>
        <v>5</v>
      </c>
      <c r="M200" s="30">
        <f>IF(AND(B200=M$1),LOOKUP(9.99999999999999E+307,$M$2:M199)+1,"")</f>
        <v>5</v>
      </c>
      <c r="N200" s="30">
        <f>IF(AND($B200=N$1),LOOKUP(9.99999999999999E+307,$N$2:N199)+1,"")</f>
        <v>5</v>
      </c>
      <c r="O200" s="30">
        <f>IF(AND($B200=O$1),LOOKUP(9.99999999999999E+307,$O$2:O199)+1,"")</f>
        <v>5</v>
      </c>
      <c r="P200" s="30">
        <f>IF(AND($B200=P$1),LOOKUP(9.99999999999999E+307,$P$2:P199)+1,"")</f>
        <v>5</v>
      </c>
      <c r="Q200" s="30">
        <f>IF(AND($B200=Q$1),LOOKUP(9.99999999999999E+307,$Q$2:Q199)+1,"")</f>
        <v>5</v>
      </c>
      <c r="R200" s="30">
        <f>IF(AND($B200=R$1),LOOKUP(9.99999999999999E+307,$R$2:R199)+1,"")</f>
        <v>5</v>
      </c>
      <c r="S200" s="314"/>
      <c r="T200" s="30"/>
      <c r="Z200" s="258" t="str">
        <f t="shared" si="24"/>
        <v/>
      </c>
      <c r="AA200" s="258" t="str">
        <f t="shared" si="25"/>
        <v/>
      </c>
      <c r="AB200" s="259">
        <f t="shared" si="19"/>
        <v>0</v>
      </c>
      <c r="AC200" s="259">
        <f t="shared" si="20"/>
        <v>1807</v>
      </c>
      <c r="AD200" s="260" t="str">
        <f t="shared" si="21"/>
        <v/>
      </c>
      <c r="AE200" s="253" t="str">
        <f t="shared" si="22"/>
        <v>-</v>
      </c>
    </row>
    <row r="201" spans="1:31" ht="20.100000000000001" customHeight="1" x14ac:dyDescent="0.45">
      <c r="A201" s="30">
        <v>199</v>
      </c>
      <c r="B201" s="236"/>
      <c r="C201" s="261"/>
      <c r="D201" s="265"/>
      <c r="E201" s="266"/>
      <c r="F201" s="266"/>
      <c r="G201" s="257" t="str">
        <f t="shared" si="23"/>
        <v/>
      </c>
      <c r="H201" s="30" t="str">
        <f>IF(AND(S201=H$1),LOOKUP(9.99999999999999E+307,$H$2:H200)+1,"")</f>
        <v/>
      </c>
      <c r="I201" s="30">
        <f>IF(AND(B201=I$1),LOOKUP(9.99999999999999E+307,$I$2:I200)+1,"")</f>
        <v>6</v>
      </c>
      <c r="J201" s="30">
        <f>IF(AND(B201=J$1),LOOKUP(9.99999999999999E+307,$J$2:J200)+1,"")</f>
        <v>6</v>
      </c>
      <c r="K201" s="30">
        <f>IF(AND(B201=K$1),LOOKUP(9.99999999999999E+307,$K$2:K200)+1,"")</f>
        <v>6</v>
      </c>
      <c r="L201" s="30">
        <f>IF(AND(B201=L$1),LOOKUP(9.99999999999999E+307,$L$2:L200)+1,"")</f>
        <v>6</v>
      </c>
      <c r="M201" s="30">
        <f>IF(AND(B201=M$1),LOOKUP(9.99999999999999E+307,$M$2:M200)+1,"")</f>
        <v>6</v>
      </c>
      <c r="N201" s="30">
        <f>IF(AND($B201=N$1),LOOKUP(9.99999999999999E+307,$N$2:N200)+1,"")</f>
        <v>6</v>
      </c>
      <c r="O201" s="30">
        <f>IF(AND($B201=O$1),LOOKUP(9.99999999999999E+307,$O$2:O200)+1,"")</f>
        <v>6</v>
      </c>
      <c r="P201" s="30">
        <f>IF(AND($B201=P$1),LOOKUP(9.99999999999999E+307,$P$2:P200)+1,"")</f>
        <v>6</v>
      </c>
      <c r="Q201" s="30">
        <f>IF(AND($B201=Q$1),LOOKUP(9.99999999999999E+307,$Q$2:Q200)+1,"")</f>
        <v>6</v>
      </c>
      <c r="R201" s="30">
        <f>IF(AND($B201=R$1),LOOKUP(9.99999999999999E+307,$R$2:R200)+1,"")</f>
        <v>6</v>
      </c>
      <c r="S201" s="314"/>
      <c r="T201" s="30"/>
      <c r="Z201" s="258" t="str">
        <f t="shared" si="24"/>
        <v/>
      </c>
      <c r="AA201" s="258" t="str">
        <f t="shared" si="25"/>
        <v/>
      </c>
      <c r="AB201" s="259">
        <f t="shared" si="19"/>
        <v>0</v>
      </c>
      <c r="AC201" s="259">
        <f t="shared" si="20"/>
        <v>1807</v>
      </c>
      <c r="AD201" s="260" t="str">
        <f t="shared" si="21"/>
        <v/>
      </c>
      <c r="AE201" s="253" t="str">
        <f t="shared" si="22"/>
        <v>-</v>
      </c>
    </row>
    <row r="202" spans="1:31" ht="20.100000000000001" customHeight="1" x14ac:dyDescent="0.45">
      <c r="A202" s="30">
        <v>200</v>
      </c>
      <c r="B202" s="236"/>
      <c r="C202" s="261"/>
      <c r="D202" s="265"/>
      <c r="E202" s="263"/>
      <c r="F202" s="263"/>
      <c r="G202" s="257" t="str">
        <f t="shared" si="23"/>
        <v/>
      </c>
      <c r="H202" s="30" t="str">
        <f>IF(AND(S202=H$1),LOOKUP(9.99999999999999E+307,$H$2:H201)+1,"")</f>
        <v/>
      </c>
      <c r="I202" s="30">
        <f>IF(AND(B202=I$1),LOOKUP(9.99999999999999E+307,$I$2:I201)+1,"")</f>
        <v>7</v>
      </c>
      <c r="J202" s="30">
        <f>IF(AND(B202=J$1),LOOKUP(9.99999999999999E+307,$J$2:J201)+1,"")</f>
        <v>7</v>
      </c>
      <c r="K202" s="30">
        <f>IF(AND(B202=K$1),LOOKUP(9.99999999999999E+307,$K$2:K201)+1,"")</f>
        <v>7</v>
      </c>
      <c r="L202" s="30">
        <f>IF(AND(B202=L$1),LOOKUP(9.99999999999999E+307,$L$2:L201)+1,"")</f>
        <v>7</v>
      </c>
      <c r="M202" s="30">
        <f>IF(AND(B202=M$1),LOOKUP(9.99999999999999E+307,$M$2:M201)+1,"")</f>
        <v>7</v>
      </c>
      <c r="N202" s="30">
        <f>IF(AND($B202=N$1),LOOKUP(9.99999999999999E+307,$N$2:N201)+1,"")</f>
        <v>7</v>
      </c>
      <c r="O202" s="30">
        <f>IF(AND($B202=O$1),LOOKUP(9.99999999999999E+307,$O$2:O201)+1,"")</f>
        <v>7</v>
      </c>
      <c r="P202" s="30">
        <f>IF(AND($B202=P$1),LOOKUP(9.99999999999999E+307,$P$2:P201)+1,"")</f>
        <v>7</v>
      </c>
      <c r="Q202" s="30">
        <f>IF(AND($B202=Q$1),LOOKUP(9.99999999999999E+307,$Q$2:Q201)+1,"")</f>
        <v>7</v>
      </c>
      <c r="R202" s="30">
        <f>IF(AND($B202=R$1),LOOKUP(9.99999999999999E+307,$R$2:R201)+1,"")</f>
        <v>7</v>
      </c>
      <c r="S202" s="314"/>
      <c r="T202" s="30"/>
      <c r="Z202" s="258" t="str">
        <f t="shared" si="24"/>
        <v/>
      </c>
      <c r="AA202" s="258" t="str">
        <f t="shared" si="25"/>
        <v/>
      </c>
      <c r="AB202" s="259">
        <f t="shared" si="19"/>
        <v>0</v>
      </c>
      <c r="AC202" s="259">
        <f t="shared" si="20"/>
        <v>1807</v>
      </c>
      <c r="AD202" s="260" t="str">
        <f t="shared" si="21"/>
        <v/>
      </c>
      <c r="AE202" s="253" t="str">
        <f t="shared" si="22"/>
        <v>-</v>
      </c>
    </row>
    <row r="203" spans="1:31" ht="20.100000000000001" customHeight="1" x14ac:dyDescent="0.45">
      <c r="A203" s="30">
        <v>201</v>
      </c>
      <c r="B203" s="236"/>
      <c r="C203" s="261"/>
      <c r="D203" s="265"/>
      <c r="E203" s="266"/>
      <c r="F203" s="266"/>
      <c r="G203" s="257" t="str">
        <f t="shared" si="23"/>
        <v/>
      </c>
      <c r="H203" s="30" t="str">
        <f>IF(AND(S203=H$1),LOOKUP(9.99999999999999E+307,$H$2:H202)+1,"")</f>
        <v/>
      </c>
      <c r="I203" s="30">
        <f>IF(AND(B203=I$1),LOOKUP(9.99999999999999E+307,$I$2:I202)+1,"")</f>
        <v>8</v>
      </c>
      <c r="J203" s="30">
        <f>IF(AND(B203=J$1),LOOKUP(9.99999999999999E+307,$J$2:J202)+1,"")</f>
        <v>8</v>
      </c>
      <c r="K203" s="30">
        <f>IF(AND(B203=K$1),LOOKUP(9.99999999999999E+307,$K$2:K202)+1,"")</f>
        <v>8</v>
      </c>
      <c r="L203" s="30">
        <f>IF(AND(B203=L$1),LOOKUP(9.99999999999999E+307,$L$2:L202)+1,"")</f>
        <v>8</v>
      </c>
      <c r="M203" s="30">
        <f>IF(AND(B203=M$1),LOOKUP(9.99999999999999E+307,$M$2:M202)+1,"")</f>
        <v>8</v>
      </c>
      <c r="N203" s="30">
        <f>IF(AND($B203=N$1),LOOKUP(9.99999999999999E+307,$N$2:N202)+1,"")</f>
        <v>8</v>
      </c>
      <c r="O203" s="30">
        <f>IF(AND($B203=O$1),LOOKUP(9.99999999999999E+307,$O$2:O202)+1,"")</f>
        <v>8</v>
      </c>
      <c r="P203" s="30">
        <f>IF(AND($B203=P$1),LOOKUP(9.99999999999999E+307,$P$2:P202)+1,"")</f>
        <v>8</v>
      </c>
      <c r="Q203" s="30">
        <f>IF(AND($B203=Q$1),LOOKUP(9.99999999999999E+307,$Q$2:Q202)+1,"")</f>
        <v>8</v>
      </c>
      <c r="R203" s="30">
        <f>IF(AND($B203=R$1),LOOKUP(9.99999999999999E+307,$R$2:R202)+1,"")</f>
        <v>8</v>
      </c>
      <c r="S203" s="314"/>
      <c r="T203" s="30"/>
      <c r="Z203" s="258" t="str">
        <f t="shared" si="24"/>
        <v/>
      </c>
      <c r="AA203" s="258" t="str">
        <f t="shared" si="25"/>
        <v/>
      </c>
      <c r="AB203" s="259">
        <f t="shared" si="19"/>
        <v>0</v>
      </c>
      <c r="AC203" s="259">
        <f t="shared" si="20"/>
        <v>1807</v>
      </c>
      <c r="AD203" s="260" t="str">
        <f t="shared" si="21"/>
        <v/>
      </c>
      <c r="AE203" s="253" t="str">
        <f t="shared" si="22"/>
        <v>-</v>
      </c>
    </row>
    <row r="204" spans="1:31" ht="20.100000000000001" customHeight="1" x14ac:dyDescent="0.45">
      <c r="A204" s="30">
        <v>202</v>
      </c>
      <c r="B204" s="236"/>
      <c r="C204" s="261"/>
      <c r="D204" s="265"/>
      <c r="E204" s="263"/>
      <c r="F204" s="263"/>
      <c r="G204" s="257" t="str">
        <f t="shared" si="23"/>
        <v/>
      </c>
      <c r="H204" s="30" t="str">
        <f>IF(AND(S204=H$1),LOOKUP(9.99999999999999E+307,$H$2:H203)+1,"")</f>
        <v/>
      </c>
      <c r="I204" s="30">
        <f>IF(AND(B204=I$1),LOOKUP(9.99999999999999E+307,$I$2:I203)+1,"")</f>
        <v>9</v>
      </c>
      <c r="J204" s="30">
        <f>IF(AND(B204=J$1),LOOKUP(9.99999999999999E+307,$J$2:J203)+1,"")</f>
        <v>9</v>
      </c>
      <c r="K204" s="30">
        <f>IF(AND(B204=K$1),LOOKUP(9.99999999999999E+307,$K$2:K203)+1,"")</f>
        <v>9</v>
      </c>
      <c r="L204" s="30">
        <f>IF(AND(B204=L$1),LOOKUP(9.99999999999999E+307,$L$2:L203)+1,"")</f>
        <v>9</v>
      </c>
      <c r="M204" s="30">
        <f>IF(AND(B204=M$1),LOOKUP(9.99999999999999E+307,$M$2:M203)+1,"")</f>
        <v>9</v>
      </c>
      <c r="N204" s="30">
        <f>IF(AND($B204=N$1),LOOKUP(9.99999999999999E+307,$N$2:N203)+1,"")</f>
        <v>9</v>
      </c>
      <c r="O204" s="30">
        <f>IF(AND($B204=O$1),LOOKUP(9.99999999999999E+307,$O$2:O203)+1,"")</f>
        <v>9</v>
      </c>
      <c r="P204" s="30">
        <f>IF(AND($B204=P$1),LOOKUP(9.99999999999999E+307,$P$2:P203)+1,"")</f>
        <v>9</v>
      </c>
      <c r="Q204" s="30">
        <f>IF(AND($B204=Q$1),LOOKUP(9.99999999999999E+307,$Q$2:Q203)+1,"")</f>
        <v>9</v>
      </c>
      <c r="R204" s="30">
        <f>IF(AND($B204=R$1),LOOKUP(9.99999999999999E+307,$R$2:R203)+1,"")</f>
        <v>9</v>
      </c>
      <c r="S204" s="314"/>
      <c r="T204" s="30"/>
      <c r="Z204" s="258" t="str">
        <f t="shared" si="24"/>
        <v/>
      </c>
      <c r="AA204" s="258" t="str">
        <f t="shared" si="25"/>
        <v/>
      </c>
      <c r="AB204" s="259">
        <f t="shared" si="19"/>
        <v>0</v>
      </c>
      <c r="AC204" s="259">
        <f t="shared" si="20"/>
        <v>1807</v>
      </c>
      <c r="AD204" s="260" t="str">
        <f t="shared" si="21"/>
        <v/>
      </c>
      <c r="AE204" s="253" t="str">
        <f t="shared" si="22"/>
        <v>-</v>
      </c>
    </row>
    <row r="205" spans="1:31" ht="20.100000000000001" customHeight="1" x14ac:dyDescent="0.45">
      <c r="A205" s="30">
        <v>203</v>
      </c>
      <c r="B205" s="236"/>
      <c r="C205" s="261"/>
      <c r="D205" s="265"/>
      <c r="E205" s="263"/>
      <c r="F205" s="263"/>
      <c r="G205" s="257" t="str">
        <f t="shared" si="23"/>
        <v/>
      </c>
      <c r="H205" s="30" t="str">
        <f>IF(AND(S205=H$1),LOOKUP(9.99999999999999E+307,$H$2:H204)+1,"")</f>
        <v/>
      </c>
      <c r="I205" s="30">
        <f>IF(AND(B205=I$1),LOOKUP(9.99999999999999E+307,$I$2:I204)+1,"")</f>
        <v>10</v>
      </c>
      <c r="J205" s="30">
        <f>IF(AND(B205=J$1),LOOKUP(9.99999999999999E+307,$J$2:J204)+1,"")</f>
        <v>10</v>
      </c>
      <c r="K205" s="30">
        <f>IF(AND(B205=K$1),LOOKUP(9.99999999999999E+307,$K$2:K204)+1,"")</f>
        <v>10</v>
      </c>
      <c r="L205" s="30">
        <f>IF(AND(B205=L$1),LOOKUP(9.99999999999999E+307,$L$2:L204)+1,"")</f>
        <v>10</v>
      </c>
      <c r="M205" s="30">
        <f>IF(AND(B205=M$1),LOOKUP(9.99999999999999E+307,$M$2:M204)+1,"")</f>
        <v>10</v>
      </c>
      <c r="N205" s="30">
        <f>IF(AND($B205=N$1),LOOKUP(9.99999999999999E+307,$N$2:N204)+1,"")</f>
        <v>10</v>
      </c>
      <c r="O205" s="30">
        <f>IF(AND($B205=O$1),LOOKUP(9.99999999999999E+307,$O$2:O204)+1,"")</f>
        <v>10</v>
      </c>
      <c r="P205" s="30">
        <f>IF(AND($B205=P$1),LOOKUP(9.99999999999999E+307,$P$2:P204)+1,"")</f>
        <v>10</v>
      </c>
      <c r="Q205" s="30">
        <f>IF(AND($B205=Q$1),LOOKUP(9.99999999999999E+307,$Q$2:Q204)+1,"")</f>
        <v>10</v>
      </c>
      <c r="R205" s="30">
        <f>IF(AND($B205=R$1),LOOKUP(9.99999999999999E+307,$R$2:R204)+1,"")</f>
        <v>10</v>
      </c>
      <c r="S205" s="314"/>
      <c r="T205" s="30"/>
      <c r="Z205" s="258" t="str">
        <f t="shared" si="24"/>
        <v/>
      </c>
      <c r="AA205" s="258" t="str">
        <f t="shared" si="25"/>
        <v/>
      </c>
      <c r="AB205" s="259">
        <f t="shared" si="19"/>
        <v>0</v>
      </c>
      <c r="AC205" s="259">
        <f t="shared" si="20"/>
        <v>1807</v>
      </c>
      <c r="AD205" s="260" t="str">
        <f t="shared" si="21"/>
        <v/>
      </c>
      <c r="AE205" s="253" t="str">
        <f t="shared" si="22"/>
        <v>-</v>
      </c>
    </row>
    <row r="206" spans="1:31" ht="20.100000000000001" customHeight="1" x14ac:dyDescent="0.45">
      <c r="A206" s="30">
        <v>204</v>
      </c>
      <c r="B206" s="236"/>
      <c r="C206" s="261"/>
      <c r="D206" s="265"/>
      <c r="E206" s="266"/>
      <c r="F206" s="266"/>
      <c r="G206" s="257" t="str">
        <f t="shared" si="23"/>
        <v/>
      </c>
      <c r="H206" s="30" t="str">
        <f>IF(AND(S206=H$1),LOOKUP(9.99999999999999E+307,$H$2:H205)+1,"")</f>
        <v/>
      </c>
      <c r="I206" s="30">
        <f>IF(AND(B206=I$1),LOOKUP(9.99999999999999E+307,$I$2:I205)+1,"")</f>
        <v>11</v>
      </c>
      <c r="J206" s="30">
        <f>IF(AND(B206=J$1),LOOKUP(9.99999999999999E+307,$J$2:J205)+1,"")</f>
        <v>11</v>
      </c>
      <c r="K206" s="30">
        <f>IF(AND(B206=K$1),LOOKUP(9.99999999999999E+307,$K$2:K205)+1,"")</f>
        <v>11</v>
      </c>
      <c r="L206" s="30">
        <f>IF(AND(B206=L$1),LOOKUP(9.99999999999999E+307,$L$2:L205)+1,"")</f>
        <v>11</v>
      </c>
      <c r="M206" s="30">
        <f>IF(AND(B206=M$1),LOOKUP(9.99999999999999E+307,$M$2:M205)+1,"")</f>
        <v>11</v>
      </c>
      <c r="N206" s="30">
        <f>IF(AND($B206=N$1),LOOKUP(9.99999999999999E+307,$N$2:N205)+1,"")</f>
        <v>11</v>
      </c>
      <c r="O206" s="30">
        <f>IF(AND($B206=O$1),LOOKUP(9.99999999999999E+307,$O$2:O205)+1,"")</f>
        <v>11</v>
      </c>
      <c r="P206" s="30">
        <f>IF(AND($B206=P$1),LOOKUP(9.99999999999999E+307,$P$2:P205)+1,"")</f>
        <v>11</v>
      </c>
      <c r="Q206" s="30">
        <f>IF(AND($B206=Q$1),LOOKUP(9.99999999999999E+307,$Q$2:Q205)+1,"")</f>
        <v>11</v>
      </c>
      <c r="R206" s="30">
        <f>IF(AND($B206=R$1),LOOKUP(9.99999999999999E+307,$R$2:R205)+1,"")</f>
        <v>11</v>
      </c>
      <c r="S206" s="314"/>
      <c r="T206" s="30"/>
      <c r="Z206" s="258" t="str">
        <f t="shared" si="24"/>
        <v/>
      </c>
      <c r="AA206" s="258" t="str">
        <f t="shared" si="25"/>
        <v/>
      </c>
      <c r="AB206" s="259">
        <f t="shared" si="19"/>
        <v>0</v>
      </c>
      <c r="AC206" s="259">
        <f t="shared" si="20"/>
        <v>1807</v>
      </c>
      <c r="AD206" s="260" t="str">
        <f t="shared" si="21"/>
        <v/>
      </c>
      <c r="AE206" s="253" t="str">
        <f t="shared" si="22"/>
        <v>-</v>
      </c>
    </row>
    <row r="207" spans="1:31" ht="20.100000000000001" customHeight="1" x14ac:dyDescent="0.45">
      <c r="A207" s="30">
        <v>205</v>
      </c>
      <c r="B207" s="236"/>
      <c r="C207" s="261"/>
      <c r="D207" s="265"/>
      <c r="E207" s="263"/>
      <c r="F207" s="263"/>
      <c r="G207" s="257" t="str">
        <f t="shared" si="23"/>
        <v/>
      </c>
      <c r="H207" s="30" t="str">
        <f>IF(AND(S207=H$1),LOOKUP(9.99999999999999E+307,$H$2:H206)+1,"")</f>
        <v/>
      </c>
      <c r="I207" s="30">
        <f>IF(AND(B207=I$1),LOOKUP(9.99999999999999E+307,$I$2:I206)+1,"")</f>
        <v>12</v>
      </c>
      <c r="J207" s="30">
        <f>IF(AND(B207=J$1),LOOKUP(9.99999999999999E+307,$J$2:J206)+1,"")</f>
        <v>12</v>
      </c>
      <c r="K207" s="30">
        <f>IF(AND(B207=K$1),LOOKUP(9.99999999999999E+307,$K$2:K206)+1,"")</f>
        <v>12</v>
      </c>
      <c r="L207" s="30">
        <f>IF(AND(B207=L$1),LOOKUP(9.99999999999999E+307,$L$2:L206)+1,"")</f>
        <v>12</v>
      </c>
      <c r="M207" s="30">
        <f>IF(AND(B207=M$1),LOOKUP(9.99999999999999E+307,$M$2:M206)+1,"")</f>
        <v>12</v>
      </c>
      <c r="N207" s="30">
        <f>IF(AND($B207=N$1),LOOKUP(9.99999999999999E+307,$N$2:N206)+1,"")</f>
        <v>12</v>
      </c>
      <c r="O207" s="30">
        <f>IF(AND($B207=O$1),LOOKUP(9.99999999999999E+307,$O$2:O206)+1,"")</f>
        <v>12</v>
      </c>
      <c r="P207" s="30">
        <f>IF(AND($B207=P$1),LOOKUP(9.99999999999999E+307,$P$2:P206)+1,"")</f>
        <v>12</v>
      </c>
      <c r="Q207" s="30">
        <f>IF(AND($B207=Q$1),LOOKUP(9.99999999999999E+307,$Q$2:Q206)+1,"")</f>
        <v>12</v>
      </c>
      <c r="R207" s="30">
        <f>IF(AND($B207=R$1),LOOKUP(9.99999999999999E+307,$R$2:R206)+1,"")</f>
        <v>12</v>
      </c>
      <c r="S207" s="314"/>
      <c r="T207" s="30"/>
      <c r="Z207" s="258" t="str">
        <f t="shared" si="24"/>
        <v/>
      </c>
      <c r="AA207" s="258" t="str">
        <f t="shared" si="25"/>
        <v/>
      </c>
      <c r="AB207" s="259">
        <f t="shared" si="19"/>
        <v>0</v>
      </c>
      <c r="AC207" s="259">
        <f t="shared" si="20"/>
        <v>1807</v>
      </c>
      <c r="AD207" s="260" t="str">
        <f t="shared" si="21"/>
        <v/>
      </c>
      <c r="AE207" s="253" t="str">
        <f t="shared" si="22"/>
        <v>-</v>
      </c>
    </row>
    <row r="208" spans="1:31" ht="20.100000000000001" customHeight="1" x14ac:dyDescent="0.45">
      <c r="A208" s="30">
        <v>206</v>
      </c>
      <c r="B208" s="236"/>
      <c r="C208" s="261"/>
      <c r="D208" s="265"/>
      <c r="E208" s="266"/>
      <c r="F208" s="266"/>
      <c r="G208" s="257" t="str">
        <f t="shared" si="23"/>
        <v/>
      </c>
      <c r="H208" s="30" t="str">
        <f>IF(AND(S208=H$1),LOOKUP(9.99999999999999E+307,$H$2:H207)+1,"")</f>
        <v/>
      </c>
      <c r="I208" s="30">
        <f>IF(AND(B208=I$1),LOOKUP(9.99999999999999E+307,$I$2:I207)+1,"")</f>
        <v>13</v>
      </c>
      <c r="J208" s="30">
        <f>IF(AND(B208=J$1),LOOKUP(9.99999999999999E+307,$J$2:J207)+1,"")</f>
        <v>13</v>
      </c>
      <c r="K208" s="30">
        <f>IF(AND(B208=K$1),LOOKUP(9.99999999999999E+307,$K$2:K207)+1,"")</f>
        <v>13</v>
      </c>
      <c r="L208" s="30">
        <f>IF(AND(B208=L$1),LOOKUP(9.99999999999999E+307,$L$2:L207)+1,"")</f>
        <v>13</v>
      </c>
      <c r="M208" s="30">
        <f>IF(AND(B208=M$1),LOOKUP(9.99999999999999E+307,$M$2:M207)+1,"")</f>
        <v>13</v>
      </c>
      <c r="N208" s="30">
        <f>IF(AND($B208=N$1),LOOKUP(9.99999999999999E+307,$N$2:N207)+1,"")</f>
        <v>13</v>
      </c>
      <c r="O208" s="30">
        <f>IF(AND($B208=O$1),LOOKUP(9.99999999999999E+307,$O$2:O207)+1,"")</f>
        <v>13</v>
      </c>
      <c r="P208" s="30">
        <f>IF(AND($B208=P$1),LOOKUP(9.99999999999999E+307,$P$2:P207)+1,"")</f>
        <v>13</v>
      </c>
      <c r="Q208" s="30">
        <f>IF(AND($B208=Q$1),LOOKUP(9.99999999999999E+307,$Q$2:Q207)+1,"")</f>
        <v>13</v>
      </c>
      <c r="R208" s="30">
        <f>IF(AND($B208=R$1),LOOKUP(9.99999999999999E+307,$R$2:R207)+1,"")</f>
        <v>13</v>
      </c>
      <c r="S208" s="314"/>
      <c r="T208" s="30"/>
      <c r="Z208" s="258" t="str">
        <f t="shared" si="24"/>
        <v/>
      </c>
      <c r="AA208" s="258" t="str">
        <f t="shared" si="25"/>
        <v/>
      </c>
      <c r="AB208" s="259">
        <f t="shared" si="19"/>
        <v>0</v>
      </c>
      <c r="AC208" s="259">
        <f t="shared" si="20"/>
        <v>1807</v>
      </c>
      <c r="AD208" s="260" t="str">
        <f t="shared" si="21"/>
        <v/>
      </c>
      <c r="AE208" s="253" t="str">
        <f t="shared" si="22"/>
        <v>-</v>
      </c>
    </row>
    <row r="209" spans="1:31" ht="20.100000000000001" customHeight="1" x14ac:dyDescent="0.2">
      <c r="A209" s="30">
        <v>207</v>
      </c>
      <c r="B209" s="236"/>
      <c r="C209" s="261"/>
      <c r="D209" s="262"/>
      <c r="E209" s="263"/>
      <c r="F209" s="263"/>
      <c r="G209" s="257" t="str">
        <f t="shared" si="23"/>
        <v/>
      </c>
      <c r="H209" s="30" t="str">
        <f>IF(AND(S209=H$1),LOOKUP(9.99999999999999E+307,$H$2:H208)+1,"")</f>
        <v/>
      </c>
      <c r="I209" s="30">
        <f>IF(AND(B209=I$1),LOOKUP(9.99999999999999E+307,$I$2:I208)+1,"")</f>
        <v>14</v>
      </c>
      <c r="J209" s="30">
        <f>IF(AND(B209=J$1),LOOKUP(9.99999999999999E+307,$J$2:J208)+1,"")</f>
        <v>14</v>
      </c>
      <c r="K209" s="30">
        <f>IF(AND(B209=K$1),LOOKUP(9.99999999999999E+307,$K$2:K208)+1,"")</f>
        <v>14</v>
      </c>
      <c r="L209" s="30">
        <f>IF(AND(B209=L$1),LOOKUP(9.99999999999999E+307,$L$2:L208)+1,"")</f>
        <v>14</v>
      </c>
      <c r="M209" s="30">
        <f>IF(AND(B209=M$1),LOOKUP(9.99999999999999E+307,$M$2:M208)+1,"")</f>
        <v>14</v>
      </c>
      <c r="N209" s="30">
        <f>IF(AND($B209=N$1),LOOKUP(9.99999999999999E+307,$N$2:N208)+1,"")</f>
        <v>14</v>
      </c>
      <c r="O209" s="30">
        <f>IF(AND($B209=O$1),LOOKUP(9.99999999999999E+307,$O$2:O208)+1,"")</f>
        <v>14</v>
      </c>
      <c r="P209" s="30">
        <f>IF(AND($B209=P$1),LOOKUP(9.99999999999999E+307,$P$2:P208)+1,"")</f>
        <v>14</v>
      </c>
      <c r="Q209" s="30">
        <f>IF(AND($B209=Q$1),LOOKUP(9.99999999999999E+307,$Q$2:Q208)+1,"")</f>
        <v>14</v>
      </c>
      <c r="R209" s="30">
        <f>IF(AND($B209=R$1),LOOKUP(9.99999999999999E+307,$R$2:R208)+1,"")</f>
        <v>14</v>
      </c>
      <c r="S209" s="314"/>
      <c r="T209" s="30"/>
      <c r="Z209" s="258" t="str">
        <f t="shared" si="24"/>
        <v/>
      </c>
      <c r="AA209" s="258" t="str">
        <f t="shared" si="25"/>
        <v/>
      </c>
      <c r="AB209" s="259">
        <f t="shared" si="19"/>
        <v>0</v>
      </c>
      <c r="AC209" s="259">
        <f t="shared" si="20"/>
        <v>1807</v>
      </c>
      <c r="AD209" s="260" t="str">
        <f t="shared" si="21"/>
        <v/>
      </c>
      <c r="AE209" s="253" t="str">
        <f t="shared" si="22"/>
        <v>-</v>
      </c>
    </row>
    <row r="210" spans="1:31" ht="20.100000000000001" customHeight="1" x14ac:dyDescent="0.2">
      <c r="A210" s="30">
        <v>208</v>
      </c>
      <c r="B210" s="236"/>
      <c r="C210" s="261"/>
      <c r="D210" s="262"/>
      <c r="E210" s="263"/>
      <c r="F210" s="263"/>
      <c r="G210" s="257" t="str">
        <f t="shared" si="23"/>
        <v/>
      </c>
      <c r="H210" s="30" t="str">
        <f>IF(AND(S210=H$1),LOOKUP(9.99999999999999E+307,$H$2:H209)+1,"")</f>
        <v/>
      </c>
      <c r="I210" s="30">
        <f>IF(AND(B210=I$1),LOOKUP(9.99999999999999E+307,$I$2:I209)+1,"")</f>
        <v>15</v>
      </c>
      <c r="J210" s="30">
        <f>IF(AND(B210=J$1),LOOKUP(9.99999999999999E+307,$J$2:J209)+1,"")</f>
        <v>15</v>
      </c>
      <c r="K210" s="30">
        <f>IF(AND(B210=K$1),LOOKUP(9.99999999999999E+307,$K$2:K209)+1,"")</f>
        <v>15</v>
      </c>
      <c r="L210" s="30">
        <f>IF(AND(B210=L$1),LOOKUP(9.99999999999999E+307,$L$2:L209)+1,"")</f>
        <v>15</v>
      </c>
      <c r="M210" s="30">
        <f>IF(AND(B210=M$1),LOOKUP(9.99999999999999E+307,$M$2:M209)+1,"")</f>
        <v>15</v>
      </c>
      <c r="N210" s="30">
        <f>IF(AND($B210=N$1),LOOKUP(9.99999999999999E+307,$N$2:N209)+1,"")</f>
        <v>15</v>
      </c>
      <c r="O210" s="30">
        <f>IF(AND($B210=O$1),LOOKUP(9.99999999999999E+307,$O$2:O209)+1,"")</f>
        <v>15</v>
      </c>
      <c r="P210" s="30">
        <f>IF(AND($B210=P$1),LOOKUP(9.99999999999999E+307,$P$2:P209)+1,"")</f>
        <v>15</v>
      </c>
      <c r="Q210" s="30">
        <f>IF(AND($B210=Q$1),LOOKUP(9.99999999999999E+307,$Q$2:Q209)+1,"")</f>
        <v>15</v>
      </c>
      <c r="R210" s="30">
        <f>IF(AND($B210=R$1),LOOKUP(9.99999999999999E+307,$R$2:R209)+1,"")</f>
        <v>15</v>
      </c>
      <c r="S210" s="314"/>
      <c r="T210" s="30"/>
      <c r="Z210" s="258" t="str">
        <f t="shared" si="24"/>
        <v/>
      </c>
      <c r="AA210" s="258" t="str">
        <f t="shared" si="25"/>
        <v/>
      </c>
      <c r="AB210" s="259">
        <f t="shared" si="19"/>
        <v>0</v>
      </c>
      <c r="AC210" s="259">
        <f t="shared" si="20"/>
        <v>1807</v>
      </c>
      <c r="AD210" s="260" t="str">
        <f t="shared" si="21"/>
        <v/>
      </c>
      <c r="AE210" s="253" t="str">
        <f t="shared" si="22"/>
        <v>-</v>
      </c>
    </row>
    <row r="211" spans="1:31" ht="20.100000000000001" customHeight="1" x14ac:dyDescent="0.45">
      <c r="A211" s="30">
        <v>209</v>
      </c>
      <c r="B211" s="236"/>
      <c r="C211" s="261"/>
      <c r="D211" s="262"/>
      <c r="E211" s="266"/>
      <c r="F211" s="266"/>
      <c r="G211" s="257" t="str">
        <f t="shared" si="23"/>
        <v/>
      </c>
      <c r="H211" s="30" t="str">
        <f>IF(AND(S211=H$1),LOOKUP(9.99999999999999E+307,$H$2:H210)+1,"")</f>
        <v/>
      </c>
      <c r="I211" s="30">
        <f>IF(AND(B211=I$1),LOOKUP(9.99999999999999E+307,$I$2:I210)+1,"")</f>
        <v>16</v>
      </c>
      <c r="J211" s="30">
        <f>IF(AND(B211=J$1),LOOKUP(9.99999999999999E+307,$J$2:J210)+1,"")</f>
        <v>16</v>
      </c>
      <c r="K211" s="30">
        <f>IF(AND(B211=K$1),LOOKUP(9.99999999999999E+307,$K$2:K210)+1,"")</f>
        <v>16</v>
      </c>
      <c r="L211" s="30">
        <f>IF(AND(B211=L$1),LOOKUP(9.99999999999999E+307,$L$2:L210)+1,"")</f>
        <v>16</v>
      </c>
      <c r="M211" s="30">
        <f>IF(AND(B211=M$1),LOOKUP(9.99999999999999E+307,$M$2:M210)+1,"")</f>
        <v>16</v>
      </c>
      <c r="N211" s="30">
        <f>IF(AND($B211=N$1),LOOKUP(9.99999999999999E+307,$N$2:N210)+1,"")</f>
        <v>16</v>
      </c>
      <c r="O211" s="30">
        <f>IF(AND($B211=O$1),LOOKUP(9.99999999999999E+307,$O$2:O210)+1,"")</f>
        <v>16</v>
      </c>
      <c r="P211" s="30">
        <f>IF(AND($B211=P$1),LOOKUP(9.99999999999999E+307,$P$2:P210)+1,"")</f>
        <v>16</v>
      </c>
      <c r="Q211" s="30">
        <f>IF(AND($B211=Q$1),LOOKUP(9.99999999999999E+307,$Q$2:Q210)+1,"")</f>
        <v>16</v>
      </c>
      <c r="R211" s="30">
        <f>IF(AND($B211=R$1),LOOKUP(9.99999999999999E+307,$R$2:R210)+1,"")</f>
        <v>16</v>
      </c>
      <c r="S211" s="314"/>
      <c r="T211" s="30"/>
      <c r="Z211" s="258" t="str">
        <f t="shared" si="24"/>
        <v/>
      </c>
      <c r="AA211" s="258" t="str">
        <f t="shared" si="25"/>
        <v/>
      </c>
      <c r="AB211" s="259">
        <f t="shared" si="19"/>
        <v>0</v>
      </c>
      <c r="AC211" s="259">
        <f t="shared" si="20"/>
        <v>1807</v>
      </c>
      <c r="AD211" s="260" t="str">
        <f t="shared" si="21"/>
        <v/>
      </c>
      <c r="AE211" s="253" t="str">
        <f t="shared" si="22"/>
        <v>-</v>
      </c>
    </row>
    <row r="212" spans="1:31" ht="20.100000000000001" customHeight="1" x14ac:dyDescent="0.2">
      <c r="A212" s="30">
        <v>210</v>
      </c>
      <c r="B212" s="236"/>
      <c r="C212" s="261"/>
      <c r="D212" s="262"/>
      <c r="E212" s="263"/>
      <c r="F212" s="263"/>
      <c r="G212" s="257" t="str">
        <f t="shared" si="23"/>
        <v/>
      </c>
      <c r="H212" s="30" t="str">
        <f>IF(AND(S212=H$1),LOOKUP(9.99999999999999E+307,$H$2:H211)+1,"")</f>
        <v/>
      </c>
      <c r="I212" s="30">
        <f>IF(AND(B212=I$1),LOOKUP(9.99999999999999E+307,$I$2:I211)+1,"")</f>
        <v>17</v>
      </c>
      <c r="J212" s="30">
        <f>IF(AND(B212=J$1),LOOKUP(9.99999999999999E+307,$J$2:J211)+1,"")</f>
        <v>17</v>
      </c>
      <c r="K212" s="30">
        <f>IF(AND(B212=K$1),LOOKUP(9.99999999999999E+307,$K$2:K211)+1,"")</f>
        <v>17</v>
      </c>
      <c r="L212" s="30">
        <f>IF(AND(B212=L$1),LOOKUP(9.99999999999999E+307,$L$2:L211)+1,"")</f>
        <v>17</v>
      </c>
      <c r="M212" s="30">
        <f>IF(AND(B212=M$1),LOOKUP(9.99999999999999E+307,$M$2:M211)+1,"")</f>
        <v>17</v>
      </c>
      <c r="N212" s="30">
        <f>IF(AND($B212=N$1),LOOKUP(9.99999999999999E+307,$N$2:N211)+1,"")</f>
        <v>17</v>
      </c>
      <c r="O212" s="30">
        <f>IF(AND($B212=O$1),LOOKUP(9.99999999999999E+307,$O$2:O211)+1,"")</f>
        <v>17</v>
      </c>
      <c r="P212" s="30">
        <f>IF(AND($B212=P$1),LOOKUP(9.99999999999999E+307,$P$2:P211)+1,"")</f>
        <v>17</v>
      </c>
      <c r="Q212" s="30">
        <f>IF(AND($B212=Q$1),LOOKUP(9.99999999999999E+307,$Q$2:Q211)+1,"")</f>
        <v>17</v>
      </c>
      <c r="R212" s="30">
        <f>IF(AND($B212=R$1),LOOKUP(9.99999999999999E+307,$R$2:R211)+1,"")</f>
        <v>17</v>
      </c>
      <c r="S212" s="314"/>
      <c r="T212" s="30"/>
      <c r="Z212" s="258" t="str">
        <f t="shared" si="24"/>
        <v/>
      </c>
      <c r="AA212" s="258" t="str">
        <f t="shared" si="25"/>
        <v/>
      </c>
      <c r="AB212" s="259">
        <f t="shared" si="19"/>
        <v>0</v>
      </c>
      <c r="AC212" s="259">
        <f t="shared" si="20"/>
        <v>1807</v>
      </c>
      <c r="AD212" s="260" t="str">
        <f t="shared" si="21"/>
        <v/>
      </c>
      <c r="AE212" s="253" t="str">
        <f t="shared" si="22"/>
        <v>-</v>
      </c>
    </row>
    <row r="213" spans="1:31" ht="20.100000000000001" customHeight="1" x14ac:dyDescent="0.45">
      <c r="A213" s="30">
        <v>211</v>
      </c>
      <c r="B213" s="236"/>
      <c r="C213" s="261"/>
      <c r="D213" s="262"/>
      <c r="E213" s="266"/>
      <c r="F213" s="266"/>
      <c r="G213" s="257" t="str">
        <f t="shared" si="23"/>
        <v/>
      </c>
      <c r="H213" s="30" t="str">
        <f>IF(AND(S213=H$1),LOOKUP(9.99999999999999E+307,$H$2:H212)+1,"")</f>
        <v/>
      </c>
      <c r="I213" s="30">
        <f>IF(AND(B213=I$1),LOOKUP(9.99999999999999E+307,$I$2:I212)+1,"")</f>
        <v>18</v>
      </c>
      <c r="J213" s="30">
        <f>IF(AND(B213=J$1),LOOKUP(9.99999999999999E+307,$J$2:J212)+1,"")</f>
        <v>18</v>
      </c>
      <c r="K213" s="30">
        <f>IF(AND(B213=K$1),LOOKUP(9.99999999999999E+307,$K$2:K212)+1,"")</f>
        <v>18</v>
      </c>
      <c r="L213" s="30">
        <f>IF(AND(B213=L$1),LOOKUP(9.99999999999999E+307,$L$2:L212)+1,"")</f>
        <v>18</v>
      </c>
      <c r="M213" s="30">
        <f>IF(AND(B213=M$1),LOOKUP(9.99999999999999E+307,$M$2:M212)+1,"")</f>
        <v>18</v>
      </c>
      <c r="N213" s="30">
        <f>IF(AND($B213=N$1),LOOKUP(9.99999999999999E+307,$N$2:N212)+1,"")</f>
        <v>18</v>
      </c>
      <c r="O213" s="30">
        <f>IF(AND($B213=O$1),LOOKUP(9.99999999999999E+307,$O$2:O212)+1,"")</f>
        <v>18</v>
      </c>
      <c r="P213" s="30">
        <f>IF(AND($B213=P$1),LOOKUP(9.99999999999999E+307,$P$2:P212)+1,"")</f>
        <v>18</v>
      </c>
      <c r="Q213" s="30">
        <f>IF(AND($B213=Q$1),LOOKUP(9.99999999999999E+307,$Q$2:Q212)+1,"")</f>
        <v>18</v>
      </c>
      <c r="R213" s="30">
        <f>IF(AND($B213=R$1),LOOKUP(9.99999999999999E+307,$R$2:R212)+1,"")</f>
        <v>18</v>
      </c>
      <c r="S213" s="314"/>
      <c r="T213" s="30"/>
      <c r="Z213" s="258" t="str">
        <f t="shared" si="24"/>
        <v/>
      </c>
      <c r="AA213" s="258" t="str">
        <f t="shared" si="25"/>
        <v/>
      </c>
      <c r="AB213" s="259">
        <f t="shared" si="19"/>
        <v>0</v>
      </c>
      <c r="AC213" s="259">
        <f t="shared" si="20"/>
        <v>1807</v>
      </c>
      <c r="AD213" s="260" t="str">
        <f t="shared" si="21"/>
        <v/>
      </c>
      <c r="AE213" s="253" t="str">
        <f t="shared" si="22"/>
        <v>-</v>
      </c>
    </row>
    <row r="214" spans="1:31" ht="20.100000000000001" customHeight="1" x14ac:dyDescent="0.45">
      <c r="A214" s="30">
        <v>212</v>
      </c>
      <c r="B214" s="236"/>
      <c r="C214" s="261"/>
      <c r="D214" s="262"/>
      <c r="E214" s="266"/>
      <c r="F214" s="266"/>
      <c r="G214" s="257" t="str">
        <f t="shared" si="23"/>
        <v/>
      </c>
      <c r="H214" s="30" t="str">
        <f>IF(AND(S214=H$1),LOOKUP(9.99999999999999E+307,$H$2:H213)+1,"")</f>
        <v/>
      </c>
      <c r="I214" s="30">
        <f>IF(AND(B214=I$1),LOOKUP(9.99999999999999E+307,$I$2:I213)+1,"")</f>
        <v>19</v>
      </c>
      <c r="J214" s="30">
        <f>IF(AND(B214=J$1),LOOKUP(9.99999999999999E+307,$J$2:J213)+1,"")</f>
        <v>19</v>
      </c>
      <c r="K214" s="30">
        <f>IF(AND(B214=K$1),LOOKUP(9.99999999999999E+307,$K$2:K213)+1,"")</f>
        <v>19</v>
      </c>
      <c r="L214" s="30">
        <f>IF(AND(B214=L$1),LOOKUP(9.99999999999999E+307,$L$2:L213)+1,"")</f>
        <v>19</v>
      </c>
      <c r="M214" s="30">
        <f>IF(AND(B214=M$1),LOOKUP(9.99999999999999E+307,$M$2:M213)+1,"")</f>
        <v>19</v>
      </c>
      <c r="N214" s="30">
        <f>IF(AND($B214=N$1),LOOKUP(9.99999999999999E+307,$N$2:N213)+1,"")</f>
        <v>19</v>
      </c>
      <c r="O214" s="30">
        <f>IF(AND($B214=O$1),LOOKUP(9.99999999999999E+307,$O$2:O213)+1,"")</f>
        <v>19</v>
      </c>
      <c r="P214" s="30">
        <f>IF(AND($B214=P$1),LOOKUP(9.99999999999999E+307,$P$2:P213)+1,"")</f>
        <v>19</v>
      </c>
      <c r="Q214" s="30">
        <f>IF(AND($B214=Q$1),LOOKUP(9.99999999999999E+307,$Q$2:Q213)+1,"")</f>
        <v>19</v>
      </c>
      <c r="R214" s="30">
        <f>IF(AND($B214=R$1),LOOKUP(9.99999999999999E+307,$R$2:R213)+1,"")</f>
        <v>19</v>
      </c>
      <c r="S214" s="314"/>
      <c r="T214" s="30"/>
      <c r="Z214" s="258" t="str">
        <f t="shared" si="24"/>
        <v/>
      </c>
      <c r="AA214" s="258" t="str">
        <f t="shared" si="25"/>
        <v/>
      </c>
      <c r="AB214" s="259">
        <f t="shared" si="19"/>
        <v>0</v>
      </c>
      <c r="AC214" s="259">
        <f t="shared" si="20"/>
        <v>1807</v>
      </c>
      <c r="AD214" s="260" t="str">
        <f t="shared" si="21"/>
        <v/>
      </c>
      <c r="AE214" s="253" t="str">
        <f t="shared" si="22"/>
        <v>-</v>
      </c>
    </row>
    <row r="215" spans="1:31" ht="20.100000000000001" customHeight="1" x14ac:dyDescent="0.2">
      <c r="A215" s="30">
        <v>213</v>
      </c>
      <c r="B215" s="236"/>
      <c r="C215" s="261"/>
      <c r="D215" s="262"/>
      <c r="E215" s="263"/>
      <c r="F215" s="263"/>
      <c r="G215" s="257" t="str">
        <f t="shared" si="23"/>
        <v/>
      </c>
      <c r="H215" s="30" t="str">
        <f>IF(AND(S215=H$1),LOOKUP(9.99999999999999E+307,$H$2:H214)+1,"")</f>
        <v/>
      </c>
      <c r="I215" s="30">
        <f>IF(AND(B215=I$1),LOOKUP(9.99999999999999E+307,$I$2:I214)+1,"")</f>
        <v>20</v>
      </c>
      <c r="J215" s="30">
        <f>IF(AND(B215=J$1),LOOKUP(9.99999999999999E+307,$J$2:J214)+1,"")</f>
        <v>20</v>
      </c>
      <c r="K215" s="30">
        <f>IF(AND(B215=K$1),LOOKUP(9.99999999999999E+307,$K$2:K214)+1,"")</f>
        <v>20</v>
      </c>
      <c r="L215" s="30">
        <f>IF(AND(B215=L$1),LOOKUP(9.99999999999999E+307,$L$2:L214)+1,"")</f>
        <v>20</v>
      </c>
      <c r="M215" s="30">
        <f>IF(AND(B215=M$1),LOOKUP(9.99999999999999E+307,$M$2:M214)+1,"")</f>
        <v>20</v>
      </c>
      <c r="N215" s="30">
        <f>IF(AND($B215=N$1),LOOKUP(9.99999999999999E+307,$N$2:N214)+1,"")</f>
        <v>20</v>
      </c>
      <c r="O215" s="30">
        <f>IF(AND($B215=O$1),LOOKUP(9.99999999999999E+307,$O$2:O214)+1,"")</f>
        <v>20</v>
      </c>
      <c r="P215" s="30">
        <f>IF(AND($B215=P$1),LOOKUP(9.99999999999999E+307,$P$2:P214)+1,"")</f>
        <v>20</v>
      </c>
      <c r="Q215" s="30">
        <f>IF(AND($B215=Q$1),LOOKUP(9.99999999999999E+307,$Q$2:Q214)+1,"")</f>
        <v>20</v>
      </c>
      <c r="R215" s="30">
        <f>IF(AND($B215=R$1),LOOKUP(9.99999999999999E+307,$R$2:R214)+1,"")</f>
        <v>20</v>
      </c>
      <c r="S215" s="314"/>
      <c r="T215" s="30"/>
      <c r="Z215" s="258" t="str">
        <f t="shared" si="24"/>
        <v/>
      </c>
      <c r="AA215" s="258" t="str">
        <f t="shared" si="25"/>
        <v/>
      </c>
      <c r="AB215" s="259">
        <f t="shared" si="19"/>
        <v>0</v>
      </c>
      <c r="AC215" s="259">
        <f t="shared" si="20"/>
        <v>1807</v>
      </c>
      <c r="AD215" s="260" t="str">
        <f t="shared" si="21"/>
        <v/>
      </c>
      <c r="AE215" s="253" t="str">
        <f t="shared" si="22"/>
        <v>-</v>
      </c>
    </row>
    <row r="216" spans="1:31" ht="20.100000000000001" customHeight="1" x14ac:dyDescent="0.2">
      <c r="A216" s="30">
        <v>214</v>
      </c>
      <c r="B216" s="236"/>
      <c r="C216" s="261"/>
      <c r="D216" s="262"/>
      <c r="E216" s="263"/>
      <c r="F216" s="263"/>
      <c r="G216" s="257" t="str">
        <f t="shared" si="23"/>
        <v/>
      </c>
      <c r="H216" s="30" t="str">
        <f>IF(AND(S216=H$1),LOOKUP(9.99999999999999E+307,$H$2:H215)+1,"")</f>
        <v/>
      </c>
      <c r="I216" s="30">
        <f>IF(AND(B216=I$1),LOOKUP(9.99999999999999E+307,$I$2:I215)+1,"")</f>
        <v>21</v>
      </c>
      <c r="J216" s="30">
        <f>IF(AND(B216=J$1),LOOKUP(9.99999999999999E+307,$J$2:J215)+1,"")</f>
        <v>21</v>
      </c>
      <c r="K216" s="30">
        <f>IF(AND(B216=K$1),LOOKUP(9.99999999999999E+307,$K$2:K215)+1,"")</f>
        <v>21</v>
      </c>
      <c r="L216" s="30">
        <f>IF(AND(B216=L$1),LOOKUP(9.99999999999999E+307,$L$2:L215)+1,"")</f>
        <v>21</v>
      </c>
      <c r="M216" s="30">
        <f>IF(AND(B216=M$1),LOOKUP(9.99999999999999E+307,$M$2:M215)+1,"")</f>
        <v>21</v>
      </c>
      <c r="N216" s="30">
        <f>IF(AND($B216=N$1),LOOKUP(9.99999999999999E+307,$N$2:N215)+1,"")</f>
        <v>21</v>
      </c>
      <c r="O216" s="30">
        <f>IF(AND($B216=O$1),LOOKUP(9.99999999999999E+307,$O$2:O215)+1,"")</f>
        <v>21</v>
      </c>
      <c r="P216" s="30">
        <f>IF(AND($B216=P$1),LOOKUP(9.99999999999999E+307,$P$2:P215)+1,"")</f>
        <v>21</v>
      </c>
      <c r="Q216" s="30">
        <f>IF(AND($B216=Q$1),LOOKUP(9.99999999999999E+307,$Q$2:Q215)+1,"")</f>
        <v>21</v>
      </c>
      <c r="R216" s="30">
        <f>IF(AND($B216=R$1),LOOKUP(9.99999999999999E+307,$R$2:R215)+1,"")</f>
        <v>21</v>
      </c>
      <c r="S216" s="314"/>
      <c r="T216" s="30"/>
      <c r="Z216" s="258" t="str">
        <f t="shared" si="24"/>
        <v/>
      </c>
      <c r="AA216" s="258" t="str">
        <f t="shared" si="25"/>
        <v/>
      </c>
      <c r="AB216" s="259">
        <f t="shared" si="19"/>
        <v>0</v>
      </c>
      <c r="AC216" s="259">
        <f t="shared" si="20"/>
        <v>1807</v>
      </c>
      <c r="AD216" s="260" t="str">
        <f t="shared" si="21"/>
        <v/>
      </c>
      <c r="AE216" s="253" t="str">
        <f t="shared" si="22"/>
        <v>-</v>
      </c>
    </row>
    <row r="217" spans="1:31" ht="20.100000000000001" customHeight="1" x14ac:dyDescent="0.2">
      <c r="A217" s="30">
        <v>215</v>
      </c>
      <c r="B217" s="236"/>
      <c r="C217" s="261"/>
      <c r="D217" s="262"/>
      <c r="E217" s="263"/>
      <c r="F217" s="263"/>
      <c r="G217" s="257" t="str">
        <f t="shared" si="23"/>
        <v/>
      </c>
      <c r="H217" s="30" t="str">
        <f>IF(AND(S217=H$1),LOOKUP(9.99999999999999E+307,$H$2:H216)+1,"")</f>
        <v/>
      </c>
      <c r="I217" s="30">
        <f>IF(AND(B217=I$1),LOOKUP(9.99999999999999E+307,$I$2:I216)+1,"")</f>
        <v>22</v>
      </c>
      <c r="J217" s="30">
        <f>IF(AND(B217=J$1),LOOKUP(9.99999999999999E+307,$J$2:J216)+1,"")</f>
        <v>22</v>
      </c>
      <c r="K217" s="30">
        <f>IF(AND(B217=K$1),LOOKUP(9.99999999999999E+307,$K$2:K216)+1,"")</f>
        <v>22</v>
      </c>
      <c r="L217" s="30">
        <f>IF(AND(B217=L$1),LOOKUP(9.99999999999999E+307,$L$2:L216)+1,"")</f>
        <v>22</v>
      </c>
      <c r="M217" s="30">
        <f>IF(AND(B217=M$1),LOOKUP(9.99999999999999E+307,$M$2:M216)+1,"")</f>
        <v>22</v>
      </c>
      <c r="N217" s="30">
        <f>IF(AND($B217=N$1),LOOKUP(9.99999999999999E+307,$N$2:N216)+1,"")</f>
        <v>22</v>
      </c>
      <c r="O217" s="30">
        <f>IF(AND($B217=O$1),LOOKUP(9.99999999999999E+307,$O$2:O216)+1,"")</f>
        <v>22</v>
      </c>
      <c r="P217" s="30">
        <f>IF(AND($B217=P$1),LOOKUP(9.99999999999999E+307,$P$2:P216)+1,"")</f>
        <v>22</v>
      </c>
      <c r="Q217" s="30">
        <f>IF(AND($B217=Q$1),LOOKUP(9.99999999999999E+307,$Q$2:Q216)+1,"")</f>
        <v>22</v>
      </c>
      <c r="R217" s="30">
        <f>IF(AND($B217=R$1),LOOKUP(9.99999999999999E+307,$R$2:R216)+1,"")</f>
        <v>22</v>
      </c>
      <c r="S217" s="314"/>
      <c r="T217" s="30"/>
      <c r="Z217" s="258" t="str">
        <f t="shared" si="24"/>
        <v/>
      </c>
      <c r="AA217" s="258" t="str">
        <f t="shared" si="25"/>
        <v/>
      </c>
      <c r="AB217" s="259">
        <f t="shared" si="19"/>
        <v>0</v>
      </c>
      <c r="AC217" s="259">
        <f t="shared" si="20"/>
        <v>1807</v>
      </c>
      <c r="AD217" s="260" t="str">
        <f t="shared" si="21"/>
        <v/>
      </c>
      <c r="AE217" s="253" t="str">
        <f t="shared" si="22"/>
        <v>-</v>
      </c>
    </row>
    <row r="218" spans="1:31" ht="20.100000000000001" customHeight="1" x14ac:dyDescent="0.2">
      <c r="A218" s="30">
        <v>216</v>
      </c>
      <c r="B218" s="236"/>
      <c r="C218" s="261"/>
      <c r="D218" s="262"/>
      <c r="E218" s="263"/>
      <c r="F218" s="263"/>
      <c r="G218" s="257" t="str">
        <f t="shared" si="23"/>
        <v/>
      </c>
      <c r="H218" s="30" t="str">
        <f>IF(AND(S218=H$1),LOOKUP(9.99999999999999E+307,$H$2:H217)+1,"")</f>
        <v/>
      </c>
      <c r="I218" s="30">
        <f>IF(AND(B218=I$1),LOOKUP(9.99999999999999E+307,$I$2:I217)+1,"")</f>
        <v>23</v>
      </c>
      <c r="J218" s="30">
        <f>IF(AND(B218=J$1),LOOKUP(9.99999999999999E+307,$J$2:J217)+1,"")</f>
        <v>23</v>
      </c>
      <c r="K218" s="30">
        <f>IF(AND(B218=K$1),LOOKUP(9.99999999999999E+307,$K$2:K217)+1,"")</f>
        <v>23</v>
      </c>
      <c r="L218" s="30">
        <f>IF(AND(B218=L$1),LOOKUP(9.99999999999999E+307,$L$2:L217)+1,"")</f>
        <v>23</v>
      </c>
      <c r="M218" s="30">
        <f>IF(AND(B218=M$1),LOOKUP(9.99999999999999E+307,$M$2:M217)+1,"")</f>
        <v>23</v>
      </c>
      <c r="N218" s="30">
        <f>IF(AND($B218=N$1),LOOKUP(9.99999999999999E+307,$N$2:N217)+1,"")</f>
        <v>23</v>
      </c>
      <c r="O218" s="30">
        <f>IF(AND($B218=O$1),LOOKUP(9.99999999999999E+307,$O$2:O217)+1,"")</f>
        <v>23</v>
      </c>
      <c r="P218" s="30">
        <f>IF(AND($B218=P$1),LOOKUP(9.99999999999999E+307,$P$2:P217)+1,"")</f>
        <v>23</v>
      </c>
      <c r="Q218" s="30">
        <f>IF(AND($B218=Q$1),LOOKUP(9.99999999999999E+307,$Q$2:Q217)+1,"")</f>
        <v>23</v>
      </c>
      <c r="R218" s="30">
        <f>IF(AND($B218=R$1),LOOKUP(9.99999999999999E+307,$R$2:R217)+1,"")</f>
        <v>23</v>
      </c>
      <c r="S218" s="314"/>
      <c r="T218" s="30"/>
      <c r="Z218" s="258" t="str">
        <f t="shared" si="24"/>
        <v/>
      </c>
      <c r="AA218" s="258" t="str">
        <f t="shared" si="25"/>
        <v/>
      </c>
      <c r="AB218" s="259">
        <f t="shared" si="19"/>
        <v>0</v>
      </c>
      <c r="AC218" s="259">
        <f t="shared" si="20"/>
        <v>1807</v>
      </c>
      <c r="AD218" s="260" t="str">
        <f t="shared" si="21"/>
        <v/>
      </c>
      <c r="AE218" s="253" t="str">
        <f t="shared" si="22"/>
        <v>-</v>
      </c>
    </row>
    <row r="219" spans="1:31" ht="20.100000000000001" customHeight="1" x14ac:dyDescent="0.45">
      <c r="A219" s="30">
        <v>217</v>
      </c>
      <c r="B219" s="236"/>
      <c r="C219" s="261"/>
      <c r="D219" s="262"/>
      <c r="E219" s="266"/>
      <c r="F219" s="266"/>
      <c r="G219" s="257" t="str">
        <f t="shared" si="23"/>
        <v/>
      </c>
      <c r="H219" s="30" t="str">
        <f>IF(AND(S219=H$1),LOOKUP(9.99999999999999E+307,$H$2:H218)+1,"")</f>
        <v/>
      </c>
      <c r="I219" s="30">
        <f>IF(AND(B219=I$1),LOOKUP(9.99999999999999E+307,$I$2:I218)+1,"")</f>
        <v>24</v>
      </c>
      <c r="J219" s="30">
        <f>IF(AND(B219=J$1),LOOKUP(9.99999999999999E+307,$J$2:J218)+1,"")</f>
        <v>24</v>
      </c>
      <c r="K219" s="30">
        <f>IF(AND(B219=K$1),LOOKUP(9.99999999999999E+307,$K$2:K218)+1,"")</f>
        <v>24</v>
      </c>
      <c r="L219" s="30">
        <f>IF(AND(B219=L$1),LOOKUP(9.99999999999999E+307,$L$2:L218)+1,"")</f>
        <v>24</v>
      </c>
      <c r="M219" s="30">
        <f>IF(AND(B219=M$1),LOOKUP(9.99999999999999E+307,$M$2:M218)+1,"")</f>
        <v>24</v>
      </c>
      <c r="N219" s="30">
        <f>IF(AND($B219=N$1),LOOKUP(9.99999999999999E+307,$N$2:N218)+1,"")</f>
        <v>24</v>
      </c>
      <c r="O219" s="30">
        <f>IF(AND($B219=O$1),LOOKUP(9.99999999999999E+307,$O$2:O218)+1,"")</f>
        <v>24</v>
      </c>
      <c r="P219" s="30">
        <f>IF(AND($B219=P$1),LOOKUP(9.99999999999999E+307,$P$2:P218)+1,"")</f>
        <v>24</v>
      </c>
      <c r="Q219" s="30">
        <f>IF(AND($B219=Q$1),LOOKUP(9.99999999999999E+307,$Q$2:Q218)+1,"")</f>
        <v>24</v>
      </c>
      <c r="R219" s="30">
        <f>IF(AND($B219=R$1),LOOKUP(9.99999999999999E+307,$R$2:R218)+1,"")</f>
        <v>24</v>
      </c>
      <c r="S219" s="314"/>
      <c r="T219" s="30"/>
      <c r="Z219" s="258" t="str">
        <f t="shared" si="24"/>
        <v/>
      </c>
      <c r="AA219" s="258" t="str">
        <f t="shared" si="25"/>
        <v/>
      </c>
      <c r="AB219" s="259">
        <f t="shared" si="19"/>
        <v>0</v>
      </c>
      <c r="AC219" s="259">
        <f t="shared" si="20"/>
        <v>1807</v>
      </c>
      <c r="AD219" s="260" t="str">
        <f t="shared" si="21"/>
        <v/>
      </c>
      <c r="AE219" s="253" t="str">
        <f t="shared" si="22"/>
        <v>-</v>
      </c>
    </row>
    <row r="220" spans="1:31" ht="20.100000000000001" customHeight="1" x14ac:dyDescent="0.2">
      <c r="A220" s="30">
        <v>218</v>
      </c>
      <c r="B220" s="236"/>
      <c r="C220" s="261"/>
      <c r="D220" s="262"/>
      <c r="E220" s="263"/>
      <c r="F220" s="263"/>
      <c r="G220" s="257" t="str">
        <f t="shared" si="23"/>
        <v/>
      </c>
      <c r="H220" s="30" t="str">
        <f>IF(AND(S220=H$1),LOOKUP(9.99999999999999E+307,$H$2:H219)+1,"")</f>
        <v/>
      </c>
      <c r="I220" s="30">
        <f>IF(AND(B220=I$1),LOOKUP(9.99999999999999E+307,$I$2:I219)+1,"")</f>
        <v>25</v>
      </c>
      <c r="J220" s="30">
        <f>IF(AND(B220=J$1),LOOKUP(9.99999999999999E+307,$J$2:J219)+1,"")</f>
        <v>25</v>
      </c>
      <c r="K220" s="30">
        <f>IF(AND(B220=K$1),LOOKUP(9.99999999999999E+307,$K$2:K219)+1,"")</f>
        <v>25</v>
      </c>
      <c r="L220" s="30">
        <f>IF(AND(B220=L$1),LOOKUP(9.99999999999999E+307,$L$2:L219)+1,"")</f>
        <v>25</v>
      </c>
      <c r="M220" s="30">
        <f>IF(AND(B220=M$1),LOOKUP(9.99999999999999E+307,$M$2:M219)+1,"")</f>
        <v>25</v>
      </c>
      <c r="N220" s="30">
        <f>IF(AND($B220=N$1),LOOKUP(9.99999999999999E+307,$N$2:N219)+1,"")</f>
        <v>25</v>
      </c>
      <c r="O220" s="30">
        <f>IF(AND($B220=O$1),LOOKUP(9.99999999999999E+307,$O$2:O219)+1,"")</f>
        <v>25</v>
      </c>
      <c r="P220" s="30">
        <f>IF(AND($B220=P$1),LOOKUP(9.99999999999999E+307,$P$2:P219)+1,"")</f>
        <v>25</v>
      </c>
      <c r="Q220" s="30">
        <f>IF(AND($B220=Q$1),LOOKUP(9.99999999999999E+307,$Q$2:Q219)+1,"")</f>
        <v>25</v>
      </c>
      <c r="R220" s="30">
        <f>IF(AND($B220=R$1),LOOKUP(9.99999999999999E+307,$R$2:R219)+1,"")</f>
        <v>25</v>
      </c>
      <c r="S220" s="314"/>
      <c r="T220" s="30"/>
      <c r="Z220" s="258" t="str">
        <f t="shared" si="24"/>
        <v/>
      </c>
      <c r="AA220" s="258" t="str">
        <f t="shared" si="25"/>
        <v/>
      </c>
      <c r="AB220" s="259">
        <f t="shared" si="19"/>
        <v>0</v>
      </c>
      <c r="AC220" s="259">
        <f t="shared" si="20"/>
        <v>1807</v>
      </c>
      <c r="AD220" s="260" t="str">
        <f t="shared" si="21"/>
        <v/>
      </c>
      <c r="AE220" s="253" t="str">
        <f t="shared" si="22"/>
        <v>-</v>
      </c>
    </row>
    <row r="221" spans="1:31" ht="20.100000000000001" customHeight="1" x14ac:dyDescent="0.2">
      <c r="A221" s="30">
        <v>219</v>
      </c>
      <c r="B221" s="236"/>
      <c r="C221" s="261"/>
      <c r="D221" s="262"/>
      <c r="E221" s="263"/>
      <c r="F221" s="263"/>
      <c r="G221" s="257" t="str">
        <f t="shared" si="23"/>
        <v/>
      </c>
      <c r="H221" s="30" t="str">
        <f>IF(AND(S221=H$1),LOOKUP(9.99999999999999E+307,$H$2:H220)+1,"")</f>
        <v/>
      </c>
      <c r="I221" s="30">
        <f>IF(AND(B221=I$1),LOOKUP(9.99999999999999E+307,$I$2:I220)+1,"")</f>
        <v>26</v>
      </c>
      <c r="J221" s="30">
        <f>IF(AND(B221=J$1),LOOKUP(9.99999999999999E+307,$J$2:J220)+1,"")</f>
        <v>26</v>
      </c>
      <c r="K221" s="30">
        <f>IF(AND(B221=K$1),LOOKUP(9.99999999999999E+307,$K$2:K220)+1,"")</f>
        <v>26</v>
      </c>
      <c r="L221" s="30">
        <f>IF(AND(B221=L$1),LOOKUP(9.99999999999999E+307,$L$2:L220)+1,"")</f>
        <v>26</v>
      </c>
      <c r="M221" s="30">
        <f>IF(AND(B221=M$1),LOOKUP(9.99999999999999E+307,$M$2:M220)+1,"")</f>
        <v>26</v>
      </c>
      <c r="N221" s="30">
        <f>IF(AND($B221=N$1),LOOKUP(9.99999999999999E+307,$N$2:N220)+1,"")</f>
        <v>26</v>
      </c>
      <c r="O221" s="30">
        <f>IF(AND($B221=O$1),LOOKUP(9.99999999999999E+307,$O$2:O220)+1,"")</f>
        <v>26</v>
      </c>
      <c r="P221" s="30">
        <f>IF(AND($B221=P$1),LOOKUP(9.99999999999999E+307,$P$2:P220)+1,"")</f>
        <v>26</v>
      </c>
      <c r="Q221" s="30">
        <f>IF(AND($B221=Q$1),LOOKUP(9.99999999999999E+307,$Q$2:Q220)+1,"")</f>
        <v>26</v>
      </c>
      <c r="R221" s="30">
        <f>IF(AND($B221=R$1),LOOKUP(9.99999999999999E+307,$R$2:R220)+1,"")</f>
        <v>26</v>
      </c>
      <c r="S221" s="314"/>
      <c r="T221" s="30"/>
      <c r="Z221" s="258" t="str">
        <f t="shared" si="24"/>
        <v/>
      </c>
      <c r="AA221" s="258" t="str">
        <f t="shared" si="25"/>
        <v/>
      </c>
      <c r="AB221" s="259">
        <f t="shared" si="19"/>
        <v>0</v>
      </c>
      <c r="AC221" s="259">
        <f t="shared" si="20"/>
        <v>1807</v>
      </c>
      <c r="AD221" s="260" t="str">
        <f t="shared" si="21"/>
        <v/>
      </c>
      <c r="AE221" s="253" t="str">
        <f t="shared" si="22"/>
        <v>-</v>
      </c>
    </row>
    <row r="222" spans="1:31" ht="20.100000000000001" customHeight="1" x14ac:dyDescent="0.45">
      <c r="A222" s="30">
        <v>220</v>
      </c>
      <c r="B222" s="236"/>
      <c r="C222" s="261"/>
      <c r="D222" s="265"/>
      <c r="E222" s="267"/>
      <c r="F222" s="267"/>
      <c r="G222" s="257" t="str">
        <f t="shared" si="23"/>
        <v/>
      </c>
      <c r="H222" s="30" t="str">
        <f>IF(AND(S222=H$1),LOOKUP(9.99999999999999E+307,$H$2:H221)+1,"")</f>
        <v/>
      </c>
      <c r="I222" s="30">
        <f>IF(AND(B222=I$1),LOOKUP(9.99999999999999E+307,$I$2:I221)+1,"")</f>
        <v>27</v>
      </c>
      <c r="J222" s="30">
        <f>IF(AND(B222=J$1),LOOKUP(9.99999999999999E+307,$J$2:J221)+1,"")</f>
        <v>27</v>
      </c>
      <c r="K222" s="30">
        <f>IF(AND(B222=K$1),LOOKUP(9.99999999999999E+307,$K$2:K221)+1,"")</f>
        <v>27</v>
      </c>
      <c r="L222" s="30">
        <f>IF(AND(B222=L$1),LOOKUP(9.99999999999999E+307,$L$2:L221)+1,"")</f>
        <v>27</v>
      </c>
      <c r="M222" s="30">
        <f>IF(AND(B222=M$1),LOOKUP(9.99999999999999E+307,$M$2:M221)+1,"")</f>
        <v>27</v>
      </c>
      <c r="N222" s="30">
        <f>IF(AND($B222=N$1),LOOKUP(9.99999999999999E+307,$N$2:N221)+1,"")</f>
        <v>27</v>
      </c>
      <c r="O222" s="30">
        <f>IF(AND($B222=O$1),LOOKUP(9.99999999999999E+307,$O$2:O221)+1,"")</f>
        <v>27</v>
      </c>
      <c r="P222" s="30">
        <f>IF(AND($B222=P$1),LOOKUP(9.99999999999999E+307,$P$2:P221)+1,"")</f>
        <v>27</v>
      </c>
      <c r="Q222" s="30">
        <f>IF(AND($B222=Q$1),LOOKUP(9.99999999999999E+307,$Q$2:Q221)+1,"")</f>
        <v>27</v>
      </c>
      <c r="R222" s="30">
        <f>IF(AND($B222=R$1),LOOKUP(9.99999999999999E+307,$R$2:R221)+1,"")</f>
        <v>27</v>
      </c>
      <c r="S222" s="314"/>
      <c r="T222" s="30"/>
      <c r="Z222" s="258" t="str">
        <f t="shared" si="24"/>
        <v/>
      </c>
      <c r="AA222" s="258" t="str">
        <f t="shared" si="25"/>
        <v/>
      </c>
      <c r="AB222" s="259">
        <f t="shared" si="19"/>
        <v>0</v>
      </c>
      <c r="AC222" s="259">
        <f t="shared" si="20"/>
        <v>1807</v>
      </c>
      <c r="AD222" s="260" t="str">
        <f t="shared" si="21"/>
        <v/>
      </c>
      <c r="AE222" s="253" t="str">
        <f t="shared" si="22"/>
        <v>-</v>
      </c>
    </row>
    <row r="223" spans="1:31" ht="20.100000000000001" customHeight="1" x14ac:dyDescent="0.45">
      <c r="A223" s="30">
        <v>221</v>
      </c>
      <c r="B223" s="236"/>
      <c r="C223" s="261"/>
      <c r="D223" s="262"/>
      <c r="E223" s="267"/>
      <c r="F223" s="267"/>
      <c r="G223" s="257" t="str">
        <f t="shared" si="23"/>
        <v/>
      </c>
      <c r="H223" s="30" t="str">
        <f>IF(AND(S223=H$1),LOOKUP(9.99999999999999E+307,$H$2:H222)+1,"")</f>
        <v/>
      </c>
      <c r="I223" s="30">
        <f>IF(AND(B223=I$1),LOOKUP(9.99999999999999E+307,$I$2:I222)+1,"")</f>
        <v>28</v>
      </c>
      <c r="J223" s="30">
        <f>IF(AND(B223=J$1),LOOKUP(9.99999999999999E+307,$J$2:J222)+1,"")</f>
        <v>28</v>
      </c>
      <c r="K223" s="30">
        <f>IF(AND(B223=K$1),LOOKUP(9.99999999999999E+307,$K$2:K222)+1,"")</f>
        <v>28</v>
      </c>
      <c r="L223" s="30">
        <f>IF(AND(B223=L$1),LOOKUP(9.99999999999999E+307,$L$2:L222)+1,"")</f>
        <v>28</v>
      </c>
      <c r="M223" s="30">
        <f>IF(AND(B223=M$1),LOOKUP(9.99999999999999E+307,$M$2:M222)+1,"")</f>
        <v>28</v>
      </c>
      <c r="N223" s="30">
        <f>IF(AND($B223=N$1),LOOKUP(9.99999999999999E+307,$N$2:N222)+1,"")</f>
        <v>28</v>
      </c>
      <c r="O223" s="30">
        <f>IF(AND($B223=O$1),LOOKUP(9.99999999999999E+307,$O$2:O222)+1,"")</f>
        <v>28</v>
      </c>
      <c r="P223" s="30">
        <f>IF(AND($B223=P$1),LOOKUP(9.99999999999999E+307,$P$2:P222)+1,"")</f>
        <v>28</v>
      </c>
      <c r="Q223" s="30">
        <f>IF(AND($B223=Q$1),LOOKUP(9.99999999999999E+307,$Q$2:Q222)+1,"")</f>
        <v>28</v>
      </c>
      <c r="R223" s="30">
        <f>IF(AND($B223=R$1),LOOKUP(9.99999999999999E+307,$R$2:R222)+1,"")</f>
        <v>28</v>
      </c>
      <c r="S223" s="314"/>
      <c r="T223" s="30"/>
      <c r="Z223" s="258" t="str">
        <f t="shared" si="24"/>
        <v/>
      </c>
      <c r="AA223" s="258" t="str">
        <f t="shared" si="25"/>
        <v/>
      </c>
      <c r="AB223" s="259">
        <f t="shared" si="19"/>
        <v>0</v>
      </c>
      <c r="AC223" s="259">
        <f t="shared" si="20"/>
        <v>1807</v>
      </c>
      <c r="AD223" s="260" t="str">
        <f t="shared" si="21"/>
        <v/>
      </c>
      <c r="AE223" s="253" t="str">
        <f t="shared" si="22"/>
        <v>-</v>
      </c>
    </row>
    <row r="224" spans="1:31" ht="20.100000000000001" customHeight="1" x14ac:dyDescent="0.45">
      <c r="A224" s="30">
        <v>222</v>
      </c>
      <c r="B224" s="236"/>
      <c r="C224" s="271"/>
      <c r="D224" s="262"/>
      <c r="E224" s="267"/>
      <c r="F224" s="267"/>
      <c r="G224" s="257" t="str">
        <f t="shared" si="23"/>
        <v/>
      </c>
      <c r="H224" s="30" t="str">
        <f>IF(AND(S224=H$1),LOOKUP(9.99999999999999E+307,$H$2:H223)+1,"")</f>
        <v/>
      </c>
      <c r="I224" s="30">
        <f>IF(AND(B224=I$1),LOOKUP(9.99999999999999E+307,$I$2:I223)+1,"")</f>
        <v>29</v>
      </c>
      <c r="J224" s="30">
        <f>IF(AND(B224=J$1),LOOKUP(9.99999999999999E+307,$J$2:J223)+1,"")</f>
        <v>29</v>
      </c>
      <c r="K224" s="30">
        <f>IF(AND(B224=K$1),LOOKUP(9.99999999999999E+307,$K$2:K223)+1,"")</f>
        <v>29</v>
      </c>
      <c r="L224" s="30">
        <f>IF(AND(B224=L$1),LOOKUP(9.99999999999999E+307,$L$2:L223)+1,"")</f>
        <v>29</v>
      </c>
      <c r="M224" s="30">
        <f>IF(AND(B224=M$1),LOOKUP(9.99999999999999E+307,$M$2:M223)+1,"")</f>
        <v>29</v>
      </c>
      <c r="N224" s="30">
        <f>IF(AND($B224=N$1),LOOKUP(9.99999999999999E+307,$N$2:N223)+1,"")</f>
        <v>29</v>
      </c>
      <c r="O224" s="30">
        <f>IF(AND($B224=O$1),LOOKUP(9.99999999999999E+307,$O$2:O223)+1,"")</f>
        <v>29</v>
      </c>
      <c r="P224" s="30">
        <f>IF(AND($B224=P$1),LOOKUP(9.99999999999999E+307,$P$2:P223)+1,"")</f>
        <v>29</v>
      </c>
      <c r="Q224" s="30">
        <f>IF(AND($B224=Q$1),LOOKUP(9.99999999999999E+307,$Q$2:Q223)+1,"")</f>
        <v>29</v>
      </c>
      <c r="R224" s="30">
        <f>IF(AND($B224=R$1),LOOKUP(9.99999999999999E+307,$R$2:R223)+1,"")</f>
        <v>29</v>
      </c>
      <c r="S224" s="314"/>
      <c r="T224" s="30"/>
      <c r="Z224" s="258" t="str">
        <f t="shared" si="24"/>
        <v/>
      </c>
      <c r="AA224" s="258" t="str">
        <f t="shared" si="25"/>
        <v/>
      </c>
      <c r="AB224" s="259">
        <f t="shared" si="19"/>
        <v>0</v>
      </c>
      <c r="AC224" s="259">
        <f t="shared" si="20"/>
        <v>1807</v>
      </c>
      <c r="AD224" s="260" t="str">
        <f t="shared" si="21"/>
        <v/>
      </c>
      <c r="AE224" s="253" t="str">
        <f t="shared" si="22"/>
        <v>-</v>
      </c>
    </row>
    <row r="225" spans="1:31" ht="20.100000000000001" customHeight="1" x14ac:dyDescent="0.45">
      <c r="A225" s="30">
        <v>223</v>
      </c>
      <c r="B225" s="236"/>
      <c r="C225" s="261"/>
      <c r="D225" s="262"/>
      <c r="E225" s="267"/>
      <c r="F225" s="267"/>
      <c r="G225" s="257" t="str">
        <f t="shared" si="23"/>
        <v/>
      </c>
      <c r="H225" s="30" t="str">
        <f>IF(AND(S225=H$1),LOOKUP(9.99999999999999E+307,$H$2:H224)+1,"")</f>
        <v/>
      </c>
      <c r="I225" s="30">
        <f>IF(AND(B225=I$1),LOOKUP(9.99999999999999E+307,$I$2:I224)+1,"")</f>
        <v>30</v>
      </c>
      <c r="J225" s="30">
        <f>IF(AND(B225=J$1),LOOKUP(9.99999999999999E+307,$J$2:J224)+1,"")</f>
        <v>30</v>
      </c>
      <c r="K225" s="30">
        <f>IF(AND(B225=K$1),LOOKUP(9.99999999999999E+307,$K$2:K224)+1,"")</f>
        <v>30</v>
      </c>
      <c r="L225" s="30">
        <f>IF(AND(B225=L$1),LOOKUP(9.99999999999999E+307,$L$2:L224)+1,"")</f>
        <v>30</v>
      </c>
      <c r="M225" s="30">
        <f>IF(AND(B225=M$1),LOOKUP(9.99999999999999E+307,$M$2:M224)+1,"")</f>
        <v>30</v>
      </c>
      <c r="N225" s="30">
        <f>IF(AND($B225=N$1),LOOKUP(9.99999999999999E+307,$N$2:N224)+1,"")</f>
        <v>30</v>
      </c>
      <c r="O225" s="30">
        <f>IF(AND($B225=O$1),LOOKUP(9.99999999999999E+307,$O$2:O224)+1,"")</f>
        <v>30</v>
      </c>
      <c r="P225" s="30">
        <f>IF(AND($B225=P$1),LOOKUP(9.99999999999999E+307,$P$2:P224)+1,"")</f>
        <v>30</v>
      </c>
      <c r="Q225" s="30">
        <f>IF(AND($B225=Q$1),LOOKUP(9.99999999999999E+307,$Q$2:Q224)+1,"")</f>
        <v>30</v>
      </c>
      <c r="R225" s="30">
        <f>IF(AND($B225=R$1),LOOKUP(9.99999999999999E+307,$R$2:R224)+1,"")</f>
        <v>30</v>
      </c>
      <c r="S225" s="314"/>
      <c r="T225" s="30"/>
      <c r="Z225" s="258" t="str">
        <f t="shared" si="24"/>
        <v/>
      </c>
      <c r="AA225" s="258" t="str">
        <f t="shared" si="25"/>
        <v/>
      </c>
      <c r="AB225" s="259">
        <f t="shared" si="19"/>
        <v>0</v>
      </c>
      <c r="AC225" s="259">
        <f t="shared" si="20"/>
        <v>1807</v>
      </c>
      <c r="AD225" s="260" t="str">
        <f t="shared" si="21"/>
        <v/>
      </c>
      <c r="AE225" s="253" t="str">
        <f t="shared" si="22"/>
        <v>-</v>
      </c>
    </row>
    <row r="226" spans="1:31" ht="20.100000000000001" customHeight="1" x14ac:dyDescent="0.45">
      <c r="A226" s="30">
        <v>224</v>
      </c>
      <c r="B226" s="236"/>
      <c r="C226" s="271"/>
      <c r="D226" s="262"/>
      <c r="E226" s="267"/>
      <c r="F226" s="267"/>
      <c r="G226" s="257" t="str">
        <f t="shared" si="23"/>
        <v/>
      </c>
      <c r="H226" s="30" t="str">
        <f>IF(AND(S226=H$1),LOOKUP(9.99999999999999E+307,$H$2:H225)+1,"")</f>
        <v/>
      </c>
      <c r="I226" s="30">
        <f>IF(AND(B226=I$1),LOOKUP(9.99999999999999E+307,$I$2:I225)+1,"")</f>
        <v>31</v>
      </c>
      <c r="J226" s="30">
        <f>IF(AND(B226=J$1),LOOKUP(9.99999999999999E+307,$J$2:J225)+1,"")</f>
        <v>31</v>
      </c>
      <c r="K226" s="30">
        <f>IF(AND(B226=K$1),LOOKUP(9.99999999999999E+307,$K$2:K225)+1,"")</f>
        <v>31</v>
      </c>
      <c r="L226" s="30">
        <f>IF(AND(B226=L$1),LOOKUP(9.99999999999999E+307,$L$2:L225)+1,"")</f>
        <v>31</v>
      </c>
      <c r="M226" s="30">
        <f>IF(AND(B226=M$1),LOOKUP(9.99999999999999E+307,$M$2:M225)+1,"")</f>
        <v>31</v>
      </c>
      <c r="N226" s="30">
        <f>IF(AND($B226=N$1),LOOKUP(9.99999999999999E+307,$N$2:N225)+1,"")</f>
        <v>31</v>
      </c>
      <c r="O226" s="30">
        <f>IF(AND($B226=O$1),LOOKUP(9.99999999999999E+307,$O$2:O225)+1,"")</f>
        <v>31</v>
      </c>
      <c r="P226" s="30">
        <f>IF(AND($B226=P$1),LOOKUP(9.99999999999999E+307,$P$2:P225)+1,"")</f>
        <v>31</v>
      </c>
      <c r="Q226" s="30">
        <f>IF(AND($B226=Q$1),LOOKUP(9.99999999999999E+307,$Q$2:Q225)+1,"")</f>
        <v>31</v>
      </c>
      <c r="R226" s="30">
        <f>IF(AND($B226=R$1),LOOKUP(9.99999999999999E+307,$R$2:R225)+1,"")</f>
        <v>31</v>
      </c>
      <c r="S226" s="314"/>
      <c r="T226" s="30"/>
      <c r="Z226" s="258" t="str">
        <f t="shared" si="24"/>
        <v/>
      </c>
      <c r="AA226" s="258" t="str">
        <f t="shared" si="25"/>
        <v/>
      </c>
      <c r="AB226" s="259">
        <f t="shared" si="19"/>
        <v>0</v>
      </c>
      <c r="AC226" s="259">
        <f t="shared" si="20"/>
        <v>1807</v>
      </c>
      <c r="AD226" s="260" t="str">
        <f t="shared" si="21"/>
        <v/>
      </c>
      <c r="AE226" s="253" t="str">
        <f t="shared" si="22"/>
        <v>-</v>
      </c>
    </row>
    <row r="227" spans="1:31" ht="20.100000000000001" customHeight="1" x14ac:dyDescent="0.45">
      <c r="A227" s="30">
        <v>225</v>
      </c>
      <c r="B227" s="236"/>
      <c r="C227" s="261"/>
      <c r="D227" s="262"/>
      <c r="E227" s="267"/>
      <c r="F227" s="267"/>
      <c r="G227" s="257" t="str">
        <f t="shared" si="23"/>
        <v/>
      </c>
      <c r="H227" s="30" t="str">
        <f>IF(AND(S227=H$1),LOOKUP(9.99999999999999E+307,$H$2:H226)+1,"")</f>
        <v/>
      </c>
      <c r="I227" s="30">
        <f>IF(AND(B227=I$1),LOOKUP(9.99999999999999E+307,$I$2:I226)+1,"")</f>
        <v>32</v>
      </c>
      <c r="J227" s="30">
        <f>IF(AND(B227=J$1),LOOKUP(9.99999999999999E+307,$J$2:J226)+1,"")</f>
        <v>32</v>
      </c>
      <c r="K227" s="30">
        <f>IF(AND(B227=K$1),LOOKUP(9.99999999999999E+307,$K$2:K226)+1,"")</f>
        <v>32</v>
      </c>
      <c r="L227" s="30">
        <f>IF(AND(B227=L$1),LOOKUP(9.99999999999999E+307,$L$2:L226)+1,"")</f>
        <v>32</v>
      </c>
      <c r="M227" s="30">
        <f>IF(AND(B227=M$1),LOOKUP(9.99999999999999E+307,$M$2:M226)+1,"")</f>
        <v>32</v>
      </c>
      <c r="N227" s="30">
        <f>IF(AND($B227=N$1),LOOKUP(9.99999999999999E+307,$N$2:N226)+1,"")</f>
        <v>32</v>
      </c>
      <c r="O227" s="30">
        <f>IF(AND($B227=O$1),LOOKUP(9.99999999999999E+307,$O$2:O226)+1,"")</f>
        <v>32</v>
      </c>
      <c r="P227" s="30">
        <f>IF(AND($B227=P$1),LOOKUP(9.99999999999999E+307,$P$2:P226)+1,"")</f>
        <v>32</v>
      </c>
      <c r="Q227" s="30">
        <f>IF(AND($B227=Q$1),LOOKUP(9.99999999999999E+307,$Q$2:Q226)+1,"")</f>
        <v>32</v>
      </c>
      <c r="R227" s="30">
        <f>IF(AND($B227=R$1),LOOKUP(9.99999999999999E+307,$R$2:R226)+1,"")</f>
        <v>32</v>
      </c>
      <c r="S227" s="314"/>
      <c r="T227" s="30"/>
      <c r="Z227" s="258" t="str">
        <f t="shared" si="24"/>
        <v/>
      </c>
      <c r="AA227" s="258" t="str">
        <f t="shared" si="25"/>
        <v/>
      </c>
      <c r="AB227" s="259">
        <f t="shared" si="19"/>
        <v>0</v>
      </c>
      <c r="AC227" s="259">
        <f t="shared" si="20"/>
        <v>1807</v>
      </c>
      <c r="AD227" s="260" t="str">
        <f t="shared" si="21"/>
        <v/>
      </c>
      <c r="AE227" s="253" t="str">
        <f t="shared" si="22"/>
        <v>-</v>
      </c>
    </row>
    <row r="228" spans="1:31" ht="20.100000000000001" customHeight="1" x14ac:dyDescent="0.45">
      <c r="A228" s="30">
        <v>226</v>
      </c>
      <c r="B228" s="236"/>
      <c r="C228" s="271"/>
      <c r="D228" s="262"/>
      <c r="E228" s="267"/>
      <c r="F228" s="267"/>
      <c r="G228" s="257" t="str">
        <f t="shared" si="23"/>
        <v/>
      </c>
      <c r="H228" s="30" t="str">
        <f>IF(AND(S228=H$1),LOOKUP(9.99999999999999E+307,$H$2:H227)+1,"")</f>
        <v/>
      </c>
      <c r="I228" s="30">
        <f>IF(AND(B228=I$1),LOOKUP(9.99999999999999E+307,$I$2:I227)+1,"")</f>
        <v>33</v>
      </c>
      <c r="J228" s="30">
        <f>IF(AND(B228=J$1),LOOKUP(9.99999999999999E+307,$J$2:J227)+1,"")</f>
        <v>33</v>
      </c>
      <c r="K228" s="30">
        <f>IF(AND(B228=K$1),LOOKUP(9.99999999999999E+307,$K$2:K227)+1,"")</f>
        <v>33</v>
      </c>
      <c r="L228" s="30">
        <f>IF(AND(B228=L$1),LOOKUP(9.99999999999999E+307,$L$2:L227)+1,"")</f>
        <v>33</v>
      </c>
      <c r="M228" s="30">
        <f>IF(AND(B228=M$1),LOOKUP(9.99999999999999E+307,$M$2:M227)+1,"")</f>
        <v>33</v>
      </c>
      <c r="N228" s="30">
        <f>IF(AND($B228=N$1),LOOKUP(9.99999999999999E+307,$N$2:N227)+1,"")</f>
        <v>33</v>
      </c>
      <c r="O228" s="30">
        <f>IF(AND($B228=O$1),LOOKUP(9.99999999999999E+307,$O$2:O227)+1,"")</f>
        <v>33</v>
      </c>
      <c r="P228" s="30">
        <f>IF(AND($B228=P$1),LOOKUP(9.99999999999999E+307,$P$2:P227)+1,"")</f>
        <v>33</v>
      </c>
      <c r="Q228" s="30">
        <f>IF(AND($B228=Q$1),LOOKUP(9.99999999999999E+307,$Q$2:Q227)+1,"")</f>
        <v>33</v>
      </c>
      <c r="R228" s="30">
        <f>IF(AND($B228=R$1),LOOKUP(9.99999999999999E+307,$R$2:R227)+1,"")</f>
        <v>33</v>
      </c>
      <c r="S228" s="314"/>
      <c r="T228" s="30"/>
      <c r="Z228" s="258" t="str">
        <f t="shared" si="24"/>
        <v/>
      </c>
      <c r="AA228" s="258" t="str">
        <f t="shared" si="25"/>
        <v/>
      </c>
      <c r="AB228" s="259">
        <f t="shared" si="19"/>
        <v>0</v>
      </c>
      <c r="AC228" s="259">
        <f t="shared" si="20"/>
        <v>1807</v>
      </c>
      <c r="AD228" s="260" t="str">
        <f t="shared" si="21"/>
        <v/>
      </c>
      <c r="AE228" s="253" t="str">
        <f t="shared" si="22"/>
        <v>-</v>
      </c>
    </row>
    <row r="229" spans="1:31" ht="20.100000000000001" customHeight="1" x14ac:dyDescent="0.45">
      <c r="A229" s="30">
        <v>227</v>
      </c>
      <c r="B229" s="236"/>
      <c r="C229" s="261"/>
      <c r="D229" s="262"/>
      <c r="E229" s="267"/>
      <c r="F229" s="267"/>
      <c r="G229" s="257" t="str">
        <f t="shared" si="23"/>
        <v/>
      </c>
      <c r="H229" s="30" t="str">
        <f>IF(AND(S229=H$1),LOOKUP(9.99999999999999E+307,$H$2:H228)+1,"")</f>
        <v/>
      </c>
      <c r="I229" s="30">
        <f>IF(AND(B229=I$1),LOOKUP(9.99999999999999E+307,$I$2:I228)+1,"")</f>
        <v>34</v>
      </c>
      <c r="J229" s="30">
        <f>IF(AND(B229=J$1),LOOKUP(9.99999999999999E+307,$J$2:J228)+1,"")</f>
        <v>34</v>
      </c>
      <c r="K229" s="30">
        <f>IF(AND(B229=K$1),LOOKUP(9.99999999999999E+307,$K$2:K228)+1,"")</f>
        <v>34</v>
      </c>
      <c r="L229" s="30">
        <f>IF(AND(B229=L$1),LOOKUP(9.99999999999999E+307,$L$2:L228)+1,"")</f>
        <v>34</v>
      </c>
      <c r="M229" s="30">
        <f>IF(AND(B229=M$1),LOOKUP(9.99999999999999E+307,$M$2:M228)+1,"")</f>
        <v>34</v>
      </c>
      <c r="N229" s="30">
        <f>IF(AND($B229=N$1),LOOKUP(9.99999999999999E+307,$N$2:N228)+1,"")</f>
        <v>34</v>
      </c>
      <c r="O229" s="30">
        <f>IF(AND($B229=O$1),LOOKUP(9.99999999999999E+307,$O$2:O228)+1,"")</f>
        <v>34</v>
      </c>
      <c r="P229" s="30">
        <f>IF(AND($B229=P$1),LOOKUP(9.99999999999999E+307,$P$2:P228)+1,"")</f>
        <v>34</v>
      </c>
      <c r="Q229" s="30">
        <f>IF(AND($B229=Q$1),LOOKUP(9.99999999999999E+307,$Q$2:Q228)+1,"")</f>
        <v>34</v>
      </c>
      <c r="R229" s="30">
        <f>IF(AND($B229=R$1),LOOKUP(9.99999999999999E+307,$R$2:R228)+1,"")</f>
        <v>34</v>
      </c>
      <c r="S229" s="314"/>
      <c r="T229" s="30"/>
      <c r="Z229" s="258" t="str">
        <f t="shared" si="24"/>
        <v/>
      </c>
      <c r="AA229" s="258" t="str">
        <f t="shared" si="25"/>
        <v/>
      </c>
      <c r="AB229" s="259">
        <f t="shared" si="19"/>
        <v>0</v>
      </c>
      <c r="AC229" s="259">
        <f t="shared" si="20"/>
        <v>1807</v>
      </c>
      <c r="AD229" s="260" t="str">
        <f t="shared" si="21"/>
        <v/>
      </c>
      <c r="AE229" s="253" t="str">
        <f t="shared" si="22"/>
        <v>-</v>
      </c>
    </row>
    <row r="230" spans="1:31" ht="20.100000000000001" customHeight="1" x14ac:dyDescent="0.45">
      <c r="A230" s="30">
        <v>228</v>
      </c>
      <c r="B230" s="236"/>
      <c r="C230" s="271"/>
      <c r="D230" s="262"/>
      <c r="E230" s="267"/>
      <c r="F230" s="267"/>
      <c r="G230" s="257" t="str">
        <f t="shared" si="23"/>
        <v/>
      </c>
      <c r="H230" s="30" t="str">
        <f>IF(AND(S230=H$1),LOOKUP(9.99999999999999E+307,$H$2:H229)+1,"")</f>
        <v/>
      </c>
      <c r="I230" s="30">
        <f>IF(AND(B230=I$1),LOOKUP(9.99999999999999E+307,$I$2:I229)+1,"")</f>
        <v>35</v>
      </c>
      <c r="J230" s="30">
        <f>IF(AND(B230=J$1),LOOKUP(9.99999999999999E+307,$J$2:J229)+1,"")</f>
        <v>35</v>
      </c>
      <c r="K230" s="30">
        <f>IF(AND(B230=K$1),LOOKUP(9.99999999999999E+307,$K$2:K229)+1,"")</f>
        <v>35</v>
      </c>
      <c r="L230" s="30">
        <f>IF(AND(B230=L$1),LOOKUP(9.99999999999999E+307,$L$2:L229)+1,"")</f>
        <v>35</v>
      </c>
      <c r="M230" s="30">
        <f>IF(AND(B230=M$1),LOOKUP(9.99999999999999E+307,$M$2:M229)+1,"")</f>
        <v>35</v>
      </c>
      <c r="N230" s="30">
        <f>IF(AND($B230=N$1),LOOKUP(9.99999999999999E+307,$N$2:N229)+1,"")</f>
        <v>35</v>
      </c>
      <c r="O230" s="30">
        <f>IF(AND($B230=O$1),LOOKUP(9.99999999999999E+307,$O$2:O229)+1,"")</f>
        <v>35</v>
      </c>
      <c r="P230" s="30">
        <f>IF(AND($B230=P$1),LOOKUP(9.99999999999999E+307,$P$2:P229)+1,"")</f>
        <v>35</v>
      </c>
      <c r="Q230" s="30">
        <f>IF(AND($B230=Q$1),LOOKUP(9.99999999999999E+307,$Q$2:Q229)+1,"")</f>
        <v>35</v>
      </c>
      <c r="R230" s="30">
        <f>IF(AND($B230=R$1),LOOKUP(9.99999999999999E+307,$R$2:R229)+1,"")</f>
        <v>35</v>
      </c>
      <c r="S230" s="314"/>
      <c r="T230" s="30"/>
      <c r="Z230" s="258" t="str">
        <f t="shared" si="24"/>
        <v/>
      </c>
      <c r="AA230" s="258" t="str">
        <f t="shared" si="25"/>
        <v/>
      </c>
      <c r="AB230" s="259">
        <f t="shared" si="19"/>
        <v>0</v>
      </c>
      <c r="AC230" s="259">
        <f t="shared" si="20"/>
        <v>1807</v>
      </c>
      <c r="AD230" s="260" t="str">
        <f t="shared" si="21"/>
        <v/>
      </c>
      <c r="AE230" s="253" t="str">
        <f t="shared" si="22"/>
        <v>-</v>
      </c>
    </row>
    <row r="231" spans="1:31" ht="20.100000000000001" customHeight="1" x14ac:dyDescent="0.45">
      <c r="A231" s="30">
        <v>229</v>
      </c>
      <c r="B231" s="236"/>
      <c r="C231" s="261"/>
      <c r="D231" s="262"/>
      <c r="E231" s="267"/>
      <c r="F231" s="267"/>
      <c r="G231" s="257" t="str">
        <f t="shared" si="23"/>
        <v/>
      </c>
      <c r="H231" s="30" t="str">
        <f>IF(AND(S231=H$1),LOOKUP(9.99999999999999E+307,$H$2:H230)+1,"")</f>
        <v/>
      </c>
      <c r="I231" s="30">
        <f>IF(AND(B231=I$1),LOOKUP(9.99999999999999E+307,$I$2:I230)+1,"")</f>
        <v>36</v>
      </c>
      <c r="J231" s="30">
        <f>IF(AND(B231=J$1),LOOKUP(9.99999999999999E+307,$J$2:J230)+1,"")</f>
        <v>36</v>
      </c>
      <c r="K231" s="30">
        <f>IF(AND(B231=K$1),LOOKUP(9.99999999999999E+307,$K$2:K230)+1,"")</f>
        <v>36</v>
      </c>
      <c r="L231" s="30">
        <f>IF(AND(B231=L$1),LOOKUP(9.99999999999999E+307,$L$2:L230)+1,"")</f>
        <v>36</v>
      </c>
      <c r="M231" s="30">
        <f>IF(AND(B231=M$1),LOOKUP(9.99999999999999E+307,$M$2:M230)+1,"")</f>
        <v>36</v>
      </c>
      <c r="N231" s="30">
        <f>IF(AND($B231=N$1),LOOKUP(9.99999999999999E+307,$N$2:N230)+1,"")</f>
        <v>36</v>
      </c>
      <c r="O231" s="30">
        <f>IF(AND($B231=O$1),LOOKUP(9.99999999999999E+307,$O$2:O230)+1,"")</f>
        <v>36</v>
      </c>
      <c r="P231" s="30">
        <f>IF(AND($B231=P$1),LOOKUP(9.99999999999999E+307,$P$2:P230)+1,"")</f>
        <v>36</v>
      </c>
      <c r="Q231" s="30">
        <f>IF(AND($B231=Q$1),LOOKUP(9.99999999999999E+307,$Q$2:Q230)+1,"")</f>
        <v>36</v>
      </c>
      <c r="R231" s="30">
        <f>IF(AND($B231=R$1),LOOKUP(9.99999999999999E+307,$R$2:R230)+1,"")</f>
        <v>36</v>
      </c>
      <c r="S231" s="314"/>
      <c r="T231" s="30"/>
      <c r="Z231" s="258" t="str">
        <f t="shared" si="24"/>
        <v/>
      </c>
      <c r="AA231" s="258" t="str">
        <f t="shared" si="25"/>
        <v/>
      </c>
      <c r="AB231" s="259">
        <f t="shared" si="19"/>
        <v>0</v>
      </c>
      <c r="AC231" s="259">
        <f t="shared" si="20"/>
        <v>1807</v>
      </c>
      <c r="AD231" s="260" t="str">
        <f t="shared" si="21"/>
        <v/>
      </c>
      <c r="AE231" s="253" t="str">
        <f t="shared" si="22"/>
        <v>-</v>
      </c>
    </row>
    <row r="232" spans="1:31" ht="20.100000000000001" customHeight="1" x14ac:dyDescent="0.45">
      <c r="A232" s="30">
        <v>230</v>
      </c>
      <c r="B232" s="236"/>
      <c r="C232" s="271"/>
      <c r="D232" s="262"/>
      <c r="E232" s="267"/>
      <c r="F232" s="267"/>
      <c r="G232" s="257" t="str">
        <f t="shared" si="23"/>
        <v/>
      </c>
      <c r="H232" s="30" t="str">
        <f>IF(AND(S232=H$1),LOOKUP(9.99999999999999E+307,$H$2:H231)+1,"")</f>
        <v/>
      </c>
      <c r="I232" s="30">
        <f>IF(AND(B232=I$1),LOOKUP(9.99999999999999E+307,$I$2:I231)+1,"")</f>
        <v>37</v>
      </c>
      <c r="J232" s="30">
        <f>IF(AND(B232=J$1),LOOKUP(9.99999999999999E+307,$J$2:J231)+1,"")</f>
        <v>37</v>
      </c>
      <c r="K232" s="30">
        <f>IF(AND(B232=K$1),LOOKUP(9.99999999999999E+307,$K$2:K231)+1,"")</f>
        <v>37</v>
      </c>
      <c r="L232" s="30">
        <f>IF(AND(B232=L$1),LOOKUP(9.99999999999999E+307,$L$2:L231)+1,"")</f>
        <v>37</v>
      </c>
      <c r="M232" s="30">
        <f>IF(AND(B232=M$1),LOOKUP(9.99999999999999E+307,$M$2:M231)+1,"")</f>
        <v>37</v>
      </c>
      <c r="N232" s="30">
        <f>IF(AND($B232=N$1),LOOKUP(9.99999999999999E+307,$N$2:N231)+1,"")</f>
        <v>37</v>
      </c>
      <c r="O232" s="30">
        <f>IF(AND($B232=O$1),LOOKUP(9.99999999999999E+307,$O$2:O231)+1,"")</f>
        <v>37</v>
      </c>
      <c r="P232" s="30">
        <f>IF(AND($B232=P$1),LOOKUP(9.99999999999999E+307,$P$2:P231)+1,"")</f>
        <v>37</v>
      </c>
      <c r="Q232" s="30">
        <f>IF(AND($B232=Q$1),LOOKUP(9.99999999999999E+307,$Q$2:Q231)+1,"")</f>
        <v>37</v>
      </c>
      <c r="R232" s="30">
        <f>IF(AND($B232=R$1),LOOKUP(9.99999999999999E+307,$R$2:R231)+1,"")</f>
        <v>37</v>
      </c>
      <c r="S232" s="314"/>
      <c r="T232" s="30"/>
      <c r="Z232" s="258" t="str">
        <f t="shared" si="24"/>
        <v/>
      </c>
      <c r="AA232" s="258" t="str">
        <f t="shared" si="25"/>
        <v/>
      </c>
      <c r="AB232" s="259">
        <f t="shared" si="19"/>
        <v>0</v>
      </c>
      <c r="AC232" s="259">
        <f t="shared" si="20"/>
        <v>1807</v>
      </c>
      <c r="AD232" s="260" t="str">
        <f t="shared" si="21"/>
        <v/>
      </c>
      <c r="AE232" s="253" t="str">
        <f t="shared" si="22"/>
        <v>-</v>
      </c>
    </row>
    <row r="233" spans="1:31" ht="20.100000000000001" customHeight="1" x14ac:dyDescent="0.45">
      <c r="A233" s="30">
        <v>231</v>
      </c>
      <c r="B233" s="236"/>
      <c r="C233" s="261"/>
      <c r="D233" s="262"/>
      <c r="E233" s="267"/>
      <c r="F233" s="267"/>
      <c r="G233" s="257" t="str">
        <f t="shared" si="23"/>
        <v/>
      </c>
      <c r="H233" s="30" t="str">
        <f>IF(AND(S233=H$1),LOOKUP(9.99999999999999E+307,$H$2:H232)+1,"")</f>
        <v/>
      </c>
      <c r="I233" s="30">
        <f>IF(AND(B233=I$1),LOOKUP(9.99999999999999E+307,$I$2:I232)+1,"")</f>
        <v>38</v>
      </c>
      <c r="J233" s="30">
        <f>IF(AND(B233=J$1),LOOKUP(9.99999999999999E+307,$J$2:J232)+1,"")</f>
        <v>38</v>
      </c>
      <c r="K233" s="30">
        <f>IF(AND(B233=K$1),LOOKUP(9.99999999999999E+307,$K$2:K232)+1,"")</f>
        <v>38</v>
      </c>
      <c r="L233" s="30">
        <f>IF(AND(B233=L$1),LOOKUP(9.99999999999999E+307,$L$2:L232)+1,"")</f>
        <v>38</v>
      </c>
      <c r="M233" s="30">
        <f>IF(AND(B233=M$1),LOOKUP(9.99999999999999E+307,$M$2:M232)+1,"")</f>
        <v>38</v>
      </c>
      <c r="N233" s="30">
        <f>IF(AND($B233=N$1),LOOKUP(9.99999999999999E+307,$N$2:N232)+1,"")</f>
        <v>38</v>
      </c>
      <c r="O233" s="30">
        <f>IF(AND($B233=O$1),LOOKUP(9.99999999999999E+307,$O$2:O232)+1,"")</f>
        <v>38</v>
      </c>
      <c r="P233" s="30">
        <f>IF(AND($B233=P$1),LOOKUP(9.99999999999999E+307,$P$2:P232)+1,"")</f>
        <v>38</v>
      </c>
      <c r="Q233" s="30">
        <f>IF(AND($B233=Q$1),LOOKUP(9.99999999999999E+307,$Q$2:Q232)+1,"")</f>
        <v>38</v>
      </c>
      <c r="R233" s="30">
        <f>IF(AND($B233=R$1),LOOKUP(9.99999999999999E+307,$R$2:R232)+1,"")</f>
        <v>38</v>
      </c>
      <c r="S233" s="314"/>
      <c r="T233" s="30"/>
      <c r="Z233" s="258" t="str">
        <f t="shared" si="24"/>
        <v/>
      </c>
      <c r="AA233" s="258" t="str">
        <f t="shared" si="25"/>
        <v/>
      </c>
      <c r="AB233" s="259">
        <f t="shared" si="19"/>
        <v>0</v>
      </c>
      <c r="AC233" s="259">
        <f t="shared" si="20"/>
        <v>1807</v>
      </c>
      <c r="AD233" s="260" t="str">
        <f t="shared" si="21"/>
        <v/>
      </c>
      <c r="AE233" s="253" t="str">
        <f t="shared" si="22"/>
        <v>-</v>
      </c>
    </row>
    <row r="234" spans="1:31" ht="20.100000000000001" customHeight="1" x14ac:dyDescent="0.45">
      <c r="A234" s="30">
        <v>232</v>
      </c>
      <c r="B234" s="236"/>
      <c r="C234" s="271"/>
      <c r="D234" s="262"/>
      <c r="E234" s="267"/>
      <c r="F234" s="267"/>
      <c r="G234" s="257" t="str">
        <f t="shared" si="23"/>
        <v/>
      </c>
      <c r="H234" s="30" t="str">
        <f>IF(AND(S234=H$1),LOOKUP(9.99999999999999E+307,$H$2:H233)+1,"")</f>
        <v/>
      </c>
      <c r="I234" s="30">
        <f>IF(AND(B234=I$1),LOOKUP(9.99999999999999E+307,$I$2:I233)+1,"")</f>
        <v>39</v>
      </c>
      <c r="J234" s="30">
        <f>IF(AND(B234=J$1),LOOKUP(9.99999999999999E+307,$J$2:J233)+1,"")</f>
        <v>39</v>
      </c>
      <c r="K234" s="30">
        <f>IF(AND(B234=K$1),LOOKUP(9.99999999999999E+307,$K$2:K233)+1,"")</f>
        <v>39</v>
      </c>
      <c r="L234" s="30">
        <f>IF(AND(B234=L$1),LOOKUP(9.99999999999999E+307,$L$2:L233)+1,"")</f>
        <v>39</v>
      </c>
      <c r="M234" s="30">
        <f>IF(AND(B234=M$1),LOOKUP(9.99999999999999E+307,$M$2:M233)+1,"")</f>
        <v>39</v>
      </c>
      <c r="N234" s="30">
        <f>IF(AND($B234=N$1),LOOKUP(9.99999999999999E+307,$N$2:N233)+1,"")</f>
        <v>39</v>
      </c>
      <c r="O234" s="30">
        <f>IF(AND($B234=O$1),LOOKUP(9.99999999999999E+307,$O$2:O233)+1,"")</f>
        <v>39</v>
      </c>
      <c r="P234" s="30">
        <f>IF(AND($B234=P$1),LOOKUP(9.99999999999999E+307,$P$2:P233)+1,"")</f>
        <v>39</v>
      </c>
      <c r="Q234" s="30">
        <f>IF(AND($B234=Q$1),LOOKUP(9.99999999999999E+307,$Q$2:Q233)+1,"")</f>
        <v>39</v>
      </c>
      <c r="R234" s="30">
        <f>IF(AND($B234=R$1),LOOKUP(9.99999999999999E+307,$R$2:R233)+1,"")</f>
        <v>39</v>
      </c>
      <c r="S234" s="314"/>
      <c r="T234" s="30"/>
      <c r="Z234" s="258" t="str">
        <f t="shared" si="24"/>
        <v/>
      </c>
      <c r="AA234" s="258" t="str">
        <f t="shared" si="25"/>
        <v/>
      </c>
      <c r="AB234" s="259">
        <f t="shared" si="19"/>
        <v>0</v>
      </c>
      <c r="AC234" s="259">
        <f t="shared" si="20"/>
        <v>1807</v>
      </c>
      <c r="AD234" s="260" t="str">
        <f t="shared" si="21"/>
        <v/>
      </c>
      <c r="AE234" s="253" t="str">
        <f t="shared" si="22"/>
        <v>-</v>
      </c>
    </row>
    <row r="235" spans="1:31" ht="20.100000000000001" customHeight="1" x14ac:dyDescent="0.45">
      <c r="A235" s="30">
        <v>233</v>
      </c>
      <c r="B235" s="236"/>
      <c r="C235" s="261"/>
      <c r="D235" s="262"/>
      <c r="E235" s="267"/>
      <c r="F235" s="267"/>
      <c r="G235" s="257" t="str">
        <f t="shared" si="23"/>
        <v/>
      </c>
      <c r="H235" s="30" t="str">
        <f>IF(AND(S235=H$1),LOOKUP(9.99999999999999E+307,$H$2:H234)+1,"")</f>
        <v/>
      </c>
      <c r="I235" s="30">
        <f>IF(AND(B235=I$1),LOOKUP(9.99999999999999E+307,$I$2:I234)+1,"")</f>
        <v>40</v>
      </c>
      <c r="J235" s="30">
        <f>IF(AND(B235=J$1),LOOKUP(9.99999999999999E+307,$J$2:J234)+1,"")</f>
        <v>40</v>
      </c>
      <c r="K235" s="30">
        <f>IF(AND(B235=K$1),LOOKUP(9.99999999999999E+307,$K$2:K234)+1,"")</f>
        <v>40</v>
      </c>
      <c r="L235" s="30">
        <f>IF(AND(B235=L$1),LOOKUP(9.99999999999999E+307,$L$2:L234)+1,"")</f>
        <v>40</v>
      </c>
      <c r="M235" s="30">
        <f>IF(AND(B235=M$1),LOOKUP(9.99999999999999E+307,$M$2:M234)+1,"")</f>
        <v>40</v>
      </c>
      <c r="N235" s="30">
        <f>IF(AND($B235=N$1),LOOKUP(9.99999999999999E+307,$N$2:N234)+1,"")</f>
        <v>40</v>
      </c>
      <c r="O235" s="30">
        <f>IF(AND($B235=O$1),LOOKUP(9.99999999999999E+307,$O$2:O234)+1,"")</f>
        <v>40</v>
      </c>
      <c r="P235" s="30">
        <f>IF(AND($B235=P$1),LOOKUP(9.99999999999999E+307,$P$2:P234)+1,"")</f>
        <v>40</v>
      </c>
      <c r="Q235" s="30">
        <f>IF(AND($B235=Q$1),LOOKUP(9.99999999999999E+307,$Q$2:Q234)+1,"")</f>
        <v>40</v>
      </c>
      <c r="R235" s="30">
        <f>IF(AND($B235=R$1),LOOKUP(9.99999999999999E+307,$R$2:R234)+1,"")</f>
        <v>40</v>
      </c>
      <c r="S235" s="314"/>
      <c r="T235" s="30"/>
      <c r="Z235" s="258" t="str">
        <f t="shared" si="24"/>
        <v/>
      </c>
      <c r="AA235" s="258" t="str">
        <f t="shared" si="25"/>
        <v/>
      </c>
      <c r="AB235" s="259">
        <f t="shared" si="19"/>
        <v>0</v>
      </c>
      <c r="AC235" s="259">
        <f t="shared" si="20"/>
        <v>1807</v>
      </c>
      <c r="AD235" s="260" t="str">
        <f t="shared" si="21"/>
        <v/>
      </c>
      <c r="AE235" s="253" t="str">
        <f t="shared" si="22"/>
        <v>-</v>
      </c>
    </row>
    <row r="236" spans="1:31" ht="20.100000000000001" customHeight="1" x14ac:dyDescent="0.45">
      <c r="A236" s="30">
        <v>234</v>
      </c>
      <c r="B236" s="236"/>
      <c r="C236" s="271"/>
      <c r="D236" s="262"/>
      <c r="E236" s="267"/>
      <c r="F236" s="267"/>
      <c r="G236" s="257" t="str">
        <f t="shared" si="23"/>
        <v/>
      </c>
      <c r="H236" s="30" t="str">
        <f>IF(AND(S236=H$1),LOOKUP(9.99999999999999E+307,$H$2:H235)+1,"")</f>
        <v/>
      </c>
      <c r="I236" s="30">
        <f>IF(AND(B236=I$1),LOOKUP(9.99999999999999E+307,$I$2:I235)+1,"")</f>
        <v>41</v>
      </c>
      <c r="J236" s="30">
        <f>IF(AND(B236=J$1),LOOKUP(9.99999999999999E+307,$J$2:J235)+1,"")</f>
        <v>41</v>
      </c>
      <c r="K236" s="30">
        <f>IF(AND(B236=K$1),LOOKUP(9.99999999999999E+307,$K$2:K235)+1,"")</f>
        <v>41</v>
      </c>
      <c r="L236" s="30">
        <f>IF(AND(B236=L$1),LOOKUP(9.99999999999999E+307,$L$2:L235)+1,"")</f>
        <v>41</v>
      </c>
      <c r="M236" s="30">
        <f>IF(AND(B236=M$1),LOOKUP(9.99999999999999E+307,$M$2:M235)+1,"")</f>
        <v>41</v>
      </c>
      <c r="N236" s="30">
        <f>IF(AND($B236=N$1),LOOKUP(9.99999999999999E+307,$N$2:N235)+1,"")</f>
        <v>41</v>
      </c>
      <c r="O236" s="30">
        <f>IF(AND($B236=O$1),LOOKUP(9.99999999999999E+307,$O$2:O235)+1,"")</f>
        <v>41</v>
      </c>
      <c r="P236" s="30">
        <f>IF(AND($B236=P$1),LOOKUP(9.99999999999999E+307,$P$2:P235)+1,"")</f>
        <v>41</v>
      </c>
      <c r="Q236" s="30">
        <f>IF(AND($B236=Q$1),LOOKUP(9.99999999999999E+307,$Q$2:Q235)+1,"")</f>
        <v>41</v>
      </c>
      <c r="R236" s="30">
        <f>IF(AND($B236=R$1),LOOKUP(9.99999999999999E+307,$R$2:R235)+1,"")</f>
        <v>41</v>
      </c>
      <c r="S236" s="314"/>
      <c r="T236" s="30"/>
      <c r="Z236" s="258" t="str">
        <f t="shared" si="24"/>
        <v/>
      </c>
      <c r="AA236" s="258" t="str">
        <f t="shared" si="25"/>
        <v/>
      </c>
      <c r="AB236" s="259">
        <f t="shared" si="19"/>
        <v>0</v>
      </c>
      <c r="AC236" s="259">
        <f t="shared" si="20"/>
        <v>1807</v>
      </c>
      <c r="AD236" s="260" t="str">
        <f t="shared" si="21"/>
        <v/>
      </c>
      <c r="AE236" s="253" t="str">
        <f t="shared" si="22"/>
        <v>-</v>
      </c>
    </row>
    <row r="237" spans="1:31" ht="20.100000000000001" customHeight="1" x14ac:dyDescent="0.45">
      <c r="A237" s="30">
        <v>235</v>
      </c>
      <c r="B237" s="236"/>
      <c r="C237" s="261"/>
      <c r="D237" s="262"/>
      <c r="E237" s="267"/>
      <c r="F237" s="267"/>
      <c r="G237" s="257" t="str">
        <f t="shared" si="23"/>
        <v/>
      </c>
      <c r="H237" s="30" t="str">
        <f>IF(AND(S237=H$1),LOOKUP(9.99999999999999E+307,$H$2:H236)+1,"")</f>
        <v/>
      </c>
      <c r="I237" s="30">
        <f>IF(AND(B237=I$1),LOOKUP(9.99999999999999E+307,$I$2:I236)+1,"")</f>
        <v>42</v>
      </c>
      <c r="J237" s="30">
        <f>IF(AND(B237=J$1),LOOKUP(9.99999999999999E+307,$J$2:J236)+1,"")</f>
        <v>42</v>
      </c>
      <c r="K237" s="30">
        <f>IF(AND(B237=K$1),LOOKUP(9.99999999999999E+307,$K$2:K236)+1,"")</f>
        <v>42</v>
      </c>
      <c r="L237" s="30">
        <f>IF(AND(B237=L$1),LOOKUP(9.99999999999999E+307,$L$2:L236)+1,"")</f>
        <v>42</v>
      </c>
      <c r="M237" s="30">
        <f>IF(AND(B237=M$1),LOOKUP(9.99999999999999E+307,$M$2:M236)+1,"")</f>
        <v>42</v>
      </c>
      <c r="N237" s="30">
        <f>IF(AND($B237=N$1),LOOKUP(9.99999999999999E+307,$N$2:N236)+1,"")</f>
        <v>42</v>
      </c>
      <c r="O237" s="30">
        <f>IF(AND($B237=O$1),LOOKUP(9.99999999999999E+307,$O$2:O236)+1,"")</f>
        <v>42</v>
      </c>
      <c r="P237" s="30">
        <f>IF(AND($B237=P$1),LOOKUP(9.99999999999999E+307,$P$2:P236)+1,"")</f>
        <v>42</v>
      </c>
      <c r="Q237" s="30">
        <f>IF(AND($B237=Q$1),LOOKUP(9.99999999999999E+307,$Q$2:Q236)+1,"")</f>
        <v>42</v>
      </c>
      <c r="R237" s="30">
        <f>IF(AND($B237=R$1),LOOKUP(9.99999999999999E+307,$R$2:R236)+1,"")</f>
        <v>42</v>
      </c>
      <c r="S237" s="314"/>
      <c r="T237" s="30"/>
      <c r="Z237" s="258" t="str">
        <f t="shared" si="24"/>
        <v/>
      </c>
      <c r="AA237" s="258" t="str">
        <f t="shared" si="25"/>
        <v/>
      </c>
      <c r="AB237" s="259">
        <f t="shared" si="19"/>
        <v>0</v>
      </c>
      <c r="AC237" s="259">
        <f t="shared" si="20"/>
        <v>1807</v>
      </c>
      <c r="AD237" s="260" t="str">
        <f t="shared" si="21"/>
        <v/>
      </c>
      <c r="AE237" s="253" t="str">
        <f t="shared" si="22"/>
        <v>-</v>
      </c>
    </row>
    <row r="238" spans="1:31" ht="20.100000000000001" customHeight="1" x14ac:dyDescent="0.45">
      <c r="A238" s="30">
        <v>236</v>
      </c>
      <c r="B238" s="236"/>
      <c r="C238" s="271"/>
      <c r="D238" s="262"/>
      <c r="E238" s="267"/>
      <c r="F238" s="267"/>
      <c r="G238" s="257" t="str">
        <f t="shared" si="23"/>
        <v/>
      </c>
      <c r="H238" s="30" t="str">
        <f>IF(AND(S238=H$1),LOOKUP(9.99999999999999E+307,$H$2:H237)+1,"")</f>
        <v/>
      </c>
      <c r="I238" s="30">
        <f>IF(AND(B238=I$1),LOOKUP(9.99999999999999E+307,$I$2:I237)+1,"")</f>
        <v>43</v>
      </c>
      <c r="J238" s="30">
        <f>IF(AND(B238=J$1),LOOKUP(9.99999999999999E+307,$J$2:J237)+1,"")</f>
        <v>43</v>
      </c>
      <c r="K238" s="30">
        <f>IF(AND(B238=K$1),LOOKUP(9.99999999999999E+307,$K$2:K237)+1,"")</f>
        <v>43</v>
      </c>
      <c r="L238" s="30">
        <f>IF(AND(B238=L$1),LOOKUP(9.99999999999999E+307,$L$2:L237)+1,"")</f>
        <v>43</v>
      </c>
      <c r="M238" s="30">
        <f>IF(AND(B238=M$1),LOOKUP(9.99999999999999E+307,$M$2:M237)+1,"")</f>
        <v>43</v>
      </c>
      <c r="N238" s="30">
        <f>IF(AND($B238=N$1),LOOKUP(9.99999999999999E+307,$N$2:N237)+1,"")</f>
        <v>43</v>
      </c>
      <c r="O238" s="30">
        <f>IF(AND($B238=O$1),LOOKUP(9.99999999999999E+307,$O$2:O237)+1,"")</f>
        <v>43</v>
      </c>
      <c r="P238" s="30">
        <f>IF(AND($B238=P$1),LOOKUP(9.99999999999999E+307,$P$2:P237)+1,"")</f>
        <v>43</v>
      </c>
      <c r="Q238" s="30">
        <f>IF(AND($B238=Q$1),LOOKUP(9.99999999999999E+307,$Q$2:Q237)+1,"")</f>
        <v>43</v>
      </c>
      <c r="R238" s="30">
        <f>IF(AND($B238=R$1),LOOKUP(9.99999999999999E+307,$R$2:R237)+1,"")</f>
        <v>43</v>
      </c>
      <c r="S238" s="314"/>
      <c r="T238" s="30"/>
      <c r="Z238" s="258" t="str">
        <f t="shared" si="24"/>
        <v/>
      </c>
      <c r="AA238" s="258" t="str">
        <f t="shared" si="25"/>
        <v/>
      </c>
      <c r="AB238" s="259">
        <f t="shared" si="19"/>
        <v>0</v>
      </c>
      <c r="AC238" s="259">
        <f t="shared" si="20"/>
        <v>1807</v>
      </c>
      <c r="AD238" s="260" t="str">
        <f t="shared" si="21"/>
        <v/>
      </c>
      <c r="AE238" s="253" t="str">
        <f t="shared" si="22"/>
        <v>-</v>
      </c>
    </row>
    <row r="239" spans="1:31" ht="20.100000000000001" customHeight="1" x14ac:dyDescent="0.45">
      <c r="A239" s="30">
        <v>237</v>
      </c>
      <c r="B239" s="236"/>
      <c r="C239" s="261"/>
      <c r="D239" s="262"/>
      <c r="E239" s="267"/>
      <c r="F239" s="267"/>
      <c r="G239" s="257" t="str">
        <f t="shared" si="23"/>
        <v/>
      </c>
      <c r="H239" s="30" t="str">
        <f>IF(AND(S239=H$1),LOOKUP(9.99999999999999E+307,$H$2:H238)+1,"")</f>
        <v/>
      </c>
      <c r="I239" s="30">
        <f>IF(AND(B239=I$1),LOOKUP(9.99999999999999E+307,$I$2:I238)+1,"")</f>
        <v>44</v>
      </c>
      <c r="J239" s="30">
        <f>IF(AND(B239=J$1),LOOKUP(9.99999999999999E+307,$J$2:J238)+1,"")</f>
        <v>44</v>
      </c>
      <c r="K239" s="30">
        <f>IF(AND(B239=K$1),LOOKUP(9.99999999999999E+307,$K$2:K238)+1,"")</f>
        <v>44</v>
      </c>
      <c r="L239" s="30">
        <f>IF(AND(B239=L$1),LOOKUP(9.99999999999999E+307,$L$2:L238)+1,"")</f>
        <v>44</v>
      </c>
      <c r="M239" s="30">
        <f>IF(AND(B239=M$1),LOOKUP(9.99999999999999E+307,$M$2:M238)+1,"")</f>
        <v>44</v>
      </c>
      <c r="N239" s="30">
        <f>IF(AND($B239=N$1),LOOKUP(9.99999999999999E+307,$N$2:N238)+1,"")</f>
        <v>44</v>
      </c>
      <c r="O239" s="30">
        <f>IF(AND($B239=O$1),LOOKUP(9.99999999999999E+307,$O$2:O238)+1,"")</f>
        <v>44</v>
      </c>
      <c r="P239" s="30">
        <f>IF(AND($B239=P$1),LOOKUP(9.99999999999999E+307,$P$2:P238)+1,"")</f>
        <v>44</v>
      </c>
      <c r="Q239" s="30">
        <f>IF(AND($B239=Q$1),LOOKUP(9.99999999999999E+307,$Q$2:Q238)+1,"")</f>
        <v>44</v>
      </c>
      <c r="R239" s="30">
        <f>IF(AND($B239=R$1),LOOKUP(9.99999999999999E+307,$R$2:R238)+1,"")</f>
        <v>44</v>
      </c>
      <c r="S239" s="314"/>
      <c r="T239" s="30"/>
      <c r="Z239" s="258" t="str">
        <f t="shared" si="24"/>
        <v/>
      </c>
      <c r="AA239" s="258" t="str">
        <f t="shared" si="25"/>
        <v/>
      </c>
      <c r="AB239" s="259">
        <f t="shared" si="19"/>
        <v>0</v>
      </c>
      <c r="AC239" s="259">
        <f t="shared" si="20"/>
        <v>1807</v>
      </c>
      <c r="AD239" s="260" t="str">
        <f t="shared" si="21"/>
        <v/>
      </c>
      <c r="AE239" s="253" t="str">
        <f t="shared" si="22"/>
        <v>-</v>
      </c>
    </row>
    <row r="240" spans="1:31" ht="20.100000000000001" customHeight="1" x14ac:dyDescent="0.45">
      <c r="A240" s="30">
        <v>238</v>
      </c>
      <c r="B240" s="236"/>
      <c r="C240" s="271"/>
      <c r="D240" s="262"/>
      <c r="E240" s="267"/>
      <c r="F240" s="267"/>
      <c r="G240" s="257" t="str">
        <f t="shared" si="23"/>
        <v/>
      </c>
      <c r="H240" s="30" t="str">
        <f>IF(AND(S240=H$1),LOOKUP(9.99999999999999E+307,$H$2:H239)+1,"")</f>
        <v/>
      </c>
      <c r="I240" s="30">
        <f>IF(AND(B240=I$1),LOOKUP(9.99999999999999E+307,$I$2:I239)+1,"")</f>
        <v>45</v>
      </c>
      <c r="J240" s="30">
        <f>IF(AND(B240=J$1),LOOKUP(9.99999999999999E+307,$J$2:J239)+1,"")</f>
        <v>45</v>
      </c>
      <c r="K240" s="30">
        <f>IF(AND(B240=K$1),LOOKUP(9.99999999999999E+307,$K$2:K239)+1,"")</f>
        <v>45</v>
      </c>
      <c r="L240" s="30">
        <f>IF(AND(B240=L$1),LOOKUP(9.99999999999999E+307,$L$2:L239)+1,"")</f>
        <v>45</v>
      </c>
      <c r="M240" s="30">
        <f>IF(AND(B240=M$1),LOOKUP(9.99999999999999E+307,$M$2:M239)+1,"")</f>
        <v>45</v>
      </c>
      <c r="N240" s="30">
        <f>IF(AND($B240=N$1),LOOKUP(9.99999999999999E+307,$N$2:N239)+1,"")</f>
        <v>45</v>
      </c>
      <c r="O240" s="30">
        <f>IF(AND($B240=O$1),LOOKUP(9.99999999999999E+307,$O$2:O239)+1,"")</f>
        <v>45</v>
      </c>
      <c r="P240" s="30">
        <f>IF(AND($B240=P$1),LOOKUP(9.99999999999999E+307,$P$2:P239)+1,"")</f>
        <v>45</v>
      </c>
      <c r="Q240" s="30">
        <f>IF(AND($B240=Q$1),LOOKUP(9.99999999999999E+307,$Q$2:Q239)+1,"")</f>
        <v>45</v>
      </c>
      <c r="R240" s="30">
        <f>IF(AND($B240=R$1),LOOKUP(9.99999999999999E+307,$R$2:R239)+1,"")</f>
        <v>45</v>
      </c>
      <c r="S240" s="314"/>
      <c r="T240" s="30"/>
      <c r="Z240" s="258" t="str">
        <f t="shared" si="24"/>
        <v/>
      </c>
      <c r="AA240" s="258" t="str">
        <f t="shared" si="25"/>
        <v/>
      </c>
      <c r="AB240" s="259">
        <f t="shared" si="19"/>
        <v>0</v>
      </c>
      <c r="AC240" s="259">
        <f t="shared" si="20"/>
        <v>1807</v>
      </c>
      <c r="AD240" s="260" t="str">
        <f t="shared" si="21"/>
        <v/>
      </c>
      <c r="AE240" s="253" t="str">
        <f t="shared" si="22"/>
        <v>-</v>
      </c>
    </row>
    <row r="241" spans="1:31" ht="20.100000000000001" customHeight="1" x14ac:dyDescent="0.45">
      <c r="A241" s="30">
        <v>239</v>
      </c>
      <c r="B241" s="236"/>
      <c r="C241" s="261"/>
      <c r="D241" s="262"/>
      <c r="E241" s="267"/>
      <c r="F241" s="267"/>
      <c r="G241" s="257" t="str">
        <f t="shared" si="23"/>
        <v/>
      </c>
      <c r="H241" s="30" t="str">
        <f>IF(AND(S241=H$1),LOOKUP(9.99999999999999E+307,$H$2:H240)+1,"")</f>
        <v/>
      </c>
      <c r="I241" s="30">
        <f>IF(AND(B241=I$1),LOOKUP(9.99999999999999E+307,$I$2:I240)+1,"")</f>
        <v>46</v>
      </c>
      <c r="J241" s="30">
        <f>IF(AND(B241=J$1),LOOKUP(9.99999999999999E+307,$J$2:J240)+1,"")</f>
        <v>46</v>
      </c>
      <c r="K241" s="30">
        <f>IF(AND(B241=K$1),LOOKUP(9.99999999999999E+307,$K$2:K240)+1,"")</f>
        <v>46</v>
      </c>
      <c r="L241" s="30">
        <f>IF(AND(B241=L$1),LOOKUP(9.99999999999999E+307,$L$2:L240)+1,"")</f>
        <v>46</v>
      </c>
      <c r="M241" s="30">
        <f>IF(AND(B241=M$1),LOOKUP(9.99999999999999E+307,$M$2:M240)+1,"")</f>
        <v>46</v>
      </c>
      <c r="N241" s="30">
        <f>IF(AND($B241=N$1),LOOKUP(9.99999999999999E+307,$N$2:N240)+1,"")</f>
        <v>46</v>
      </c>
      <c r="O241" s="30">
        <f>IF(AND($B241=O$1),LOOKUP(9.99999999999999E+307,$O$2:O240)+1,"")</f>
        <v>46</v>
      </c>
      <c r="P241" s="30">
        <f>IF(AND($B241=P$1),LOOKUP(9.99999999999999E+307,$P$2:P240)+1,"")</f>
        <v>46</v>
      </c>
      <c r="Q241" s="30">
        <f>IF(AND($B241=Q$1),LOOKUP(9.99999999999999E+307,$Q$2:Q240)+1,"")</f>
        <v>46</v>
      </c>
      <c r="R241" s="30">
        <f>IF(AND($B241=R$1),LOOKUP(9.99999999999999E+307,$R$2:R240)+1,"")</f>
        <v>46</v>
      </c>
      <c r="S241" s="314"/>
      <c r="T241" s="30"/>
      <c r="Z241" s="258" t="str">
        <f t="shared" si="24"/>
        <v/>
      </c>
      <c r="AA241" s="258" t="str">
        <f t="shared" si="25"/>
        <v/>
      </c>
      <c r="AB241" s="259">
        <f t="shared" si="19"/>
        <v>0</v>
      </c>
      <c r="AC241" s="259">
        <f t="shared" si="20"/>
        <v>1807</v>
      </c>
      <c r="AD241" s="260" t="str">
        <f t="shared" si="21"/>
        <v/>
      </c>
      <c r="AE241" s="253" t="str">
        <f t="shared" si="22"/>
        <v>-</v>
      </c>
    </row>
    <row r="242" spans="1:31" ht="20.100000000000001" customHeight="1" x14ac:dyDescent="0.45">
      <c r="A242" s="30">
        <v>240</v>
      </c>
      <c r="B242" s="236"/>
      <c r="C242" s="271"/>
      <c r="D242" s="262"/>
      <c r="E242" s="267"/>
      <c r="F242" s="272"/>
      <c r="G242" s="257" t="str">
        <f t="shared" si="23"/>
        <v/>
      </c>
      <c r="H242" s="30" t="str">
        <f>IF(AND(S242=H$1),LOOKUP(9.99999999999999E+307,$H$2:H241)+1,"")</f>
        <v/>
      </c>
      <c r="I242" s="30">
        <f>IF(AND(B242=I$1),LOOKUP(9.99999999999999E+307,$I$2:I241)+1,"")</f>
        <v>47</v>
      </c>
      <c r="J242" s="30">
        <f>IF(AND(B242=J$1),LOOKUP(9.99999999999999E+307,$J$2:J241)+1,"")</f>
        <v>47</v>
      </c>
      <c r="K242" s="30">
        <f>IF(AND(B242=K$1),LOOKUP(9.99999999999999E+307,$K$2:K241)+1,"")</f>
        <v>47</v>
      </c>
      <c r="L242" s="30">
        <f>IF(AND(B242=L$1),LOOKUP(9.99999999999999E+307,$L$2:L241)+1,"")</f>
        <v>47</v>
      </c>
      <c r="M242" s="30">
        <f>IF(AND(B242=M$1),LOOKUP(9.99999999999999E+307,$M$2:M241)+1,"")</f>
        <v>47</v>
      </c>
      <c r="N242" s="30">
        <f>IF(AND($B242=N$1),LOOKUP(9.99999999999999E+307,$N$2:N241)+1,"")</f>
        <v>47</v>
      </c>
      <c r="O242" s="30">
        <f>IF(AND($B242=O$1),LOOKUP(9.99999999999999E+307,$O$2:O241)+1,"")</f>
        <v>47</v>
      </c>
      <c r="P242" s="30">
        <f>IF(AND($B242=P$1),LOOKUP(9.99999999999999E+307,$P$2:P241)+1,"")</f>
        <v>47</v>
      </c>
      <c r="Q242" s="30">
        <f>IF(AND($B242=Q$1),LOOKUP(9.99999999999999E+307,$Q$2:Q241)+1,"")</f>
        <v>47</v>
      </c>
      <c r="R242" s="30">
        <f>IF(AND($B242=R$1),LOOKUP(9.99999999999999E+307,$R$2:R241)+1,"")</f>
        <v>47</v>
      </c>
      <c r="S242" s="314"/>
      <c r="T242" s="30"/>
      <c r="Z242" s="258" t="str">
        <f t="shared" si="24"/>
        <v/>
      </c>
      <c r="AA242" s="258" t="str">
        <f t="shared" si="25"/>
        <v/>
      </c>
      <c r="AB242" s="259">
        <f t="shared" si="19"/>
        <v>0</v>
      </c>
      <c r="AC242" s="259">
        <f t="shared" si="20"/>
        <v>1807</v>
      </c>
      <c r="AD242" s="260" t="str">
        <f t="shared" si="21"/>
        <v/>
      </c>
      <c r="AE242" s="253" t="str">
        <f t="shared" si="22"/>
        <v>-</v>
      </c>
    </row>
    <row r="243" spans="1:31" ht="20.100000000000001" customHeight="1" x14ac:dyDescent="0.45">
      <c r="A243" s="30">
        <v>241</v>
      </c>
      <c r="B243" s="236"/>
      <c r="C243" s="261"/>
      <c r="D243" s="262"/>
      <c r="E243" s="267"/>
      <c r="F243" s="267"/>
      <c r="G243" s="257" t="str">
        <f t="shared" si="23"/>
        <v/>
      </c>
      <c r="H243" s="30" t="str">
        <f>IF(AND(S243=H$1),LOOKUP(9.99999999999999E+307,$H$2:H242)+1,"")</f>
        <v/>
      </c>
      <c r="I243" s="30">
        <f>IF(AND(B243=I$1),LOOKUP(9.99999999999999E+307,$I$2:I242)+1,"")</f>
        <v>48</v>
      </c>
      <c r="J243" s="30">
        <f>IF(AND(B243=J$1),LOOKUP(9.99999999999999E+307,$J$2:J242)+1,"")</f>
        <v>48</v>
      </c>
      <c r="K243" s="30">
        <f>IF(AND(B243=K$1),LOOKUP(9.99999999999999E+307,$K$2:K242)+1,"")</f>
        <v>48</v>
      </c>
      <c r="L243" s="30">
        <f>IF(AND(B243=L$1),LOOKUP(9.99999999999999E+307,$L$2:L242)+1,"")</f>
        <v>48</v>
      </c>
      <c r="M243" s="30">
        <f>IF(AND(B243=M$1),LOOKUP(9.99999999999999E+307,$M$2:M242)+1,"")</f>
        <v>48</v>
      </c>
      <c r="N243" s="30">
        <f>IF(AND($B243=N$1),LOOKUP(9.99999999999999E+307,$N$2:N242)+1,"")</f>
        <v>48</v>
      </c>
      <c r="O243" s="30">
        <f>IF(AND($B243=O$1),LOOKUP(9.99999999999999E+307,$O$2:O242)+1,"")</f>
        <v>48</v>
      </c>
      <c r="P243" s="30">
        <f>IF(AND($B243=P$1),LOOKUP(9.99999999999999E+307,$P$2:P242)+1,"")</f>
        <v>48</v>
      </c>
      <c r="Q243" s="30">
        <f>IF(AND($B243=Q$1),LOOKUP(9.99999999999999E+307,$Q$2:Q242)+1,"")</f>
        <v>48</v>
      </c>
      <c r="R243" s="30">
        <f>IF(AND($B243=R$1),LOOKUP(9.99999999999999E+307,$R$2:R242)+1,"")</f>
        <v>48</v>
      </c>
      <c r="S243" s="314"/>
      <c r="T243" s="30"/>
      <c r="Z243" s="258" t="str">
        <f t="shared" si="24"/>
        <v/>
      </c>
      <c r="AA243" s="258" t="str">
        <f t="shared" si="25"/>
        <v/>
      </c>
      <c r="AB243" s="259">
        <f t="shared" si="19"/>
        <v>0</v>
      </c>
      <c r="AC243" s="259">
        <f t="shared" si="20"/>
        <v>1807</v>
      </c>
      <c r="AD243" s="260" t="str">
        <f t="shared" si="21"/>
        <v/>
      </c>
      <c r="AE243" s="253" t="str">
        <f t="shared" si="22"/>
        <v>-</v>
      </c>
    </row>
    <row r="244" spans="1:31" ht="20.100000000000001" customHeight="1" x14ac:dyDescent="0.45">
      <c r="A244" s="30">
        <v>242</v>
      </c>
      <c r="B244" s="236"/>
      <c r="C244" s="271"/>
      <c r="D244" s="262"/>
      <c r="E244" s="267"/>
      <c r="F244" s="267"/>
      <c r="G244" s="257" t="str">
        <f t="shared" si="23"/>
        <v/>
      </c>
      <c r="H244" s="30" t="str">
        <f>IF(AND(S244=H$1),LOOKUP(9.99999999999999E+307,$H$2:H243)+1,"")</f>
        <v/>
      </c>
      <c r="I244" s="30">
        <f>IF(AND(B244=I$1),LOOKUP(9.99999999999999E+307,$I$2:I243)+1,"")</f>
        <v>49</v>
      </c>
      <c r="J244" s="30">
        <f>IF(AND(B244=J$1),LOOKUP(9.99999999999999E+307,$J$2:J243)+1,"")</f>
        <v>49</v>
      </c>
      <c r="K244" s="30">
        <f>IF(AND(B244=K$1),LOOKUP(9.99999999999999E+307,$K$2:K243)+1,"")</f>
        <v>49</v>
      </c>
      <c r="L244" s="30">
        <f>IF(AND(B244=L$1),LOOKUP(9.99999999999999E+307,$L$2:L243)+1,"")</f>
        <v>49</v>
      </c>
      <c r="M244" s="30">
        <f>IF(AND(B244=M$1),LOOKUP(9.99999999999999E+307,$M$2:M243)+1,"")</f>
        <v>49</v>
      </c>
      <c r="N244" s="30">
        <f>IF(AND($B244=N$1),LOOKUP(9.99999999999999E+307,$N$2:N243)+1,"")</f>
        <v>49</v>
      </c>
      <c r="O244" s="30">
        <f>IF(AND($B244=O$1),LOOKUP(9.99999999999999E+307,$O$2:O243)+1,"")</f>
        <v>49</v>
      </c>
      <c r="P244" s="30">
        <f>IF(AND($B244=P$1),LOOKUP(9.99999999999999E+307,$P$2:P243)+1,"")</f>
        <v>49</v>
      </c>
      <c r="Q244" s="30">
        <f>IF(AND($B244=Q$1),LOOKUP(9.99999999999999E+307,$Q$2:Q243)+1,"")</f>
        <v>49</v>
      </c>
      <c r="R244" s="30">
        <f>IF(AND($B244=R$1),LOOKUP(9.99999999999999E+307,$R$2:R243)+1,"")</f>
        <v>49</v>
      </c>
      <c r="S244" s="314"/>
      <c r="T244" s="30"/>
      <c r="Z244" s="258" t="str">
        <f t="shared" si="24"/>
        <v/>
      </c>
      <c r="AA244" s="258" t="str">
        <f t="shared" si="25"/>
        <v/>
      </c>
      <c r="AB244" s="259">
        <f t="shared" si="19"/>
        <v>0</v>
      </c>
      <c r="AC244" s="259">
        <f t="shared" si="20"/>
        <v>1807</v>
      </c>
      <c r="AD244" s="260" t="str">
        <f t="shared" si="21"/>
        <v/>
      </c>
      <c r="AE244" s="253" t="str">
        <f t="shared" si="22"/>
        <v>-</v>
      </c>
    </row>
    <row r="245" spans="1:31" ht="20.100000000000001" customHeight="1" x14ac:dyDescent="0.45">
      <c r="A245" s="30">
        <v>243</v>
      </c>
      <c r="B245" s="236"/>
      <c r="C245" s="261"/>
      <c r="D245" s="262"/>
      <c r="E245" s="267"/>
      <c r="F245" s="267"/>
      <c r="G245" s="257" t="str">
        <f t="shared" si="23"/>
        <v/>
      </c>
      <c r="H245" s="30" t="str">
        <f>IF(AND(S245=H$1),LOOKUP(9.99999999999999E+307,$H$2:H244)+1,"")</f>
        <v/>
      </c>
      <c r="I245" s="30">
        <f>IF(AND(B245=I$1),LOOKUP(9.99999999999999E+307,$I$2:I244)+1,"")</f>
        <v>50</v>
      </c>
      <c r="J245" s="30">
        <f>IF(AND(B245=J$1),LOOKUP(9.99999999999999E+307,$J$2:J244)+1,"")</f>
        <v>50</v>
      </c>
      <c r="K245" s="30">
        <f>IF(AND(B245=K$1),LOOKUP(9.99999999999999E+307,$K$2:K244)+1,"")</f>
        <v>50</v>
      </c>
      <c r="L245" s="30">
        <f>IF(AND(B245=L$1),LOOKUP(9.99999999999999E+307,$L$2:L244)+1,"")</f>
        <v>50</v>
      </c>
      <c r="M245" s="30">
        <f>IF(AND(B245=M$1),LOOKUP(9.99999999999999E+307,$M$2:M244)+1,"")</f>
        <v>50</v>
      </c>
      <c r="N245" s="30">
        <f>IF(AND($B245=N$1),LOOKUP(9.99999999999999E+307,$N$2:N244)+1,"")</f>
        <v>50</v>
      </c>
      <c r="O245" s="30">
        <f>IF(AND($B245=O$1),LOOKUP(9.99999999999999E+307,$O$2:O244)+1,"")</f>
        <v>50</v>
      </c>
      <c r="P245" s="30">
        <f>IF(AND($B245=P$1),LOOKUP(9.99999999999999E+307,$P$2:P244)+1,"")</f>
        <v>50</v>
      </c>
      <c r="Q245" s="30">
        <f>IF(AND($B245=Q$1),LOOKUP(9.99999999999999E+307,$Q$2:Q244)+1,"")</f>
        <v>50</v>
      </c>
      <c r="R245" s="30">
        <f>IF(AND($B245=R$1),LOOKUP(9.99999999999999E+307,$R$2:R244)+1,"")</f>
        <v>50</v>
      </c>
      <c r="S245" s="314"/>
      <c r="T245" s="30"/>
      <c r="Z245" s="258" t="str">
        <f t="shared" si="24"/>
        <v/>
      </c>
      <c r="AA245" s="258" t="str">
        <f t="shared" si="25"/>
        <v/>
      </c>
      <c r="AB245" s="259">
        <f t="shared" si="19"/>
        <v>0</v>
      </c>
      <c r="AC245" s="259">
        <f t="shared" si="20"/>
        <v>1807</v>
      </c>
      <c r="AD245" s="260" t="str">
        <f t="shared" si="21"/>
        <v/>
      </c>
      <c r="AE245" s="253" t="str">
        <f t="shared" si="22"/>
        <v>-</v>
      </c>
    </row>
    <row r="246" spans="1:31" ht="20.100000000000001" customHeight="1" x14ac:dyDescent="0.45">
      <c r="A246" s="30">
        <v>244</v>
      </c>
      <c r="B246" s="236"/>
      <c r="C246" s="271"/>
      <c r="D246" s="262"/>
      <c r="E246" s="267"/>
      <c r="F246" s="267"/>
      <c r="G246" s="257" t="str">
        <f t="shared" si="23"/>
        <v/>
      </c>
      <c r="H246" s="30" t="str">
        <f>IF(AND(S246=H$1),LOOKUP(9.99999999999999E+307,$H$2:H245)+1,"")</f>
        <v/>
      </c>
      <c r="I246" s="30">
        <f>IF(AND(B246=I$1),LOOKUP(9.99999999999999E+307,$I$2:I245)+1,"")</f>
        <v>51</v>
      </c>
      <c r="J246" s="30">
        <f>IF(AND(B246=J$1),LOOKUP(9.99999999999999E+307,$J$2:J245)+1,"")</f>
        <v>51</v>
      </c>
      <c r="K246" s="30">
        <f>IF(AND(B246=K$1),LOOKUP(9.99999999999999E+307,$K$2:K245)+1,"")</f>
        <v>51</v>
      </c>
      <c r="L246" s="30">
        <f>IF(AND(B246=L$1),LOOKUP(9.99999999999999E+307,$L$2:L245)+1,"")</f>
        <v>51</v>
      </c>
      <c r="M246" s="30">
        <f>IF(AND(B246=M$1),LOOKUP(9.99999999999999E+307,$M$2:M245)+1,"")</f>
        <v>51</v>
      </c>
      <c r="N246" s="30">
        <f>IF(AND($B246=N$1),LOOKUP(9.99999999999999E+307,$N$2:N245)+1,"")</f>
        <v>51</v>
      </c>
      <c r="O246" s="30">
        <f>IF(AND($B246=O$1),LOOKUP(9.99999999999999E+307,$O$2:O245)+1,"")</f>
        <v>51</v>
      </c>
      <c r="P246" s="30">
        <f>IF(AND($B246=P$1),LOOKUP(9.99999999999999E+307,$P$2:P245)+1,"")</f>
        <v>51</v>
      </c>
      <c r="Q246" s="30">
        <f>IF(AND($B246=Q$1),LOOKUP(9.99999999999999E+307,$Q$2:Q245)+1,"")</f>
        <v>51</v>
      </c>
      <c r="R246" s="30">
        <f>IF(AND($B246=R$1),LOOKUP(9.99999999999999E+307,$R$2:R245)+1,"")</f>
        <v>51</v>
      </c>
      <c r="S246" s="314"/>
      <c r="T246" s="30"/>
      <c r="Z246" s="258" t="str">
        <f t="shared" si="24"/>
        <v/>
      </c>
      <c r="AA246" s="258" t="str">
        <f t="shared" si="25"/>
        <v/>
      </c>
      <c r="AB246" s="259">
        <f t="shared" si="19"/>
        <v>0</v>
      </c>
      <c r="AC246" s="259">
        <f t="shared" si="20"/>
        <v>1807</v>
      </c>
      <c r="AD246" s="260" t="str">
        <f t="shared" si="21"/>
        <v/>
      </c>
      <c r="AE246" s="253" t="str">
        <f t="shared" si="22"/>
        <v>-</v>
      </c>
    </row>
    <row r="247" spans="1:31" ht="20.100000000000001" customHeight="1" x14ac:dyDescent="0.45">
      <c r="A247" s="30">
        <v>245</v>
      </c>
      <c r="B247" s="236"/>
      <c r="C247" s="261"/>
      <c r="D247" s="262"/>
      <c r="E247" s="267"/>
      <c r="F247" s="267"/>
      <c r="G247" s="257" t="str">
        <f t="shared" si="23"/>
        <v/>
      </c>
      <c r="H247" s="30" t="str">
        <f>IF(AND(S247=H$1),LOOKUP(9.99999999999999E+307,$H$2:H246)+1,"")</f>
        <v/>
      </c>
      <c r="I247" s="30">
        <f>IF(AND(B247=I$1),LOOKUP(9.99999999999999E+307,$I$2:I246)+1,"")</f>
        <v>52</v>
      </c>
      <c r="J247" s="30">
        <f>IF(AND(B247=J$1),LOOKUP(9.99999999999999E+307,$J$2:J246)+1,"")</f>
        <v>52</v>
      </c>
      <c r="K247" s="30">
        <f>IF(AND(B247=K$1),LOOKUP(9.99999999999999E+307,$K$2:K246)+1,"")</f>
        <v>52</v>
      </c>
      <c r="L247" s="30">
        <f>IF(AND(B247=L$1),LOOKUP(9.99999999999999E+307,$L$2:L246)+1,"")</f>
        <v>52</v>
      </c>
      <c r="M247" s="30">
        <f>IF(AND(B247=M$1),LOOKUP(9.99999999999999E+307,$M$2:M246)+1,"")</f>
        <v>52</v>
      </c>
      <c r="N247" s="30">
        <f>IF(AND($B247=N$1),LOOKUP(9.99999999999999E+307,$N$2:N246)+1,"")</f>
        <v>52</v>
      </c>
      <c r="O247" s="30">
        <f>IF(AND($B247=O$1),LOOKUP(9.99999999999999E+307,$O$2:O246)+1,"")</f>
        <v>52</v>
      </c>
      <c r="P247" s="30">
        <f>IF(AND($B247=P$1),LOOKUP(9.99999999999999E+307,$P$2:P246)+1,"")</f>
        <v>52</v>
      </c>
      <c r="Q247" s="30">
        <f>IF(AND($B247=Q$1),LOOKUP(9.99999999999999E+307,$Q$2:Q246)+1,"")</f>
        <v>52</v>
      </c>
      <c r="R247" s="30">
        <f>IF(AND($B247=R$1),LOOKUP(9.99999999999999E+307,$R$2:R246)+1,"")</f>
        <v>52</v>
      </c>
      <c r="S247" s="314"/>
      <c r="T247" s="30"/>
      <c r="Z247" s="258" t="str">
        <f t="shared" si="24"/>
        <v/>
      </c>
      <c r="AA247" s="258" t="str">
        <f t="shared" si="25"/>
        <v/>
      </c>
      <c r="AB247" s="259">
        <f t="shared" si="19"/>
        <v>0</v>
      </c>
      <c r="AC247" s="259">
        <f t="shared" si="20"/>
        <v>1807</v>
      </c>
      <c r="AD247" s="260" t="str">
        <f t="shared" si="21"/>
        <v/>
      </c>
      <c r="AE247" s="253" t="str">
        <f t="shared" si="22"/>
        <v>-</v>
      </c>
    </row>
    <row r="248" spans="1:31" ht="20.100000000000001" customHeight="1" x14ac:dyDescent="0.45">
      <c r="A248" s="30">
        <v>246</v>
      </c>
      <c r="B248" s="236"/>
      <c r="C248" s="271"/>
      <c r="D248" s="262"/>
      <c r="E248" s="267"/>
      <c r="F248" s="267"/>
      <c r="G248" s="257" t="str">
        <f t="shared" si="23"/>
        <v/>
      </c>
      <c r="H248" s="30" t="str">
        <f>IF(AND(S248=H$1),LOOKUP(9.99999999999999E+307,$H$2:H247)+1,"")</f>
        <v/>
      </c>
      <c r="I248" s="30">
        <f>IF(AND(B248=I$1),LOOKUP(9.99999999999999E+307,$I$2:I247)+1,"")</f>
        <v>53</v>
      </c>
      <c r="J248" s="30">
        <f>IF(AND(B248=J$1),LOOKUP(9.99999999999999E+307,$J$2:J247)+1,"")</f>
        <v>53</v>
      </c>
      <c r="K248" s="30">
        <f>IF(AND(B248=K$1),LOOKUP(9.99999999999999E+307,$K$2:K247)+1,"")</f>
        <v>53</v>
      </c>
      <c r="L248" s="30">
        <f>IF(AND(B248=L$1),LOOKUP(9.99999999999999E+307,$L$2:L247)+1,"")</f>
        <v>53</v>
      </c>
      <c r="M248" s="30">
        <f>IF(AND(B248=M$1),LOOKUP(9.99999999999999E+307,$M$2:M247)+1,"")</f>
        <v>53</v>
      </c>
      <c r="N248" s="30">
        <f>IF(AND($B248=N$1),LOOKUP(9.99999999999999E+307,$N$2:N247)+1,"")</f>
        <v>53</v>
      </c>
      <c r="O248" s="30">
        <f>IF(AND($B248=O$1),LOOKUP(9.99999999999999E+307,$O$2:O247)+1,"")</f>
        <v>53</v>
      </c>
      <c r="P248" s="30">
        <f>IF(AND($B248=P$1),LOOKUP(9.99999999999999E+307,$P$2:P247)+1,"")</f>
        <v>53</v>
      </c>
      <c r="Q248" s="30">
        <f>IF(AND($B248=Q$1),LOOKUP(9.99999999999999E+307,$Q$2:Q247)+1,"")</f>
        <v>53</v>
      </c>
      <c r="R248" s="30">
        <f>IF(AND($B248=R$1),LOOKUP(9.99999999999999E+307,$R$2:R247)+1,"")</f>
        <v>53</v>
      </c>
      <c r="S248" s="314"/>
      <c r="T248" s="30"/>
      <c r="Z248" s="258" t="str">
        <f t="shared" si="24"/>
        <v/>
      </c>
      <c r="AA248" s="258" t="str">
        <f t="shared" si="25"/>
        <v/>
      </c>
      <c r="AB248" s="259">
        <f t="shared" si="19"/>
        <v>0</v>
      </c>
      <c r="AC248" s="259">
        <f t="shared" si="20"/>
        <v>1807</v>
      </c>
      <c r="AD248" s="260" t="str">
        <f t="shared" si="21"/>
        <v/>
      </c>
      <c r="AE248" s="253" t="str">
        <f t="shared" si="22"/>
        <v>-</v>
      </c>
    </row>
    <row r="249" spans="1:31" ht="20.100000000000001" customHeight="1" x14ac:dyDescent="0.45">
      <c r="A249" s="30">
        <v>247</v>
      </c>
      <c r="B249" s="236"/>
      <c r="C249" s="261"/>
      <c r="D249" s="262"/>
      <c r="E249" s="267"/>
      <c r="F249" s="267"/>
      <c r="G249" s="257" t="str">
        <f t="shared" si="23"/>
        <v/>
      </c>
      <c r="H249" s="30" t="str">
        <f>IF(AND(S249=H$1),LOOKUP(9.99999999999999E+307,$H$2:H248)+1,"")</f>
        <v/>
      </c>
      <c r="I249" s="30">
        <f>IF(AND(B249=I$1),LOOKUP(9.99999999999999E+307,$I$2:I248)+1,"")</f>
        <v>54</v>
      </c>
      <c r="J249" s="30">
        <f>IF(AND(B249=J$1),LOOKUP(9.99999999999999E+307,$J$2:J248)+1,"")</f>
        <v>54</v>
      </c>
      <c r="K249" s="30">
        <f>IF(AND(B249=K$1),LOOKUP(9.99999999999999E+307,$K$2:K248)+1,"")</f>
        <v>54</v>
      </c>
      <c r="L249" s="30">
        <f>IF(AND(B249=L$1),LOOKUP(9.99999999999999E+307,$L$2:L248)+1,"")</f>
        <v>54</v>
      </c>
      <c r="M249" s="30">
        <f>IF(AND(B249=M$1),LOOKUP(9.99999999999999E+307,$M$2:M248)+1,"")</f>
        <v>54</v>
      </c>
      <c r="N249" s="30">
        <f>IF(AND($B249=N$1),LOOKUP(9.99999999999999E+307,$N$2:N248)+1,"")</f>
        <v>54</v>
      </c>
      <c r="O249" s="30">
        <f>IF(AND($B249=O$1),LOOKUP(9.99999999999999E+307,$O$2:O248)+1,"")</f>
        <v>54</v>
      </c>
      <c r="P249" s="30">
        <f>IF(AND($B249=P$1),LOOKUP(9.99999999999999E+307,$P$2:P248)+1,"")</f>
        <v>54</v>
      </c>
      <c r="Q249" s="30">
        <f>IF(AND($B249=Q$1),LOOKUP(9.99999999999999E+307,$Q$2:Q248)+1,"")</f>
        <v>54</v>
      </c>
      <c r="R249" s="30">
        <f>IF(AND($B249=R$1),LOOKUP(9.99999999999999E+307,$R$2:R248)+1,"")</f>
        <v>54</v>
      </c>
      <c r="S249" s="314"/>
      <c r="T249" s="30"/>
      <c r="Z249" s="258" t="str">
        <f t="shared" si="24"/>
        <v/>
      </c>
      <c r="AA249" s="258" t="str">
        <f t="shared" si="25"/>
        <v/>
      </c>
      <c r="AB249" s="259">
        <f t="shared" si="19"/>
        <v>0</v>
      </c>
      <c r="AC249" s="259">
        <f t="shared" si="20"/>
        <v>1807</v>
      </c>
      <c r="AD249" s="260" t="str">
        <f t="shared" si="21"/>
        <v/>
      </c>
      <c r="AE249" s="253" t="str">
        <f t="shared" si="22"/>
        <v>-</v>
      </c>
    </row>
    <row r="250" spans="1:31" ht="20.100000000000001" customHeight="1" x14ac:dyDescent="0.45">
      <c r="A250" s="30">
        <v>248</v>
      </c>
      <c r="B250" s="236"/>
      <c r="C250" s="271"/>
      <c r="D250" s="262"/>
      <c r="E250" s="267"/>
      <c r="F250" s="267"/>
      <c r="G250" s="257" t="str">
        <f t="shared" si="23"/>
        <v/>
      </c>
      <c r="H250" s="30" t="str">
        <f>IF(AND(S250=H$1),LOOKUP(9.99999999999999E+307,$H$2:H249)+1,"")</f>
        <v/>
      </c>
      <c r="I250" s="30">
        <f>IF(AND(B250=I$1),LOOKUP(9.99999999999999E+307,$I$2:I249)+1,"")</f>
        <v>55</v>
      </c>
      <c r="J250" s="30">
        <f>IF(AND(B250=J$1),LOOKUP(9.99999999999999E+307,$J$2:J249)+1,"")</f>
        <v>55</v>
      </c>
      <c r="K250" s="30">
        <f>IF(AND(B250=K$1),LOOKUP(9.99999999999999E+307,$K$2:K249)+1,"")</f>
        <v>55</v>
      </c>
      <c r="L250" s="30">
        <f>IF(AND(B250=L$1),LOOKUP(9.99999999999999E+307,$L$2:L249)+1,"")</f>
        <v>55</v>
      </c>
      <c r="M250" s="30">
        <f>IF(AND(B250=M$1),LOOKUP(9.99999999999999E+307,$M$2:M249)+1,"")</f>
        <v>55</v>
      </c>
      <c r="N250" s="30">
        <f>IF(AND($B250=N$1),LOOKUP(9.99999999999999E+307,$N$2:N249)+1,"")</f>
        <v>55</v>
      </c>
      <c r="O250" s="30">
        <f>IF(AND($B250=O$1),LOOKUP(9.99999999999999E+307,$O$2:O249)+1,"")</f>
        <v>55</v>
      </c>
      <c r="P250" s="30">
        <f>IF(AND($B250=P$1),LOOKUP(9.99999999999999E+307,$P$2:P249)+1,"")</f>
        <v>55</v>
      </c>
      <c r="Q250" s="30">
        <f>IF(AND($B250=Q$1),LOOKUP(9.99999999999999E+307,$Q$2:Q249)+1,"")</f>
        <v>55</v>
      </c>
      <c r="R250" s="30">
        <f>IF(AND($B250=R$1),LOOKUP(9.99999999999999E+307,$R$2:R249)+1,"")</f>
        <v>55</v>
      </c>
      <c r="S250" s="314"/>
      <c r="T250" s="30"/>
      <c r="Z250" s="258" t="str">
        <f t="shared" si="24"/>
        <v/>
      </c>
      <c r="AA250" s="258" t="str">
        <f t="shared" si="25"/>
        <v/>
      </c>
      <c r="AB250" s="259">
        <f t="shared" si="19"/>
        <v>0</v>
      </c>
      <c r="AC250" s="259">
        <f t="shared" si="20"/>
        <v>1807</v>
      </c>
      <c r="AD250" s="260" t="str">
        <f t="shared" si="21"/>
        <v/>
      </c>
      <c r="AE250" s="253" t="str">
        <f t="shared" si="22"/>
        <v>-</v>
      </c>
    </row>
    <row r="251" spans="1:31" ht="20.100000000000001" customHeight="1" x14ac:dyDescent="0.45">
      <c r="A251" s="30">
        <v>249</v>
      </c>
      <c r="B251" s="236"/>
      <c r="C251" s="271"/>
      <c r="D251" s="262"/>
      <c r="E251" s="267"/>
      <c r="F251" s="267"/>
      <c r="G251" s="257" t="str">
        <f t="shared" si="23"/>
        <v/>
      </c>
      <c r="H251" s="30" t="str">
        <f>IF(AND(S251=H$1),LOOKUP(9.99999999999999E+307,$H$2:H250)+1,"")</f>
        <v/>
      </c>
      <c r="I251" s="30">
        <f>IF(AND(B251=I$1),LOOKUP(9.99999999999999E+307,$I$2:I250)+1,"")</f>
        <v>56</v>
      </c>
      <c r="J251" s="30">
        <f>IF(AND(B251=J$1),LOOKUP(9.99999999999999E+307,$J$2:J250)+1,"")</f>
        <v>56</v>
      </c>
      <c r="K251" s="30">
        <f>IF(AND(B251=K$1),LOOKUP(9.99999999999999E+307,$K$2:K250)+1,"")</f>
        <v>56</v>
      </c>
      <c r="L251" s="30">
        <f>IF(AND(B251=L$1),LOOKUP(9.99999999999999E+307,$L$2:L250)+1,"")</f>
        <v>56</v>
      </c>
      <c r="M251" s="30">
        <f>IF(AND(B251=M$1),LOOKUP(9.99999999999999E+307,$M$2:M250)+1,"")</f>
        <v>56</v>
      </c>
      <c r="N251" s="30">
        <f>IF(AND($B251=N$1),LOOKUP(9.99999999999999E+307,$N$2:N250)+1,"")</f>
        <v>56</v>
      </c>
      <c r="O251" s="30">
        <f>IF(AND($B251=O$1),LOOKUP(9.99999999999999E+307,$O$2:O250)+1,"")</f>
        <v>56</v>
      </c>
      <c r="P251" s="30">
        <f>IF(AND($B251=P$1),LOOKUP(9.99999999999999E+307,$P$2:P250)+1,"")</f>
        <v>56</v>
      </c>
      <c r="Q251" s="30">
        <f>IF(AND($B251=Q$1),LOOKUP(9.99999999999999E+307,$Q$2:Q250)+1,"")</f>
        <v>56</v>
      </c>
      <c r="R251" s="30">
        <f>IF(AND($B251=R$1),LOOKUP(9.99999999999999E+307,$R$2:R250)+1,"")</f>
        <v>56</v>
      </c>
      <c r="S251" s="314"/>
      <c r="T251" s="30"/>
      <c r="Z251" s="258" t="str">
        <f t="shared" si="24"/>
        <v/>
      </c>
      <c r="AA251" s="258" t="str">
        <f t="shared" si="25"/>
        <v/>
      </c>
      <c r="AB251" s="259">
        <f t="shared" si="19"/>
        <v>0</v>
      </c>
      <c r="AC251" s="259">
        <f t="shared" si="20"/>
        <v>1807</v>
      </c>
      <c r="AD251" s="260" t="str">
        <f t="shared" si="21"/>
        <v/>
      </c>
      <c r="AE251" s="253" t="str">
        <f t="shared" si="22"/>
        <v>-</v>
      </c>
    </row>
    <row r="252" spans="1:31" ht="20.100000000000001" customHeight="1" x14ac:dyDescent="0.5">
      <c r="A252" s="30">
        <v>250</v>
      </c>
      <c r="B252" s="236"/>
      <c r="C252" s="261"/>
      <c r="D252" s="261"/>
      <c r="E252" s="273"/>
      <c r="F252" s="270"/>
      <c r="G252" s="257" t="str">
        <f t="shared" si="23"/>
        <v/>
      </c>
      <c r="H252" s="30" t="str">
        <f>IF(AND(S252=H$1),LOOKUP(9.99999999999999E+307,$H$2:H251)+1,"")</f>
        <v/>
      </c>
      <c r="I252" s="30">
        <f>IF(AND(B252=I$1),LOOKUP(9.99999999999999E+307,$I$2:I251)+1,"")</f>
        <v>57</v>
      </c>
      <c r="J252" s="30">
        <f>IF(AND(B252=J$1),LOOKUP(9.99999999999999E+307,$J$2:J251)+1,"")</f>
        <v>57</v>
      </c>
      <c r="K252" s="30">
        <f>IF(AND(B252=K$1),LOOKUP(9.99999999999999E+307,$K$2:K251)+1,"")</f>
        <v>57</v>
      </c>
      <c r="L252" s="30">
        <f>IF(AND(B252=L$1),LOOKUP(9.99999999999999E+307,$L$2:L251)+1,"")</f>
        <v>57</v>
      </c>
      <c r="M252" s="30">
        <f>IF(AND(B252=M$1),LOOKUP(9.99999999999999E+307,$M$2:M251)+1,"")</f>
        <v>57</v>
      </c>
      <c r="N252" s="30">
        <f>IF(AND($B252=N$1),LOOKUP(9.99999999999999E+307,$N$2:N251)+1,"")</f>
        <v>57</v>
      </c>
      <c r="O252" s="30">
        <f>IF(AND($B252=O$1),LOOKUP(9.99999999999999E+307,$O$2:O251)+1,"")</f>
        <v>57</v>
      </c>
      <c r="P252" s="30">
        <f>IF(AND($B252=P$1),LOOKUP(9.99999999999999E+307,$P$2:P251)+1,"")</f>
        <v>57</v>
      </c>
      <c r="Q252" s="30">
        <f>IF(AND($B252=Q$1),LOOKUP(9.99999999999999E+307,$Q$2:Q251)+1,"")</f>
        <v>57</v>
      </c>
      <c r="R252" s="30">
        <f>IF(AND($B252=R$1),LOOKUP(9.99999999999999E+307,$R$2:R251)+1,"")</f>
        <v>57</v>
      </c>
      <c r="S252" s="314"/>
      <c r="T252" s="274"/>
      <c r="U252" s="274"/>
      <c r="Z252" s="258" t="str">
        <f t="shared" si="24"/>
        <v/>
      </c>
      <c r="AA252" s="258" t="str">
        <f t="shared" si="25"/>
        <v/>
      </c>
      <c r="AB252" s="259">
        <f t="shared" si="19"/>
        <v>0</v>
      </c>
      <c r="AC252" s="259">
        <f t="shared" si="20"/>
        <v>1807</v>
      </c>
      <c r="AD252" s="260" t="str">
        <f t="shared" si="21"/>
        <v/>
      </c>
      <c r="AE252" s="253" t="str">
        <f t="shared" si="22"/>
        <v>-</v>
      </c>
    </row>
    <row r="253" spans="1:31" ht="20.100000000000001" customHeight="1" x14ac:dyDescent="0.5">
      <c r="A253" s="30">
        <v>251</v>
      </c>
      <c r="B253" s="236"/>
      <c r="C253" s="261"/>
      <c r="D253" s="261"/>
      <c r="E253" s="273"/>
      <c r="F253" s="270"/>
      <c r="G253" s="257" t="str">
        <f t="shared" si="23"/>
        <v/>
      </c>
      <c r="H253" s="30" t="str">
        <f>IF(AND(S253=H$1),LOOKUP(9.99999999999999E+307,$H$2:H252)+1,"")</f>
        <v/>
      </c>
      <c r="I253" s="30">
        <f>IF(AND(B253=I$1),LOOKUP(9.99999999999999E+307,$I$2:I252)+1,"")</f>
        <v>58</v>
      </c>
      <c r="J253" s="30">
        <f>IF(AND(B253=J$1),LOOKUP(9.99999999999999E+307,$J$2:J252)+1,"")</f>
        <v>58</v>
      </c>
      <c r="K253" s="30">
        <f>IF(AND(B253=K$1),LOOKUP(9.99999999999999E+307,$K$2:K252)+1,"")</f>
        <v>58</v>
      </c>
      <c r="L253" s="30">
        <f>IF(AND(B253=L$1),LOOKUP(9.99999999999999E+307,$L$2:L252)+1,"")</f>
        <v>58</v>
      </c>
      <c r="M253" s="30">
        <f>IF(AND(B253=M$1),LOOKUP(9.99999999999999E+307,$M$2:M252)+1,"")</f>
        <v>58</v>
      </c>
      <c r="N253" s="30">
        <f>IF(AND($B253=N$1),LOOKUP(9.99999999999999E+307,$N$2:N252)+1,"")</f>
        <v>58</v>
      </c>
      <c r="O253" s="30">
        <f>IF(AND($B253=O$1),LOOKUP(9.99999999999999E+307,$O$2:O252)+1,"")</f>
        <v>58</v>
      </c>
      <c r="P253" s="30">
        <f>IF(AND($B253=P$1),LOOKUP(9.99999999999999E+307,$P$2:P252)+1,"")</f>
        <v>58</v>
      </c>
      <c r="Q253" s="30">
        <f>IF(AND($B253=Q$1),LOOKUP(9.99999999999999E+307,$Q$2:Q252)+1,"")</f>
        <v>58</v>
      </c>
      <c r="R253" s="30">
        <f>IF(AND($B253=R$1),LOOKUP(9.99999999999999E+307,$R$2:R252)+1,"")</f>
        <v>58</v>
      </c>
      <c r="S253" s="314"/>
      <c r="T253" s="274"/>
      <c r="U253" s="274"/>
      <c r="Z253" s="258" t="str">
        <f t="shared" si="24"/>
        <v/>
      </c>
      <c r="AA253" s="258" t="str">
        <f t="shared" si="25"/>
        <v/>
      </c>
      <c r="AB253" s="259">
        <f t="shared" si="19"/>
        <v>0</v>
      </c>
      <c r="AC253" s="259">
        <f t="shared" si="20"/>
        <v>1807</v>
      </c>
      <c r="AD253" s="260" t="str">
        <f t="shared" si="21"/>
        <v/>
      </c>
      <c r="AE253" s="253" t="str">
        <f t="shared" si="22"/>
        <v>-</v>
      </c>
    </row>
    <row r="254" spans="1:31" ht="20.100000000000001" customHeight="1" x14ac:dyDescent="0.5">
      <c r="A254" s="30">
        <v>252</v>
      </c>
      <c r="B254" s="236"/>
      <c r="C254" s="261"/>
      <c r="D254" s="261"/>
      <c r="E254" s="273"/>
      <c r="F254" s="270"/>
      <c r="G254" s="257" t="str">
        <f t="shared" si="23"/>
        <v/>
      </c>
      <c r="H254" s="30" t="str">
        <f>IF(AND(S254=H$1),LOOKUP(9.99999999999999E+307,$H$2:H253)+1,"")</f>
        <v/>
      </c>
      <c r="I254" s="30">
        <f>IF(AND(B254=I$1),LOOKUP(9.99999999999999E+307,$I$2:I253)+1,"")</f>
        <v>59</v>
      </c>
      <c r="J254" s="30">
        <f>IF(AND(B254=J$1),LOOKUP(9.99999999999999E+307,$J$2:J253)+1,"")</f>
        <v>59</v>
      </c>
      <c r="K254" s="30">
        <f>IF(AND(B254=K$1),LOOKUP(9.99999999999999E+307,$K$2:K253)+1,"")</f>
        <v>59</v>
      </c>
      <c r="L254" s="30">
        <f>IF(AND(B254=L$1),LOOKUP(9.99999999999999E+307,$L$2:L253)+1,"")</f>
        <v>59</v>
      </c>
      <c r="M254" s="30">
        <f>IF(AND(B254=M$1),LOOKUP(9.99999999999999E+307,$M$2:M253)+1,"")</f>
        <v>59</v>
      </c>
      <c r="N254" s="30">
        <f>IF(AND($B254=N$1),LOOKUP(9.99999999999999E+307,$N$2:N253)+1,"")</f>
        <v>59</v>
      </c>
      <c r="O254" s="30">
        <f>IF(AND($B254=O$1),LOOKUP(9.99999999999999E+307,$O$2:O253)+1,"")</f>
        <v>59</v>
      </c>
      <c r="P254" s="30">
        <f>IF(AND($B254=P$1),LOOKUP(9.99999999999999E+307,$P$2:P253)+1,"")</f>
        <v>59</v>
      </c>
      <c r="Q254" s="30">
        <f>IF(AND($B254=Q$1),LOOKUP(9.99999999999999E+307,$Q$2:Q253)+1,"")</f>
        <v>59</v>
      </c>
      <c r="R254" s="30">
        <f>IF(AND($B254=R$1),LOOKUP(9.99999999999999E+307,$R$2:R253)+1,"")</f>
        <v>59</v>
      </c>
      <c r="S254" s="314"/>
      <c r="T254" s="274"/>
      <c r="U254" s="274"/>
      <c r="Z254" s="258" t="str">
        <f t="shared" si="24"/>
        <v/>
      </c>
      <c r="AA254" s="258" t="str">
        <f t="shared" si="25"/>
        <v/>
      </c>
      <c r="AB254" s="259">
        <f t="shared" si="19"/>
        <v>0</v>
      </c>
      <c r="AC254" s="259">
        <f t="shared" si="20"/>
        <v>1807</v>
      </c>
      <c r="AD254" s="260" t="str">
        <f t="shared" si="21"/>
        <v/>
      </c>
      <c r="AE254" s="253" t="str">
        <f t="shared" si="22"/>
        <v>-</v>
      </c>
    </row>
    <row r="255" spans="1:31" ht="20.100000000000001" customHeight="1" x14ac:dyDescent="0.5">
      <c r="A255" s="30">
        <v>253</v>
      </c>
      <c r="B255" s="236"/>
      <c r="C255" s="261"/>
      <c r="D255" s="261"/>
      <c r="E255" s="273"/>
      <c r="F255" s="270"/>
      <c r="G255" s="257" t="str">
        <f t="shared" si="23"/>
        <v/>
      </c>
      <c r="H255" s="30" t="str">
        <f>IF(AND(S255=H$1),LOOKUP(9.99999999999999E+307,$H$2:H254)+1,"")</f>
        <v/>
      </c>
      <c r="I255" s="30">
        <f>IF(AND(B255=I$1),LOOKUP(9.99999999999999E+307,$I$2:I254)+1,"")</f>
        <v>60</v>
      </c>
      <c r="J255" s="30">
        <f>IF(AND(B255=J$1),LOOKUP(9.99999999999999E+307,$J$2:J254)+1,"")</f>
        <v>60</v>
      </c>
      <c r="K255" s="30">
        <f>IF(AND(B255=K$1),LOOKUP(9.99999999999999E+307,$K$2:K254)+1,"")</f>
        <v>60</v>
      </c>
      <c r="L255" s="30">
        <f>IF(AND(B255=L$1),LOOKUP(9.99999999999999E+307,$L$2:L254)+1,"")</f>
        <v>60</v>
      </c>
      <c r="M255" s="30">
        <f>IF(AND(B255=M$1),LOOKUP(9.99999999999999E+307,$M$2:M254)+1,"")</f>
        <v>60</v>
      </c>
      <c r="N255" s="30">
        <f>IF(AND($B255=N$1),LOOKUP(9.99999999999999E+307,$N$2:N254)+1,"")</f>
        <v>60</v>
      </c>
      <c r="O255" s="30">
        <f>IF(AND($B255=O$1),LOOKUP(9.99999999999999E+307,$O$2:O254)+1,"")</f>
        <v>60</v>
      </c>
      <c r="P255" s="30">
        <f>IF(AND($B255=P$1),LOOKUP(9.99999999999999E+307,$P$2:P254)+1,"")</f>
        <v>60</v>
      </c>
      <c r="Q255" s="30">
        <f>IF(AND($B255=Q$1),LOOKUP(9.99999999999999E+307,$Q$2:Q254)+1,"")</f>
        <v>60</v>
      </c>
      <c r="R255" s="30">
        <f>IF(AND($B255=R$1),LOOKUP(9.99999999999999E+307,$R$2:R254)+1,"")</f>
        <v>60</v>
      </c>
      <c r="S255" s="314"/>
      <c r="T255" s="274"/>
      <c r="U255" s="274"/>
      <c r="Z255" s="258" t="str">
        <f t="shared" si="24"/>
        <v/>
      </c>
      <c r="AA255" s="258" t="str">
        <f t="shared" si="25"/>
        <v/>
      </c>
      <c r="AB255" s="259">
        <f t="shared" si="19"/>
        <v>0</v>
      </c>
      <c r="AC255" s="259">
        <f t="shared" si="20"/>
        <v>1807</v>
      </c>
      <c r="AD255" s="260" t="str">
        <f t="shared" si="21"/>
        <v/>
      </c>
      <c r="AE255" s="253" t="str">
        <f t="shared" si="22"/>
        <v>-</v>
      </c>
    </row>
    <row r="256" spans="1:31" ht="20.100000000000001" customHeight="1" x14ac:dyDescent="0.5">
      <c r="A256" s="30">
        <v>254</v>
      </c>
      <c r="B256" s="236"/>
      <c r="C256" s="261"/>
      <c r="D256" s="261"/>
      <c r="E256" s="273"/>
      <c r="F256" s="270"/>
      <c r="G256" s="257" t="str">
        <f t="shared" si="23"/>
        <v/>
      </c>
      <c r="H256" s="30" t="str">
        <f>IF(AND(S256=H$1),LOOKUP(9.99999999999999E+307,$H$2:H255)+1,"")</f>
        <v/>
      </c>
      <c r="I256" s="30">
        <f>IF(AND(B256=I$1),LOOKUP(9.99999999999999E+307,$I$2:I255)+1,"")</f>
        <v>61</v>
      </c>
      <c r="J256" s="30">
        <f>IF(AND(B256=J$1),LOOKUP(9.99999999999999E+307,$J$2:J255)+1,"")</f>
        <v>61</v>
      </c>
      <c r="K256" s="30">
        <f>IF(AND(B256=K$1),LOOKUP(9.99999999999999E+307,$K$2:K255)+1,"")</f>
        <v>61</v>
      </c>
      <c r="L256" s="30">
        <f>IF(AND(B256=L$1),LOOKUP(9.99999999999999E+307,$L$2:L255)+1,"")</f>
        <v>61</v>
      </c>
      <c r="M256" s="30">
        <f>IF(AND(B256=M$1),LOOKUP(9.99999999999999E+307,$M$2:M255)+1,"")</f>
        <v>61</v>
      </c>
      <c r="N256" s="30">
        <f>IF(AND($B256=N$1),LOOKUP(9.99999999999999E+307,$N$2:N255)+1,"")</f>
        <v>61</v>
      </c>
      <c r="O256" s="30">
        <f>IF(AND($B256=O$1),LOOKUP(9.99999999999999E+307,$O$2:O255)+1,"")</f>
        <v>61</v>
      </c>
      <c r="P256" s="30">
        <f>IF(AND($B256=P$1),LOOKUP(9.99999999999999E+307,$P$2:P255)+1,"")</f>
        <v>61</v>
      </c>
      <c r="Q256" s="30">
        <f>IF(AND($B256=Q$1),LOOKUP(9.99999999999999E+307,$Q$2:Q255)+1,"")</f>
        <v>61</v>
      </c>
      <c r="R256" s="30">
        <f>IF(AND($B256=R$1),LOOKUP(9.99999999999999E+307,$R$2:R255)+1,"")</f>
        <v>61</v>
      </c>
      <c r="S256" s="314"/>
      <c r="T256" s="274"/>
      <c r="U256" s="274"/>
      <c r="Z256" s="258" t="str">
        <f t="shared" si="24"/>
        <v/>
      </c>
      <c r="AA256" s="258" t="str">
        <f t="shared" si="25"/>
        <v/>
      </c>
      <c r="AB256" s="259">
        <f t="shared" si="19"/>
        <v>0</v>
      </c>
      <c r="AC256" s="259">
        <f t="shared" si="20"/>
        <v>1807</v>
      </c>
      <c r="AD256" s="260" t="str">
        <f t="shared" si="21"/>
        <v/>
      </c>
      <c r="AE256" s="253" t="str">
        <f t="shared" si="22"/>
        <v>-</v>
      </c>
    </row>
    <row r="257" spans="1:31" ht="20.100000000000001" customHeight="1" x14ac:dyDescent="0.5">
      <c r="A257" s="30">
        <v>255</v>
      </c>
      <c r="B257" s="236"/>
      <c r="C257" s="261"/>
      <c r="D257" s="261"/>
      <c r="E257" s="273"/>
      <c r="F257" s="273"/>
      <c r="G257" s="257" t="str">
        <f t="shared" si="23"/>
        <v/>
      </c>
      <c r="H257" s="30" t="str">
        <f>IF(AND(S257=H$1),LOOKUP(9.99999999999999E+307,$H$2:H256)+1,"")</f>
        <v/>
      </c>
      <c r="I257" s="30">
        <f>IF(AND(B257=I$1),LOOKUP(9.99999999999999E+307,$I$2:I256)+1,"")</f>
        <v>62</v>
      </c>
      <c r="J257" s="30">
        <f>IF(AND(B257=J$1),LOOKUP(9.99999999999999E+307,$J$2:J256)+1,"")</f>
        <v>62</v>
      </c>
      <c r="K257" s="30">
        <f>IF(AND(B257=K$1),LOOKUP(9.99999999999999E+307,$K$2:K256)+1,"")</f>
        <v>62</v>
      </c>
      <c r="L257" s="30">
        <f>IF(AND(B257=L$1),LOOKUP(9.99999999999999E+307,$L$2:L256)+1,"")</f>
        <v>62</v>
      </c>
      <c r="M257" s="30">
        <f>IF(AND(B257=M$1),LOOKUP(9.99999999999999E+307,$M$2:M256)+1,"")</f>
        <v>62</v>
      </c>
      <c r="N257" s="30">
        <f>IF(AND($B257=N$1),LOOKUP(9.99999999999999E+307,$N$2:N256)+1,"")</f>
        <v>62</v>
      </c>
      <c r="O257" s="30">
        <f>IF(AND($B257=O$1),LOOKUP(9.99999999999999E+307,$O$2:O256)+1,"")</f>
        <v>62</v>
      </c>
      <c r="P257" s="30">
        <f>IF(AND($B257=P$1),LOOKUP(9.99999999999999E+307,$P$2:P256)+1,"")</f>
        <v>62</v>
      </c>
      <c r="Q257" s="30">
        <f>IF(AND($B257=Q$1),LOOKUP(9.99999999999999E+307,$Q$2:Q256)+1,"")</f>
        <v>62</v>
      </c>
      <c r="R257" s="30">
        <f>IF(AND($B257=R$1),LOOKUP(9.99999999999999E+307,$R$2:R256)+1,"")</f>
        <v>62</v>
      </c>
      <c r="S257" s="314"/>
      <c r="T257" s="274"/>
      <c r="U257" s="274"/>
      <c r="Z257" s="258" t="str">
        <f t="shared" si="24"/>
        <v/>
      </c>
      <c r="AA257" s="258" t="str">
        <f t="shared" si="25"/>
        <v/>
      </c>
      <c r="AB257" s="259">
        <f t="shared" si="19"/>
        <v>0</v>
      </c>
      <c r="AC257" s="259">
        <f t="shared" si="20"/>
        <v>1807</v>
      </c>
      <c r="AD257" s="260" t="str">
        <f t="shared" si="21"/>
        <v/>
      </c>
      <c r="AE257" s="253" t="str">
        <f t="shared" si="22"/>
        <v>-</v>
      </c>
    </row>
    <row r="258" spans="1:31" ht="20.100000000000001" customHeight="1" x14ac:dyDescent="0.5">
      <c r="A258" s="30">
        <v>256</v>
      </c>
      <c r="B258" s="236"/>
      <c r="C258" s="261"/>
      <c r="D258" s="261"/>
      <c r="E258" s="273"/>
      <c r="F258" s="273"/>
      <c r="G258" s="257" t="str">
        <f t="shared" si="23"/>
        <v/>
      </c>
      <c r="H258" s="30" t="str">
        <f>IF(AND(S258=H$1),LOOKUP(9.99999999999999E+307,$H$2:H257)+1,"")</f>
        <v/>
      </c>
      <c r="I258" s="30">
        <f>IF(AND(B258=I$1),LOOKUP(9.99999999999999E+307,$I$2:I257)+1,"")</f>
        <v>63</v>
      </c>
      <c r="J258" s="30">
        <f>IF(AND(B258=J$1),LOOKUP(9.99999999999999E+307,$J$2:J257)+1,"")</f>
        <v>63</v>
      </c>
      <c r="K258" s="30">
        <f>IF(AND(B258=K$1),LOOKUP(9.99999999999999E+307,$K$2:K257)+1,"")</f>
        <v>63</v>
      </c>
      <c r="L258" s="30">
        <f>IF(AND(B258=L$1),LOOKUP(9.99999999999999E+307,$L$2:L257)+1,"")</f>
        <v>63</v>
      </c>
      <c r="M258" s="30">
        <f>IF(AND(B258=M$1),LOOKUP(9.99999999999999E+307,$M$2:M257)+1,"")</f>
        <v>63</v>
      </c>
      <c r="N258" s="30">
        <f>IF(AND($B258=N$1),LOOKUP(9.99999999999999E+307,$N$2:N257)+1,"")</f>
        <v>63</v>
      </c>
      <c r="O258" s="30">
        <f>IF(AND($B258=O$1),LOOKUP(9.99999999999999E+307,$O$2:O257)+1,"")</f>
        <v>63</v>
      </c>
      <c r="P258" s="30">
        <f>IF(AND($B258=P$1),LOOKUP(9.99999999999999E+307,$P$2:P257)+1,"")</f>
        <v>63</v>
      </c>
      <c r="Q258" s="30">
        <f>IF(AND($B258=Q$1),LOOKUP(9.99999999999999E+307,$Q$2:Q257)+1,"")</f>
        <v>63</v>
      </c>
      <c r="R258" s="30">
        <f>IF(AND($B258=R$1),LOOKUP(9.99999999999999E+307,$R$2:R257)+1,"")</f>
        <v>63</v>
      </c>
      <c r="S258" s="314"/>
      <c r="T258" s="274"/>
      <c r="U258" s="274"/>
      <c r="Z258" s="258" t="str">
        <f t="shared" si="24"/>
        <v/>
      </c>
      <c r="AA258" s="258" t="str">
        <f t="shared" si="25"/>
        <v/>
      </c>
      <c r="AB258" s="259">
        <f t="shared" si="19"/>
        <v>0</v>
      </c>
      <c r="AC258" s="259">
        <f t="shared" si="20"/>
        <v>1807</v>
      </c>
      <c r="AD258" s="260" t="str">
        <f t="shared" si="21"/>
        <v/>
      </c>
      <c r="AE258" s="253" t="str">
        <f t="shared" si="22"/>
        <v>-</v>
      </c>
    </row>
    <row r="259" spans="1:31" ht="20.100000000000001" customHeight="1" x14ac:dyDescent="0.5">
      <c r="A259" s="30">
        <v>257</v>
      </c>
      <c r="B259" s="236"/>
      <c r="C259" s="261"/>
      <c r="D259" s="261"/>
      <c r="E259" s="273"/>
      <c r="F259" s="273"/>
      <c r="G259" s="257" t="str">
        <f t="shared" si="23"/>
        <v/>
      </c>
      <c r="H259" s="30" t="str">
        <f>IF(AND(S259=H$1),LOOKUP(9.99999999999999E+307,$H$2:H258)+1,"")</f>
        <v/>
      </c>
      <c r="I259" s="30">
        <f>IF(AND(B259=I$1),LOOKUP(9.99999999999999E+307,$I$2:I258)+1,"")</f>
        <v>64</v>
      </c>
      <c r="J259" s="30">
        <f>IF(AND(B259=J$1),LOOKUP(9.99999999999999E+307,$J$2:J258)+1,"")</f>
        <v>64</v>
      </c>
      <c r="K259" s="30">
        <f>IF(AND(B259=K$1),LOOKUP(9.99999999999999E+307,$K$2:K258)+1,"")</f>
        <v>64</v>
      </c>
      <c r="L259" s="30">
        <f>IF(AND(B259=L$1),LOOKUP(9.99999999999999E+307,$L$2:L258)+1,"")</f>
        <v>64</v>
      </c>
      <c r="M259" s="30">
        <f>IF(AND(B259=M$1),LOOKUP(9.99999999999999E+307,$M$2:M258)+1,"")</f>
        <v>64</v>
      </c>
      <c r="N259" s="30">
        <f>IF(AND($B259=N$1),LOOKUP(9.99999999999999E+307,$N$2:N258)+1,"")</f>
        <v>64</v>
      </c>
      <c r="O259" s="30">
        <f>IF(AND($B259=O$1),LOOKUP(9.99999999999999E+307,$O$2:O258)+1,"")</f>
        <v>64</v>
      </c>
      <c r="P259" s="30">
        <f>IF(AND($B259=P$1),LOOKUP(9.99999999999999E+307,$P$2:P258)+1,"")</f>
        <v>64</v>
      </c>
      <c r="Q259" s="30">
        <f>IF(AND($B259=Q$1),LOOKUP(9.99999999999999E+307,$Q$2:Q258)+1,"")</f>
        <v>64</v>
      </c>
      <c r="R259" s="30">
        <f>IF(AND($B259=R$1),LOOKUP(9.99999999999999E+307,$R$2:R258)+1,"")</f>
        <v>64</v>
      </c>
      <c r="S259" s="314"/>
      <c r="T259" s="274"/>
      <c r="U259" s="274"/>
      <c r="Z259" s="258" t="str">
        <f t="shared" si="24"/>
        <v/>
      </c>
      <c r="AA259" s="258" t="str">
        <f t="shared" si="25"/>
        <v/>
      </c>
      <c r="AB259" s="259">
        <f t="shared" ref="AB259:AB322" si="26">COUNTIF($C$3:$C$2002,C259)</f>
        <v>0</v>
      </c>
      <c r="AC259" s="259">
        <f t="shared" ref="AC259:AC322" si="27">SUMPRODUCT(--(E259&amp;F259=$E$3:$E$2002&amp;$F$3:$F$2002))</f>
        <v>1807</v>
      </c>
      <c r="AD259" s="260" t="str">
        <f t="shared" ref="AD259:AD322" si="28">IF(D259="เด็กชาย",1,IF(D259="นาย",1,IF(D259="เด็กหญิง",2,IF(D259="นางสาว",2,IF(D259="ด.ช.",1,IF(D259="ด.ญ.",2,IF(D259="น.ส.",2,"")))))))</f>
        <v/>
      </c>
      <c r="AE259" s="253" t="str">
        <f t="shared" ref="AE259:AE322" si="29">CONCATENATE(B259,"-",AD259)</f>
        <v>-</v>
      </c>
    </row>
    <row r="260" spans="1:31" ht="20.100000000000001" customHeight="1" x14ac:dyDescent="0.5">
      <c r="A260" s="30">
        <v>258</v>
      </c>
      <c r="B260" s="236"/>
      <c r="C260" s="261"/>
      <c r="D260" s="261"/>
      <c r="E260" s="273"/>
      <c r="F260" s="270"/>
      <c r="G260" s="257" t="str">
        <f t="shared" ref="G260:G323" si="30">B260&amp;C260</f>
        <v/>
      </c>
      <c r="H260" s="30" t="str">
        <f>IF(AND(S260=H$1),LOOKUP(9.99999999999999E+307,$H$2:H259)+1,"")</f>
        <v/>
      </c>
      <c r="I260" s="30">
        <f>IF(AND(B260=I$1),LOOKUP(9.99999999999999E+307,$I$2:I259)+1,"")</f>
        <v>65</v>
      </c>
      <c r="J260" s="30">
        <f>IF(AND(B260=J$1),LOOKUP(9.99999999999999E+307,$J$2:J259)+1,"")</f>
        <v>65</v>
      </c>
      <c r="K260" s="30">
        <f>IF(AND(B260=K$1),LOOKUP(9.99999999999999E+307,$K$2:K259)+1,"")</f>
        <v>65</v>
      </c>
      <c r="L260" s="30">
        <f>IF(AND(B260=L$1),LOOKUP(9.99999999999999E+307,$L$2:L259)+1,"")</f>
        <v>65</v>
      </c>
      <c r="M260" s="30">
        <f>IF(AND(B260=M$1),LOOKUP(9.99999999999999E+307,$M$2:M259)+1,"")</f>
        <v>65</v>
      </c>
      <c r="N260" s="30">
        <f>IF(AND($B260=N$1),LOOKUP(9.99999999999999E+307,$N$2:N259)+1,"")</f>
        <v>65</v>
      </c>
      <c r="O260" s="30">
        <f>IF(AND($B260=O$1),LOOKUP(9.99999999999999E+307,$O$2:O259)+1,"")</f>
        <v>65</v>
      </c>
      <c r="P260" s="30">
        <f>IF(AND($B260=P$1),LOOKUP(9.99999999999999E+307,$P$2:P259)+1,"")</f>
        <v>65</v>
      </c>
      <c r="Q260" s="30">
        <f>IF(AND($B260=Q$1),LOOKUP(9.99999999999999E+307,$Q$2:Q259)+1,"")</f>
        <v>65</v>
      </c>
      <c r="R260" s="30">
        <f>IF(AND($B260=R$1),LOOKUP(9.99999999999999E+307,$R$2:R259)+1,"")</f>
        <v>65</v>
      </c>
      <c r="S260" s="314"/>
      <c r="T260" s="274"/>
      <c r="U260" s="274"/>
      <c r="Z260" s="258" t="str">
        <f t="shared" ref="Z260:Z323" si="31">IF(AC260=2,"นักเรียนซ้ำ","")</f>
        <v/>
      </c>
      <c r="AA260" s="258" t="str">
        <f t="shared" ref="AA260:AA323" si="32">IF(AB260=2,"เลขประจำตัวซ้ำ","")</f>
        <v/>
      </c>
      <c r="AB260" s="259">
        <f t="shared" si="26"/>
        <v>0</v>
      </c>
      <c r="AC260" s="259">
        <f t="shared" si="27"/>
        <v>1807</v>
      </c>
      <c r="AD260" s="260" t="str">
        <f t="shared" si="28"/>
        <v/>
      </c>
      <c r="AE260" s="253" t="str">
        <f t="shared" si="29"/>
        <v>-</v>
      </c>
    </row>
    <row r="261" spans="1:31" ht="20.100000000000001" customHeight="1" x14ac:dyDescent="0.5">
      <c r="A261" s="30">
        <v>259</v>
      </c>
      <c r="B261" s="236"/>
      <c r="C261" s="261"/>
      <c r="D261" s="261"/>
      <c r="E261" s="273"/>
      <c r="F261" s="270"/>
      <c r="G261" s="257" t="str">
        <f t="shared" si="30"/>
        <v/>
      </c>
      <c r="H261" s="30" t="str">
        <f>IF(AND(S261=H$1),LOOKUP(9.99999999999999E+307,$H$2:H260)+1,"")</f>
        <v/>
      </c>
      <c r="I261" s="30">
        <f>IF(AND(B261=I$1),LOOKUP(9.99999999999999E+307,$I$2:I260)+1,"")</f>
        <v>66</v>
      </c>
      <c r="J261" s="30">
        <f>IF(AND(B261=J$1),LOOKUP(9.99999999999999E+307,$J$2:J260)+1,"")</f>
        <v>66</v>
      </c>
      <c r="K261" s="30">
        <f>IF(AND(B261=K$1),LOOKUP(9.99999999999999E+307,$K$2:K260)+1,"")</f>
        <v>66</v>
      </c>
      <c r="L261" s="30">
        <f>IF(AND(B261=L$1),LOOKUP(9.99999999999999E+307,$L$2:L260)+1,"")</f>
        <v>66</v>
      </c>
      <c r="M261" s="30">
        <f>IF(AND(B261=M$1),LOOKUP(9.99999999999999E+307,$M$2:M260)+1,"")</f>
        <v>66</v>
      </c>
      <c r="N261" s="30">
        <f>IF(AND($B261=N$1),LOOKUP(9.99999999999999E+307,$N$2:N260)+1,"")</f>
        <v>66</v>
      </c>
      <c r="O261" s="30">
        <f>IF(AND($B261=O$1),LOOKUP(9.99999999999999E+307,$O$2:O260)+1,"")</f>
        <v>66</v>
      </c>
      <c r="P261" s="30">
        <f>IF(AND($B261=P$1),LOOKUP(9.99999999999999E+307,$P$2:P260)+1,"")</f>
        <v>66</v>
      </c>
      <c r="Q261" s="30">
        <f>IF(AND($B261=Q$1),LOOKUP(9.99999999999999E+307,$Q$2:Q260)+1,"")</f>
        <v>66</v>
      </c>
      <c r="R261" s="30">
        <f>IF(AND($B261=R$1),LOOKUP(9.99999999999999E+307,$R$2:R260)+1,"")</f>
        <v>66</v>
      </c>
      <c r="S261" s="314"/>
      <c r="T261" s="274"/>
      <c r="U261" s="274"/>
      <c r="Z261" s="258" t="str">
        <f t="shared" si="31"/>
        <v/>
      </c>
      <c r="AA261" s="258" t="str">
        <f t="shared" si="32"/>
        <v/>
      </c>
      <c r="AB261" s="259">
        <f t="shared" si="26"/>
        <v>0</v>
      </c>
      <c r="AC261" s="259">
        <f t="shared" si="27"/>
        <v>1807</v>
      </c>
      <c r="AD261" s="260" t="str">
        <f t="shared" si="28"/>
        <v/>
      </c>
      <c r="AE261" s="253" t="str">
        <f t="shared" si="29"/>
        <v>-</v>
      </c>
    </row>
    <row r="262" spans="1:31" ht="20.100000000000001" customHeight="1" x14ac:dyDescent="0.5">
      <c r="A262" s="30">
        <v>260</v>
      </c>
      <c r="B262" s="236"/>
      <c r="C262" s="261"/>
      <c r="D262" s="261"/>
      <c r="E262" s="273"/>
      <c r="F262" s="270"/>
      <c r="G262" s="257" t="str">
        <f t="shared" si="30"/>
        <v/>
      </c>
      <c r="H262" s="30" t="str">
        <f>IF(AND(S262=H$1),LOOKUP(9.99999999999999E+307,$H$2:H261)+1,"")</f>
        <v/>
      </c>
      <c r="I262" s="30">
        <f>IF(AND(B262=I$1),LOOKUP(9.99999999999999E+307,$I$2:I261)+1,"")</f>
        <v>67</v>
      </c>
      <c r="J262" s="30">
        <f>IF(AND(B262=J$1),LOOKUP(9.99999999999999E+307,$J$2:J261)+1,"")</f>
        <v>67</v>
      </c>
      <c r="K262" s="30">
        <f>IF(AND(B262=K$1),LOOKUP(9.99999999999999E+307,$K$2:K261)+1,"")</f>
        <v>67</v>
      </c>
      <c r="L262" s="30">
        <f>IF(AND(B262=L$1),LOOKUP(9.99999999999999E+307,$L$2:L261)+1,"")</f>
        <v>67</v>
      </c>
      <c r="M262" s="30">
        <f>IF(AND(B262=M$1),LOOKUP(9.99999999999999E+307,$M$2:M261)+1,"")</f>
        <v>67</v>
      </c>
      <c r="N262" s="30">
        <f>IF(AND($B262=N$1),LOOKUP(9.99999999999999E+307,$N$2:N261)+1,"")</f>
        <v>67</v>
      </c>
      <c r="O262" s="30">
        <f>IF(AND($B262=O$1),LOOKUP(9.99999999999999E+307,$O$2:O261)+1,"")</f>
        <v>67</v>
      </c>
      <c r="P262" s="30">
        <f>IF(AND($B262=P$1),LOOKUP(9.99999999999999E+307,$P$2:P261)+1,"")</f>
        <v>67</v>
      </c>
      <c r="Q262" s="30">
        <f>IF(AND($B262=Q$1),LOOKUP(9.99999999999999E+307,$Q$2:Q261)+1,"")</f>
        <v>67</v>
      </c>
      <c r="R262" s="30">
        <f>IF(AND($B262=R$1),LOOKUP(9.99999999999999E+307,$R$2:R261)+1,"")</f>
        <v>67</v>
      </c>
      <c r="S262" s="314"/>
      <c r="T262" s="274"/>
      <c r="U262" s="274"/>
      <c r="Z262" s="258" t="str">
        <f t="shared" si="31"/>
        <v/>
      </c>
      <c r="AA262" s="258" t="str">
        <f t="shared" si="32"/>
        <v/>
      </c>
      <c r="AB262" s="259">
        <f t="shared" si="26"/>
        <v>0</v>
      </c>
      <c r="AC262" s="259">
        <f t="shared" si="27"/>
        <v>1807</v>
      </c>
      <c r="AD262" s="260" t="str">
        <f t="shared" si="28"/>
        <v/>
      </c>
      <c r="AE262" s="253" t="str">
        <f t="shared" si="29"/>
        <v>-</v>
      </c>
    </row>
    <row r="263" spans="1:31" ht="20.100000000000001" customHeight="1" x14ac:dyDescent="0.5">
      <c r="A263" s="30">
        <v>261</v>
      </c>
      <c r="B263" s="236"/>
      <c r="C263" s="261"/>
      <c r="D263" s="261"/>
      <c r="E263" s="273"/>
      <c r="F263" s="270"/>
      <c r="G263" s="257" t="str">
        <f t="shared" si="30"/>
        <v/>
      </c>
      <c r="H263" s="30" t="str">
        <f>IF(AND(S263=H$1),LOOKUP(9.99999999999999E+307,$H$2:H262)+1,"")</f>
        <v/>
      </c>
      <c r="I263" s="30">
        <f>IF(AND(B263=I$1),LOOKUP(9.99999999999999E+307,$I$2:I262)+1,"")</f>
        <v>68</v>
      </c>
      <c r="J263" s="30">
        <f>IF(AND(B263=J$1),LOOKUP(9.99999999999999E+307,$J$2:J262)+1,"")</f>
        <v>68</v>
      </c>
      <c r="K263" s="30">
        <f>IF(AND(B263=K$1),LOOKUP(9.99999999999999E+307,$K$2:K262)+1,"")</f>
        <v>68</v>
      </c>
      <c r="L263" s="30">
        <f>IF(AND(B263=L$1),LOOKUP(9.99999999999999E+307,$L$2:L262)+1,"")</f>
        <v>68</v>
      </c>
      <c r="M263" s="30">
        <f>IF(AND(B263=M$1),LOOKUP(9.99999999999999E+307,$M$2:M262)+1,"")</f>
        <v>68</v>
      </c>
      <c r="N263" s="30">
        <f>IF(AND($B263=N$1),LOOKUP(9.99999999999999E+307,$N$2:N262)+1,"")</f>
        <v>68</v>
      </c>
      <c r="O263" s="30">
        <f>IF(AND($B263=O$1),LOOKUP(9.99999999999999E+307,$O$2:O262)+1,"")</f>
        <v>68</v>
      </c>
      <c r="P263" s="30">
        <f>IF(AND($B263=P$1),LOOKUP(9.99999999999999E+307,$P$2:P262)+1,"")</f>
        <v>68</v>
      </c>
      <c r="Q263" s="30">
        <f>IF(AND($B263=Q$1),LOOKUP(9.99999999999999E+307,$Q$2:Q262)+1,"")</f>
        <v>68</v>
      </c>
      <c r="R263" s="30">
        <f>IF(AND($B263=R$1),LOOKUP(9.99999999999999E+307,$R$2:R262)+1,"")</f>
        <v>68</v>
      </c>
      <c r="S263" s="314"/>
      <c r="T263" s="274"/>
      <c r="U263" s="274"/>
      <c r="Z263" s="258" t="str">
        <f t="shared" si="31"/>
        <v/>
      </c>
      <c r="AA263" s="258" t="str">
        <f t="shared" si="32"/>
        <v/>
      </c>
      <c r="AB263" s="259">
        <f t="shared" si="26"/>
        <v>0</v>
      </c>
      <c r="AC263" s="259">
        <f t="shared" si="27"/>
        <v>1807</v>
      </c>
      <c r="AD263" s="260" t="str">
        <f t="shared" si="28"/>
        <v/>
      </c>
      <c r="AE263" s="253" t="str">
        <f t="shared" si="29"/>
        <v>-</v>
      </c>
    </row>
    <row r="264" spans="1:31" ht="20.100000000000001" customHeight="1" x14ac:dyDescent="0.5">
      <c r="A264" s="30">
        <v>262</v>
      </c>
      <c r="B264" s="236"/>
      <c r="C264" s="261"/>
      <c r="D264" s="261"/>
      <c r="E264" s="273"/>
      <c r="F264" s="270"/>
      <c r="G264" s="257" t="str">
        <f t="shared" si="30"/>
        <v/>
      </c>
      <c r="H264" s="30" t="str">
        <f>IF(AND(S264=H$1),LOOKUP(9.99999999999999E+307,$H$2:H263)+1,"")</f>
        <v/>
      </c>
      <c r="I264" s="30">
        <f>IF(AND(B264=I$1),LOOKUP(9.99999999999999E+307,$I$2:I263)+1,"")</f>
        <v>69</v>
      </c>
      <c r="J264" s="30">
        <f>IF(AND(B264=J$1),LOOKUP(9.99999999999999E+307,$J$2:J263)+1,"")</f>
        <v>69</v>
      </c>
      <c r="K264" s="30">
        <f>IF(AND(B264=K$1),LOOKUP(9.99999999999999E+307,$K$2:K263)+1,"")</f>
        <v>69</v>
      </c>
      <c r="L264" s="30">
        <f>IF(AND(B264=L$1),LOOKUP(9.99999999999999E+307,$L$2:L263)+1,"")</f>
        <v>69</v>
      </c>
      <c r="M264" s="30">
        <f>IF(AND(B264=M$1),LOOKUP(9.99999999999999E+307,$M$2:M263)+1,"")</f>
        <v>69</v>
      </c>
      <c r="N264" s="30">
        <f>IF(AND($B264=N$1),LOOKUP(9.99999999999999E+307,$N$2:N263)+1,"")</f>
        <v>69</v>
      </c>
      <c r="O264" s="30">
        <f>IF(AND($B264=O$1),LOOKUP(9.99999999999999E+307,$O$2:O263)+1,"")</f>
        <v>69</v>
      </c>
      <c r="P264" s="30">
        <f>IF(AND($B264=P$1),LOOKUP(9.99999999999999E+307,$P$2:P263)+1,"")</f>
        <v>69</v>
      </c>
      <c r="Q264" s="30">
        <f>IF(AND($B264=Q$1),LOOKUP(9.99999999999999E+307,$Q$2:Q263)+1,"")</f>
        <v>69</v>
      </c>
      <c r="R264" s="30">
        <f>IF(AND($B264=R$1),LOOKUP(9.99999999999999E+307,$R$2:R263)+1,"")</f>
        <v>69</v>
      </c>
      <c r="S264" s="314"/>
      <c r="T264" s="274"/>
      <c r="U264" s="274"/>
      <c r="Z264" s="258" t="str">
        <f t="shared" si="31"/>
        <v/>
      </c>
      <c r="AA264" s="258" t="str">
        <f t="shared" si="32"/>
        <v/>
      </c>
      <c r="AB264" s="259">
        <f t="shared" si="26"/>
        <v>0</v>
      </c>
      <c r="AC264" s="259">
        <f t="shared" si="27"/>
        <v>1807</v>
      </c>
      <c r="AD264" s="260" t="str">
        <f t="shared" si="28"/>
        <v/>
      </c>
      <c r="AE264" s="253" t="str">
        <f t="shared" si="29"/>
        <v>-</v>
      </c>
    </row>
    <row r="265" spans="1:31" ht="20.100000000000001" customHeight="1" x14ac:dyDescent="0.5">
      <c r="A265" s="30">
        <v>263</v>
      </c>
      <c r="B265" s="236"/>
      <c r="C265" s="261"/>
      <c r="D265" s="261"/>
      <c r="E265" s="273"/>
      <c r="F265" s="270"/>
      <c r="G265" s="257" t="str">
        <f t="shared" si="30"/>
        <v/>
      </c>
      <c r="H265" s="30" t="str">
        <f>IF(AND(S265=H$1),LOOKUP(9.99999999999999E+307,$H$2:H264)+1,"")</f>
        <v/>
      </c>
      <c r="I265" s="30">
        <f>IF(AND(B265=I$1),LOOKUP(9.99999999999999E+307,$I$2:I264)+1,"")</f>
        <v>70</v>
      </c>
      <c r="J265" s="30">
        <f>IF(AND(B265=J$1),LOOKUP(9.99999999999999E+307,$J$2:J264)+1,"")</f>
        <v>70</v>
      </c>
      <c r="K265" s="30">
        <f>IF(AND(B265=K$1),LOOKUP(9.99999999999999E+307,$K$2:K264)+1,"")</f>
        <v>70</v>
      </c>
      <c r="L265" s="30">
        <f>IF(AND(B265=L$1),LOOKUP(9.99999999999999E+307,$L$2:L264)+1,"")</f>
        <v>70</v>
      </c>
      <c r="M265" s="30">
        <f>IF(AND(B265=M$1),LOOKUP(9.99999999999999E+307,$M$2:M264)+1,"")</f>
        <v>70</v>
      </c>
      <c r="N265" s="30">
        <f>IF(AND($B265=N$1),LOOKUP(9.99999999999999E+307,$N$2:N264)+1,"")</f>
        <v>70</v>
      </c>
      <c r="O265" s="30">
        <f>IF(AND($B265=O$1),LOOKUP(9.99999999999999E+307,$O$2:O264)+1,"")</f>
        <v>70</v>
      </c>
      <c r="P265" s="30">
        <f>IF(AND($B265=P$1),LOOKUP(9.99999999999999E+307,$P$2:P264)+1,"")</f>
        <v>70</v>
      </c>
      <c r="Q265" s="30">
        <f>IF(AND($B265=Q$1),LOOKUP(9.99999999999999E+307,$Q$2:Q264)+1,"")</f>
        <v>70</v>
      </c>
      <c r="R265" s="30">
        <f>IF(AND($B265=R$1),LOOKUP(9.99999999999999E+307,$R$2:R264)+1,"")</f>
        <v>70</v>
      </c>
      <c r="S265" s="314"/>
      <c r="T265" s="274"/>
      <c r="U265" s="274"/>
      <c r="Z265" s="258" t="str">
        <f t="shared" si="31"/>
        <v/>
      </c>
      <c r="AA265" s="258" t="str">
        <f t="shared" si="32"/>
        <v/>
      </c>
      <c r="AB265" s="259">
        <f t="shared" si="26"/>
        <v>0</v>
      </c>
      <c r="AC265" s="259">
        <f t="shared" si="27"/>
        <v>1807</v>
      </c>
      <c r="AD265" s="260" t="str">
        <f t="shared" si="28"/>
        <v/>
      </c>
      <c r="AE265" s="253" t="str">
        <f t="shared" si="29"/>
        <v>-</v>
      </c>
    </row>
    <row r="266" spans="1:31" ht="20.100000000000001" customHeight="1" x14ac:dyDescent="0.5">
      <c r="A266" s="30">
        <v>264</v>
      </c>
      <c r="B266" s="236"/>
      <c r="C266" s="261"/>
      <c r="D266" s="261"/>
      <c r="E266" s="273"/>
      <c r="F266" s="270"/>
      <c r="G266" s="257" t="str">
        <f t="shared" si="30"/>
        <v/>
      </c>
      <c r="H266" s="30" t="str">
        <f>IF(AND(S266=H$1),LOOKUP(9.99999999999999E+307,$H$2:H265)+1,"")</f>
        <v/>
      </c>
      <c r="I266" s="30">
        <f>IF(AND(B266=I$1),LOOKUP(9.99999999999999E+307,$I$2:I265)+1,"")</f>
        <v>71</v>
      </c>
      <c r="J266" s="30">
        <f>IF(AND(B266=J$1),LOOKUP(9.99999999999999E+307,$J$2:J265)+1,"")</f>
        <v>71</v>
      </c>
      <c r="K266" s="30">
        <f>IF(AND(B266=K$1),LOOKUP(9.99999999999999E+307,$K$2:K265)+1,"")</f>
        <v>71</v>
      </c>
      <c r="L266" s="30">
        <f>IF(AND(B266=L$1),LOOKUP(9.99999999999999E+307,$L$2:L265)+1,"")</f>
        <v>71</v>
      </c>
      <c r="M266" s="30">
        <f>IF(AND(B266=M$1),LOOKUP(9.99999999999999E+307,$M$2:M265)+1,"")</f>
        <v>71</v>
      </c>
      <c r="N266" s="30">
        <f>IF(AND($B266=N$1),LOOKUP(9.99999999999999E+307,$N$2:N265)+1,"")</f>
        <v>71</v>
      </c>
      <c r="O266" s="30">
        <f>IF(AND($B266=O$1),LOOKUP(9.99999999999999E+307,$O$2:O265)+1,"")</f>
        <v>71</v>
      </c>
      <c r="P266" s="30">
        <f>IF(AND($B266=P$1),LOOKUP(9.99999999999999E+307,$P$2:P265)+1,"")</f>
        <v>71</v>
      </c>
      <c r="Q266" s="30">
        <f>IF(AND($B266=Q$1),LOOKUP(9.99999999999999E+307,$Q$2:Q265)+1,"")</f>
        <v>71</v>
      </c>
      <c r="R266" s="30">
        <f>IF(AND($B266=R$1),LOOKUP(9.99999999999999E+307,$R$2:R265)+1,"")</f>
        <v>71</v>
      </c>
      <c r="S266" s="314"/>
      <c r="T266" s="274"/>
      <c r="U266" s="274"/>
      <c r="Z266" s="258" t="str">
        <f t="shared" si="31"/>
        <v/>
      </c>
      <c r="AA266" s="258" t="str">
        <f t="shared" si="32"/>
        <v/>
      </c>
      <c r="AB266" s="259">
        <f t="shared" si="26"/>
        <v>0</v>
      </c>
      <c r="AC266" s="259">
        <f t="shared" si="27"/>
        <v>1807</v>
      </c>
      <c r="AD266" s="260" t="str">
        <f t="shared" si="28"/>
        <v/>
      </c>
      <c r="AE266" s="253" t="str">
        <f t="shared" si="29"/>
        <v>-</v>
      </c>
    </row>
    <row r="267" spans="1:31" ht="20.100000000000001" customHeight="1" x14ac:dyDescent="0.5">
      <c r="A267" s="30">
        <v>265</v>
      </c>
      <c r="B267" s="236"/>
      <c r="C267" s="261"/>
      <c r="D267" s="261"/>
      <c r="E267" s="273"/>
      <c r="F267" s="270"/>
      <c r="G267" s="257" t="str">
        <f t="shared" si="30"/>
        <v/>
      </c>
      <c r="H267" s="30" t="str">
        <f>IF(AND(S267=H$1),LOOKUP(9.99999999999999E+307,$H$2:H266)+1,"")</f>
        <v/>
      </c>
      <c r="I267" s="30">
        <f>IF(AND(B267=I$1),LOOKUP(9.99999999999999E+307,$I$2:I266)+1,"")</f>
        <v>72</v>
      </c>
      <c r="J267" s="30">
        <f>IF(AND(B267=J$1),LOOKUP(9.99999999999999E+307,$J$2:J266)+1,"")</f>
        <v>72</v>
      </c>
      <c r="K267" s="30">
        <f>IF(AND(B267=K$1),LOOKUP(9.99999999999999E+307,$K$2:K266)+1,"")</f>
        <v>72</v>
      </c>
      <c r="L267" s="30">
        <f>IF(AND(B267=L$1),LOOKUP(9.99999999999999E+307,$L$2:L266)+1,"")</f>
        <v>72</v>
      </c>
      <c r="M267" s="30">
        <f>IF(AND(B267=M$1),LOOKUP(9.99999999999999E+307,$M$2:M266)+1,"")</f>
        <v>72</v>
      </c>
      <c r="N267" s="30">
        <f>IF(AND($B267=N$1),LOOKUP(9.99999999999999E+307,$N$2:N266)+1,"")</f>
        <v>72</v>
      </c>
      <c r="O267" s="30">
        <f>IF(AND($B267=O$1),LOOKUP(9.99999999999999E+307,$O$2:O266)+1,"")</f>
        <v>72</v>
      </c>
      <c r="P267" s="30">
        <f>IF(AND($B267=P$1),LOOKUP(9.99999999999999E+307,$P$2:P266)+1,"")</f>
        <v>72</v>
      </c>
      <c r="Q267" s="30">
        <f>IF(AND($B267=Q$1),LOOKUP(9.99999999999999E+307,$Q$2:Q266)+1,"")</f>
        <v>72</v>
      </c>
      <c r="R267" s="30">
        <f>IF(AND($B267=R$1),LOOKUP(9.99999999999999E+307,$R$2:R266)+1,"")</f>
        <v>72</v>
      </c>
      <c r="S267" s="314"/>
      <c r="T267" s="274"/>
      <c r="U267" s="274"/>
      <c r="Z267" s="258" t="str">
        <f t="shared" si="31"/>
        <v/>
      </c>
      <c r="AA267" s="258" t="str">
        <f t="shared" si="32"/>
        <v/>
      </c>
      <c r="AB267" s="259">
        <f t="shared" si="26"/>
        <v>0</v>
      </c>
      <c r="AC267" s="259">
        <f t="shared" si="27"/>
        <v>1807</v>
      </c>
      <c r="AD267" s="260" t="str">
        <f t="shared" si="28"/>
        <v/>
      </c>
      <c r="AE267" s="253" t="str">
        <f t="shared" si="29"/>
        <v>-</v>
      </c>
    </row>
    <row r="268" spans="1:31" ht="20.100000000000001" customHeight="1" x14ac:dyDescent="0.5">
      <c r="A268" s="30">
        <v>266</v>
      </c>
      <c r="B268" s="236"/>
      <c r="C268" s="261"/>
      <c r="D268" s="261"/>
      <c r="E268" s="273"/>
      <c r="F268" s="270"/>
      <c r="G268" s="257" t="str">
        <f t="shared" si="30"/>
        <v/>
      </c>
      <c r="H268" s="30" t="str">
        <f>IF(AND(S268=H$1),LOOKUP(9.99999999999999E+307,$H$2:H267)+1,"")</f>
        <v/>
      </c>
      <c r="I268" s="30">
        <f>IF(AND(B268=I$1),LOOKUP(9.99999999999999E+307,$I$2:I267)+1,"")</f>
        <v>73</v>
      </c>
      <c r="J268" s="30">
        <f>IF(AND(B268=J$1),LOOKUP(9.99999999999999E+307,$J$2:J267)+1,"")</f>
        <v>73</v>
      </c>
      <c r="K268" s="30">
        <f>IF(AND(B268=K$1),LOOKUP(9.99999999999999E+307,$K$2:K267)+1,"")</f>
        <v>73</v>
      </c>
      <c r="L268" s="30">
        <f>IF(AND(B268=L$1),LOOKUP(9.99999999999999E+307,$L$2:L267)+1,"")</f>
        <v>73</v>
      </c>
      <c r="M268" s="30">
        <f>IF(AND(B268=M$1),LOOKUP(9.99999999999999E+307,$M$2:M267)+1,"")</f>
        <v>73</v>
      </c>
      <c r="N268" s="30">
        <f>IF(AND($B268=N$1),LOOKUP(9.99999999999999E+307,$N$2:N267)+1,"")</f>
        <v>73</v>
      </c>
      <c r="O268" s="30">
        <f>IF(AND($B268=O$1),LOOKUP(9.99999999999999E+307,$O$2:O267)+1,"")</f>
        <v>73</v>
      </c>
      <c r="P268" s="30">
        <f>IF(AND($B268=P$1),LOOKUP(9.99999999999999E+307,$P$2:P267)+1,"")</f>
        <v>73</v>
      </c>
      <c r="Q268" s="30">
        <f>IF(AND($B268=Q$1),LOOKUP(9.99999999999999E+307,$Q$2:Q267)+1,"")</f>
        <v>73</v>
      </c>
      <c r="R268" s="30">
        <f>IF(AND($B268=R$1),LOOKUP(9.99999999999999E+307,$R$2:R267)+1,"")</f>
        <v>73</v>
      </c>
      <c r="S268" s="314"/>
      <c r="T268" s="274"/>
      <c r="U268" s="274"/>
      <c r="Z268" s="258" t="str">
        <f t="shared" si="31"/>
        <v/>
      </c>
      <c r="AA268" s="258" t="str">
        <f t="shared" si="32"/>
        <v/>
      </c>
      <c r="AB268" s="259">
        <f t="shared" si="26"/>
        <v>0</v>
      </c>
      <c r="AC268" s="259">
        <f t="shared" si="27"/>
        <v>1807</v>
      </c>
      <c r="AD268" s="260" t="str">
        <f t="shared" si="28"/>
        <v/>
      </c>
      <c r="AE268" s="253" t="str">
        <f t="shared" si="29"/>
        <v>-</v>
      </c>
    </row>
    <row r="269" spans="1:31" ht="20.100000000000001" customHeight="1" x14ac:dyDescent="0.5">
      <c r="A269" s="30">
        <v>267</v>
      </c>
      <c r="B269" s="236"/>
      <c r="C269" s="261"/>
      <c r="D269" s="261"/>
      <c r="E269" s="273"/>
      <c r="F269" s="270"/>
      <c r="G269" s="257" t="str">
        <f t="shared" si="30"/>
        <v/>
      </c>
      <c r="H269" s="30" t="str">
        <f>IF(AND(S269=H$1),LOOKUP(9.99999999999999E+307,$H$2:H268)+1,"")</f>
        <v/>
      </c>
      <c r="I269" s="30">
        <f>IF(AND(B269=I$1),LOOKUP(9.99999999999999E+307,$I$2:I268)+1,"")</f>
        <v>74</v>
      </c>
      <c r="J269" s="30">
        <f>IF(AND(B269=J$1),LOOKUP(9.99999999999999E+307,$J$2:J268)+1,"")</f>
        <v>74</v>
      </c>
      <c r="K269" s="30">
        <f>IF(AND(B269=K$1),LOOKUP(9.99999999999999E+307,$K$2:K268)+1,"")</f>
        <v>74</v>
      </c>
      <c r="L269" s="30">
        <f>IF(AND(B269=L$1),LOOKUP(9.99999999999999E+307,$L$2:L268)+1,"")</f>
        <v>74</v>
      </c>
      <c r="M269" s="30">
        <f>IF(AND(B269=M$1),LOOKUP(9.99999999999999E+307,$M$2:M268)+1,"")</f>
        <v>74</v>
      </c>
      <c r="N269" s="30">
        <f>IF(AND($B269=N$1),LOOKUP(9.99999999999999E+307,$N$2:N268)+1,"")</f>
        <v>74</v>
      </c>
      <c r="O269" s="30">
        <f>IF(AND($B269=O$1),LOOKUP(9.99999999999999E+307,$O$2:O268)+1,"")</f>
        <v>74</v>
      </c>
      <c r="P269" s="30">
        <f>IF(AND($B269=P$1),LOOKUP(9.99999999999999E+307,$P$2:P268)+1,"")</f>
        <v>74</v>
      </c>
      <c r="Q269" s="30">
        <f>IF(AND($B269=Q$1),LOOKUP(9.99999999999999E+307,$Q$2:Q268)+1,"")</f>
        <v>74</v>
      </c>
      <c r="R269" s="30">
        <f>IF(AND($B269=R$1),LOOKUP(9.99999999999999E+307,$R$2:R268)+1,"")</f>
        <v>74</v>
      </c>
      <c r="S269" s="314"/>
      <c r="T269" s="274"/>
      <c r="U269" s="274"/>
      <c r="Z269" s="258" t="str">
        <f t="shared" si="31"/>
        <v/>
      </c>
      <c r="AA269" s="258" t="str">
        <f t="shared" si="32"/>
        <v/>
      </c>
      <c r="AB269" s="259">
        <f t="shared" si="26"/>
        <v>0</v>
      </c>
      <c r="AC269" s="259">
        <f t="shared" si="27"/>
        <v>1807</v>
      </c>
      <c r="AD269" s="260" t="str">
        <f t="shared" si="28"/>
        <v/>
      </c>
      <c r="AE269" s="253" t="str">
        <f t="shared" si="29"/>
        <v>-</v>
      </c>
    </row>
    <row r="270" spans="1:31" ht="20.100000000000001" customHeight="1" x14ac:dyDescent="0.5">
      <c r="A270" s="30">
        <v>268</v>
      </c>
      <c r="B270" s="236"/>
      <c r="C270" s="261"/>
      <c r="D270" s="261"/>
      <c r="E270" s="273"/>
      <c r="F270" s="270"/>
      <c r="G270" s="257" t="str">
        <f t="shared" si="30"/>
        <v/>
      </c>
      <c r="H270" s="30" t="str">
        <f>IF(AND(S270=H$1),LOOKUP(9.99999999999999E+307,$H$2:H269)+1,"")</f>
        <v/>
      </c>
      <c r="I270" s="30">
        <f>IF(AND(B270=I$1),LOOKUP(9.99999999999999E+307,$I$2:I269)+1,"")</f>
        <v>75</v>
      </c>
      <c r="J270" s="30">
        <f>IF(AND(B270=J$1),LOOKUP(9.99999999999999E+307,$J$2:J269)+1,"")</f>
        <v>75</v>
      </c>
      <c r="K270" s="30">
        <f>IF(AND(B270=K$1),LOOKUP(9.99999999999999E+307,$K$2:K269)+1,"")</f>
        <v>75</v>
      </c>
      <c r="L270" s="30">
        <f>IF(AND(B270=L$1),LOOKUP(9.99999999999999E+307,$L$2:L269)+1,"")</f>
        <v>75</v>
      </c>
      <c r="M270" s="30">
        <f>IF(AND(B270=M$1),LOOKUP(9.99999999999999E+307,$M$2:M269)+1,"")</f>
        <v>75</v>
      </c>
      <c r="N270" s="30">
        <f>IF(AND($B270=N$1),LOOKUP(9.99999999999999E+307,$N$2:N269)+1,"")</f>
        <v>75</v>
      </c>
      <c r="O270" s="30">
        <f>IF(AND($B270=O$1),LOOKUP(9.99999999999999E+307,$O$2:O269)+1,"")</f>
        <v>75</v>
      </c>
      <c r="P270" s="30">
        <f>IF(AND($B270=P$1),LOOKUP(9.99999999999999E+307,$P$2:P269)+1,"")</f>
        <v>75</v>
      </c>
      <c r="Q270" s="30">
        <f>IF(AND($B270=Q$1),LOOKUP(9.99999999999999E+307,$Q$2:Q269)+1,"")</f>
        <v>75</v>
      </c>
      <c r="R270" s="30">
        <f>IF(AND($B270=R$1),LOOKUP(9.99999999999999E+307,$R$2:R269)+1,"")</f>
        <v>75</v>
      </c>
      <c r="S270" s="314"/>
      <c r="T270" s="274"/>
      <c r="U270" s="274"/>
      <c r="Z270" s="258" t="str">
        <f t="shared" si="31"/>
        <v/>
      </c>
      <c r="AA270" s="258" t="str">
        <f t="shared" si="32"/>
        <v/>
      </c>
      <c r="AB270" s="259">
        <f t="shared" si="26"/>
        <v>0</v>
      </c>
      <c r="AC270" s="259">
        <f t="shared" si="27"/>
        <v>1807</v>
      </c>
      <c r="AD270" s="260" t="str">
        <f t="shared" si="28"/>
        <v/>
      </c>
      <c r="AE270" s="253" t="str">
        <f t="shared" si="29"/>
        <v>-</v>
      </c>
    </row>
    <row r="271" spans="1:31" ht="20.100000000000001" customHeight="1" x14ac:dyDescent="0.5">
      <c r="A271" s="30">
        <v>269</v>
      </c>
      <c r="B271" s="236"/>
      <c r="C271" s="261"/>
      <c r="D271" s="261"/>
      <c r="E271" s="273"/>
      <c r="F271" s="270"/>
      <c r="G271" s="257" t="str">
        <f t="shared" si="30"/>
        <v/>
      </c>
      <c r="H271" s="30" t="str">
        <f>IF(AND(S271=H$1),LOOKUP(9.99999999999999E+307,$H$2:H270)+1,"")</f>
        <v/>
      </c>
      <c r="I271" s="30">
        <f>IF(AND(B271=I$1),LOOKUP(9.99999999999999E+307,$I$2:I270)+1,"")</f>
        <v>76</v>
      </c>
      <c r="J271" s="30">
        <f>IF(AND(B271=J$1),LOOKUP(9.99999999999999E+307,$J$2:J270)+1,"")</f>
        <v>76</v>
      </c>
      <c r="K271" s="30">
        <f>IF(AND(B271=K$1),LOOKUP(9.99999999999999E+307,$K$2:K270)+1,"")</f>
        <v>76</v>
      </c>
      <c r="L271" s="30">
        <f>IF(AND(B271=L$1),LOOKUP(9.99999999999999E+307,$L$2:L270)+1,"")</f>
        <v>76</v>
      </c>
      <c r="M271" s="30">
        <f>IF(AND(B271=M$1),LOOKUP(9.99999999999999E+307,$M$2:M270)+1,"")</f>
        <v>76</v>
      </c>
      <c r="N271" s="30">
        <f>IF(AND($B271=N$1),LOOKUP(9.99999999999999E+307,$N$2:N270)+1,"")</f>
        <v>76</v>
      </c>
      <c r="O271" s="30">
        <f>IF(AND($B271=O$1),LOOKUP(9.99999999999999E+307,$O$2:O270)+1,"")</f>
        <v>76</v>
      </c>
      <c r="P271" s="30">
        <f>IF(AND($B271=P$1),LOOKUP(9.99999999999999E+307,$P$2:P270)+1,"")</f>
        <v>76</v>
      </c>
      <c r="Q271" s="30">
        <f>IF(AND($B271=Q$1),LOOKUP(9.99999999999999E+307,$Q$2:Q270)+1,"")</f>
        <v>76</v>
      </c>
      <c r="R271" s="30">
        <f>IF(AND($B271=R$1),LOOKUP(9.99999999999999E+307,$R$2:R270)+1,"")</f>
        <v>76</v>
      </c>
      <c r="S271" s="314"/>
      <c r="T271" s="274"/>
      <c r="U271" s="274"/>
      <c r="Z271" s="258" t="str">
        <f t="shared" si="31"/>
        <v/>
      </c>
      <c r="AA271" s="258" t="str">
        <f t="shared" si="32"/>
        <v/>
      </c>
      <c r="AB271" s="259">
        <f t="shared" si="26"/>
        <v>0</v>
      </c>
      <c r="AC271" s="259">
        <f t="shared" si="27"/>
        <v>1807</v>
      </c>
      <c r="AD271" s="260" t="str">
        <f t="shared" si="28"/>
        <v/>
      </c>
      <c r="AE271" s="253" t="str">
        <f t="shared" si="29"/>
        <v>-</v>
      </c>
    </row>
    <row r="272" spans="1:31" ht="20.100000000000001" customHeight="1" x14ac:dyDescent="0.5">
      <c r="A272" s="30">
        <v>270</v>
      </c>
      <c r="B272" s="236"/>
      <c r="C272" s="261"/>
      <c r="D272" s="261"/>
      <c r="E272" s="273"/>
      <c r="F272" s="270"/>
      <c r="G272" s="257" t="str">
        <f t="shared" si="30"/>
        <v/>
      </c>
      <c r="H272" s="30" t="str">
        <f>IF(AND(S272=H$1),LOOKUP(9.99999999999999E+307,$H$2:H271)+1,"")</f>
        <v/>
      </c>
      <c r="I272" s="30">
        <f>IF(AND(B272=I$1),LOOKUP(9.99999999999999E+307,$I$2:I271)+1,"")</f>
        <v>77</v>
      </c>
      <c r="J272" s="30">
        <f>IF(AND(B272=J$1),LOOKUP(9.99999999999999E+307,$J$2:J271)+1,"")</f>
        <v>77</v>
      </c>
      <c r="K272" s="30">
        <f>IF(AND(B272=K$1),LOOKUP(9.99999999999999E+307,$K$2:K271)+1,"")</f>
        <v>77</v>
      </c>
      <c r="L272" s="30">
        <f>IF(AND(B272=L$1),LOOKUP(9.99999999999999E+307,$L$2:L271)+1,"")</f>
        <v>77</v>
      </c>
      <c r="M272" s="30">
        <f>IF(AND(B272=M$1),LOOKUP(9.99999999999999E+307,$M$2:M271)+1,"")</f>
        <v>77</v>
      </c>
      <c r="N272" s="30">
        <f>IF(AND($B272=N$1),LOOKUP(9.99999999999999E+307,$N$2:N271)+1,"")</f>
        <v>77</v>
      </c>
      <c r="O272" s="30">
        <f>IF(AND($B272=O$1),LOOKUP(9.99999999999999E+307,$O$2:O271)+1,"")</f>
        <v>77</v>
      </c>
      <c r="P272" s="30">
        <f>IF(AND($B272=P$1),LOOKUP(9.99999999999999E+307,$P$2:P271)+1,"")</f>
        <v>77</v>
      </c>
      <c r="Q272" s="30">
        <f>IF(AND($B272=Q$1),LOOKUP(9.99999999999999E+307,$Q$2:Q271)+1,"")</f>
        <v>77</v>
      </c>
      <c r="R272" s="30">
        <f>IF(AND($B272=R$1),LOOKUP(9.99999999999999E+307,$R$2:R271)+1,"")</f>
        <v>77</v>
      </c>
      <c r="S272" s="314"/>
      <c r="T272" s="274"/>
      <c r="U272" s="274"/>
      <c r="Z272" s="258" t="str">
        <f t="shared" si="31"/>
        <v/>
      </c>
      <c r="AA272" s="258" t="str">
        <f t="shared" si="32"/>
        <v/>
      </c>
      <c r="AB272" s="259">
        <f t="shared" si="26"/>
        <v>0</v>
      </c>
      <c r="AC272" s="259">
        <f t="shared" si="27"/>
        <v>1807</v>
      </c>
      <c r="AD272" s="260" t="str">
        <f t="shared" si="28"/>
        <v/>
      </c>
      <c r="AE272" s="253" t="str">
        <f t="shared" si="29"/>
        <v>-</v>
      </c>
    </row>
    <row r="273" spans="1:31" ht="20.100000000000001" customHeight="1" x14ac:dyDescent="0.5">
      <c r="A273" s="30">
        <v>271</v>
      </c>
      <c r="B273" s="236"/>
      <c r="C273" s="261"/>
      <c r="D273" s="261"/>
      <c r="E273" s="273"/>
      <c r="F273" s="270"/>
      <c r="G273" s="257" t="str">
        <f t="shared" si="30"/>
        <v/>
      </c>
      <c r="H273" s="30" t="str">
        <f>IF(AND(S273=H$1),LOOKUP(9.99999999999999E+307,$H$2:H272)+1,"")</f>
        <v/>
      </c>
      <c r="I273" s="30">
        <f>IF(AND(B273=I$1),LOOKUP(9.99999999999999E+307,$I$2:I272)+1,"")</f>
        <v>78</v>
      </c>
      <c r="J273" s="30">
        <f>IF(AND(B273=J$1),LOOKUP(9.99999999999999E+307,$J$2:J272)+1,"")</f>
        <v>78</v>
      </c>
      <c r="K273" s="30">
        <f>IF(AND(B273=K$1),LOOKUP(9.99999999999999E+307,$K$2:K272)+1,"")</f>
        <v>78</v>
      </c>
      <c r="L273" s="30">
        <f>IF(AND(B273=L$1),LOOKUP(9.99999999999999E+307,$L$2:L272)+1,"")</f>
        <v>78</v>
      </c>
      <c r="M273" s="30">
        <f>IF(AND(B273=M$1),LOOKUP(9.99999999999999E+307,$M$2:M272)+1,"")</f>
        <v>78</v>
      </c>
      <c r="N273" s="30">
        <f>IF(AND($B273=N$1),LOOKUP(9.99999999999999E+307,$N$2:N272)+1,"")</f>
        <v>78</v>
      </c>
      <c r="O273" s="30">
        <f>IF(AND($B273=O$1),LOOKUP(9.99999999999999E+307,$O$2:O272)+1,"")</f>
        <v>78</v>
      </c>
      <c r="P273" s="30">
        <f>IF(AND($B273=P$1),LOOKUP(9.99999999999999E+307,$P$2:P272)+1,"")</f>
        <v>78</v>
      </c>
      <c r="Q273" s="30">
        <f>IF(AND($B273=Q$1),LOOKUP(9.99999999999999E+307,$Q$2:Q272)+1,"")</f>
        <v>78</v>
      </c>
      <c r="R273" s="30">
        <f>IF(AND($B273=R$1),LOOKUP(9.99999999999999E+307,$R$2:R272)+1,"")</f>
        <v>78</v>
      </c>
      <c r="S273" s="314"/>
      <c r="T273" s="274"/>
      <c r="U273" s="274"/>
      <c r="Z273" s="258" t="str">
        <f t="shared" si="31"/>
        <v/>
      </c>
      <c r="AA273" s="258" t="str">
        <f t="shared" si="32"/>
        <v/>
      </c>
      <c r="AB273" s="259">
        <f t="shared" si="26"/>
        <v>0</v>
      </c>
      <c r="AC273" s="259">
        <f t="shared" si="27"/>
        <v>1807</v>
      </c>
      <c r="AD273" s="260" t="str">
        <f t="shared" si="28"/>
        <v/>
      </c>
      <c r="AE273" s="253" t="str">
        <f t="shared" si="29"/>
        <v>-</v>
      </c>
    </row>
    <row r="274" spans="1:31" ht="20.100000000000001" customHeight="1" x14ac:dyDescent="0.5">
      <c r="A274" s="30">
        <v>272</v>
      </c>
      <c r="B274" s="236"/>
      <c r="C274" s="261"/>
      <c r="D274" s="261"/>
      <c r="E274" s="273"/>
      <c r="F274" s="270"/>
      <c r="G274" s="257" t="str">
        <f t="shared" si="30"/>
        <v/>
      </c>
      <c r="H274" s="30" t="str">
        <f>IF(AND(S274=H$1),LOOKUP(9.99999999999999E+307,$H$2:H273)+1,"")</f>
        <v/>
      </c>
      <c r="I274" s="30">
        <f>IF(AND(B274=I$1),LOOKUP(9.99999999999999E+307,$I$2:I273)+1,"")</f>
        <v>79</v>
      </c>
      <c r="J274" s="30">
        <f>IF(AND(B274=J$1),LOOKUP(9.99999999999999E+307,$J$2:J273)+1,"")</f>
        <v>79</v>
      </c>
      <c r="K274" s="30">
        <f>IF(AND(B274=K$1),LOOKUP(9.99999999999999E+307,$K$2:K273)+1,"")</f>
        <v>79</v>
      </c>
      <c r="L274" s="30">
        <f>IF(AND(B274=L$1),LOOKUP(9.99999999999999E+307,$L$2:L273)+1,"")</f>
        <v>79</v>
      </c>
      <c r="M274" s="30">
        <f>IF(AND(B274=M$1),LOOKUP(9.99999999999999E+307,$M$2:M273)+1,"")</f>
        <v>79</v>
      </c>
      <c r="N274" s="30">
        <f>IF(AND($B274=N$1),LOOKUP(9.99999999999999E+307,$N$2:N273)+1,"")</f>
        <v>79</v>
      </c>
      <c r="O274" s="30">
        <f>IF(AND($B274=O$1),LOOKUP(9.99999999999999E+307,$O$2:O273)+1,"")</f>
        <v>79</v>
      </c>
      <c r="P274" s="30">
        <f>IF(AND($B274=P$1),LOOKUP(9.99999999999999E+307,$P$2:P273)+1,"")</f>
        <v>79</v>
      </c>
      <c r="Q274" s="30">
        <f>IF(AND($B274=Q$1),LOOKUP(9.99999999999999E+307,$Q$2:Q273)+1,"")</f>
        <v>79</v>
      </c>
      <c r="R274" s="30">
        <f>IF(AND($B274=R$1),LOOKUP(9.99999999999999E+307,$R$2:R273)+1,"")</f>
        <v>79</v>
      </c>
      <c r="S274" s="314"/>
      <c r="T274" s="274"/>
      <c r="U274" s="274"/>
      <c r="Z274" s="258" t="str">
        <f t="shared" si="31"/>
        <v/>
      </c>
      <c r="AA274" s="258" t="str">
        <f t="shared" si="32"/>
        <v/>
      </c>
      <c r="AB274" s="259">
        <f t="shared" si="26"/>
        <v>0</v>
      </c>
      <c r="AC274" s="259">
        <f t="shared" si="27"/>
        <v>1807</v>
      </c>
      <c r="AD274" s="260" t="str">
        <f t="shared" si="28"/>
        <v/>
      </c>
      <c r="AE274" s="253" t="str">
        <f t="shared" si="29"/>
        <v>-</v>
      </c>
    </row>
    <row r="275" spans="1:31" ht="20.100000000000001" customHeight="1" x14ac:dyDescent="0.5">
      <c r="A275" s="30">
        <v>273</v>
      </c>
      <c r="B275" s="236"/>
      <c r="C275" s="261"/>
      <c r="D275" s="261"/>
      <c r="E275" s="273"/>
      <c r="F275" s="270"/>
      <c r="G275" s="257" t="str">
        <f t="shared" si="30"/>
        <v/>
      </c>
      <c r="H275" s="30" t="str">
        <f>IF(AND(S275=H$1),LOOKUP(9.99999999999999E+307,$H$2:H274)+1,"")</f>
        <v/>
      </c>
      <c r="I275" s="30">
        <f>IF(AND(B275=I$1),LOOKUP(9.99999999999999E+307,$I$2:I274)+1,"")</f>
        <v>80</v>
      </c>
      <c r="J275" s="30">
        <f>IF(AND(B275=J$1),LOOKUP(9.99999999999999E+307,$J$2:J274)+1,"")</f>
        <v>80</v>
      </c>
      <c r="K275" s="30">
        <f>IF(AND(B275=K$1),LOOKUP(9.99999999999999E+307,$K$2:K274)+1,"")</f>
        <v>80</v>
      </c>
      <c r="L275" s="30">
        <f>IF(AND(B275=L$1),LOOKUP(9.99999999999999E+307,$L$2:L274)+1,"")</f>
        <v>80</v>
      </c>
      <c r="M275" s="30">
        <f>IF(AND(B275=M$1),LOOKUP(9.99999999999999E+307,$M$2:M274)+1,"")</f>
        <v>80</v>
      </c>
      <c r="N275" s="30">
        <f>IF(AND($B275=N$1),LOOKUP(9.99999999999999E+307,$N$2:N274)+1,"")</f>
        <v>80</v>
      </c>
      <c r="O275" s="30">
        <f>IF(AND($B275=O$1),LOOKUP(9.99999999999999E+307,$O$2:O274)+1,"")</f>
        <v>80</v>
      </c>
      <c r="P275" s="30">
        <f>IF(AND($B275=P$1),LOOKUP(9.99999999999999E+307,$P$2:P274)+1,"")</f>
        <v>80</v>
      </c>
      <c r="Q275" s="30">
        <f>IF(AND($B275=Q$1),LOOKUP(9.99999999999999E+307,$Q$2:Q274)+1,"")</f>
        <v>80</v>
      </c>
      <c r="R275" s="30">
        <f>IF(AND($B275=R$1),LOOKUP(9.99999999999999E+307,$R$2:R274)+1,"")</f>
        <v>80</v>
      </c>
      <c r="S275" s="314"/>
      <c r="T275" s="274"/>
      <c r="U275" s="274"/>
      <c r="Z275" s="258" t="str">
        <f t="shared" si="31"/>
        <v/>
      </c>
      <c r="AA275" s="258" t="str">
        <f t="shared" si="32"/>
        <v/>
      </c>
      <c r="AB275" s="259">
        <f t="shared" si="26"/>
        <v>0</v>
      </c>
      <c r="AC275" s="259">
        <f t="shared" si="27"/>
        <v>1807</v>
      </c>
      <c r="AD275" s="260" t="str">
        <f t="shared" si="28"/>
        <v/>
      </c>
      <c r="AE275" s="253" t="str">
        <f t="shared" si="29"/>
        <v>-</v>
      </c>
    </row>
    <row r="276" spans="1:31" ht="20.100000000000001" customHeight="1" x14ac:dyDescent="0.5">
      <c r="A276" s="30">
        <v>274</v>
      </c>
      <c r="B276" s="236"/>
      <c r="C276" s="261"/>
      <c r="D276" s="261"/>
      <c r="E276" s="273"/>
      <c r="F276" s="270"/>
      <c r="G276" s="257" t="str">
        <f t="shared" si="30"/>
        <v/>
      </c>
      <c r="H276" s="30" t="str">
        <f>IF(AND(S276=H$1),LOOKUP(9.99999999999999E+307,$H$2:H275)+1,"")</f>
        <v/>
      </c>
      <c r="I276" s="30">
        <f>IF(AND(B276=I$1),LOOKUP(9.99999999999999E+307,$I$2:I275)+1,"")</f>
        <v>81</v>
      </c>
      <c r="J276" s="30">
        <f>IF(AND(B276=J$1),LOOKUP(9.99999999999999E+307,$J$2:J275)+1,"")</f>
        <v>81</v>
      </c>
      <c r="K276" s="30">
        <f>IF(AND(B276=K$1),LOOKUP(9.99999999999999E+307,$K$2:K275)+1,"")</f>
        <v>81</v>
      </c>
      <c r="L276" s="30">
        <f>IF(AND(B276=L$1),LOOKUP(9.99999999999999E+307,$L$2:L275)+1,"")</f>
        <v>81</v>
      </c>
      <c r="M276" s="30">
        <f>IF(AND(B276=M$1),LOOKUP(9.99999999999999E+307,$M$2:M275)+1,"")</f>
        <v>81</v>
      </c>
      <c r="N276" s="30">
        <f>IF(AND($B276=N$1),LOOKUP(9.99999999999999E+307,$N$2:N275)+1,"")</f>
        <v>81</v>
      </c>
      <c r="O276" s="30">
        <f>IF(AND($B276=O$1),LOOKUP(9.99999999999999E+307,$O$2:O275)+1,"")</f>
        <v>81</v>
      </c>
      <c r="P276" s="30">
        <f>IF(AND($B276=P$1),LOOKUP(9.99999999999999E+307,$P$2:P275)+1,"")</f>
        <v>81</v>
      </c>
      <c r="Q276" s="30">
        <f>IF(AND($B276=Q$1),LOOKUP(9.99999999999999E+307,$Q$2:Q275)+1,"")</f>
        <v>81</v>
      </c>
      <c r="R276" s="30">
        <f>IF(AND($B276=R$1),LOOKUP(9.99999999999999E+307,$R$2:R275)+1,"")</f>
        <v>81</v>
      </c>
      <c r="S276" s="314"/>
      <c r="T276" s="274"/>
      <c r="U276" s="274"/>
      <c r="Z276" s="258" t="str">
        <f t="shared" si="31"/>
        <v/>
      </c>
      <c r="AA276" s="258" t="str">
        <f t="shared" si="32"/>
        <v/>
      </c>
      <c r="AB276" s="259">
        <f t="shared" si="26"/>
        <v>0</v>
      </c>
      <c r="AC276" s="259">
        <f t="shared" si="27"/>
        <v>1807</v>
      </c>
      <c r="AD276" s="260" t="str">
        <f t="shared" si="28"/>
        <v/>
      </c>
      <c r="AE276" s="253" t="str">
        <f t="shared" si="29"/>
        <v>-</v>
      </c>
    </row>
    <row r="277" spans="1:31" ht="20.100000000000001" customHeight="1" x14ac:dyDescent="0.5">
      <c r="A277" s="30">
        <v>275</v>
      </c>
      <c r="B277" s="236"/>
      <c r="C277" s="261"/>
      <c r="D277" s="261"/>
      <c r="E277" s="273"/>
      <c r="F277" s="270"/>
      <c r="G277" s="257" t="str">
        <f t="shared" si="30"/>
        <v/>
      </c>
      <c r="H277" s="30" t="str">
        <f>IF(AND(S277=H$1),LOOKUP(9.99999999999999E+307,$H$2:H276)+1,"")</f>
        <v/>
      </c>
      <c r="I277" s="30">
        <f>IF(AND(B277=I$1),LOOKUP(9.99999999999999E+307,$I$2:I276)+1,"")</f>
        <v>82</v>
      </c>
      <c r="J277" s="30">
        <f>IF(AND(B277=J$1),LOOKUP(9.99999999999999E+307,$J$2:J276)+1,"")</f>
        <v>82</v>
      </c>
      <c r="K277" s="30">
        <f>IF(AND(B277=K$1),LOOKUP(9.99999999999999E+307,$K$2:K276)+1,"")</f>
        <v>82</v>
      </c>
      <c r="L277" s="30">
        <f>IF(AND(B277=L$1),LOOKUP(9.99999999999999E+307,$L$2:L276)+1,"")</f>
        <v>82</v>
      </c>
      <c r="M277" s="30">
        <f>IF(AND(B277=M$1),LOOKUP(9.99999999999999E+307,$M$2:M276)+1,"")</f>
        <v>82</v>
      </c>
      <c r="N277" s="30">
        <f>IF(AND($B277=N$1),LOOKUP(9.99999999999999E+307,$N$2:N276)+1,"")</f>
        <v>82</v>
      </c>
      <c r="O277" s="30">
        <f>IF(AND($B277=O$1),LOOKUP(9.99999999999999E+307,$O$2:O276)+1,"")</f>
        <v>82</v>
      </c>
      <c r="P277" s="30">
        <f>IF(AND($B277=P$1),LOOKUP(9.99999999999999E+307,$P$2:P276)+1,"")</f>
        <v>82</v>
      </c>
      <c r="Q277" s="30">
        <f>IF(AND($B277=Q$1),LOOKUP(9.99999999999999E+307,$Q$2:Q276)+1,"")</f>
        <v>82</v>
      </c>
      <c r="R277" s="30">
        <f>IF(AND($B277=R$1),LOOKUP(9.99999999999999E+307,$R$2:R276)+1,"")</f>
        <v>82</v>
      </c>
      <c r="S277" s="314"/>
      <c r="T277" s="274"/>
      <c r="U277" s="274"/>
      <c r="Z277" s="258" t="str">
        <f t="shared" si="31"/>
        <v/>
      </c>
      <c r="AA277" s="258" t="str">
        <f t="shared" si="32"/>
        <v/>
      </c>
      <c r="AB277" s="259">
        <f t="shared" si="26"/>
        <v>0</v>
      </c>
      <c r="AC277" s="259">
        <f t="shared" si="27"/>
        <v>1807</v>
      </c>
      <c r="AD277" s="260" t="str">
        <f t="shared" si="28"/>
        <v/>
      </c>
      <c r="AE277" s="253" t="str">
        <f t="shared" si="29"/>
        <v>-</v>
      </c>
    </row>
    <row r="278" spans="1:31" ht="20.100000000000001" customHeight="1" x14ac:dyDescent="0.5">
      <c r="A278" s="30">
        <v>276</v>
      </c>
      <c r="B278" s="236"/>
      <c r="C278" s="261"/>
      <c r="D278" s="261"/>
      <c r="E278" s="273"/>
      <c r="F278" s="270"/>
      <c r="G278" s="257" t="str">
        <f t="shared" si="30"/>
        <v/>
      </c>
      <c r="H278" s="30" t="str">
        <f>IF(AND(S278=H$1),LOOKUP(9.99999999999999E+307,$H$2:H277)+1,"")</f>
        <v/>
      </c>
      <c r="I278" s="30">
        <f>IF(AND(B278=I$1),LOOKUP(9.99999999999999E+307,$I$2:I277)+1,"")</f>
        <v>83</v>
      </c>
      <c r="J278" s="30">
        <f>IF(AND(B278=J$1),LOOKUP(9.99999999999999E+307,$J$2:J277)+1,"")</f>
        <v>83</v>
      </c>
      <c r="K278" s="30">
        <f>IF(AND(B278=K$1),LOOKUP(9.99999999999999E+307,$K$2:K277)+1,"")</f>
        <v>83</v>
      </c>
      <c r="L278" s="30">
        <f>IF(AND(B278=L$1),LOOKUP(9.99999999999999E+307,$L$2:L277)+1,"")</f>
        <v>83</v>
      </c>
      <c r="M278" s="30">
        <f>IF(AND(B278=M$1),LOOKUP(9.99999999999999E+307,$M$2:M277)+1,"")</f>
        <v>83</v>
      </c>
      <c r="N278" s="30">
        <f>IF(AND($B278=N$1),LOOKUP(9.99999999999999E+307,$N$2:N277)+1,"")</f>
        <v>83</v>
      </c>
      <c r="O278" s="30">
        <f>IF(AND($B278=O$1),LOOKUP(9.99999999999999E+307,$O$2:O277)+1,"")</f>
        <v>83</v>
      </c>
      <c r="P278" s="30">
        <f>IF(AND($B278=P$1),LOOKUP(9.99999999999999E+307,$P$2:P277)+1,"")</f>
        <v>83</v>
      </c>
      <c r="Q278" s="30">
        <f>IF(AND($B278=Q$1),LOOKUP(9.99999999999999E+307,$Q$2:Q277)+1,"")</f>
        <v>83</v>
      </c>
      <c r="R278" s="30">
        <f>IF(AND($B278=R$1),LOOKUP(9.99999999999999E+307,$R$2:R277)+1,"")</f>
        <v>83</v>
      </c>
      <c r="S278" s="314"/>
      <c r="T278" s="274"/>
      <c r="U278" s="274"/>
      <c r="Z278" s="258" t="str">
        <f t="shared" si="31"/>
        <v/>
      </c>
      <c r="AA278" s="258" t="str">
        <f t="shared" si="32"/>
        <v/>
      </c>
      <c r="AB278" s="259">
        <f t="shared" si="26"/>
        <v>0</v>
      </c>
      <c r="AC278" s="259">
        <f t="shared" si="27"/>
        <v>1807</v>
      </c>
      <c r="AD278" s="260" t="str">
        <f t="shared" si="28"/>
        <v/>
      </c>
      <c r="AE278" s="253" t="str">
        <f t="shared" si="29"/>
        <v>-</v>
      </c>
    </row>
    <row r="279" spans="1:31" ht="20.100000000000001" customHeight="1" x14ac:dyDescent="0.5">
      <c r="A279" s="30">
        <v>277</v>
      </c>
      <c r="B279" s="236"/>
      <c r="C279" s="261"/>
      <c r="D279" s="261"/>
      <c r="E279" s="273"/>
      <c r="F279" s="270"/>
      <c r="G279" s="257" t="str">
        <f t="shared" si="30"/>
        <v/>
      </c>
      <c r="H279" s="30" t="str">
        <f>IF(AND(S279=H$1),LOOKUP(9.99999999999999E+307,$H$2:H278)+1,"")</f>
        <v/>
      </c>
      <c r="I279" s="30">
        <f>IF(AND(B279=I$1),LOOKUP(9.99999999999999E+307,$I$2:I278)+1,"")</f>
        <v>84</v>
      </c>
      <c r="J279" s="30">
        <f>IF(AND(B279=J$1),LOOKUP(9.99999999999999E+307,$J$2:J278)+1,"")</f>
        <v>84</v>
      </c>
      <c r="K279" s="30">
        <f>IF(AND(B279=K$1),LOOKUP(9.99999999999999E+307,$K$2:K278)+1,"")</f>
        <v>84</v>
      </c>
      <c r="L279" s="30">
        <f>IF(AND(B279=L$1),LOOKUP(9.99999999999999E+307,$L$2:L278)+1,"")</f>
        <v>84</v>
      </c>
      <c r="M279" s="30">
        <f>IF(AND(B279=M$1),LOOKUP(9.99999999999999E+307,$M$2:M278)+1,"")</f>
        <v>84</v>
      </c>
      <c r="N279" s="30">
        <f>IF(AND($B279=N$1),LOOKUP(9.99999999999999E+307,$N$2:N278)+1,"")</f>
        <v>84</v>
      </c>
      <c r="O279" s="30">
        <f>IF(AND($B279=O$1),LOOKUP(9.99999999999999E+307,$O$2:O278)+1,"")</f>
        <v>84</v>
      </c>
      <c r="P279" s="30">
        <f>IF(AND($B279=P$1),LOOKUP(9.99999999999999E+307,$P$2:P278)+1,"")</f>
        <v>84</v>
      </c>
      <c r="Q279" s="30">
        <f>IF(AND($B279=Q$1),LOOKUP(9.99999999999999E+307,$Q$2:Q278)+1,"")</f>
        <v>84</v>
      </c>
      <c r="R279" s="30">
        <f>IF(AND($B279=R$1),LOOKUP(9.99999999999999E+307,$R$2:R278)+1,"")</f>
        <v>84</v>
      </c>
      <c r="S279" s="314"/>
      <c r="T279" s="274"/>
      <c r="U279" s="274"/>
      <c r="Z279" s="258" t="str">
        <f t="shared" si="31"/>
        <v/>
      </c>
      <c r="AA279" s="258" t="str">
        <f t="shared" si="32"/>
        <v/>
      </c>
      <c r="AB279" s="259">
        <f t="shared" si="26"/>
        <v>0</v>
      </c>
      <c r="AC279" s="259">
        <f t="shared" si="27"/>
        <v>1807</v>
      </c>
      <c r="AD279" s="260" t="str">
        <f t="shared" si="28"/>
        <v/>
      </c>
      <c r="AE279" s="253" t="str">
        <f t="shared" si="29"/>
        <v>-</v>
      </c>
    </row>
    <row r="280" spans="1:31" ht="20.100000000000001" customHeight="1" x14ac:dyDescent="0.5">
      <c r="A280" s="30">
        <v>278</v>
      </c>
      <c r="B280" s="236"/>
      <c r="C280" s="261"/>
      <c r="D280" s="261"/>
      <c r="E280" s="273"/>
      <c r="F280" s="270"/>
      <c r="G280" s="257" t="str">
        <f t="shared" si="30"/>
        <v/>
      </c>
      <c r="H280" s="30" t="str">
        <f>IF(AND(S280=H$1),LOOKUP(9.99999999999999E+307,$H$2:H279)+1,"")</f>
        <v/>
      </c>
      <c r="I280" s="30">
        <f>IF(AND(B280=I$1),LOOKUP(9.99999999999999E+307,$I$2:I279)+1,"")</f>
        <v>85</v>
      </c>
      <c r="J280" s="30">
        <f>IF(AND(B280=J$1),LOOKUP(9.99999999999999E+307,$J$2:J279)+1,"")</f>
        <v>85</v>
      </c>
      <c r="K280" s="30">
        <f>IF(AND(B280=K$1),LOOKUP(9.99999999999999E+307,$K$2:K279)+1,"")</f>
        <v>85</v>
      </c>
      <c r="L280" s="30">
        <f>IF(AND(B280=L$1),LOOKUP(9.99999999999999E+307,$L$2:L279)+1,"")</f>
        <v>85</v>
      </c>
      <c r="M280" s="30">
        <f>IF(AND(B280=M$1),LOOKUP(9.99999999999999E+307,$M$2:M279)+1,"")</f>
        <v>85</v>
      </c>
      <c r="N280" s="30">
        <f>IF(AND($B280=N$1),LOOKUP(9.99999999999999E+307,$N$2:N279)+1,"")</f>
        <v>85</v>
      </c>
      <c r="O280" s="30">
        <f>IF(AND($B280=O$1),LOOKUP(9.99999999999999E+307,$O$2:O279)+1,"")</f>
        <v>85</v>
      </c>
      <c r="P280" s="30">
        <f>IF(AND($B280=P$1),LOOKUP(9.99999999999999E+307,$P$2:P279)+1,"")</f>
        <v>85</v>
      </c>
      <c r="Q280" s="30">
        <f>IF(AND($B280=Q$1),LOOKUP(9.99999999999999E+307,$Q$2:Q279)+1,"")</f>
        <v>85</v>
      </c>
      <c r="R280" s="30">
        <f>IF(AND($B280=R$1),LOOKUP(9.99999999999999E+307,$R$2:R279)+1,"")</f>
        <v>85</v>
      </c>
      <c r="S280" s="314"/>
      <c r="T280" s="274"/>
      <c r="U280" s="274"/>
      <c r="Z280" s="258" t="str">
        <f t="shared" si="31"/>
        <v/>
      </c>
      <c r="AA280" s="258" t="str">
        <f t="shared" si="32"/>
        <v/>
      </c>
      <c r="AB280" s="259">
        <f t="shared" si="26"/>
        <v>0</v>
      </c>
      <c r="AC280" s="259">
        <f t="shared" si="27"/>
        <v>1807</v>
      </c>
      <c r="AD280" s="260" t="str">
        <f t="shared" si="28"/>
        <v/>
      </c>
      <c r="AE280" s="253" t="str">
        <f t="shared" si="29"/>
        <v>-</v>
      </c>
    </row>
    <row r="281" spans="1:31" ht="20.100000000000001" customHeight="1" x14ac:dyDescent="0.5">
      <c r="A281" s="30">
        <v>279</v>
      </c>
      <c r="B281" s="236"/>
      <c r="C281" s="261"/>
      <c r="D281" s="261"/>
      <c r="E281" s="273"/>
      <c r="F281" s="273"/>
      <c r="G281" s="257" t="str">
        <f t="shared" si="30"/>
        <v/>
      </c>
      <c r="H281" s="30" t="str">
        <f>IF(AND(S281=H$1),LOOKUP(9.99999999999999E+307,$H$2:H280)+1,"")</f>
        <v/>
      </c>
      <c r="I281" s="30">
        <f>IF(AND(B281=I$1),LOOKUP(9.99999999999999E+307,$I$2:I280)+1,"")</f>
        <v>86</v>
      </c>
      <c r="J281" s="30">
        <f>IF(AND(B281=J$1),LOOKUP(9.99999999999999E+307,$J$2:J280)+1,"")</f>
        <v>86</v>
      </c>
      <c r="K281" s="30">
        <f>IF(AND(B281=K$1),LOOKUP(9.99999999999999E+307,$K$2:K280)+1,"")</f>
        <v>86</v>
      </c>
      <c r="L281" s="30">
        <f>IF(AND(B281=L$1),LOOKUP(9.99999999999999E+307,$L$2:L280)+1,"")</f>
        <v>86</v>
      </c>
      <c r="M281" s="30">
        <f>IF(AND(B281=M$1),LOOKUP(9.99999999999999E+307,$M$2:M280)+1,"")</f>
        <v>86</v>
      </c>
      <c r="N281" s="30">
        <f>IF(AND($B281=N$1),LOOKUP(9.99999999999999E+307,$N$2:N280)+1,"")</f>
        <v>86</v>
      </c>
      <c r="O281" s="30">
        <f>IF(AND($B281=O$1),LOOKUP(9.99999999999999E+307,$O$2:O280)+1,"")</f>
        <v>86</v>
      </c>
      <c r="P281" s="30">
        <f>IF(AND($B281=P$1),LOOKUP(9.99999999999999E+307,$P$2:P280)+1,"")</f>
        <v>86</v>
      </c>
      <c r="Q281" s="30">
        <f>IF(AND($B281=Q$1),LOOKUP(9.99999999999999E+307,$Q$2:Q280)+1,"")</f>
        <v>86</v>
      </c>
      <c r="R281" s="30">
        <f>IF(AND($B281=R$1),LOOKUP(9.99999999999999E+307,$R$2:R280)+1,"")</f>
        <v>86</v>
      </c>
      <c r="S281" s="314"/>
      <c r="T281" s="274"/>
      <c r="U281" s="274"/>
      <c r="Z281" s="258" t="str">
        <f t="shared" si="31"/>
        <v/>
      </c>
      <c r="AA281" s="258" t="str">
        <f t="shared" si="32"/>
        <v/>
      </c>
      <c r="AB281" s="259">
        <f t="shared" si="26"/>
        <v>0</v>
      </c>
      <c r="AC281" s="259">
        <f t="shared" si="27"/>
        <v>1807</v>
      </c>
      <c r="AD281" s="260" t="str">
        <f t="shared" si="28"/>
        <v/>
      </c>
      <c r="AE281" s="253" t="str">
        <f t="shared" si="29"/>
        <v>-</v>
      </c>
    </row>
    <row r="282" spans="1:31" ht="20.100000000000001" customHeight="1" x14ac:dyDescent="0.5">
      <c r="A282" s="30">
        <v>280</v>
      </c>
      <c r="B282" s="236"/>
      <c r="C282" s="261"/>
      <c r="D282" s="261"/>
      <c r="E282" s="273"/>
      <c r="F282" s="273"/>
      <c r="G282" s="257" t="str">
        <f t="shared" si="30"/>
        <v/>
      </c>
      <c r="H282" s="30" t="str">
        <f>IF(AND(S282=H$1),LOOKUP(9.99999999999999E+307,$H$2:H281)+1,"")</f>
        <v/>
      </c>
      <c r="I282" s="30">
        <f>IF(AND(B282=I$1),LOOKUP(9.99999999999999E+307,$I$2:I281)+1,"")</f>
        <v>87</v>
      </c>
      <c r="J282" s="30">
        <f>IF(AND(B282=J$1),LOOKUP(9.99999999999999E+307,$J$2:J281)+1,"")</f>
        <v>87</v>
      </c>
      <c r="K282" s="30">
        <f>IF(AND(B282=K$1),LOOKUP(9.99999999999999E+307,$K$2:K281)+1,"")</f>
        <v>87</v>
      </c>
      <c r="L282" s="30">
        <f>IF(AND(B282=L$1),LOOKUP(9.99999999999999E+307,$L$2:L281)+1,"")</f>
        <v>87</v>
      </c>
      <c r="M282" s="30">
        <f>IF(AND(B282=M$1),LOOKUP(9.99999999999999E+307,$M$2:M281)+1,"")</f>
        <v>87</v>
      </c>
      <c r="N282" s="30">
        <f>IF(AND($B282=N$1),LOOKUP(9.99999999999999E+307,$N$2:N281)+1,"")</f>
        <v>87</v>
      </c>
      <c r="O282" s="30">
        <f>IF(AND($B282=O$1),LOOKUP(9.99999999999999E+307,$O$2:O281)+1,"")</f>
        <v>87</v>
      </c>
      <c r="P282" s="30">
        <f>IF(AND($B282=P$1),LOOKUP(9.99999999999999E+307,$P$2:P281)+1,"")</f>
        <v>87</v>
      </c>
      <c r="Q282" s="30">
        <f>IF(AND($B282=Q$1),LOOKUP(9.99999999999999E+307,$Q$2:Q281)+1,"")</f>
        <v>87</v>
      </c>
      <c r="R282" s="30">
        <f>IF(AND($B282=R$1),LOOKUP(9.99999999999999E+307,$R$2:R281)+1,"")</f>
        <v>87</v>
      </c>
      <c r="S282" s="314"/>
      <c r="T282" s="274"/>
      <c r="U282" s="274"/>
      <c r="Z282" s="258" t="str">
        <f t="shared" si="31"/>
        <v/>
      </c>
      <c r="AA282" s="258" t="str">
        <f t="shared" si="32"/>
        <v/>
      </c>
      <c r="AB282" s="259">
        <f t="shared" si="26"/>
        <v>0</v>
      </c>
      <c r="AC282" s="259">
        <f t="shared" si="27"/>
        <v>1807</v>
      </c>
      <c r="AD282" s="260" t="str">
        <f t="shared" si="28"/>
        <v/>
      </c>
      <c r="AE282" s="253" t="str">
        <f t="shared" si="29"/>
        <v>-</v>
      </c>
    </row>
    <row r="283" spans="1:31" ht="20.100000000000001" customHeight="1" x14ac:dyDescent="0.5">
      <c r="A283" s="30">
        <v>281</v>
      </c>
      <c r="B283" s="236"/>
      <c r="C283" s="261"/>
      <c r="D283" s="261"/>
      <c r="E283" s="273"/>
      <c r="F283" s="273"/>
      <c r="G283" s="257" t="str">
        <f t="shared" si="30"/>
        <v/>
      </c>
      <c r="H283" s="30" t="str">
        <f>IF(AND(S283=H$1),LOOKUP(9.99999999999999E+307,$H$2:H282)+1,"")</f>
        <v/>
      </c>
      <c r="I283" s="30">
        <f>IF(AND(B283=I$1),LOOKUP(9.99999999999999E+307,$I$2:I282)+1,"")</f>
        <v>88</v>
      </c>
      <c r="J283" s="30">
        <f>IF(AND(B283=J$1),LOOKUP(9.99999999999999E+307,$J$2:J282)+1,"")</f>
        <v>88</v>
      </c>
      <c r="K283" s="30">
        <f>IF(AND(B283=K$1),LOOKUP(9.99999999999999E+307,$K$2:K282)+1,"")</f>
        <v>88</v>
      </c>
      <c r="L283" s="30">
        <f>IF(AND(B283=L$1),LOOKUP(9.99999999999999E+307,$L$2:L282)+1,"")</f>
        <v>88</v>
      </c>
      <c r="M283" s="30">
        <f>IF(AND(B283=M$1),LOOKUP(9.99999999999999E+307,$M$2:M282)+1,"")</f>
        <v>88</v>
      </c>
      <c r="N283" s="30">
        <f>IF(AND($B283=N$1),LOOKUP(9.99999999999999E+307,$N$2:N282)+1,"")</f>
        <v>88</v>
      </c>
      <c r="O283" s="30">
        <f>IF(AND($B283=O$1),LOOKUP(9.99999999999999E+307,$O$2:O282)+1,"")</f>
        <v>88</v>
      </c>
      <c r="P283" s="30">
        <f>IF(AND($B283=P$1),LOOKUP(9.99999999999999E+307,$P$2:P282)+1,"")</f>
        <v>88</v>
      </c>
      <c r="Q283" s="30">
        <f>IF(AND($B283=Q$1),LOOKUP(9.99999999999999E+307,$Q$2:Q282)+1,"")</f>
        <v>88</v>
      </c>
      <c r="R283" s="30">
        <f>IF(AND($B283=R$1),LOOKUP(9.99999999999999E+307,$R$2:R282)+1,"")</f>
        <v>88</v>
      </c>
      <c r="S283" s="314"/>
      <c r="T283" s="274"/>
      <c r="U283" s="274"/>
      <c r="Z283" s="258" t="str">
        <f t="shared" si="31"/>
        <v/>
      </c>
      <c r="AA283" s="258" t="str">
        <f t="shared" si="32"/>
        <v/>
      </c>
      <c r="AB283" s="259">
        <f t="shared" si="26"/>
        <v>0</v>
      </c>
      <c r="AC283" s="259">
        <f t="shared" si="27"/>
        <v>1807</v>
      </c>
      <c r="AD283" s="260" t="str">
        <f t="shared" si="28"/>
        <v/>
      </c>
      <c r="AE283" s="253" t="str">
        <f t="shared" si="29"/>
        <v>-</v>
      </c>
    </row>
    <row r="284" spans="1:31" ht="20.100000000000001" customHeight="1" x14ac:dyDescent="0.5">
      <c r="A284" s="30">
        <v>282</v>
      </c>
      <c r="B284" s="236"/>
      <c r="C284" s="261"/>
      <c r="D284" s="261"/>
      <c r="E284" s="273"/>
      <c r="F284" s="273"/>
      <c r="G284" s="257" t="str">
        <f t="shared" si="30"/>
        <v/>
      </c>
      <c r="H284" s="30" t="str">
        <f>IF(AND(S284=H$1),LOOKUP(9.99999999999999E+307,$H$2:H283)+1,"")</f>
        <v/>
      </c>
      <c r="I284" s="30">
        <f>IF(AND(B284=I$1),LOOKUP(9.99999999999999E+307,$I$2:I283)+1,"")</f>
        <v>89</v>
      </c>
      <c r="J284" s="30">
        <f>IF(AND(B284=J$1),LOOKUP(9.99999999999999E+307,$J$2:J283)+1,"")</f>
        <v>89</v>
      </c>
      <c r="K284" s="30">
        <f>IF(AND(B284=K$1),LOOKUP(9.99999999999999E+307,$K$2:K283)+1,"")</f>
        <v>89</v>
      </c>
      <c r="L284" s="30">
        <f>IF(AND(B284=L$1),LOOKUP(9.99999999999999E+307,$L$2:L283)+1,"")</f>
        <v>89</v>
      </c>
      <c r="M284" s="30">
        <f>IF(AND(B284=M$1),LOOKUP(9.99999999999999E+307,$M$2:M283)+1,"")</f>
        <v>89</v>
      </c>
      <c r="N284" s="30">
        <f>IF(AND($B284=N$1),LOOKUP(9.99999999999999E+307,$N$2:N283)+1,"")</f>
        <v>89</v>
      </c>
      <c r="O284" s="30">
        <f>IF(AND($B284=O$1),LOOKUP(9.99999999999999E+307,$O$2:O283)+1,"")</f>
        <v>89</v>
      </c>
      <c r="P284" s="30">
        <f>IF(AND($B284=P$1),LOOKUP(9.99999999999999E+307,$P$2:P283)+1,"")</f>
        <v>89</v>
      </c>
      <c r="Q284" s="30">
        <f>IF(AND($B284=Q$1),LOOKUP(9.99999999999999E+307,$Q$2:Q283)+1,"")</f>
        <v>89</v>
      </c>
      <c r="R284" s="30">
        <f>IF(AND($B284=R$1),LOOKUP(9.99999999999999E+307,$R$2:R283)+1,"")</f>
        <v>89</v>
      </c>
      <c r="S284" s="314"/>
      <c r="T284" s="274"/>
      <c r="U284" s="274"/>
      <c r="Z284" s="258" t="str">
        <f t="shared" si="31"/>
        <v/>
      </c>
      <c r="AA284" s="258" t="str">
        <f t="shared" si="32"/>
        <v/>
      </c>
      <c r="AB284" s="259">
        <f t="shared" si="26"/>
        <v>0</v>
      </c>
      <c r="AC284" s="259">
        <f t="shared" si="27"/>
        <v>1807</v>
      </c>
      <c r="AD284" s="260" t="str">
        <f t="shared" si="28"/>
        <v/>
      </c>
      <c r="AE284" s="253" t="str">
        <f t="shared" si="29"/>
        <v>-</v>
      </c>
    </row>
    <row r="285" spans="1:31" ht="20.100000000000001" customHeight="1" x14ac:dyDescent="0.5">
      <c r="A285" s="30">
        <v>283</v>
      </c>
      <c r="B285" s="236"/>
      <c r="C285" s="261"/>
      <c r="D285" s="261"/>
      <c r="E285" s="273"/>
      <c r="F285" s="273"/>
      <c r="G285" s="257" t="str">
        <f t="shared" si="30"/>
        <v/>
      </c>
      <c r="H285" s="30" t="str">
        <f>IF(AND(S285=H$1),LOOKUP(9.99999999999999E+307,$H$2:H284)+1,"")</f>
        <v/>
      </c>
      <c r="I285" s="30">
        <f>IF(AND(B285=I$1),LOOKUP(9.99999999999999E+307,$I$2:I284)+1,"")</f>
        <v>90</v>
      </c>
      <c r="J285" s="30">
        <f>IF(AND(B285=J$1),LOOKUP(9.99999999999999E+307,$J$2:J284)+1,"")</f>
        <v>90</v>
      </c>
      <c r="K285" s="30">
        <f>IF(AND(B285=K$1),LOOKUP(9.99999999999999E+307,$K$2:K284)+1,"")</f>
        <v>90</v>
      </c>
      <c r="L285" s="30">
        <f>IF(AND(B285=L$1),LOOKUP(9.99999999999999E+307,$L$2:L284)+1,"")</f>
        <v>90</v>
      </c>
      <c r="M285" s="30">
        <f>IF(AND(B285=M$1),LOOKUP(9.99999999999999E+307,$M$2:M284)+1,"")</f>
        <v>90</v>
      </c>
      <c r="N285" s="30">
        <f>IF(AND($B285=N$1),LOOKUP(9.99999999999999E+307,$N$2:N284)+1,"")</f>
        <v>90</v>
      </c>
      <c r="O285" s="30">
        <f>IF(AND($B285=O$1),LOOKUP(9.99999999999999E+307,$O$2:O284)+1,"")</f>
        <v>90</v>
      </c>
      <c r="P285" s="30">
        <f>IF(AND($B285=P$1),LOOKUP(9.99999999999999E+307,$P$2:P284)+1,"")</f>
        <v>90</v>
      </c>
      <c r="Q285" s="30">
        <f>IF(AND($B285=Q$1),LOOKUP(9.99999999999999E+307,$Q$2:Q284)+1,"")</f>
        <v>90</v>
      </c>
      <c r="R285" s="30">
        <f>IF(AND($B285=R$1),LOOKUP(9.99999999999999E+307,$R$2:R284)+1,"")</f>
        <v>90</v>
      </c>
      <c r="S285" s="314"/>
      <c r="T285" s="274"/>
      <c r="U285" s="274"/>
      <c r="Z285" s="258" t="str">
        <f t="shared" si="31"/>
        <v/>
      </c>
      <c r="AA285" s="258" t="str">
        <f t="shared" si="32"/>
        <v/>
      </c>
      <c r="AB285" s="259">
        <f t="shared" si="26"/>
        <v>0</v>
      </c>
      <c r="AC285" s="259">
        <f t="shared" si="27"/>
        <v>1807</v>
      </c>
      <c r="AD285" s="260" t="str">
        <f t="shared" si="28"/>
        <v/>
      </c>
      <c r="AE285" s="253" t="str">
        <f t="shared" si="29"/>
        <v>-</v>
      </c>
    </row>
    <row r="286" spans="1:31" ht="20.100000000000001" customHeight="1" x14ac:dyDescent="0.5">
      <c r="A286" s="30">
        <v>284</v>
      </c>
      <c r="B286" s="236"/>
      <c r="C286" s="261"/>
      <c r="D286" s="261"/>
      <c r="E286" s="273"/>
      <c r="F286" s="270"/>
      <c r="G286" s="257" t="str">
        <f t="shared" si="30"/>
        <v/>
      </c>
      <c r="H286" s="30" t="str">
        <f>IF(AND(S286=H$1),LOOKUP(9.99999999999999E+307,$H$2:H285)+1,"")</f>
        <v/>
      </c>
      <c r="I286" s="30">
        <f>IF(AND(B286=I$1),LOOKUP(9.99999999999999E+307,$I$2:I285)+1,"")</f>
        <v>91</v>
      </c>
      <c r="J286" s="30">
        <f>IF(AND(B286=J$1),LOOKUP(9.99999999999999E+307,$J$2:J285)+1,"")</f>
        <v>91</v>
      </c>
      <c r="K286" s="30">
        <f>IF(AND(B286=K$1),LOOKUP(9.99999999999999E+307,$K$2:K285)+1,"")</f>
        <v>91</v>
      </c>
      <c r="L286" s="30">
        <f>IF(AND(B286=L$1),LOOKUP(9.99999999999999E+307,$L$2:L285)+1,"")</f>
        <v>91</v>
      </c>
      <c r="M286" s="30">
        <f>IF(AND(B286=M$1),LOOKUP(9.99999999999999E+307,$M$2:M285)+1,"")</f>
        <v>91</v>
      </c>
      <c r="N286" s="30">
        <f>IF(AND($B286=N$1),LOOKUP(9.99999999999999E+307,$N$2:N285)+1,"")</f>
        <v>91</v>
      </c>
      <c r="O286" s="30">
        <f>IF(AND($B286=O$1),LOOKUP(9.99999999999999E+307,$O$2:O285)+1,"")</f>
        <v>91</v>
      </c>
      <c r="P286" s="30">
        <f>IF(AND($B286=P$1),LOOKUP(9.99999999999999E+307,$P$2:P285)+1,"")</f>
        <v>91</v>
      </c>
      <c r="Q286" s="30">
        <f>IF(AND($B286=Q$1),LOOKUP(9.99999999999999E+307,$Q$2:Q285)+1,"")</f>
        <v>91</v>
      </c>
      <c r="R286" s="30">
        <f>IF(AND($B286=R$1),LOOKUP(9.99999999999999E+307,$R$2:R285)+1,"")</f>
        <v>91</v>
      </c>
      <c r="S286" s="314"/>
      <c r="T286" s="274"/>
      <c r="U286" s="274"/>
      <c r="Z286" s="258" t="str">
        <f t="shared" si="31"/>
        <v/>
      </c>
      <c r="AA286" s="258" t="str">
        <f t="shared" si="32"/>
        <v/>
      </c>
      <c r="AB286" s="259">
        <f t="shared" si="26"/>
        <v>0</v>
      </c>
      <c r="AC286" s="259">
        <f t="shared" si="27"/>
        <v>1807</v>
      </c>
      <c r="AD286" s="260" t="str">
        <f t="shared" si="28"/>
        <v/>
      </c>
      <c r="AE286" s="253" t="str">
        <f t="shared" si="29"/>
        <v>-</v>
      </c>
    </row>
    <row r="287" spans="1:31" ht="20.100000000000001" customHeight="1" x14ac:dyDescent="0.5">
      <c r="A287" s="30">
        <v>285</v>
      </c>
      <c r="B287" s="236"/>
      <c r="C287" s="261"/>
      <c r="D287" s="261"/>
      <c r="E287" s="273"/>
      <c r="F287" s="270"/>
      <c r="G287" s="257" t="str">
        <f t="shared" si="30"/>
        <v/>
      </c>
      <c r="H287" s="30" t="str">
        <f>IF(AND(S287=H$1),LOOKUP(9.99999999999999E+307,$H$2:H286)+1,"")</f>
        <v/>
      </c>
      <c r="I287" s="30">
        <f>IF(AND(B287=I$1),LOOKUP(9.99999999999999E+307,$I$2:I286)+1,"")</f>
        <v>92</v>
      </c>
      <c r="J287" s="30">
        <f>IF(AND(B287=J$1),LOOKUP(9.99999999999999E+307,$J$2:J286)+1,"")</f>
        <v>92</v>
      </c>
      <c r="K287" s="30">
        <f>IF(AND(B287=K$1),LOOKUP(9.99999999999999E+307,$K$2:K286)+1,"")</f>
        <v>92</v>
      </c>
      <c r="L287" s="30">
        <f>IF(AND(B287=L$1),LOOKUP(9.99999999999999E+307,$L$2:L286)+1,"")</f>
        <v>92</v>
      </c>
      <c r="M287" s="30">
        <f>IF(AND(B287=M$1),LOOKUP(9.99999999999999E+307,$M$2:M286)+1,"")</f>
        <v>92</v>
      </c>
      <c r="N287" s="30">
        <f>IF(AND($B287=N$1),LOOKUP(9.99999999999999E+307,$N$2:N286)+1,"")</f>
        <v>92</v>
      </c>
      <c r="O287" s="30">
        <f>IF(AND($B287=O$1),LOOKUP(9.99999999999999E+307,$O$2:O286)+1,"")</f>
        <v>92</v>
      </c>
      <c r="P287" s="30">
        <f>IF(AND($B287=P$1),LOOKUP(9.99999999999999E+307,$P$2:P286)+1,"")</f>
        <v>92</v>
      </c>
      <c r="Q287" s="30">
        <f>IF(AND($B287=Q$1),LOOKUP(9.99999999999999E+307,$Q$2:Q286)+1,"")</f>
        <v>92</v>
      </c>
      <c r="R287" s="30">
        <f>IF(AND($B287=R$1),LOOKUP(9.99999999999999E+307,$R$2:R286)+1,"")</f>
        <v>92</v>
      </c>
      <c r="S287" s="314"/>
      <c r="T287" s="274"/>
      <c r="U287" s="274"/>
      <c r="Z287" s="258" t="str">
        <f t="shared" si="31"/>
        <v/>
      </c>
      <c r="AA287" s="258" t="str">
        <f t="shared" si="32"/>
        <v/>
      </c>
      <c r="AB287" s="259">
        <f t="shared" si="26"/>
        <v>0</v>
      </c>
      <c r="AC287" s="259">
        <f t="shared" si="27"/>
        <v>1807</v>
      </c>
      <c r="AD287" s="260" t="str">
        <f t="shared" si="28"/>
        <v/>
      </c>
      <c r="AE287" s="253" t="str">
        <f t="shared" si="29"/>
        <v>-</v>
      </c>
    </row>
    <row r="288" spans="1:31" ht="20.100000000000001" customHeight="1" x14ac:dyDescent="0.5">
      <c r="A288" s="30">
        <v>286</v>
      </c>
      <c r="B288" s="236"/>
      <c r="C288" s="261"/>
      <c r="D288" s="261"/>
      <c r="E288" s="273"/>
      <c r="F288" s="270"/>
      <c r="G288" s="257" t="str">
        <f t="shared" si="30"/>
        <v/>
      </c>
      <c r="H288" s="30" t="str">
        <f>IF(AND(S288=H$1),LOOKUP(9.99999999999999E+307,$H$2:H287)+1,"")</f>
        <v/>
      </c>
      <c r="I288" s="30">
        <f>IF(AND(B288=I$1),LOOKUP(9.99999999999999E+307,$I$2:I287)+1,"")</f>
        <v>93</v>
      </c>
      <c r="J288" s="30">
        <f>IF(AND(B288=J$1),LOOKUP(9.99999999999999E+307,$J$2:J287)+1,"")</f>
        <v>93</v>
      </c>
      <c r="K288" s="30">
        <f>IF(AND(B288=K$1),LOOKUP(9.99999999999999E+307,$K$2:K287)+1,"")</f>
        <v>93</v>
      </c>
      <c r="L288" s="30">
        <f>IF(AND(B288=L$1),LOOKUP(9.99999999999999E+307,$L$2:L287)+1,"")</f>
        <v>93</v>
      </c>
      <c r="M288" s="30">
        <f>IF(AND(B288=M$1),LOOKUP(9.99999999999999E+307,$M$2:M287)+1,"")</f>
        <v>93</v>
      </c>
      <c r="N288" s="30">
        <f>IF(AND($B288=N$1),LOOKUP(9.99999999999999E+307,$N$2:N287)+1,"")</f>
        <v>93</v>
      </c>
      <c r="O288" s="30">
        <f>IF(AND($B288=O$1),LOOKUP(9.99999999999999E+307,$O$2:O287)+1,"")</f>
        <v>93</v>
      </c>
      <c r="P288" s="30">
        <f>IF(AND($B288=P$1),LOOKUP(9.99999999999999E+307,$P$2:P287)+1,"")</f>
        <v>93</v>
      </c>
      <c r="Q288" s="30">
        <f>IF(AND($B288=Q$1),LOOKUP(9.99999999999999E+307,$Q$2:Q287)+1,"")</f>
        <v>93</v>
      </c>
      <c r="R288" s="30">
        <f>IF(AND($B288=R$1),LOOKUP(9.99999999999999E+307,$R$2:R287)+1,"")</f>
        <v>93</v>
      </c>
      <c r="S288" s="314"/>
      <c r="T288" s="274"/>
      <c r="U288" s="274"/>
      <c r="Z288" s="258" t="str">
        <f t="shared" si="31"/>
        <v/>
      </c>
      <c r="AA288" s="258" t="str">
        <f t="shared" si="32"/>
        <v/>
      </c>
      <c r="AB288" s="259">
        <f t="shared" si="26"/>
        <v>0</v>
      </c>
      <c r="AC288" s="259">
        <f t="shared" si="27"/>
        <v>1807</v>
      </c>
      <c r="AD288" s="260" t="str">
        <f t="shared" si="28"/>
        <v/>
      </c>
      <c r="AE288" s="253" t="str">
        <f t="shared" si="29"/>
        <v>-</v>
      </c>
    </row>
    <row r="289" spans="1:31" ht="20.100000000000001" customHeight="1" x14ac:dyDescent="0.5">
      <c r="A289" s="30">
        <v>287</v>
      </c>
      <c r="B289" s="236"/>
      <c r="C289" s="261"/>
      <c r="D289" s="261"/>
      <c r="E289" s="273"/>
      <c r="F289" s="270"/>
      <c r="G289" s="257" t="str">
        <f t="shared" si="30"/>
        <v/>
      </c>
      <c r="H289" s="30" t="str">
        <f>IF(AND(S289=H$1),LOOKUP(9.99999999999999E+307,$H$2:H288)+1,"")</f>
        <v/>
      </c>
      <c r="I289" s="30">
        <f>IF(AND(B289=I$1),LOOKUP(9.99999999999999E+307,$I$2:I288)+1,"")</f>
        <v>94</v>
      </c>
      <c r="J289" s="30">
        <f>IF(AND(B289=J$1),LOOKUP(9.99999999999999E+307,$J$2:J288)+1,"")</f>
        <v>94</v>
      </c>
      <c r="K289" s="30">
        <f>IF(AND(B289=K$1),LOOKUP(9.99999999999999E+307,$K$2:K288)+1,"")</f>
        <v>94</v>
      </c>
      <c r="L289" s="30">
        <f>IF(AND(B289=L$1),LOOKUP(9.99999999999999E+307,$L$2:L288)+1,"")</f>
        <v>94</v>
      </c>
      <c r="M289" s="30">
        <f>IF(AND(B289=M$1),LOOKUP(9.99999999999999E+307,$M$2:M288)+1,"")</f>
        <v>94</v>
      </c>
      <c r="N289" s="30">
        <f>IF(AND($B289=N$1),LOOKUP(9.99999999999999E+307,$N$2:N288)+1,"")</f>
        <v>94</v>
      </c>
      <c r="O289" s="30">
        <f>IF(AND($B289=O$1),LOOKUP(9.99999999999999E+307,$O$2:O288)+1,"")</f>
        <v>94</v>
      </c>
      <c r="P289" s="30">
        <f>IF(AND($B289=P$1),LOOKUP(9.99999999999999E+307,$P$2:P288)+1,"")</f>
        <v>94</v>
      </c>
      <c r="Q289" s="30">
        <f>IF(AND($B289=Q$1),LOOKUP(9.99999999999999E+307,$Q$2:Q288)+1,"")</f>
        <v>94</v>
      </c>
      <c r="R289" s="30">
        <f>IF(AND($B289=R$1),LOOKUP(9.99999999999999E+307,$R$2:R288)+1,"")</f>
        <v>94</v>
      </c>
      <c r="S289" s="314"/>
      <c r="T289" s="274"/>
      <c r="U289" s="274"/>
      <c r="Z289" s="258" t="str">
        <f t="shared" si="31"/>
        <v/>
      </c>
      <c r="AA289" s="258" t="str">
        <f t="shared" si="32"/>
        <v/>
      </c>
      <c r="AB289" s="259">
        <f t="shared" si="26"/>
        <v>0</v>
      </c>
      <c r="AC289" s="259">
        <f t="shared" si="27"/>
        <v>1807</v>
      </c>
      <c r="AD289" s="260" t="str">
        <f t="shared" si="28"/>
        <v/>
      </c>
      <c r="AE289" s="253" t="str">
        <f t="shared" si="29"/>
        <v>-</v>
      </c>
    </row>
    <row r="290" spans="1:31" ht="20.100000000000001" customHeight="1" x14ac:dyDescent="0.5">
      <c r="A290" s="30">
        <v>288</v>
      </c>
      <c r="B290" s="236"/>
      <c r="C290" s="261"/>
      <c r="D290" s="261"/>
      <c r="E290" s="273"/>
      <c r="F290" s="270"/>
      <c r="G290" s="257" t="str">
        <f t="shared" si="30"/>
        <v/>
      </c>
      <c r="H290" s="30" t="str">
        <f>IF(AND(S290=H$1),LOOKUP(9.99999999999999E+307,$H$2:H289)+1,"")</f>
        <v/>
      </c>
      <c r="I290" s="30">
        <f>IF(AND(B290=I$1),LOOKUP(9.99999999999999E+307,$I$2:I289)+1,"")</f>
        <v>95</v>
      </c>
      <c r="J290" s="30">
        <f>IF(AND(B290=J$1),LOOKUP(9.99999999999999E+307,$J$2:J289)+1,"")</f>
        <v>95</v>
      </c>
      <c r="K290" s="30">
        <f>IF(AND(B290=K$1),LOOKUP(9.99999999999999E+307,$K$2:K289)+1,"")</f>
        <v>95</v>
      </c>
      <c r="L290" s="30">
        <f>IF(AND(B290=L$1),LOOKUP(9.99999999999999E+307,$L$2:L289)+1,"")</f>
        <v>95</v>
      </c>
      <c r="M290" s="30">
        <f>IF(AND(B290=M$1),LOOKUP(9.99999999999999E+307,$M$2:M289)+1,"")</f>
        <v>95</v>
      </c>
      <c r="N290" s="30">
        <f>IF(AND($B290=N$1),LOOKUP(9.99999999999999E+307,$N$2:N289)+1,"")</f>
        <v>95</v>
      </c>
      <c r="O290" s="30">
        <f>IF(AND($B290=O$1),LOOKUP(9.99999999999999E+307,$O$2:O289)+1,"")</f>
        <v>95</v>
      </c>
      <c r="P290" s="30">
        <f>IF(AND($B290=P$1),LOOKUP(9.99999999999999E+307,$P$2:P289)+1,"")</f>
        <v>95</v>
      </c>
      <c r="Q290" s="30">
        <f>IF(AND($B290=Q$1),LOOKUP(9.99999999999999E+307,$Q$2:Q289)+1,"")</f>
        <v>95</v>
      </c>
      <c r="R290" s="30">
        <f>IF(AND($B290=R$1),LOOKUP(9.99999999999999E+307,$R$2:R289)+1,"")</f>
        <v>95</v>
      </c>
      <c r="S290" s="314"/>
      <c r="T290" s="274"/>
      <c r="U290" s="274"/>
      <c r="Z290" s="258" t="str">
        <f t="shared" si="31"/>
        <v/>
      </c>
      <c r="AA290" s="258" t="str">
        <f t="shared" si="32"/>
        <v/>
      </c>
      <c r="AB290" s="259">
        <f t="shared" si="26"/>
        <v>0</v>
      </c>
      <c r="AC290" s="259">
        <f t="shared" si="27"/>
        <v>1807</v>
      </c>
      <c r="AD290" s="260" t="str">
        <f t="shared" si="28"/>
        <v/>
      </c>
      <c r="AE290" s="253" t="str">
        <f t="shared" si="29"/>
        <v>-</v>
      </c>
    </row>
    <row r="291" spans="1:31" ht="20.100000000000001" customHeight="1" x14ac:dyDescent="0.5">
      <c r="A291" s="30">
        <v>289</v>
      </c>
      <c r="B291" s="236"/>
      <c r="C291" s="261"/>
      <c r="D291" s="261"/>
      <c r="E291" s="273"/>
      <c r="F291" s="270"/>
      <c r="G291" s="257" t="str">
        <f t="shared" si="30"/>
        <v/>
      </c>
      <c r="H291" s="30" t="str">
        <f>IF(AND(S291=H$1),LOOKUP(9.99999999999999E+307,$H$2:H290)+1,"")</f>
        <v/>
      </c>
      <c r="I291" s="30">
        <f>IF(AND(B291=I$1),LOOKUP(9.99999999999999E+307,$I$2:I290)+1,"")</f>
        <v>96</v>
      </c>
      <c r="J291" s="30">
        <f>IF(AND(B291=J$1),LOOKUP(9.99999999999999E+307,$J$2:J290)+1,"")</f>
        <v>96</v>
      </c>
      <c r="K291" s="30">
        <f>IF(AND(B291=K$1),LOOKUP(9.99999999999999E+307,$K$2:K290)+1,"")</f>
        <v>96</v>
      </c>
      <c r="L291" s="30">
        <f>IF(AND(B291=L$1),LOOKUP(9.99999999999999E+307,$L$2:L290)+1,"")</f>
        <v>96</v>
      </c>
      <c r="M291" s="30">
        <f>IF(AND(B291=M$1),LOOKUP(9.99999999999999E+307,$M$2:M290)+1,"")</f>
        <v>96</v>
      </c>
      <c r="N291" s="30">
        <f>IF(AND($B291=N$1),LOOKUP(9.99999999999999E+307,$N$2:N290)+1,"")</f>
        <v>96</v>
      </c>
      <c r="O291" s="30">
        <f>IF(AND($B291=O$1),LOOKUP(9.99999999999999E+307,$O$2:O290)+1,"")</f>
        <v>96</v>
      </c>
      <c r="P291" s="30">
        <f>IF(AND($B291=P$1),LOOKUP(9.99999999999999E+307,$P$2:P290)+1,"")</f>
        <v>96</v>
      </c>
      <c r="Q291" s="30">
        <f>IF(AND($B291=Q$1),LOOKUP(9.99999999999999E+307,$Q$2:Q290)+1,"")</f>
        <v>96</v>
      </c>
      <c r="R291" s="30">
        <f>IF(AND($B291=R$1),LOOKUP(9.99999999999999E+307,$R$2:R290)+1,"")</f>
        <v>96</v>
      </c>
      <c r="S291" s="314"/>
      <c r="T291" s="274"/>
      <c r="U291" s="274"/>
      <c r="Z291" s="258" t="str">
        <f t="shared" si="31"/>
        <v/>
      </c>
      <c r="AA291" s="258" t="str">
        <f t="shared" si="32"/>
        <v/>
      </c>
      <c r="AB291" s="259">
        <f t="shared" si="26"/>
        <v>0</v>
      </c>
      <c r="AC291" s="259">
        <f t="shared" si="27"/>
        <v>1807</v>
      </c>
      <c r="AD291" s="260" t="str">
        <f t="shared" si="28"/>
        <v/>
      </c>
      <c r="AE291" s="253" t="str">
        <f t="shared" si="29"/>
        <v>-</v>
      </c>
    </row>
    <row r="292" spans="1:31" ht="20.100000000000001" customHeight="1" x14ac:dyDescent="0.5">
      <c r="A292" s="30">
        <v>290</v>
      </c>
      <c r="B292" s="236"/>
      <c r="C292" s="261"/>
      <c r="D292" s="261"/>
      <c r="E292" s="273"/>
      <c r="F292" s="270"/>
      <c r="G292" s="257" t="str">
        <f t="shared" si="30"/>
        <v/>
      </c>
      <c r="H292" s="30" t="str">
        <f>IF(AND(S292=H$1),LOOKUP(9.99999999999999E+307,$H$2:H291)+1,"")</f>
        <v/>
      </c>
      <c r="I292" s="30">
        <f>IF(AND(B292=I$1),LOOKUP(9.99999999999999E+307,$I$2:I291)+1,"")</f>
        <v>97</v>
      </c>
      <c r="J292" s="30">
        <f>IF(AND(B292=J$1),LOOKUP(9.99999999999999E+307,$J$2:J291)+1,"")</f>
        <v>97</v>
      </c>
      <c r="K292" s="30">
        <f>IF(AND(B292=K$1),LOOKUP(9.99999999999999E+307,$K$2:K291)+1,"")</f>
        <v>97</v>
      </c>
      <c r="L292" s="30">
        <f>IF(AND(B292=L$1),LOOKUP(9.99999999999999E+307,$L$2:L291)+1,"")</f>
        <v>97</v>
      </c>
      <c r="M292" s="30">
        <f>IF(AND(B292=M$1),LOOKUP(9.99999999999999E+307,$M$2:M291)+1,"")</f>
        <v>97</v>
      </c>
      <c r="N292" s="30">
        <f>IF(AND($B292=N$1),LOOKUP(9.99999999999999E+307,$N$2:N291)+1,"")</f>
        <v>97</v>
      </c>
      <c r="O292" s="30">
        <f>IF(AND($B292=O$1),LOOKUP(9.99999999999999E+307,$O$2:O291)+1,"")</f>
        <v>97</v>
      </c>
      <c r="P292" s="30">
        <f>IF(AND($B292=P$1),LOOKUP(9.99999999999999E+307,$P$2:P291)+1,"")</f>
        <v>97</v>
      </c>
      <c r="Q292" s="30">
        <f>IF(AND($B292=Q$1),LOOKUP(9.99999999999999E+307,$Q$2:Q291)+1,"")</f>
        <v>97</v>
      </c>
      <c r="R292" s="30">
        <f>IF(AND($B292=R$1),LOOKUP(9.99999999999999E+307,$R$2:R291)+1,"")</f>
        <v>97</v>
      </c>
      <c r="S292" s="314"/>
      <c r="T292" s="274"/>
      <c r="U292" s="274"/>
      <c r="Z292" s="258" t="str">
        <f t="shared" si="31"/>
        <v/>
      </c>
      <c r="AA292" s="258" t="str">
        <f t="shared" si="32"/>
        <v/>
      </c>
      <c r="AB292" s="259">
        <f t="shared" si="26"/>
        <v>0</v>
      </c>
      <c r="AC292" s="259">
        <f t="shared" si="27"/>
        <v>1807</v>
      </c>
      <c r="AD292" s="260" t="str">
        <f t="shared" si="28"/>
        <v/>
      </c>
      <c r="AE292" s="253" t="str">
        <f t="shared" si="29"/>
        <v>-</v>
      </c>
    </row>
    <row r="293" spans="1:31" ht="20.100000000000001" customHeight="1" x14ac:dyDescent="0.5">
      <c r="A293" s="30">
        <v>291</v>
      </c>
      <c r="B293" s="236"/>
      <c r="C293" s="261"/>
      <c r="D293" s="261"/>
      <c r="E293" s="273"/>
      <c r="F293" s="270"/>
      <c r="G293" s="257" t="str">
        <f t="shared" si="30"/>
        <v/>
      </c>
      <c r="H293" s="30" t="str">
        <f>IF(AND(S293=H$1),LOOKUP(9.99999999999999E+307,$H$2:H292)+1,"")</f>
        <v/>
      </c>
      <c r="I293" s="30">
        <f>IF(AND(B293=I$1),LOOKUP(9.99999999999999E+307,$I$2:I292)+1,"")</f>
        <v>98</v>
      </c>
      <c r="J293" s="30">
        <f>IF(AND(B293=J$1),LOOKUP(9.99999999999999E+307,$J$2:J292)+1,"")</f>
        <v>98</v>
      </c>
      <c r="K293" s="30">
        <f>IF(AND(B293=K$1),LOOKUP(9.99999999999999E+307,$K$2:K292)+1,"")</f>
        <v>98</v>
      </c>
      <c r="L293" s="30">
        <f>IF(AND(B293=L$1),LOOKUP(9.99999999999999E+307,$L$2:L292)+1,"")</f>
        <v>98</v>
      </c>
      <c r="M293" s="30">
        <f>IF(AND(B293=M$1),LOOKUP(9.99999999999999E+307,$M$2:M292)+1,"")</f>
        <v>98</v>
      </c>
      <c r="N293" s="30">
        <f>IF(AND($B293=N$1),LOOKUP(9.99999999999999E+307,$N$2:N292)+1,"")</f>
        <v>98</v>
      </c>
      <c r="O293" s="30">
        <f>IF(AND($B293=O$1),LOOKUP(9.99999999999999E+307,$O$2:O292)+1,"")</f>
        <v>98</v>
      </c>
      <c r="P293" s="30">
        <f>IF(AND($B293=P$1),LOOKUP(9.99999999999999E+307,$P$2:P292)+1,"")</f>
        <v>98</v>
      </c>
      <c r="Q293" s="30">
        <f>IF(AND($B293=Q$1),LOOKUP(9.99999999999999E+307,$Q$2:Q292)+1,"")</f>
        <v>98</v>
      </c>
      <c r="R293" s="30">
        <f>IF(AND($B293=R$1),LOOKUP(9.99999999999999E+307,$R$2:R292)+1,"")</f>
        <v>98</v>
      </c>
      <c r="S293" s="314"/>
      <c r="T293" s="274"/>
      <c r="U293" s="274"/>
      <c r="Z293" s="258" t="str">
        <f t="shared" si="31"/>
        <v/>
      </c>
      <c r="AA293" s="258" t="str">
        <f t="shared" si="32"/>
        <v/>
      </c>
      <c r="AB293" s="259">
        <f t="shared" si="26"/>
        <v>0</v>
      </c>
      <c r="AC293" s="259">
        <f t="shared" si="27"/>
        <v>1807</v>
      </c>
      <c r="AD293" s="260" t="str">
        <f t="shared" si="28"/>
        <v/>
      </c>
      <c r="AE293" s="253" t="str">
        <f t="shared" si="29"/>
        <v>-</v>
      </c>
    </row>
    <row r="294" spans="1:31" ht="20.100000000000001" customHeight="1" x14ac:dyDescent="0.5">
      <c r="A294" s="30">
        <v>292</v>
      </c>
      <c r="B294" s="236"/>
      <c r="C294" s="261"/>
      <c r="D294" s="261"/>
      <c r="E294" s="273"/>
      <c r="F294" s="270"/>
      <c r="G294" s="257" t="str">
        <f t="shared" si="30"/>
        <v/>
      </c>
      <c r="H294" s="30" t="str">
        <f>IF(AND(S294=H$1),LOOKUP(9.99999999999999E+307,$H$2:H293)+1,"")</f>
        <v/>
      </c>
      <c r="I294" s="30">
        <f>IF(AND(B294=I$1),LOOKUP(9.99999999999999E+307,$I$2:I293)+1,"")</f>
        <v>99</v>
      </c>
      <c r="J294" s="30">
        <f>IF(AND(B294=J$1),LOOKUP(9.99999999999999E+307,$J$2:J293)+1,"")</f>
        <v>99</v>
      </c>
      <c r="K294" s="30">
        <f>IF(AND(B294=K$1),LOOKUP(9.99999999999999E+307,$K$2:K293)+1,"")</f>
        <v>99</v>
      </c>
      <c r="L294" s="30">
        <f>IF(AND(B294=L$1),LOOKUP(9.99999999999999E+307,$L$2:L293)+1,"")</f>
        <v>99</v>
      </c>
      <c r="M294" s="30">
        <f>IF(AND(B294=M$1),LOOKUP(9.99999999999999E+307,$M$2:M293)+1,"")</f>
        <v>99</v>
      </c>
      <c r="N294" s="30">
        <f>IF(AND($B294=N$1),LOOKUP(9.99999999999999E+307,$N$2:N293)+1,"")</f>
        <v>99</v>
      </c>
      <c r="O294" s="30">
        <f>IF(AND($B294=O$1),LOOKUP(9.99999999999999E+307,$O$2:O293)+1,"")</f>
        <v>99</v>
      </c>
      <c r="P294" s="30">
        <f>IF(AND($B294=P$1),LOOKUP(9.99999999999999E+307,$P$2:P293)+1,"")</f>
        <v>99</v>
      </c>
      <c r="Q294" s="30">
        <f>IF(AND($B294=Q$1),LOOKUP(9.99999999999999E+307,$Q$2:Q293)+1,"")</f>
        <v>99</v>
      </c>
      <c r="R294" s="30">
        <f>IF(AND($B294=R$1),LOOKUP(9.99999999999999E+307,$R$2:R293)+1,"")</f>
        <v>99</v>
      </c>
      <c r="S294" s="314"/>
      <c r="T294" s="274"/>
      <c r="U294" s="274"/>
      <c r="Z294" s="258" t="str">
        <f t="shared" si="31"/>
        <v/>
      </c>
      <c r="AA294" s="258" t="str">
        <f t="shared" si="32"/>
        <v/>
      </c>
      <c r="AB294" s="259">
        <f t="shared" si="26"/>
        <v>0</v>
      </c>
      <c r="AC294" s="259">
        <f t="shared" si="27"/>
        <v>1807</v>
      </c>
      <c r="AD294" s="260" t="str">
        <f t="shared" si="28"/>
        <v/>
      </c>
      <c r="AE294" s="253" t="str">
        <f t="shared" si="29"/>
        <v>-</v>
      </c>
    </row>
    <row r="295" spans="1:31" ht="20.100000000000001" customHeight="1" x14ac:dyDescent="0.5">
      <c r="A295" s="30">
        <v>293</v>
      </c>
      <c r="B295" s="236"/>
      <c r="C295" s="261"/>
      <c r="D295" s="261"/>
      <c r="E295" s="273"/>
      <c r="F295" s="270"/>
      <c r="G295" s="257" t="str">
        <f t="shared" si="30"/>
        <v/>
      </c>
      <c r="H295" s="30" t="str">
        <f>IF(AND(S295=H$1),LOOKUP(9.99999999999999E+307,$H$2:H294)+1,"")</f>
        <v/>
      </c>
      <c r="I295" s="30">
        <f>IF(AND(B295=I$1),LOOKUP(9.99999999999999E+307,$I$2:I294)+1,"")</f>
        <v>100</v>
      </c>
      <c r="J295" s="30">
        <f>IF(AND(B295=J$1),LOOKUP(9.99999999999999E+307,$J$2:J294)+1,"")</f>
        <v>100</v>
      </c>
      <c r="K295" s="30">
        <f>IF(AND(B295=K$1),LOOKUP(9.99999999999999E+307,$K$2:K294)+1,"")</f>
        <v>100</v>
      </c>
      <c r="L295" s="30">
        <f>IF(AND(B295=L$1),LOOKUP(9.99999999999999E+307,$L$2:L294)+1,"")</f>
        <v>100</v>
      </c>
      <c r="M295" s="30">
        <f>IF(AND(B295=M$1),LOOKUP(9.99999999999999E+307,$M$2:M294)+1,"")</f>
        <v>100</v>
      </c>
      <c r="N295" s="30">
        <f>IF(AND($B295=N$1),LOOKUP(9.99999999999999E+307,$N$2:N294)+1,"")</f>
        <v>100</v>
      </c>
      <c r="O295" s="30">
        <f>IF(AND($B295=O$1),LOOKUP(9.99999999999999E+307,$O$2:O294)+1,"")</f>
        <v>100</v>
      </c>
      <c r="P295" s="30">
        <f>IF(AND($B295=P$1),LOOKUP(9.99999999999999E+307,$P$2:P294)+1,"")</f>
        <v>100</v>
      </c>
      <c r="Q295" s="30">
        <f>IF(AND($B295=Q$1),LOOKUP(9.99999999999999E+307,$Q$2:Q294)+1,"")</f>
        <v>100</v>
      </c>
      <c r="R295" s="30">
        <f>IF(AND($B295=R$1),LOOKUP(9.99999999999999E+307,$R$2:R294)+1,"")</f>
        <v>100</v>
      </c>
      <c r="S295" s="314"/>
      <c r="T295" s="274"/>
      <c r="U295" s="274"/>
      <c r="Z295" s="258" t="str">
        <f t="shared" si="31"/>
        <v/>
      </c>
      <c r="AA295" s="258" t="str">
        <f t="shared" si="32"/>
        <v/>
      </c>
      <c r="AB295" s="259">
        <f t="shared" si="26"/>
        <v>0</v>
      </c>
      <c r="AC295" s="259">
        <f t="shared" si="27"/>
        <v>1807</v>
      </c>
      <c r="AD295" s="260" t="str">
        <f t="shared" si="28"/>
        <v/>
      </c>
      <c r="AE295" s="253" t="str">
        <f t="shared" si="29"/>
        <v>-</v>
      </c>
    </row>
    <row r="296" spans="1:31" ht="20.100000000000001" customHeight="1" x14ac:dyDescent="0.5">
      <c r="A296" s="30">
        <v>294</v>
      </c>
      <c r="B296" s="236"/>
      <c r="C296" s="261"/>
      <c r="D296" s="261"/>
      <c r="E296" s="273"/>
      <c r="F296" s="270"/>
      <c r="G296" s="257" t="str">
        <f t="shared" si="30"/>
        <v/>
      </c>
      <c r="H296" s="30" t="str">
        <f>IF(AND(S296=H$1),LOOKUP(9.99999999999999E+307,$H$2:H295)+1,"")</f>
        <v/>
      </c>
      <c r="I296" s="30">
        <f>IF(AND(B296=I$1),LOOKUP(9.99999999999999E+307,$I$2:I295)+1,"")</f>
        <v>101</v>
      </c>
      <c r="J296" s="30">
        <f>IF(AND(B296=J$1),LOOKUP(9.99999999999999E+307,$J$2:J295)+1,"")</f>
        <v>101</v>
      </c>
      <c r="K296" s="30">
        <f>IF(AND(B296=K$1),LOOKUP(9.99999999999999E+307,$K$2:K295)+1,"")</f>
        <v>101</v>
      </c>
      <c r="L296" s="30">
        <f>IF(AND(B296=L$1),LOOKUP(9.99999999999999E+307,$L$2:L295)+1,"")</f>
        <v>101</v>
      </c>
      <c r="M296" s="30">
        <f>IF(AND(B296=M$1),LOOKUP(9.99999999999999E+307,$M$2:M295)+1,"")</f>
        <v>101</v>
      </c>
      <c r="N296" s="30">
        <f>IF(AND($B296=N$1),LOOKUP(9.99999999999999E+307,$N$2:N295)+1,"")</f>
        <v>101</v>
      </c>
      <c r="O296" s="30">
        <f>IF(AND($B296=O$1),LOOKUP(9.99999999999999E+307,$O$2:O295)+1,"")</f>
        <v>101</v>
      </c>
      <c r="P296" s="30">
        <f>IF(AND($B296=P$1),LOOKUP(9.99999999999999E+307,$P$2:P295)+1,"")</f>
        <v>101</v>
      </c>
      <c r="Q296" s="30">
        <f>IF(AND($B296=Q$1),LOOKUP(9.99999999999999E+307,$Q$2:Q295)+1,"")</f>
        <v>101</v>
      </c>
      <c r="R296" s="30">
        <f>IF(AND($B296=R$1),LOOKUP(9.99999999999999E+307,$R$2:R295)+1,"")</f>
        <v>101</v>
      </c>
      <c r="S296" s="314"/>
      <c r="T296" s="274"/>
      <c r="U296" s="274"/>
      <c r="Z296" s="258" t="str">
        <f t="shared" si="31"/>
        <v/>
      </c>
      <c r="AA296" s="258" t="str">
        <f t="shared" si="32"/>
        <v/>
      </c>
      <c r="AB296" s="259">
        <f t="shared" si="26"/>
        <v>0</v>
      </c>
      <c r="AC296" s="259">
        <f t="shared" si="27"/>
        <v>1807</v>
      </c>
      <c r="AD296" s="260" t="str">
        <f t="shared" si="28"/>
        <v/>
      </c>
      <c r="AE296" s="253" t="str">
        <f t="shared" si="29"/>
        <v>-</v>
      </c>
    </row>
    <row r="297" spans="1:31" ht="20.100000000000001" customHeight="1" x14ac:dyDescent="0.5">
      <c r="A297" s="30">
        <v>295</v>
      </c>
      <c r="B297" s="236"/>
      <c r="C297" s="261"/>
      <c r="D297" s="261"/>
      <c r="E297" s="273"/>
      <c r="F297" s="273"/>
      <c r="G297" s="257" t="str">
        <f t="shared" si="30"/>
        <v/>
      </c>
      <c r="H297" s="30" t="str">
        <f>IF(AND(S297=H$1),LOOKUP(9.99999999999999E+307,$H$2:H296)+1,"")</f>
        <v/>
      </c>
      <c r="I297" s="30">
        <f>IF(AND(B297=I$1),LOOKUP(9.99999999999999E+307,$I$2:I296)+1,"")</f>
        <v>102</v>
      </c>
      <c r="J297" s="30">
        <f>IF(AND(B297=J$1),LOOKUP(9.99999999999999E+307,$J$2:J296)+1,"")</f>
        <v>102</v>
      </c>
      <c r="K297" s="30">
        <f>IF(AND(B297=K$1),LOOKUP(9.99999999999999E+307,$K$2:K296)+1,"")</f>
        <v>102</v>
      </c>
      <c r="L297" s="30">
        <f>IF(AND(B297=L$1),LOOKUP(9.99999999999999E+307,$L$2:L296)+1,"")</f>
        <v>102</v>
      </c>
      <c r="M297" s="30">
        <f>IF(AND(B297=M$1),LOOKUP(9.99999999999999E+307,$M$2:M296)+1,"")</f>
        <v>102</v>
      </c>
      <c r="N297" s="30">
        <f>IF(AND($B297=N$1),LOOKUP(9.99999999999999E+307,$N$2:N296)+1,"")</f>
        <v>102</v>
      </c>
      <c r="O297" s="30">
        <f>IF(AND($B297=O$1),LOOKUP(9.99999999999999E+307,$O$2:O296)+1,"")</f>
        <v>102</v>
      </c>
      <c r="P297" s="30">
        <f>IF(AND($B297=P$1),LOOKUP(9.99999999999999E+307,$P$2:P296)+1,"")</f>
        <v>102</v>
      </c>
      <c r="Q297" s="30">
        <f>IF(AND($B297=Q$1),LOOKUP(9.99999999999999E+307,$Q$2:Q296)+1,"")</f>
        <v>102</v>
      </c>
      <c r="R297" s="30">
        <f>IF(AND($B297=R$1),LOOKUP(9.99999999999999E+307,$R$2:R296)+1,"")</f>
        <v>102</v>
      </c>
      <c r="S297" s="314"/>
      <c r="T297" s="274"/>
      <c r="U297" s="274"/>
      <c r="Z297" s="258" t="str">
        <f t="shared" si="31"/>
        <v/>
      </c>
      <c r="AA297" s="258" t="str">
        <f t="shared" si="32"/>
        <v/>
      </c>
      <c r="AB297" s="259">
        <f t="shared" si="26"/>
        <v>0</v>
      </c>
      <c r="AC297" s="259">
        <f t="shared" si="27"/>
        <v>1807</v>
      </c>
      <c r="AD297" s="260" t="str">
        <f t="shared" si="28"/>
        <v/>
      </c>
      <c r="AE297" s="253" t="str">
        <f t="shared" si="29"/>
        <v>-</v>
      </c>
    </row>
    <row r="298" spans="1:31" ht="20.100000000000001" customHeight="1" x14ac:dyDescent="0.5">
      <c r="A298" s="30">
        <v>296</v>
      </c>
      <c r="B298" s="236"/>
      <c r="C298" s="261"/>
      <c r="D298" s="261"/>
      <c r="E298" s="273"/>
      <c r="F298" s="273"/>
      <c r="G298" s="257" t="str">
        <f t="shared" si="30"/>
        <v/>
      </c>
      <c r="H298" s="30" t="str">
        <f>IF(AND(S298=H$1),LOOKUP(9.99999999999999E+307,$H$2:H297)+1,"")</f>
        <v/>
      </c>
      <c r="I298" s="30">
        <f>IF(AND(B298=I$1),LOOKUP(9.99999999999999E+307,$I$2:I297)+1,"")</f>
        <v>103</v>
      </c>
      <c r="J298" s="30">
        <f>IF(AND(B298=J$1),LOOKUP(9.99999999999999E+307,$J$2:J297)+1,"")</f>
        <v>103</v>
      </c>
      <c r="K298" s="30">
        <f>IF(AND(B298=K$1),LOOKUP(9.99999999999999E+307,$K$2:K297)+1,"")</f>
        <v>103</v>
      </c>
      <c r="L298" s="30">
        <f>IF(AND(B298=L$1),LOOKUP(9.99999999999999E+307,$L$2:L297)+1,"")</f>
        <v>103</v>
      </c>
      <c r="M298" s="30">
        <f>IF(AND(B298=M$1),LOOKUP(9.99999999999999E+307,$M$2:M297)+1,"")</f>
        <v>103</v>
      </c>
      <c r="N298" s="30">
        <f>IF(AND($B298=N$1),LOOKUP(9.99999999999999E+307,$N$2:N297)+1,"")</f>
        <v>103</v>
      </c>
      <c r="O298" s="30">
        <f>IF(AND($B298=O$1),LOOKUP(9.99999999999999E+307,$O$2:O297)+1,"")</f>
        <v>103</v>
      </c>
      <c r="P298" s="30">
        <f>IF(AND($B298=P$1),LOOKUP(9.99999999999999E+307,$P$2:P297)+1,"")</f>
        <v>103</v>
      </c>
      <c r="Q298" s="30">
        <f>IF(AND($B298=Q$1),LOOKUP(9.99999999999999E+307,$Q$2:Q297)+1,"")</f>
        <v>103</v>
      </c>
      <c r="R298" s="30">
        <f>IF(AND($B298=R$1),LOOKUP(9.99999999999999E+307,$R$2:R297)+1,"")</f>
        <v>103</v>
      </c>
      <c r="S298" s="314"/>
      <c r="T298" s="274"/>
      <c r="U298" s="274"/>
      <c r="Z298" s="258" t="str">
        <f t="shared" si="31"/>
        <v/>
      </c>
      <c r="AA298" s="258" t="str">
        <f t="shared" si="32"/>
        <v/>
      </c>
      <c r="AB298" s="259">
        <f t="shared" si="26"/>
        <v>0</v>
      </c>
      <c r="AC298" s="259">
        <f t="shared" si="27"/>
        <v>1807</v>
      </c>
      <c r="AD298" s="260" t="str">
        <f t="shared" si="28"/>
        <v/>
      </c>
      <c r="AE298" s="253" t="str">
        <f t="shared" si="29"/>
        <v>-</v>
      </c>
    </row>
    <row r="299" spans="1:31" ht="20.100000000000001" customHeight="1" x14ac:dyDescent="0.5">
      <c r="A299" s="30">
        <v>297</v>
      </c>
      <c r="B299" s="236"/>
      <c r="C299" s="261"/>
      <c r="D299" s="261"/>
      <c r="E299" s="273"/>
      <c r="F299" s="273"/>
      <c r="G299" s="257" t="str">
        <f t="shared" si="30"/>
        <v/>
      </c>
      <c r="H299" s="30" t="str">
        <f>IF(AND(S299=H$1),LOOKUP(9.99999999999999E+307,$H$2:H298)+1,"")</f>
        <v/>
      </c>
      <c r="I299" s="30">
        <f>IF(AND(B299=I$1),LOOKUP(9.99999999999999E+307,$I$2:I298)+1,"")</f>
        <v>104</v>
      </c>
      <c r="J299" s="30">
        <f>IF(AND(B299=J$1),LOOKUP(9.99999999999999E+307,$J$2:J298)+1,"")</f>
        <v>104</v>
      </c>
      <c r="K299" s="30">
        <f>IF(AND(B299=K$1),LOOKUP(9.99999999999999E+307,$K$2:K298)+1,"")</f>
        <v>104</v>
      </c>
      <c r="L299" s="30">
        <f>IF(AND(B299=L$1),LOOKUP(9.99999999999999E+307,$L$2:L298)+1,"")</f>
        <v>104</v>
      </c>
      <c r="M299" s="30">
        <f>IF(AND(B299=M$1),LOOKUP(9.99999999999999E+307,$M$2:M298)+1,"")</f>
        <v>104</v>
      </c>
      <c r="N299" s="30">
        <f>IF(AND($B299=N$1),LOOKUP(9.99999999999999E+307,$N$2:N298)+1,"")</f>
        <v>104</v>
      </c>
      <c r="O299" s="30">
        <f>IF(AND($B299=O$1),LOOKUP(9.99999999999999E+307,$O$2:O298)+1,"")</f>
        <v>104</v>
      </c>
      <c r="P299" s="30">
        <f>IF(AND($B299=P$1),LOOKUP(9.99999999999999E+307,$P$2:P298)+1,"")</f>
        <v>104</v>
      </c>
      <c r="Q299" s="30">
        <f>IF(AND($B299=Q$1),LOOKUP(9.99999999999999E+307,$Q$2:Q298)+1,"")</f>
        <v>104</v>
      </c>
      <c r="R299" s="30">
        <f>IF(AND($B299=R$1),LOOKUP(9.99999999999999E+307,$R$2:R298)+1,"")</f>
        <v>104</v>
      </c>
      <c r="S299" s="314"/>
      <c r="T299" s="274"/>
      <c r="U299" s="274"/>
      <c r="Z299" s="258" t="str">
        <f t="shared" si="31"/>
        <v/>
      </c>
      <c r="AA299" s="258" t="str">
        <f t="shared" si="32"/>
        <v/>
      </c>
      <c r="AB299" s="259">
        <f t="shared" si="26"/>
        <v>0</v>
      </c>
      <c r="AC299" s="259">
        <f t="shared" si="27"/>
        <v>1807</v>
      </c>
      <c r="AD299" s="260" t="str">
        <f t="shared" si="28"/>
        <v/>
      </c>
      <c r="AE299" s="253" t="str">
        <f t="shared" si="29"/>
        <v>-</v>
      </c>
    </row>
    <row r="300" spans="1:31" ht="20.100000000000001" customHeight="1" x14ac:dyDescent="0.5">
      <c r="A300" s="30">
        <v>298</v>
      </c>
      <c r="B300" s="236"/>
      <c r="C300" s="261"/>
      <c r="D300" s="261"/>
      <c r="E300" s="273"/>
      <c r="F300" s="273"/>
      <c r="G300" s="257" t="str">
        <f t="shared" si="30"/>
        <v/>
      </c>
      <c r="H300" s="30" t="str">
        <f>IF(AND(S300=H$1),LOOKUP(9.99999999999999E+307,$H$2:H299)+1,"")</f>
        <v/>
      </c>
      <c r="I300" s="30">
        <f>IF(AND(B300=I$1),LOOKUP(9.99999999999999E+307,$I$2:I299)+1,"")</f>
        <v>105</v>
      </c>
      <c r="J300" s="30">
        <f>IF(AND(B300=J$1),LOOKUP(9.99999999999999E+307,$J$2:J299)+1,"")</f>
        <v>105</v>
      </c>
      <c r="K300" s="30">
        <f>IF(AND(B300=K$1),LOOKUP(9.99999999999999E+307,$K$2:K299)+1,"")</f>
        <v>105</v>
      </c>
      <c r="L300" s="30">
        <f>IF(AND(B300=L$1),LOOKUP(9.99999999999999E+307,$L$2:L299)+1,"")</f>
        <v>105</v>
      </c>
      <c r="M300" s="30">
        <f>IF(AND(B300=M$1),LOOKUP(9.99999999999999E+307,$M$2:M299)+1,"")</f>
        <v>105</v>
      </c>
      <c r="N300" s="30">
        <f>IF(AND($B300=N$1),LOOKUP(9.99999999999999E+307,$N$2:N299)+1,"")</f>
        <v>105</v>
      </c>
      <c r="O300" s="30">
        <f>IF(AND($B300=O$1),LOOKUP(9.99999999999999E+307,$O$2:O299)+1,"")</f>
        <v>105</v>
      </c>
      <c r="P300" s="30">
        <f>IF(AND($B300=P$1),LOOKUP(9.99999999999999E+307,$P$2:P299)+1,"")</f>
        <v>105</v>
      </c>
      <c r="Q300" s="30">
        <f>IF(AND($B300=Q$1),LOOKUP(9.99999999999999E+307,$Q$2:Q299)+1,"")</f>
        <v>105</v>
      </c>
      <c r="R300" s="30">
        <f>IF(AND($B300=R$1),LOOKUP(9.99999999999999E+307,$R$2:R299)+1,"")</f>
        <v>105</v>
      </c>
      <c r="S300" s="314"/>
      <c r="T300" s="274"/>
      <c r="U300" s="274"/>
      <c r="Z300" s="258" t="str">
        <f t="shared" si="31"/>
        <v/>
      </c>
      <c r="AA300" s="258" t="str">
        <f t="shared" si="32"/>
        <v/>
      </c>
      <c r="AB300" s="259">
        <f t="shared" si="26"/>
        <v>0</v>
      </c>
      <c r="AC300" s="259">
        <f t="shared" si="27"/>
        <v>1807</v>
      </c>
      <c r="AD300" s="260" t="str">
        <f t="shared" si="28"/>
        <v/>
      </c>
      <c r="AE300" s="253" t="str">
        <f t="shared" si="29"/>
        <v>-</v>
      </c>
    </row>
    <row r="301" spans="1:31" ht="20.100000000000001" customHeight="1" x14ac:dyDescent="0.5">
      <c r="A301" s="30">
        <v>299</v>
      </c>
      <c r="B301" s="236"/>
      <c r="C301" s="261"/>
      <c r="D301" s="261"/>
      <c r="E301" s="273"/>
      <c r="F301" s="270"/>
      <c r="G301" s="257" t="str">
        <f t="shared" si="30"/>
        <v/>
      </c>
      <c r="H301" s="30" t="str">
        <f>IF(AND(S301=H$1),LOOKUP(9.99999999999999E+307,$H$2:H300)+1,"")</f>
        <v/>
      </c>
      <c r="I301" s="30">
        <f>IF(AND(B301=I$1),LOOKUP(9.99999999999999E+307,$I$2:I300)+1,"")</f>
        <v>106</v>
      </c>
      <c r="J301" s="30">
        <f>IF(AND(B301=J$1),LOOKUP(9.99999999999999E+307,$J$2:J300)+1,"")</f>
        <v>106</v>
      </c>
      <c r="K301" s="30">
        <f>IF(AND(B301=K$1),LOOKUP(9.99999999999999E+307,$K$2:K300)+1,"")</f>
        <v>106</v>
      </c>
      <c r="L301" s="30">
        <f>IF(AND(B301=L$1),LOOKUP(9.99999999999999E+307,$L$2:L300)+1,"")</f>
        <v>106</v>
      </c>
      <c r="M301" s="30">
        <f>IF(AND(B301=M$1),LOOKUP(9.99999999999999E+307,$M$2:M300)+1,"")</f>
        <v>106</v>
      </c>
      <c r="N301" s="30">
        <f>IF(AND($B301=N$1),LOOKUP(9.99999999999999E+307,$N$2:N300)+1,"")</f>
        <v>106</v>
      </c>
      <c r="O301" s="30">
        <f>IF(AND($B301=O$1),LOOKUP(9.99999999999999E+307,$O$2:O300)+1,"")</f>
        <v>106</v>
      </c>
      <c r="P301" s="30">
        <f>IF(AND($B301=P$1),LOOKUP(9.99999999999999E+307,$P$2:P300)+1,"")</f>
        <v>106</v>
      </c>
      <c r="Q301" s="30">
        <f>IF(AND($B301=Q$1),LOOKUP(9.99999999999999E+307,$Q$2:Q300)+1,"")</f>
        <v>106</v>
      </c>
      <c r="R301" s="30">
        <f>IF(AND($B301=R$1),LOOKUP(9.99999999999999E+307,$R$2:R300)+1,"")</f>
        <v>106</v>
      </c>
      <c r="S301" s="314"/>
      <c r="T301" s="274"/>
      <c r="U301" s="274"/>
      <c r="Z301" s="258" t="str">
        <f t="shared" si="31"/>
        <v/>
      </c>
      <c r="AA301" s="258" t="str">
        <f t="shared" si="32"/>
        <v/>
      </c>
      <c r="AB301" s="259">
        <f t="shared" si="26"/>
        <v>0</v>
      </c>
      <c r="AC301" s="259">
        <f t="shared" si="27"/>
        <v>1807</v>
      </c>
      <c r="AD301" s="260" t="str">
        <f t="shared" si="28"/>
        <v/>
      </c>
      <c r="AE301" s="253" t="str">
        <f t="shared" si="29"/>
        <v>-</v>
      </c>
    </row>
    <row r="302" spans="1:31" ht="20.100000000000001" customHeight="1" x14ac:dyDescent="0.5">
      <c r="A302" s="30">
        <v>300</v>
      </c>
      <c r="B302" s="236"/>
      <c r="C302" s="261"/>
      <c r="D302" s="261"/>
      <c r="E302" s="273"/>
      <c r="F302" s="270"/>
      <c r="G302" s="257" t="str">
        <f t="shared" si="30"/>
        <v/>
      </c>
      <c r="H302" s="30" t="str">
        <f>IF(AND(S302=H$1),LOOKUP(9.99999999999999E+307,$H$2:H301)+1,"")</f>
        <v/>
      </c>
      <c r="I302" s="30">
        <f>IF(AND(B302=I$1),LOOKUP(9.99999999999999E+307,$I$2:I301)+1,"")</f>
        <v>107</v>
      </c>
      <c r="J302" s="30">
        <f>IF(AND(B302=J$1),LOOKUP(9.99999999999999E+307,$J$2:J301)+1,"")</f>
        <v>107</v>
      </c>
      <c r="K302" s="30">
        <f>IF(AND(B302=K$1),LOOKUP(9.99999999999999E+307,$K$2:K301)+1,"")</f>
        <v>107</v>
      </c>
      <c r="L302" s="30">
        <f>IF(AND(B302=L$1),LOOKUP(9.99999999999999E+307,$L$2:L301)+1,"")</f>
        <v>107</v>
      </c>
      <c r="M302" s="30">
        <f>IF(AND(B302=M$1),LOOKUP(9.99999999999999E+307,$M$2:M301)+1,"")</f>
        <v>107</v>
      </c>
      <c r="N302" s="30">
        <f>IF(AND($B302=N$1),LOOKUP(9.99999999999999E+307,$N$2:N301)+1,"")</f>
        <v>107</v>
      </c>
      <c r="O302" s="30">
        <f>IF(AND($B302=O$1),LOOKUP(9.99999999999999E+307,$O$2:O301)+1,"")</f>
        <v>107</v>
      </c>
      <c r="P302" s="30">
        <f>IF(AND($B302=P$1),LOOKUP(9.99999999999999E+307,$P$2:P301)+1,"")</f>
        <v>107</v>
      </c>
      <c r="Q302" s="30">
        <f>IF(AND($B302=Q$1),LOOKUP(9.99999999999999E+307,$Q$2:Q301)+1,"")</f>
        <v>107</v>
      </c>
      <c r="R302" s="30">
        <f>IF(AND($B302=R$1),LOOKUP(9.99999999999999E+307,$R$2:R301)+1,"")</f>
        <v>107</v>
      </c>
      <c r="S302" s="314"/>
      <c r="T302" s="274"/>
      <c r="U302" s="274"/>
      <c r="Z302" s="258" t="str">
        <f t="shared" si="31"/>
        <v/>
      </c>
      <c r="AA302" s="258" t="str">
        <f t="shared" si="32"/>
        <v/>
      </c>
      <c r="AB302" s="259">
        <f t="shared" si="26"/>
        <v>0</v>
      </c>
      <c r="AC302" s="259">
        <f t="shared" si="27"/>
        <v>1807</v>
      </c>
      <c r="AD302" s="260" t="str">
        <f t="shared" si="28"/>
        <v/>
      </c>
      <c r="AE302" s="253" t="str">
        <f t="shared" si="29"/>
        <v>-</v>
      </c>
    </row>
    <row r="303" spans="1:31" ht="20.100000000000001" customHeight="1" x14ac:dyDescent="0.5">
      <c r="A303" s="30">
        <v>301</v>
      </c>
      <c r="B303" s="236"/>
      <c r="C303" s="261"/>
      <c r="D303" s="261"/>
      <c r="E303" s="273"/>
      <c r="F303" s="270"/>
      <c r="G303" s="257" t="str">
        <f t="shared" si="30"/>
        <v/>
      </c>
      <c r="H303" s="30" t="str">
        <f>IF(AND(S303=H$1),LOOKUP(9.99999999999999E+307,$H$2:H302)+1,"")</f>
        <v/>
      </c>
      <c r="I303" s="30">
        <f>IF(AND(B303=I$1),LOOKUP(9.99999999999999E+307,$I$2:I302)+1,"")</f>
        <v>108</v>
      </c>
      <c r="J303" s="30">
        <f>IF(AND(B303=J$1),LOOKUP(9.99999999999999E+307,$J$2:J302)+1,"")</f>
        <v>108</v>
      </c>
      <c r="K303" s="30">
        <f>IF(AND(B303=K$1),LOOKUP(9.99999999999999E+307,$K$2:K302)+1,"")</f>
        <v>108</v>
      </c>
      <c r="L303" s="30">
        <f>IF(AND(B303=L$1),LOOKUP(9.99999999999999E+307,$L$2:L302)+1,"")</f>
        <v>108</v>
      </c>
      <c r="M303" s="30">
        <f>IF(AND(B303=M$1),LOOKUP(9.99999999999999E+307,$M$2:M302)+1,"")</f>
        <v>108</v>
      </c>
      <c r="N303" s="30">
        <f>IF(AND($B303=N$1),LOOKUP(9.99999999999999E+307,$N$2:N302)+1,"")</f>
        <v>108</v>
      </c>
      <c r="O303" s="30">
        <f>IF(AND($B303=O$1),LOOKUP(9.99999999999999E+307,$O$2:O302)+1,"")</f>
        <v>108</v>
      </c>
      <c r="P303" s="30">
        <f>IF(AND($B303=P$1),LOOKUP(9.99999999999999E+307,$P$2:P302)+1,"")</f>
        <v>108</v>
      </c>
      <c r="Q303" s="30">
        <f>IF(AND($B303=Q$1),LOOKUP(9.99999999999999E+307,$Q$2:Q302)+1,"")</f>
        <v>108</v>
      </c>
      <c r="R303" s="30">
        <f>IF(AND($B303=R$1),LOOKUP(9.99999999999999E+307,$R$2:R302)+1,"")</f>
        <v>108</v>
      </c>
      <c r="S303" s="314"/>
      <c r="T303" s="274"/>
      <c r="U303" s="274"/>
      <c r="Z303" s="258" t="str">
        <f t="shared" si="31"/>
        <v/>
      </c>
      <c r="AA303" s="258" t="str">
        <f t="shared" si="32"/>
        <v/>
      </c>
      <c r="AB303" s="259">
        <f t="shared" si="26"/>
        <v>0</v>
      </c>
      <c r="AC303" s="259">
        <f t="shared" si="27"/>
        <v>1807</v>
      </c>
      <c r="AD303" s="260" t="str">
        <f t="shared" si="28"/>
        <v/>
      </c>
      <c r="AE303" s="253" t="str">
        <f t="shared" si="29"/>
        <v>-</v>
      </c>
    </row>
    <row r="304" spans="1:31" ht="20.100000000000001" customHeight="1" x14ac:dyDescent="0.5">
      <c r="A304" s="30">
        <v>302</v>
      </c>
      <c r="B304" s="236"/>
      <c r="C304" s="261"/>
      <c r="D304" s="261"/>
      <c r="E304" s="273"/>
      <c r="F304" s="270"/>
      <c r="G304" s="257" t="str">
        <f t="shared" si="30"/>
        <v/>
      </c>
      <c r="H304" s="30" t="str">
        <f>IF(AND(S304=H$1),LOOKUP(9.99999999999999E+307,$H$2:H303)+1,"")</f>
        <v/>
      </c>
      <c r="I304" s="30">
        <f>IF(AND(B304=I$1),LOOKUP(9.99999999999999E+307,$I$2:I303)+1,"")</f>
        <v>109</v>
      </c>
      <c r="J304" s="30">
        <f>IF(AND(B304=J$1),LOOKUP(9.99999999999999E+307,$J$2:J303)+1,"")</f>
        <v>109</v>
      </c>
      <c r="K304" s="30">
        <f>IF(AND(B304=K$1),LOOKUP(9.99999999999999E+307,$K$2:K303)+1,"")</f>
        <v>109</v>
      </c>
      <c r="L304" s="30">
        <f>IF(AND(B304=L$1),LOOKUP(9.99999999999999E+307,$L$2:L303)+1,"")</f>
        <v>109</v>
      </c>
      <c r="M304" s="30">
        <f>IF(AND(B304=M$1),LOOKUP(9.99999999999999E+307,$M$2:M303)+1,"")</f>
        <v>109</v>
      </c>
      <c r="N304" s="30">
        <f>IF(AND($B304=N$1),LOOKUP(9.99999999999999E+307,$N$2:N303)+1,"")</f>
        <v>109</v>
      </c>
      <c r="O304" s="30">
        <f>IF(AND($B304=O$1),LOOKUP(9.99999999999999E+307,$O$2:O303)+1,"")</f>
        <v>109</v>
      </c>
      <c r="P304" s="30">
        <f>IF(AND($B304=P$1),LOOKUP(9.99999999999999E+307,$P$2:P303)+1,"")</f>
        <v>109</v>
      </c>
      <c r="Q304" s="30">
        <f>IF(AND($B304=Q$1),LOOKUP(9.99999999999999E+307,$Q$2:Q303)+1,"")</f>
        <v>109</v>
      </c>
      <c r="R304" s="30">
        <f>IF(AND($B304=R$1),LOOKUP(9.99999999999999E+307,$R$2:R303)+1,"")</f>
        <v>109</v>
      </c>
      <c r="S304" s="314"/>
      <c r="T304" s="274"/>
      <c r="U304" s="274"/>
      <c r="Z304" s="258" t="str">
        <f t="shared" si="31"/>
        <v/>
      </c>
      <c r="AA304" s="258" t="str">
        <f t="shared" si="32"/>
        <v/>
      </c>
      <c r="AB304" s="259">
        <f t="shared" si="26"/>
        <v>0</v>
      </c>
      <c r="AC304" s="259">
        <f t="shared" si="27"/>
        <v>1807</v>
      </c>
      <c r="AD304" s="260" t="str">
        <f t="shared" si="28"/>
        <v/>
      </c>
      <c r="AE304" s="253" t="str">
        <f t="shared" si="29"/>
        <v>-</v>
      </c>
    </row>
    <row r="305" spans="1:31" ht="20.100000000000001" customHeight="1" x14ac:dyDescent="0.5">
      <c r="A305" s="30">
        <v>303</v>
      </c>
      <c r="B305" s="236"/>
      <c r="C305" s="261"/>
      <c r="D305" s="261"/>
      <c r="E305" s="273"/>
      <c r="F305" s="270"/>
      <c r="G305" s="257" t="str">
        <f t="shared" si="30"/>
        <v/>
      </c>
      <c r="H305" s="30" t="str">
        <f>IF(AND(S305=H$1),LOOKUP(9.99999999999999E+307,$H$2:H304)+1,"")</f>
        <v/>
      </c>
      <c r="I305" s="30">
        <f>IF(AND(B305=I$1),LOOKUP(9.99999999999999E+307,$I$2:I304)+1,"")</f>
        <v>110</v>
      </c>
      <c r="J305" s="30">
        <f>IF(AND(B305=J$1),LOOKUP(9.99999999999999E+307,$J$2:J304)+1,"")</f>
        <v>110</v>
      </c>
      <c r="K305" s="30">
        <f>IF(AND(B305=K$1),LOOKUP(9.99999999999999E+307,$K$2:K304)+1,"")</f>
        <v>110</v>
      </c>
      <c r="L305" s="30">
        <f>IF(AND(B305=L$1),LOOKUP(9.99999999999999E+307,$L$2:L304)+1,"")</f>
        <v>110</v>
      </c>
      <c r="M305" s="30">
        <f>IF(AND(B305=M$1),LOOKUP(9.99999999999999E+307,$M$2:M304)+1,"")</f>
        <v>110</v>
      </c>
      <c r="N305" s="30">
        <f>IF(AND($B305=N$1),LOOKUP(9.99999999999999E+307,$N$2:N304)+1,"")</f>
        <v>110</v>
      </c>
      <c r="O305" s="30">
        <f>IF(AND($B305=O$1),LOOKUP(9.99999999999999E+307,$O$2:O304)+1,"")</f>
        <v>110</v>
      </c>
      <c r="P305" s="30">
        <f>IF(AND($B305=P$1),LOOKUP(9.99999999999999E+307,$P$2:P304)+1,"")</f>
        <v>110</v>
      </c>
      <c r="Q305" s="30">
        <f>IF(AND($B305=Q$1),LOOKUP(9.99999999999999E+307,$Q$2:Q304)+1,"")</f>
        <v>110</v>
      </c>
      <c r="R305" s="30">
        <f>IF(AND($B305=R$1),LOOKUP(9.99999999999999E+307,$R$2:R304)+1,"")</f>
        <v>110</v>
      </c>
      <c r="S305" s="314"/>
      <c r="T305" s="274"/>
      <c r="U305" s="274"/>
      <c r="Z305" s="258" t="str">
        <f t="shared" si="31"/>
        <v/>
      </c>
      <c r="AA305" s="258" t="str">
        <f t="shared" si="32"/>
        <v/>
      </c>
      <c r="AB305" s="259">
        <f t="shared" si="26"/>
        <v>0</v>
      </c>
      <c r="AC305" s="259">
        <f t="shared" si="27"/>
        <v>1807</v>
      </c>
      <c r="AD305" s="260" t="str">
        <f t="shared" si="28"/>
        <v/>
      </c>
      <c r="AE305" s="253" t="str">
        <f t="shared" si="29"/>
        <v>-</v>
      </c>
    </row>
    <row r="306" spans="1:31" ht="20.100000000000001" customHeight="1" x14ac:dyDescent="0.5">
      <c r="A306" s="30">
        <v>304</v>
      </c>
      <c r="B306" s="236"/>
      <c r="C306" s="261"/>
      <c r="D306" s="261"/>
      <c r="E306" s="273"/>
      <c r="F306" s="273"/>
      <c r="G306" s="257" t="str">
        <f t="shared" si="30"/>
        <v/>
      </c>
      <c r="H306" s="30" t="str">
        <f>IF(AND(S306=H$1),LOOKUP(9.99999999999999E+307,$H$2:H305)+1,"")</f>
        <v/>
      </c>
      <c r="I306" s="30">
        <f>IF(AND(B306=I$1),LOOKUP(9.99999999999999E+307,$I$2:I305)+1,"")</f>
        <v>111</v>
      </c>
      <c r="J306" s="30">
        <f>IF(AND(B306=J$1),LOOKUP(9.99999999999999E+307,$J$2:J305)+1,"")</f>
        <v>111</v>
      </c>
      <c r="K306" s="30">
        <f>IF(AND(B306=K$1),LOOKUP(9.99999999999999E+307,$K$2:K305)+1,"")</f>
        <v>111</v>
      </c>
      <c r="L306" s="30">
        <f>IF(AND(B306=L$1),LOOKUP(9.99999999999999E+307,$L$2:L305)+1,"")</f>
        <v>111</v>
      </c>
      <c r="M306" s="30">
        <f>IF(AND(B306=M$1),LOOKUP(9.99999999999999E+307,$M$2:M305)+1,"")</f>
        <v>111</v>
      </c>
      <c r="N306" s="30">
        <f>IF(AND($B306=N$1),LOOKUP(9.99999999999999E+307,$N$2:N305)+1,"")</f>
        <v>111</v>
      </c>
      <c r="O306" s="30">
        <f>IF(AND($B306=O$1),LOOKUP(9.99999999999999E+307,$O$2:O305)+1,"")</f>
        <v>111</v>
      </c>
      <c r="P306" s="30">
        <f>IF(AND($B306=P$1),LOOKUP(9.99999999999999E+307,$P$2:P305)+1,"")</f>
        <v>111</v>
      </c>
      <c r="Q306" s="30">
        <f>IF(AND($B306=Q$1),LOOKUP(9.99999999999999E+307,$Q$2:Q305)+1,"")</f>
        <v>111</v>
      </c>
      <c r="R306" s="30">
        <f>IF(AND($B306=R$1),LOOKUP(9.99999999999999E+307,$R$2:R305)+1,"")</f>
        <v>111</v>
      </c>
      <c r="S306" s="314"/>
      <c r="T306" s="274"/>
      <c r="U306" s="274"/>
      <c r="Z306" s="258" t="str">
        <f t="shared" si="31"/>
        <v/>
      </c>
      <c r="AA306" s="258" t="str">
        <f t="shared" si="32"/>
        <v/>
      </c>
      <c r="AB306" s="259">
        <f t="shared" si="26"/>
        <v>0</v>
      </c>
      <c r="AC306" s="259">
        <f t="shared" si="27"/>
        <v>1807</v>
      </c>
      <c r="AD306" s="260" t="str">
        <f t="shared" si="28"/>
        <v/>
      </c>
      <c r="AE306" s="253" t="str">
        <f t="shared" si="29"/>
        <v>-</v>
      </c>
    </row>
    <row r="307" spans="1:31" ht="20.100000000000001" customHeight="1" x14ac:dyDescent="0.5">
      <c r="A307" s="30">
        <v>305</v>
      </c>
      <c r="B307" s="236"/>
      <c r="C307" s="261"/>
      <c r="D307" s="261"/>
      <c r="E307" s="273"/>
      <c r="F307" s="273"/>
      <c r="G307" s="257" t="str">
        <f t="shared" si="30"/>
        <v/>
      </c>
      <c r="H307" s="30" t="str">
        <f>IF(AND(S307=H$1),LOOKUP(9.99999999999999E+307,$H$2:H306)+1,"")</f>
        <v/>
      </c>
      <c r="I307" s="30">
        <f>IF(AND(B307=I$1),LOOKUP(9.99999999999999E+307,$I$2:I306)+1,"")</f>
        <v>112</v>
      </c>
      <c r="J307" s="30">
        <f>IF(AND(B307=J$1),LOOKUP(9.99999999999999E+307,$J$2:J306)+1,"")</f>
        <v>112</v>
      </c>
      <c r="K307" s="30">
        <f>IF(AND(B307=K$1),LOOKUP(9.99999999999999E+307,$K$2:K306)+1,"")</f>
        <v>112</v>
      </c>
      <c r="L307" s="30">
        <f>IF(AND(B307=L$1),LOOKUP(9.99999999999999E+307,$L$2:L306)+1,"")</f>
        <v>112</v>
      </c>
      <c r="M307" s="30">
        <f>IF(AND(B307=M$1),LOOKUP(9.99999999999999E+307,$M$2:M306)+1,"")</f>
        <v>112</v>
      </c>
      <c r="N307" s="30">
        <f>IF(AND($B307=N$1),LOOKUP(9.99999999999999E+307,$N$2:N306)+1,"")</f>
        <v>112</v>
      </c>
      <c r="O307" s="30">
        <f>IF(AND($B307=O$1),LOOKUP(9.99999999999999E+307,$O$2:O306)+1,"")</f>
        <v>112</v>
      </c>
      <c r="P307" s="30">
        <f>IF(AND($B307=P$1),LOOKUP(9.99999999999999E+307,$P$2:P306)+1,"")</f>
        <v>112</v>
      </c>
      <c r="Q307" s="30">
        <f>IF(AND($B307=Q$1),LOOKUP(9.99999999999999E+307,$Q$2:Q306)+1,"")</f>
        <v>112</v>
      </c>
      <c r="R307" s="30">
        <f>IF(AND($B307=R$1),LOOKUP(9.99999999999999E+307,$R$2:R306)+1,"")</f>
        <v>112</v>
      </c>
      <c r="S307" s="314"/>
      <c r="T307" s="274"/>
      <c r="U307" s="274"/>
      <c r="Z307" s="258" t="str">
        <f t="shared" si="31"/>
        <v/>
      </c>
      <c r="AA307" s="258" t="str">
        <f t="shared" si="32"/>
        <v/>
      </c>
      <c r="AB307" s="259">
        <f t="shared" si="26"/>
        <v>0</v>
      </c>
      <c r="AC307" s="259">
        <f t="shared" si="27"/>
        <v>1807</v>
      </c>
      <c r="AD307" s="260" t="str">
        <f t="shared" si="28"/>
        <v/>
      </c>
      <c r="AE307" s="253" t="str">
        <f t="shared" si="29"/>
        <v>-</v>
      </c>
    </row>
    <row r="308" spans="1:31" ht="20.100000000000001" customHeight="1" x14ac:dyDescent="0.5">
      <c r="A308" s="30">
        <v>306</v>
      </c>
      <c r="B308" s="236"/>
      <c r="C308" s="261"/>
      <c r="D308" s="261"/>
      <c r="E308" s="273"/>
      <c r="F308" s="273"/>
      <c r="G308" s="257" t="str">
        <f t="shared" si="30"/>
        <v/>
      </c>
      <c r="H308" s="30" t="str">
        <f>IF(AND(S308=H$1),LOOKUP(9.99999999999999E+307,$H$2:H307)+1,"")</f>
        <v/>
      </c>
      <c r="I308" s="30">
        <f>IF(AND(B308=I$1),LOOKUP(9.99999999999999E+307,$I$2:I307)+1,"")</f>
        <v>113</v>
      </c>
      <c r="J308" s="30">
        <f>IF(AND(B308=J$1),LOOKUP(9.99999999999999E+307,$J$2:J307)+1,"")</f>
        <v>113</v>
      </c>
      <c r="K308" s="30">
        <f>IF(AND(B308=K$1),LOOKUP(9.99999999999999E+307,$K$2:K307)+1,"")</f>
        <v>113</v>
      </c>
      <c r="L308" s="30">
        <f>IF(AND(B308=L$1),LOOKUP(9.99999999999999E+307,$L$2:L307)+1,"")</f>
        <v>113</v>
      </c>
      <c r="M308" s="30">
        <f>IF(AND(B308=M$1),LOOKUP(9.99999999999999E+307,$M$2:M307)+1,"")</f>
        <v>113</v>
      </c>
      <c r="N308" s="30">
        <f>IF(AND($B308=N$1),LOOKUP(9.99999999999999E+307,$N$2:N307)+1,"")</f>
        <v>113</v>
      </c>
      <c r="O308" s="30">
        <f>IF(AND($B308=O$1),LOOKUP(9.99999999999999E+307,$O$2:O307)+1,"")</f>
        <v>113</v>
      </c>
      <c r="P308" s="30">
        <f>IF(AND($B308=P$1),LOOKUP(9.99999999999999E+307,$P$2:P307)+1,"")</f>
        <v>113</v>
      </c>
      <c r="Q308" s="30">
        <f>IF(AND($B308=Q$1),LOOKUP(9.99999999999999E+307,$Q$2:Q307)+1,"")</f>
        <v>113</v>
      </c>
      <c r="R308" s="30">
        <f>IF(AND($B308=R$1),LOOKUP(9.99999999999999E+307,$R$2:R307)+1,"")</f>
        <v>113</v>
      </c>
      <c r="S308" s="314"/>
      <c r="T308" s="274"/>
      <c r="U308" s="274"/>
      <c r="Z308" s="258" t="str">
        <f t="shared" si="31"/>
        <v/>
      </c>
      <c r="AA308" s="258" t="str">
        <f t="shared" si="32"/>
        <v/>
      </c>
      <c r="AB308" s="259">
        <f t="shared" si="26"/>
        <v>0</v>
      </c>
      <c r="AC308" s="259">
        <f t="shared" si="27"/>
        <v>1807</v>
      </c>
      <c r="AD308" s="260" t="str">
        <f t="shared" si="28"/>
        <v/>
      </c>
      <c r="AE308" s="253" t="str">
        <f t="shared" si="29"/>
        <v>-</v>
      </c>
    </row>
    <row r="309" spans="1:31" ht="20.100000000000001" customHeight="1" x14ac:dyDescent="0.5">
      <c r="A309" s="30">
        <v>307</v>
      </c>
      <c r="B309" s="236"/>
      <c r="C309" s="261"/>
      <c r="D309" s="261"/>
      <c r="E309" s="273"/>
      <c r="F309" s="273"/>
      <c r="G309" s="257" t="str">
        <f t="shared" si="30"/>
        <v/>
      </c>
      <c r="H309" s="30" t="str">
        <f>IF(AND(S309=H$1),LOOKUP(9.99999999999999E+307,$H$2:H308)+1,"")</f>
        <v/>
      </c>
      <c r="I309" s="30">
        <f>IF(AND(B309=I$1),LOOKUP(9.99999999999999E+307,$I$2:I308)+1,"")</f>
        <v>114</v>
      </c>
      <c r="J309" s="30">
        <f>IF(AND(B309=J$1),LOOKUP(9.99999999999999E+307,$J$2:J308)+1,"")</f>
        <v>114</v>
      </c>
      <c r="K309" s="30">
        <f>IF(AND(B309=K$1),LOOKUP(9.99999999999999E+307,$K$2:K308)+1,"")</f>
        <v>114</v>
      </c>
      <c r="L309" s="30">
        <f>IF(AND(B309=L$1),LOOKUP(9.99999999999999E+307,$L$2:L308)+1,"")</f>
        <v>114</v>
      </c>
      <c r="M309" s="30">
        <f>IF(AND(B309=M$1),LOOKUP(9.99999999999999E+307,$M$2:M308)+1,"")</f>
        <v>114</v>
      </c>
      <c r="N309" s="30">
        <f>IF(AND($B309=N$1),LOOKUP(9.99999999999999E+307,$N$2:N308)+1,"")</f>
        <v>114</v>
      </c>
      <c r="O309" s="30">
        <f>IF(AND($B309=O$1),LOOKUP(9.99999999999999E+307,$O$2:O308)+1,"")</f>
        <v>114</v>
      </c>
      <c r="P309" s="30">
        <f>IF(AND($B309=P$1),LOOKUP(9.99999999999999E+307,$P$2:P308)+1,"")</f>
        <v>114</v>
      </c>
      <c r="Q309" s="30">
        <f>IF(AND($B309=Q$1),LOOKUP(9.99999999999999E+307,$Q$2:Q308)+1,"")</f>
        <v>114</v>
      </c>
      <c r="R309" s="30">
        <f>IF(AND($B309=R$1),LOOKUP(9.99999999999999E+307,$R$2:R308)+1,"")</f>
        <v>114</v>
      </c>
      <c r="S309" s="314"/>
      <c r="T309" s="274"/>
      <c r="U309" s="274"/>
      <c r="Z309" s="258" t="str">
        <f t="shared" si="31"/>
        <v/>
      </c>
      <c r="AA309" s="258" t="str">
        <f t="shared" si="32"/>
        <v/>
      </c>
      <c r="AB309" s="259">
        <f t="shared" si="26"/>
        <v>0</v>
      </c>
      <c r="AC309" s="259">
        <f t="shared" si="27"/>
        <v>1807</v>
      </c>
      <c r="AD309" s="260" t="str">
        <f t="shared" si="28"/>
        <v/>
      </c>
      <c r="AE309" s="253" t="str">
        <f t="shared" si="29"/>
        <v>-</v>
      </c>
    </row>
    <row r="310" spans="1:31" ht="20.100000000000001" customHeight="1" x14ac:dyDescent="0.5">
      <c r="A310" s="30">
        <v>308</v>
      </c>
      <c r="B310" s="236"/>
      <c r="C310" s="261"/>
      <c r="D310" s="261"/>
      <c r="E310" s="273"/>
      <c r="F310" s="273"/>
      <c r="G310" s="257" t="str">
        <f t="shared" si="30"/>
        <v/>
      </c>
      <c r="H310" s="30" t="str">
        <f>IF(AND(S310=H$1),LOOKUP(9.99999999999999E+307,$H$2:H309)+1,"")</f>
        <v/>
      </c>
      <c r="I310" s="30">
        <f>IF(AND(B310=I$1),LOOKUP(9.99999999999999E+307,$I$2:I309)+1,"")</f>
        <v>115</v>
      </c>
      <c r="J310" s="30">
        <f>IF(AND(B310=J$1),LOOKUP(9.99999999999999E+307,$J$2:J309)+1,"")</f>
        <v>115</v>
      </c>
      <c r="K310" s="30">
        <f>IF(AND(B310=K$1),LOOKUP(9.99999999999999E+307,$K$2:K309)+1,"")</f>
        <v>115</v>
      </c>
      <c r="L310" s="30">
        <f>IF(AND(B310=L$1),LOOKUP(9.99999999999999E+307,$L$2:L309)+1,"")</f>
        <v>115</v>
      </c>
      <c r="M310" s="30">
        <f>IF(AND(B310=M$1),LOOKUP(9.99999999999999E+307,$M$2:M309)+1,"")</f>
        <v>115</v>
      </c>
      <c r="N310" s="30">
        <f>IF(AND($B310=N$1),LOOKUP(9.99999999999999E+307,$N$2:N309)+1,"")</f>
        <v>115</v>
      </c>
      <c r="O310" s="30">
        <f>IF(AND($B310=O$1),LOOKUP(9.99999999999999E+307,$O$2:O309)+1,"")</f>
        <v>115</v>
      </c>
      <c r="P310" s="30">
        <f>IF(AND($B310=P$1),LOOKUP(9.99999999999999E+307,$P$2:P309)+1,"")</f>
        <v>115</v>
      </c>
      <c r="Q310" s="30">
        <f>IF(AND($B310=Q$1),LOOKUP(9.99999999999999E+307,$Q$2:Q309)+1,"")</f>
        <v>115</v>
      </c>
      <c r="R310" s="30">
        <f>IF(AND($B310=R$1),LOOKUP(9.99999999999999E+307,$R$2:R309)+1,"")</f>
        <v>115</v>
      </c>
      <c r="S310" s="314"/>
      <c r="T310" s="274"/>
      <c r="U310" s="274"/>
      <c r="Z310" s="258" t="str">
        <f t="shared" si="31"/>
        <v/>
      </c>
      <c r="AA310" s="258" t="str">
        <f t="shared" si="32"/>
        <v/>
      </c>
      <c r="AB310" s="259">
        <f t="shared" si="26"/>
        <v>0</v>
      </c>
      <c r="AC310" s="259">
        <f t="shared" si="27"/>
        <v>1807</v>
      </c>
      <c r="AD310" s="260" t="str">
        <f t="shared" si="28"/>
        <v/>
      </c>
      <c r="AE310" s="253" t="str">
        <f t="shared" si="29"/>
        <v>-</v>
      </c>
    </row>
    <row r="311" spans="1:31" ht="20.100000000000001" customHeight="1" x14ac:dyDescent="0.5">
      <c r="A311" s="30">
        <v>309</v>
      </c>
      <c r="B311" s="236"/>
      <c r="C311" s="261"/>
      <c r="D311" s="261"/>
      <c r="E311" s="273"/>
      <c r="F311" s="273"/>
      <c r="G311" s="257" t="str">
        <f t="shared" si="30"/>
        <v/>
      </c>
      <c r="H311" s="30" t="str">
        <f>IF(AND(S311=H$1),LOOKUP(9.99999999999999E+307,$H$2:H310)+1,"")</f>
        <v/>
      </c>
      <c r="I311" s="30">
        <f>IF(AND(B311=I$1),LOOKUP(9.99999999999999E+307,$I$2:I310)+1,"")</f>
        <v>116</v>
      </c>
      <c r="J311" s="30">
        <f>IF(AND(B311=J$1),LOOKUP(9.99999999999999E+307,$J$2:J310)+1,"")</f>
        <v>116</v>
      </c>
      <c r="K311" s="30">
        <f>IF(AND(B311=K$1),LOOKUP(9.99999999999999E+307,$K$2:K310)+1,"")</f>
        <v>116</v>
      </c>
      <c r="L311" s="30">
        <f>IF(AND(B311=L$1),LOOKUP(9.99999999999999E+307,$L$2:L310)+1,"")</f>
        <v>116</v>
      </c>
      <c r="M311" s="30">
        <f>IF(AND(B311=M$1),LOOKUP(9.99999999999999E+307,$M$2:M310)+1,"")</f>
        <v>116</v>
      </c>
      <c r="N311" s="30">
        <f>IF(AND($B311=N$1),LOOKUP(9.99999999999999E+307,$N$2:N310)+1,"")</f>
        <v>116</v>
      </c>
      <c r="O311" s="30">
        <f>IF(AND($B311=O$1),LOOKUP(9.99999999999999E+307,$O$2:O310)+1,"")</f>
        <v>116</v>
      </c>
      <c r="P311" s="30">
        <f>IF(AND($B311=P$1),LOOKUP(9.99999999999999E+307,$P$2:P310)+1,"")</f>
        <v>116</v>
      </c>
      <c r="Q311" s="30">
        <f>IF(AND($B311=Q$1),LOOKUP(9.99999999999999E+307,$Q$2:Q310)+1,"")</f>
        <v>116</v>
      </c>
      <c r="R311" s="30">
        <f>IF(AND($B311=R$1),LOOKUP(9.99999999999999E+307,$R$2:R310)+1,"")</f>
        <v>116</v>
      </c>
      <c r="S311" s="314"/>
      <c r="T311" s="274"/>
      <c r="U311" s="274"/>
      <c r="Z311" s="258" t="str">
        <f t="shared" si="31"/>
        <v/>
      </c>
      <c r="AA311" s="258" t="str">
        <f t="shared" si="32"/>
        <v/>
      </c>
      <c r="AB311" s="259">
        <f t="shared" si="26"/>
        <v>0</v>
      </c>
      <c r="AC311" s="259">
        <f t="shared" si="27"/>
        <v>1807</v>
      </c>
      <c r="AD311" s="260" t="str">
        <f t="shared" si="28"/>
        <v/>
      </c>
      <c r="AE311" s="253" t="str">
        <f t="shared" si="29"/>
        <v>-</v>
      </c>
    </row>
    <row r="312" spans="1:31" ht="20.100000000000001" customHeight="1" x14ac:dyDescent="0.5">
      <c r="A312" s="30">
        <v>310</v>
      </c>
      <c r="B312" s="236"/>
      <c r="C312" s="261"/>
      <c r="D312" s="261"/>
      <c r="E312" s="273"/>
      <c r="F312" s="273"/>
      <c r="G312" s="257" t="str">
        <f t="shared" si="30"/>
        <v/>
      </c>
      <c r="H312" s="30" t="str">
        <f>IF(AND(S312=H$1),LOOKUP(9.99999999999999E+307,$H$2:H311)+1,"")</f>
        <v/>
      </c>
      <c r="I312" s="30">
        <f>IF(AND(B312=I$1),LOOKUP(9.99999999999999E+307,$I$2:I311)+1,"")</f>
        <v>117</v>
      </c>
      <c r="J312" s="30">
        <f>IF(AND(B312=J$1),LOOKUP(9.99999999999999E+307,$J$2:J311)+1,"")</f>
        <v>117</v>
      </c>
      <c r="K312" s="30">
        <f>IF(AND(B312=K$1),LOOKUP(9.99999999999999E+307,$K$2:K311)+1,"")</f>
        <v>117</v>
      </c>
      <c r="L312" s="30">
        <f>IF(AND(B312=L$1),LOOKUP(9.99999999999999E+307,$L$2:L311)+1,"")</f>
        <v>117</v>
      </c>
      <c r="M312" s="30">
        <f>IF(AND(B312=M$1),LOOKUP(9.99999999999999E+307,$M$2:M311)+1,"")</f>
        <v>117</v>
      </c>
      <c r="N312" s="30">
        <f>IF(AND($B312=N$1),LOOKUP(9.99999999999999E+307,$N$2:N311)+1,"")</f>
        <v>117</v>
      </c>
      <c r="O312" s="30">
        <f>IF(AND($B312=O$1),LOOKUP(9.99999999999999E+307,$O$2:O311)+1,"")</f>
        <v>117</v>
      </c>
      <c r="P312" s="30">
        <f>IF(AND($B312=P$1),LOOKUP(9.99999999999999E+307,$P$2:P311)+1,"")</f>
        <v>117</v>
      </c>
      <c r="Q312" s="30">
        <f>IF(AND($B312=Q$1),LOOKUP(9.99999999999999E+307,$Q$2:Q311)+1,"")</f>
        <v>117</v>
      </c>
      <c r="R312" s="30">
        <f>IF(AND($B312=R$1),LOOKUP(9.99999999999999E+307,$R$2:R311)+1,"")</f>
        <v>117</v>
      </c>
      <c r="S312" s="314"/>
      <c r="T312" s="274"/>
      <c r="U312" s="274"/>
      <c r="Z312" s="258" t="str">
        <f t="shared" si="31"/>
        <v/>
      </c>
      <c r="AA312" s="258" t="str">
        <f t="shared" si="32"/>
        <v/>
      </c>
      <c r="AB312" s="259">
        <f t="shared" si="26"/>
        <v>0</v>
      </c>
      <c r="AC312" s="259">
        <f t="shared" si="27"/>
        <v>1807</v>
      </c>
      <c r="AD312" s="260" t="str">
        <f t="shared" si="28"/>
        <v/>
      </c>
      <c r="AE312" s="253" t="str">
        <f t="shared" si="29"/>
        <v>-</v>
      </c>
    </row>
    <row r="313" spans="1:31" ht="20.100000000000001" customHeight="1" x14ac:dyDescent="0.5">
      <c r="A313" s="30">
        <v>311</v>
      </c>
      <c r="B313" s="236"/>
      <c r="C313" s="261"/>
      <c r="D313" s="261"/>
      <c r="E313" s="273"/>
      <c r="F313" s="273"/>
      <c r="G313" s="257" t="str">
        <f t="shared" si="30"/>
        <v/>
      </c>
      <c r="H313" s="30" t="str">
        <f>IF(AND(S313=H$1),LOOKUP(9.99999999999999E+307,$H$2:H312)+1,"")</f>
        <v/>
      </c>
      <c r="I313" s="30">
        <f>IF(AND(B313=I$1),LOOKUP(9.99999999999999E+307,$I$2:I312)+1,"")</f>
        <v>118</v>
      </c>
      <c r="J313" s="30">
        <f>IF(AND(B313=J$1),LOOKUP(9.99999999999999E+307,$J$2:J312)+1,"")</f>
        <v>118</v>
      </c>
      <c r="K313" s="30">
        <f>IF(AND(B313=K$1),LOOKUP(9.99999999999999E+307,$K$2:K312)+1,"")</f>
        <v>118</v>
      </c>
      <c r="L313" s="30">
        <f>IF(AND(B313=L$1),LOOKUP(9.99999999999999E+307,$L$2:L312)+1,"")</f>
        <v>118</v>
      </c>
      <c r="M313" s="30">
        <f>IF(AND(B313=M$1),LOOKUP(9.99999999999999E+307,$M$2:M312)+1,"")</f>
        <v>118</v>
      </c>
      <c r="N313" s="30">
        <f>IF(AND($B313=N$1),LOOKUP(9.99999999999999E+307,$N$2:N312)+1,"")</f>
        <v>118</v>
      </c>
      <c r="O313" s="30">
        <f>IF(AND($B313=O$1),LOOKUP(9.99999999999999E+307,$O$2:O312)+1,"")</f>
        <v>118</v>
      </c>
      <c r="P313" s="30">
        <f>IF(AND($B313=P$1),LOOKUP(9.99999999999999E+307,$P$2:P312)+1,"")</f>
        <v>118</v>
      </c>
      <c r="Q313" s="30">
        <f>IF(AND($B313=Q$1),LOOKUP(9.99999999999999E+307,$Q$2:Q312)+1,"")</f>
        <v>118</v>
      </c>
      <c r="R313" s="30">
        <f>IF(AND($B313=R$1),LOOKUP(9.99999999999999E+307,$R$2:R312)+1,"")</f>
        <v>118</v>
      </c>
      <c r="S313" s="314"/>
      <c r="T313" s="274"/>
      <c r="U313" s="274"/>
      <c r="Z313" s="258" t="str">
        <f t="shared" si="31"/>
        <v/>
      </c>
      <c r="AA313" s="258" t="str">
        <f t="shared" si="32"/>
        <v/>
      </c>
      <c r="AB313" s="259">
        <f t="shared" si="26"/>
        <v>0</v>
      </c>
      <c r="AC313" s="259">
        <f t="shared" si="27"/>
        <v>1807</v>
      </c>
      <c r="AD313" s="260" t="str">
        <f t="shared" si="28"/>
        <v/>
      </c>
      <c r="AE313" s="253" t="str">
        <f t="shared" si="29"/>
        <v>-</v>
      </c>
    </row>
    <row r="314" spans="1:31" ht="20.100000000000001" customHeight="1" x14ac:dyDescent="0.5">
      <c r="A314" s="30">
        <v>312</v>
      </c>
      <c r="B314" s="236"/>
      <c r="C314" s="261"/>
      <c r="D314" s="261"/>
      <c r="E314" s="273"/>
      <c r="F314" s="273"/>
      <c r="G314" s="257" t="str">
        <f t="shared" si="30"/>
        <v/>
      </c>
      <c r="H314" s="30" t="str">
        <f>IF(AND(S314=H$1),LOOKUP(9.99999999999999E+307,$H$2:H313)+1,"")</f>
        <v/>
      </c>
      <c r="I314" s="30">
        <f>IF(AND(B314=I$1),LOOKUP(9.99999999999999E+307,$I$2:I313)+1,"")</f>
        <v>119</v>
      </c>
      <c r="J314" s="30">
        <f>IF(AND(B314=J$1),LOOKUP(9.99999999999999E+307,$J$2:J313)+1,"")</f>
        <v>119</v>
      </c>
      <c r="K314" s="30">
        <f>IF(AND(B314=K$1),LOOKUP(9.99999999999999E+307,$K$2:K313)+1,"")</f>
        <v>119</v>
      </c>
      <c r="L314" s="30">
        <f>IF(AND(B314=L$1),LOOKUP(9.99999999999999E+307,$L$2:L313)+1,"")</f>
        <v>119</v>
      </c>
      <c r="M314" s="30">
        <f>IF(AND(B314=M$1),LOOKUP(9.99999999999999E+307,$M$2:M313)+1,"")</f>
        <v>119</v>
      </c>
      <c r="N314" s="30">
        <f>IF(AND($B314=N$1),LOOKUP(9.99999999999999E+307,$N$2:N313)+1,"")</f>
        <v>119</v>
      </c>
      <c r="O314" s="30">
        <f>IF(AND($B314=O$1),LOOKUP(9.99999999999999E+307,$O$2:O313)+1,"")</f>
        <v>119</v>
      </c>
      <c r="P314" s="30">
        <f>IF(AND($B314=P$1),LOOKUP(9.99999999999999E+307,$P$2:P313)+1,"")</f>
        <v>119</v>
      </c>
      <c r="Q314" s="30">
        <f>IF(AND($B314=Q$1),LOOKUP(9.99999999999999E+307,$Q$2:Q313)+1,"")</f>
        <v>119</v>
      </c>
      <c r="R314" s="30">
        <f>IF(AND($B314=R$1),LOOKUP(9.99999999999999E+307,$R$2:R313)+1,"")</f>
        <v>119</v>
      </c>
      <c r="S314" s="314"/>
      <c r="T314" s="274"/>
      <c r="U314" s="274"/>
      <c r="Z314" s="258" t="str">
        <f t="shared" si="31"/>
        <v/>
      </c>
      <c r="AA314" s="258" t="str">
        <f t="shared" si="32"/>
        <v/>
      </c>
      <c r="AB314" s="259">
        <f t="shared" si="26"/>
        <v>0</v>
      </c>
      <c r="AC314" s="259">
        <f t="shared" si="27"/>
        <v>1807</v>
      </c>
      <c r="AD314" s="260" t="str">
        <f t="shared" si="28"/>
        <v/>
      </c>
      <c r="AE314" s="253" t="str">
        <f t="shared" si="29"/>
        <v>-</v>
      </c>
    </row>
    <row r="315" spans="1:31" ht="20.100000000000001" customHeight="1" x14ac:dyDescent="0.5">
      <c r="A315" s="30">
        <v>313</v>
      </c>
      <c r="B315" s="236"/>
      <c r="C315" s="261"/>
      <c r="D315" s="261"/>
      <c r="E315" s="273"/>
      <c r="F315" s="273"/>
      <c r="G315" s="257" t="str">
        <f t="shared" si="30"/>
        <v/>
      </c>
      <c r="H315" s="30" t="str">
        <f>IF(AND(S315=H$1),LOOKUP(9.99999999999999E+307,$H$2:H314)+1,"")</f>
        <v/>
      </c>
      <c r="I315" s="30">
        <f>IF(AND(B315=I$1),LOOKUP(9.99999999999999E+307,$I$2:I314)+1,"")</f>
        <v>120</v>
      </c>
      <c r="J315" s="30">
        <f>IF(AND(B315=J$1),LOOKUP(9.99999999999999E+307,$J$2:J314)+1,"")</f>
        <v>120</v>
      </c>
      <c r="K315" s="30">
        <f>IF(AND(B315=K$1),LOOKUP(9.99999999999999E+307,$K$2:K314)+1,"")</f>
        <v>120</v>
      </c>
      <c r="L315" s="30">
        <f>IF(AND(B315=L$1),LOOKUP(9.99999999999999E+307,$L$2:L314)+1,"")</f>
        <v>120</v>
      </c>
      <c r="M315" s="30">
        <f>IF(AND(B315=M$1),LOOKUP(9.99999999999999E+307,$M$2:M314)+1,"")</f>
        <v>120</v>
      </c>
      <c r="N315" s="30">
        <f>IF(AND($B315=N$1),LOOKUP(9.99999999999999E+307,$N$2:N314)+1,"")</f>
        <v>120</v>
      </c>
      <c r="O315" s="30">
        <f>IF(AND($B315=O$1),LOOKUP(9.99999999999999E+307,$O$2:O314)+1,"")</f>
        <v>120</v>
      </c>
      <c r="P315" s="30">
        <f>IF(AND($B315=P$1),LOOKUP(9.99999999999999E+307,$P$2:P314)+1,"")</f>
        <v>120</v>
      </c>
      <c r="Q315" s="30">
        <f>IF(AND($B315=Q$1),LOOKUP(9.99999999999999E+307,$Q$2:Q314)+1,"")</f>
        <v>120</v>
      </c>
      <c r="R315" s="30">
        <f>IF(AND($B315=R$1),LOOKUP(9.99999999999999E+307,$R$2:R314)+1,"")</f>
        <v>120</v>
      </c>
      <c r="S315" s="314"/>
      <c r="T315" s="274"/>
      <c r="U315" s="274"/>
      <c r="Z315" s="258" t="str">
        <f t="shared" si="31"/>
        <v/>
      </c>
      <c r="AA315" s="258" t="str">
        <f t="shared" si="32"/>
        <v/>
      </c>
      <c r="AB315" s="259">
        <f t="shared" si="26"/>
        <v>0</v>
      </c>
      <c r="AC315" s="259">
        <f t="shared" si="27"/>
        <v>1807</v>
      </c>
      <c r="AD315" s="260" t="str">
        <f t="shared" si="28"/>
        <v/>
      </c>
      <c r="AE315" s="253" t="str">
        <f t="shared" si="29"/>
        <v>-</v>
      </c>
    </row>
    <row r="316" spans="1:31" ht="20.100000000000001" customHeight="1" x14ac:dyDescent="0.5">
      <c r="A316" s="30">
        <v>314</v>
      </c>
      <c r="B316" s="236"/>
      <c r="C316" s="261"/>
      <c r="D316" s="261"/>
      <c r="E316" s="273"/>
      <c r="F316" s="273"/>
      <c r="G316" s="257" t="str">
        <f t="shared" si="30"/>
        <v/>
      </c>
      <c r="H316" s="30" t="str">
        <f>IF(AND(S316=H$1),LOOKUP(9.99999999999999E+307,$H$2:H315)+1,"")</f>
        <v/>
      </c>
      <c r="I316" s="30">
        <f>IF(AND(B316=I$1),LOOKUP(9.99999999999999E+307,$I$2:I315)+1,"")</f>
        <v>121</v>
      </c>
      <c r="J316" s="30">
        <f>IF(AND(B316=J$1),LOOKUP(9.99999999999999E+307,$J$2:J315)+1,"")</f>
        <v>121</v>
      </c>
      <c r="K316" s="30">
        <f>IF(AND(B316=K$1),LOOKUP(9.99999999999999E+307,$K$2:K315)+1,"")</f>
        <v>121</v>
      </c>
      <c r="L316" s="30">
        <f>IF(AND(B316=L$1),LOOKUP(9.99999999999999E+307,$L$2:L315)+1,"")</f>
        <v>121</v>
      </c>
      <c r="M316" s="30">
        <f>IF(AND(B316=M$1),LOOKUP(9.99999999999999E+307,$M$2:M315)+1,"")</f>
        <v>121</v>
      </c>
      <c r="N316" s="30">
        <f>IF(AND($B316=N$1),LOOKUP(9.99999999999999E+307,$N$2:N315)+1,"")</f>
        <v>121</v>
      </c>
      <c r="O316" s="30">
        <f>IF(AND($B316=O$1),LOOKUP(9.99999999999999E+307,$O$2:O315)+1,"")</f>
        <v>121</v>
      </c>
      <c r="P316" s="30">
        <f>IF(AND($B316=P$1),LOOKUP(9.99999999999999E+307,$P$2:P315)+1,"")</f>
        <v>121</v>
      </c>
      <c r="Q316" s="30">
        <f>IF(AND($B316=Q$1),LOOKUP(9.99999999999999E+307,$Q$2:Q315)+1,"")</f>
        <v>121</v>
      </c>
      <c r="R316" s="30">
        <f>IF(AND($B316=R$1),LOOKUP(9.99999999999999E+307,$R$2:R315)+1,"")</f>
        <v>121</v>
      </c>
      <c r="S316" s="314"/>
      <c r="T316" s="274"/>
      <c r="U316" s="274"/>
      <c r="Z316" s="258" t="str">
        <f t="shared" si="31"/>
        <v/>
      </c>
      <c r="AA316" s="258" t="str">
        <f t="shared" si="32"/>
        <v/>
      </c>
      <c r="AB316" s="259">
        <f t="shared" si="26"/>
        <v>0</v>
      </c>
      <c r="AC316" s="259">
        <f t="shared" si="27"/>
        <v>1807</v>
      </c>
      <c r="AD316" s="260" t="str">
        <f t="shared" si="28"/>
        <v/>
      </c>
      <c r="AE316" s="253" t="str">
        <f t="shared" si="29"/>
        <v>-</v>
      </c>
    </row>
    <row r="317" spans="1:31" ht="20.100000000000001" customHeight="1" x14ac:dyDescent="0.5">
      <c r="A317" s="30">
        <v>315</v>
      </c>
      <c r="B317" s="236"/>
      <c r="C317" s="261"/>
      <c r="D317" s="261"/>
      <c r="E317" s="273"/>
      <c r="F317" s="273"/>
      <c r="G317" s="257" t="str">
        <f t="shared" si="30"/>
        <v/>
      </c>
      <c r="H317" s="30" t="str">
        <f>IF(AND(S317=H$1),LOOKUP(9.99999999999999E+307,$H$2:H316)+1,"")</f>
        <v/>
      </c>
      <c r="I317" s="30">
        <f>IF(AND(B317=I$1),LOOKUP(9.99999999999999E+307,$I$2:I316)+1,"")</f>
        <v>122</v>
      </c>
      <c r="J317" s="30">
        <f>IF(AND(B317=J$1),LOOKUP(9.99999999999999E+307,$J$2:J316)+1,"")</f>
        <v>122</v>
      </c>
      <c r="K317" s="30">
        <f>IF(AND(B317=K$1),LOOKUP(9.99999999999999E+307,$K$2:K316)+1,"")</f>
        <v>122</v>
      </c>
      <c r="L317" s="30">
        <f>IF(AND(B317=L$1),LOOKUP(9.99999999999999E+307,$L$2:L316)+1,"")</f>
        <v>122</v>
      </c>
      <c r="M317" s="30">
        <f>IF(AND(B317=M$1),LOOKUP(9.99999999999999E+307,$M$2:M316)+1,"")</f>
        <v>122</v>
      </c>
      <c r="N317" s="30">
        <f>IF(AND($B317=N$1),LOOKUP(9.99999999999999E+307,$N$2:N316)+1,"")</f>
        <v>122</v>
      </c>
      <c r="O317" s="30">
        <f>IF(AND($B317=O$1),LOOKUP(9.99999999999999E+307,$O$2:O316)+1,"")</f>
        <v>122</v>
      </c>
      <c r="P317" s="30">
        <f>IF(AND($B317=P$1),LOOKUP(9.99999999999999E+307,$P$2:P316)+1,"")</f>
        <v>122</v>
      </c>
      <c r="Q317" s="30">
        <f>IF(AND($B317=Q$1),LOOKUP(9.99999999999999E+307,$Q$2:Q316)+1,"")</f>
        <v>122</v>
      </c>
      <c r="R317" s="30">
        <f>IF(AND($B317=R$1),LOOKUP(9.99999999999999E+307,$R$2:R316)+1,"")</f>
        <v>122</v>
      </c>
      <c r="S317" s="314"/>
      <c r="T317" s="274"/>
      <c r="U317" s="274"/>
      <c r="Z317" s="258" t="str">
        <f t="shared" si="31"/>
        <v/>
      </c>
      <c r="AA317" s="258" t="str">
        <f t="shared" si="32"/>
        <v/>
      </c>
      <c r="AB317" s="259">
        <f t="shared" si="26"/>
        <v>0</v>
      </c>
      <c r="AC317" s="259">
        <f t="shared" si="27"/>
        <v>1807</v>
      </c>
      <c r="AD317" s="260" t="str">
        <f t="shared" si="28"/>
        <v/>
      </c>
      <c r="AE317" s="253" t="str">
        <f t="shared" si="29"/>
        <v>-</v>
      </c>
    </row>
    <row r="318" spans="1:31" ht="20.100000000000001" customHeight="1" x14ac:dyDescent="0.5">
      <c r="A318" s="30">
        <v>316</v>
      </c>
      <c r="B318" s="236"/>
      <c r="C318" s="261"/>
      <c r="D318" s="261"/>
      <c r="E318" s="273"/>
      <c r="F318" s="273"/>
      <c r="G318" s="257" t="str">
        <f t="shared" si="30"/>
        <v/>
      </c>
      <c r="H318" s="30" t="str">
        <f>IF(AND(S318=H$1),LOOKUP(9.99999999999999E+307,$H$2:H317)+1,"")</f>
        <v/>
      </c>
      <c r="I318" s="30">
        <f>IF(AND(B318=I$1),LOOKUP(9.99999999999999E+307,$I$2:I317)+1,"")</f>
        <v>123</v>
      </c>
      <c r="J318" s="30">
        <f>IF(AND(B318=J$1),LOOKUP(9.99999999999999E+307,$J$2:J317)+1,"")</f>
        <v>123</v>
      </c>
      <c r="K318" s="30">
        <f>IF(AND(B318=K$1),LOOKUP(9.99999999999999E+307,$K$2:K317)+1,"")</f>
        <v>123</v>
      </c>
      <c r="L318" s="30">
        <f>IF(AND(B318=L$1),LOOKUP(9.99999999999999E+307,$L$2:L317)+1,"")</f>
        <v>123</v>
      </c>
      <c r="M318" s="30">
        <f>IF(AND(B318=M$1),LOOKUP(9.99999999999999E+307,$M$2:M317)+1,"")</f>
        <v>123</v>
      </c>
      <c r="N318" s="30">
        <f>IF(AND($B318=N$1),LOOKUP(9.99999999999999E+307,$N$2:N317)+1,"")</f>
        <v>123</v>
      </c>
      <c r="O318" s="30">
        <f>IF(AND($B318=O$1),LOOKUP(9.99999999999999E+307,$O$2:O317)+1,"")</f>
        <v>123</v>
      </c>
      <c r="P318" s="30">
        <f>IF(AND($B318=P$1),LOOKUP(9.99999999999999E+307,$P$2:P317)+1,"")</f>
        <v>123</v>
      </c>
      <c r="Q318" s="30">
        <f>IF(AND($B318=Q$1),LOOKUP(9.99999999999999E+307,$Q$2:Q317)+1,"")</f>
        <v>123</v>
      </c>
      <c r="R318" s="30">
        <f>IF(AND($B318=R$1),LOOKUP(9.99999999999999E+307,$R$2:R317)+1,"")</f>
        <v>123</v>
      </c>
      <c r="S318" s="314"/>
      <c r="T318" s="274"/>
      <c r="U318" s="274"/>
      <c r="Z318" s="258" t="str">
        <f t="shared" si="31"/>
        <v/>
      </c>
      <c r="AA318" s="258" t="str">
        <f t="shared" si="32"/>
        <v/>
      </c>
      <c r="AB318" s="259">
        <f t="shared" si="26"/>
        <v>0</v>
      </c>
      <c r="AC318" s="259">
        <f t="shared" si="27"/>
        <v>1807</v>
      </c>
      <c r="AD318" s="260" t="str">
        <f t="shared" si="28"/>
        <v/>
      </c>
      <c r="AE318" s="253" t="str">
        <f t="shared" si="29"/>
        <v>-</v>
      </c>
    </row>
    <row r="319" spans="1:31" ht="20.100000000000001" customHeight="1" x14ac:dyDescent="0.5">
      <c r="A319" s="30">
        <v>317</v>
      </c>
      <c r="B319" s="236"/>
      <c r="C319" s="261"/>
      <c r="D319" s="261"/>
      <c r="E319" s="273"/>
      <c r="F319" s="270"/>
      <c r="G319" s="257" t="str">
        <f t="shared" si="30"/>
        <v/>
      </c>
      <c r="H319" s="30" t="str">
        <f>IF(AND(S319=H$1),LOOKUP(9.99999999999999E+307,$H$2:H318)+1,"")</f>
        <v/>
      </c>
      <c r="I319" s="30">
        <f>IF(AND(B319=I$1),LOOKUP(9.99999999999999E+307,$I$2:I318)+1,"")</f>
        <v>124</v>
      </c>
      <c r="J319" s="30">
        <f>IF(AND(B319=J$1),LOOKUP(9.99999999999999E+307,$J$2:J318)+1,"")</f>
        <v>124</v>
      </c>
      <c r="K319" s="30">
        <f>IF(AND(B319=K$1),LOOKUP(9.99999999999999E+307,$K$2:K318)+1,"")</f>
        <v>124</v>
      </c>
      <c r="L319" s="30">
        <f>IF(AND(B319=L$1),LOOKUP(9.99999999999999E+307,$L$2:L318)+1,"")</f>
        <v>124</v>
      </c>
      <c r="M319" s="30">
        <f>IF(AND(B319=M$1),LOOKUP(9.99999999999999E+307,$M$2:M318)+1,"")</f>
        <v>124</v>
      </c>
      <c r="N319" s="30">
        <f>IF(AND($B319=N$1),LOOKUP(9.99999999999999E+307,$N$2:N318)+1,"")</f>
        <v>124</v>
      </c>
      <c r="O319" s="30">
        <f>IF(AND($B319=O$1),LOOKUP(9.99999999999999E+307,$O$2:O318)+1,"")</f>
        <v>124</v>
      </c>
      <c r="P319" s="30">
        <f>IF(AND($B319=P$1),LOOKUP(9.99999999999999E+307,$P$2:P318)+1,"")</f>
        <v>124</v>
      </c>
      <c r="Q319" s="30">
        <f>IF(AND($B319=Q$1),LOOKUP(9.99999999999999E+307,$Q$2:Q318)+1,"")</f>
        <v>124</v>
      </c>
      <c r="R319" s="30">
        <f>IF(AND($B319=R$1),LOOKUP(9.99999999999999E+307,$R$2:R318)+1,"")</f>
        <v>124</v>
      </c>
      <c r="S319" s="314"/>
      <c r="T319" s="274"/>
      <c r="U319" s="274"/>
      <c r="Z319" s="258" t="str">
        <f t="shared" si="31"/>
        <v/>
      </c>
      <c r="AA319" s="258" t="str">
        <f t="shared" si="32"/>
        <v/>
      </c>
      <c r="AB319" s="259">
        <f t="shared" si="26"/>
        <v>0</v>
      </c>
      <c r="AC319" s="259">
        <f t="shared" si="27"/>
        <v>1807</v>
      </c>
      <c r="AD319" s="260" t="str">
        <f t="shared" si="28"/>
        <v/>
      </c>
      <c r="AE319" s="253" t="str">
        <f t="shared" si="29"/>
        <v>-</v>
      </c>
    </row>
    <row r="320" spans="1:31" ht="20.100000000000001" customHeight="1" x14ac:dyDescent="0.5">
      <c r="A320" s="30">
        <v>318</v>
      </c>
      <c r="B320" s="236"/>
      <c r="C320" s="261"/>
      <c r="D320" s="261"/>
      <c r="E320" s="273"/>
      <c r="F320" s="270"/>
      <c r="G320" s="257" t="str">
        <f t="shared" si="30"/>
        <v/>
      </c>
      <c r="H320" s="30" t="str">
        <f>IF(AND(S320=H$1),LOOKUP(9.99999999999999E+307,$H$2:H319)+1,"")</f>
        <v/>
      </c>
      <c r="I320" s="30">
        <f>IF(AND(B320=I$1),LOOKUP(9.99999999999999E+307,$I$2:I319)+1,"")</f>
        <v>125</v>
      </c>
      <c r="J320" s="30">
        <f>IF(AND(B320=J$1),LOOKUP(9.99999999999999E+307,$J$2:J319)+1,"")</f>
        <v>125</v>
      </c>
      <c r="K320" s="30">
        <f>IF(AND(B320=K$1),LOOKUP(9.99999999999999E+307,$K$2:K319)+1,"")</f>
        <v>125</v>
      </c>
      <c r="L320" s="30">
        <f>IF(AND(B320=L$1),LOOKUP(9.99999999999999E+307,$L$2:L319)+1,"")</f>
        <v>125</v>
      </c>
      <c r="M320" s="30">
        <f>IF(AND(B320=M$1),LOOKUP(9.99999999999999E+307,$M$2:M319)+1,"")</f>
        <v>125</v>
      </c>
      <c r="N320" s="30">
        <f>IF(AND($B320=N$1),LOOKUP(9.99999999999999E+307,$N$2:N319)+1,"")</f>
        <v>125</v>
      </c>
      <c r="O320" s="30">
        <f>IF(AND($B320=O$1),LOOKUP(9.99999999999999E+307,$O$2:O319)+1,"")</f>
        <v>125</v>
      </c>
      <c r="P320" s="30">
        <f>IF(AND($B320=P$1),LOOKUP(9.99999999999999E+307,$P$2:P319)+1,"")</f>
        <v>125</v>
      </c>
      <c r="Q320" s="30">
        <f>IF(AND($B320=Q$1),LOOKUP(9.99999999999999E+307,$Q$2:Q319)+1,"")</f>
        <v>125</v>
      </c>
      <c r="R320" s="30">
        <f>IF(AND($B320=R$1),LOOKUP(9.99999999999999E+307,$R$2:R319)+1,"")</f>
        <v>125</v>
      </c>
      <c r="S320" s="314"/>
      <c r="T320" s="274"/>
      <c r="U320" s="274"/>
      <c r="Z320" s="258" t="str">
        <f t="shared" si="31"/>
        <v/>
      </c>
      <c r="AA320" s="258" t="str">
        <f t="shared" si="32"/>
        <v/>
      </c>
      <c r="AB320" s="259">
        <f t="shared" si="26"/>
        <v>0</v>
      </c>
      <c r="AC320" s="259">
        <f t="shared" si="27"/>
        <v>1807</v>
      </c>
      <c r="AD320" s="260" t="str">
        <f t="shared" si="28"/>
        <v/>
      </c>
      <c r="AE320" s="253" t="str">
        <f t="shared" si="29"/>
        <v>-</v>
      </c>
    </row>
    <row r="321" spans="1:31" ht="20.100000000000001" customHeight="1" x14ac:dyDescent="0.5">
      <c r="A321" s="30">
        <v>319</v>
      </c>
      <c r="B321" s="236"/>
      <c r="C321" s="261"/>
      <c r="D321" s="261"/>
      <c r="E321" s="273"/>
      <c r="F321" s="270"/>
      <c r="G321" s="257" t="str">
        <f t="shared" si="30"/>
        <v/>
      </c>
      <c r="H321" s="30" t="str">
        <f>IF(AND(S321=H$1),LOOKUP(9.99999999999999E+307,$H$2:H320)+1,"")</f>
        <v/>
      </c>
      <c r="I321" s="30">
        <f>IF(AND(B321=I$1),LOOKUP(9.99999999999999E+307,$I$2:I320)+1,"")</f>
        <v>126</v>
      </c>
      <c r="J321" s="30">
        <f>IF(AND(B321=J$1),LOOKUP(9.99999999999999E+307,$J$2:J320)+1,"")</f>
        <v>126</v>
      </c>
      <c r="K321" s="30">
        <f>IF(AND(B321=K$1),LOOKUP(9.99999999999999E+307,$K$2:K320)+1,"")</f>
        <v>126</v>
      </c>
      <c r="L321" s="30">
        <f>IF(AND(B321=L$1),LOOKUP(9.99999999999999E+307,$L$2:L320)+1,"")</f>
        <v>126</v>
      </c>
      <c r="M321" s="30">
        <f>IF(AND(B321=M$1),LOOKUP(9.99999999999999E+307,$M$2:M320)+1,"")</f>
        <v>126</v>
      </c>
      <c r="N321" s="30">
        <f>IF(AND($B321=N$1),LOOKUP(9.99999999999999E+307,$N$2:N320)+1,"")</f>
        <v>126</v>
      </c>
      <c r="O321" s="30">
        <f>IF(AND($B321=O$1),LOOKUP(9.99999999999999E+307,$O$2:O320)+1,"")</f>
        <v>126</v>
      </c>
      <c r="P321" s="30">
        <f>IF(AND($B321=P$1),LOOKUP(9.99999999999999E+307,$P$2:P320)+1,"")</f>
        <v>126</v>
      </c>
      <c r="Q321" s="30">
        <f>IF(AND($B321=Q$1),LOOKUP(9.99999999999999E+307,$Q$2:Q320)+1,"")</f>
        <v>126</v>
      </c>
      <c r="R321" s="30">
        <f>IF(AND($B321=R$1),LOOKUP(9.99999999999999E+307,$R$2:R320)+1,"")</f>
        <v>126</v>
      </c>
      <c r="S321" s="314"/>
      <c r="T321" s="274"/>
      <c r="U321" s="274"/>
      <c r="Z321" s="258" t="str">
        <f t="shared" si="31"/>
        <v/>
      </c>
      <c r="AA321" s="258" t="str">
        <f t="shared" si="32"/>
        <v/>
      </c>
      <c r="AB321" s="259">
        <f t="shared" si="26"/>
        <v>0</v>
      </c>
      <c r="AC321" s="259">
        <f t="shared" si="27"/>
        <v>1807</v>
      </c>
      <c r="AD321" s="260" t="str">
        <f t="shared" si="28"/>
        <v/>
      </c>
      <c r="AE321" s="253" t="str">
        <f t="shared" si="29"/>
        <v>-</v>
      </c>
    </row>
    <row r="322" spans="1:31" ht="20.100000000000001" customHeight="1" x14ac:dyDescent="0.5">
      <c r="A322" s="30">
        <v>320</v>
      </c>
      <c r="B322" s="236"/>
      <c r="C322" s="261"/>
      <c r="D322" s="261"/>
      <c r="E322" s="273"/>
      <c r="F322" s="270"/>
      <c r="G322" s="257" t="str">
        <f t="shared" si="30"/>
        <v/>
      </c>
      <c r="H322" s="30" t="str">
        <f>IF(AND(S322=H$1),LOOKUP(9.99999999999999E+307,$H$2:H321)+1,"")</f>
        <v/>
      </c>
      <c r="I322" s="30">
        <f>IF(AND(B322=I$1),LOOKUP(9.99999999999999E+307,$I$2:I321)+1,"")</f>
        <v>127</v>
      </c>
      <c r="J322" s="30">
        <f>IF(AND(B322=J$1),LOOKUP(9.99999999999999E+307,$J$2:J321)+1,"")</f>
        <v>127</v>
      </c>
      <c r="K322" s="30">
        <f>IF(AND(B322=K$1),LOOKUP(9.99999999999999E+307,$K$2:K321)+1,"")</f>
        <v>127</v>
      </c>
      <c r="L322" s="30">
        <f>IF(AND(B322=L$1),LOOKUP(9.99999999999999E+307,$L$2:L321)+1,"")</f>
        <v>127</v>
      </c>
      <c r="M322" s="30">
        <f>IF(AND(B322=M$1),LOOKUP(9.99999999999999E+307,$M$2:M321)+1,"")</f>
        <v>127</v>
      </c>
      <c r="N322" s="30">
        <f>IF(AND($B322=N$1),LOOKUP(9.99999999999999E+307,$N$2:N321)+1,"")</f>
        <v>127</v>
      </c>
      <c r="O322" s="30">
        <f>IF(AND($B322=O$1),LOOKUP(9.99999999999999E+307,$O$2:O321)+1,"")</f>
        <v>127</v>
      </c>
      <c r="P322" s="30">
        <f>IF(AND($B322=P$1),LOOKUP(9.99999999999999E+307,$P$2:P321)+1,"")</f>
        <v>127</v>
      </c>
      <c r="Q322" s="30">
        <f>IF(AND($B322=Q$1),LOOKUP(9.99999999999999E+307,$Q$2:Q321)+1,"")</f>
        <v>127</v>
      </c>
      <c r="R322" s="30">
        <f>IF(AND($B322=R$1),LOOKUP(9.99999999999999E+307,$R$2:R321)+1,"")</f>
        <v>127</v>
      </c>
      <c r="S322" s="314"/>
      <c r="T322" s="274"/>
      <c r="U322" s="274"/>
      <c r="Z322" s="258" t="str">
        <f t="shared" si="31"/>
        <v/>
      </c>
      <c r="AA322" s="258" t="str">
        <f t="shared" si="32"/>
        <v/>
      </c>
      <c r="AB322" s="259">
        <f t="shared" si="26"/>
        <v>0</v>
      </c>
      <c r="AC322" s="259">
        <f t="shared" si="27"/>
        <v>1807</v>
      </c>
      <c r="AD322" s="260" t="str">
        <f t="shared" si="28"/>
        <v/>
      </c>
      <c r="AE322" s="253" t="str">
        <f t="shared" si="29"/>
        <v>-</v>
      </c>
    </row>
    <row r="323" spans="1:31" ht="20.100000000000001" customHeight="1" x14ac:dyDescent="0.5">
      <c r="A323" s="30">
        <v>321</v>
      </c>
      <c r="B323" s="236"/>
      <c r="C323" s="261"/>
      <c r="D323" s="261"/>
      <c r="E323" s="273"/>
      <c r="F323" s="270"/>
      <c r="G323" s="257" t="str">
        <f t="shared" si="30"/>
        <v/>
      </c>
      <c r="H323" s="30" t="str">
        <f>IF(AND(S323=H$1),LOOKUP(9.99999999999999E+307,$H$2:H322)+1,"")</f>
        <v/>
      </c>
      <c r="I323" s="30">
        <f>IF(AND(B323=I$1),LOOKUP(9.99999999999999E+307,$I$2:I322)+1,"")</f>
        <v>128</v>
      </c>
      <c r="J323" s="30">
        <f>IF(AND(B323=J$1),LOOKUP(9.99999999999999E+307,$J$2:J322)+1,"")</f>
        <v>128</v>
      </c>
      <c r="K323" s="30">
        <f>IF(AND(B323=K$1),LOOKUP(9.99999999999999E+307,$K$2:K322)+1,"")</f>
        <v>128</v>
      </c>
      <c r="L323" s="30">
        <f>IF(AND(B323=L$1),LOOKUP(9.99999999999999E+307,$L$2:L322)+1,"")</f>
        <v>128</v>
      </c>
      <c r="M323" s="30">
        <f>IF(AND(B323=M$1),LOOKUP(9.99999999999999E+307,$M$2:M322)+1,"")</f>
        <v>128</v>
      </c>
      <c r="N323" s="30">
        <f>IF(AND($B323=N$1),LOOKUP(9.99999999999999E+307,$N$2:N322)+1,"")</f>
        <v>128</v>
      </c>
      <c r="O323" s="30">
        <f>IF(AND($B323=O$1),LOOKUP(9.99999999999999E+307,$O$2:O322)+1,"")</f>
        <v>128</v>
      </c>
      <c r="P323" s="30">
        <f>IF(AND($B323=P$1),LOOKUP(9.99999999999999E+307,$P$2:P322)+1,"")</f>
        <v>128</v>
      </c>
      <c r="Q323" s="30">
        <f>IF(AND($B323=Q$1),LOOKUP(9.99999999999999E+307,$Q$2:Q322)+1,"")</f>
        <v>128</v>
      </c>
      <c r="R323" s="30">
        <f>IF(AND($B323=R$1),LOOKUP(9.99999999999999E+307,$R$2:R322)+1,"")</f>
        <v>128</v>
      </c>
      <c r="S323" s="314"/>
      <c r="T323" s="274"/>
      <c r="U323" s="274"/>
      <c r="Z323" s="258" t="str">
        <f t="shared" si="31"/>
        <v/>
      </c>
      <c r="AA323" s="258" t="str">
        <f t="shared" si="32"/>
        <v/>
      </c>
      <c r="AB323" s="259">
        <f t="shared" ref="AB323:AB386" si="33">COUNTIF($C$3:$C$2002,C323)</f>
        <v>0</v>
      </c>
      <c r="AC323" s="259">
        <f t="shared" ref="AC323:AC386" si="34">SUMPRODUCT(--(E323&amp;F323=$E$3:$E$2002&amp;$F$3:$F$2002))</f>
        <v>1807</v>
      </c>
      <c r="AD323" s="260" t="str">
        <f t="shared" ref="AD323:AD386" si="35">IF(D323="เด็กชาย",1,IF(D323="นาย",1,IF(D323="เด็กหญิง",2,IF(D323="นางสาว",2,IF(D323="ด.ช.",1,IF(D323="ด.ญ.",2,IF(D323="น.ส.",2,"")))))))</f>
        <v/>
      </c>
      <c r="AE323" s="253" t="str">
        <f t="shared" ref="AE323:AE386" si="36">CONCATENATE(B323,"-",AD323)</f>
        <v>-</v>
      </c>
    </row>
    <row r="324" spans="1:31" ht="20.100000000000001" customHeight="1" x14ac:dyDescent="0.5">
      <c r="A324" s="30">
        <v>322</v>
      </c>
      <c r="B324" s="236"/>
      <c r="C324" s="261"/>
      <c r="D324" s="261"/>
      <c r="E324" s="273"/>
      <c r="F324" s="270"/>
      <c r="G324" s="257" t="str">
        <f t="shared" ref="G324:G387" si="37">B324&amp;C324</f>
        <v/>
      </c>
      <c r="H324" s="30" t="str">
        <f>IF(AND(S324=H$1),LOOKUP(9.99999999999999E+307,$H$2:H323)+1,"")</f>
        <v/>
      </c>
      <c r="I324" s="30">
        <f>IF(AND(B324=I$1),LOOKUP(9.99999999999999E+307,$I$2:I323)+1,"")</f>
        <v>129</v>
      </c>
      <c r="J324" s="30">
        <f>IF(AND(B324=J$1),LOOKUP(9.99999999999999E+307,$J$2:J323)+1,"")</f>
        <v>129</v>
      </c>
      <c r="K324" s="30">
        <f>IF(AND(B324=K$1),LOOKUP(9.99999999999999E+307,$K$2:K323)+1,"")</f>
        <v>129</v>
      </c>
      <c r="L324" s="30">
        <f>IF(AND(B324=L$1),LOOKUP(9.99999999999999E+307,$L$2:L323)+1,"")</f>
        <v>129</v>
      </c>
      <c r="M324" s="30">
        <f>IF(AND(B324=M$1),LOOKUP(9.99999999999999E+307,$M$2:M323)+1,"")</f>
        <v>129</v>
      </c>
      <c r="N324" s="30">
        <f>IF(AND($B324=N$1),LOOKUP(9.99999999999999E+307,$N$2:N323)+1,"")</f>
        <v>129</v>
      </c>
      <c r="O324" s="30">
        <f>IF(AND($B324=O$1),LOOKUP(9.99999999999999E+307,$O$2:O323)+1,"")</f>
        <v>129</v>
      </c>
      <c r="P324" s="30">
        <f>IF(AND($B324=P$1),LOOKUP(9.99999999999999E+307,$P$2:P323)+1,"")</f>
        <v>129</v>
      </c>
      <c r="Q324" s="30">
        <f>IF(AND($B324=Q$1),LOOKUP(9.99999999999999E+307,$Q$2:Q323)+1,"")</f>
        <v>129</v>
      </c>
      <c r="R324" s="30">
        <f>IF(AND($B324=R$1),LOOKUP(9.99999999999999E+307,$R$2:R323)+1,"")</f>
        <v>129</v>
      </c>
      <c r="S324" s="314"/>
      <c r="T324" s="274"/>
      <c r="U324" s="274"/>
      <c r="Z324" s="258" t="str">
        <f t="shared" ref="Z324:Z387" si="38">IF(AC324=2,"นักเรียนซ้ำ","")</f>
        <v/>
      </c>
      <c r="AA324" s="258" t="str">
        <f t="shared" ref="AA324:AA387" si="39">IF(AB324=2,"เลขประจำตัวซ้ำ","")</f>
        <v/>
      </c>
      <c r="AB324" s="259">
        <f t="shared" si="33"/>
        <v>0</v>
      </c>
      <c r="AC324" s="259">
        <f t="shared" si="34"/>
        <v>1807</v>
      </c>
      <c r="AD324" s="260" t="str">
        <f t="shared" si="35"/>
        <v/>
      </c>
      <c r="AE324" s="253" t="str">
        <f t="shared" si="36"/>
        <v>-</v>
      </c>
    </row>
    <row r="325" spans="1:31" ht="20.100000000000001" customHeight="1" x14ac:dyDescent="0.5">
      <c r="A325" s="30">
        <v>323</v>
      </c>
      <c r="B325" s="236"/>
      <c r="C325" s="261"/>
      <c r="D325" s="261"/>
      <c r="E325" s="273"/>
      <c r="F325" s="270"/>
      <c r="G325" s="257" t="str">
        <f t="shared" si="37"/>
        <v/>
      </c>
      <c r="H325" s="30" t="str">
        <f>IF(AND(S325=H$1),LOOKUP(9.99999999999999E+307,$H$2:H324)+1,"")</f>
        <v/>
      </c>
      <c r="I325" s="30">
        <f>IF(AND(B325=I$1),LOOKUP(9.99999999999999E+307,$I$2:I324)+1,"")</f>
        <v>130</v>
      </c>
      <c r="J325" s="30">
        <f>IF(AND(B325=J$1),LOOKUP(9.99999999999999E+307,$J$2:J324)+1,"")</f>
        <v>130</v>
      </c>
      <c r="K325" s="30">
        <f>IF(AND(B325=K$1),LOOKUP(9.99999999999999E+307,$K$2:K324)+1,"")</f>
        <v>130</v>
      </c>
      <c r="L325" s="30">
        <f>IF(AND(B325=L$1),LOOKUP(9.99999999999999E+307,$L$2:L324)+1,"")</f>
        <v>130</v>
      </c>
      <c r="M325" s="30">
        <f>IF(AND(B325=M$1),LOOKUP(9.99999999999999E+307,$M$2:M324)+1,"")</f>
        <v>130</v>
      </c>
      <c r="N325" s="30">
        <f>IF(AND($B325=N$1),LOOKUP(9.99999999999999E+307,$N$2:N324)+1,"")</f>
        <v>130</v>
      </c>
      <c r="O325" s="30">
        <f>IF(AND($B325=O$1),LOOKUP(9.99999999999999E+307,$O$2:O324)+1,"")</f>
        <v>130</v>
      </c>
      <c r="P325" s="30">
        <f>IF(AND($B325=P$1),LOOKUP(9.99999999999999E+307,$P$2:P324)+1,"")</f>
        <v>130</v>
      </c>
      <c r="Q325" s="30">
        <f>IF(AND($B325=Q$1),LOOKUP(9.99999999999999E+307,$Q$2:Q324)+1,"")</f>
        <v>130</v>
      </c>
      <c r="R325" s="30">
        <f>IF(AND($B325=R$1),LOOKUP(9.99999999999999E+307,$R$2:R324)+1,"")</f>
        <v>130</v>
      </c>
      <c r="S325" s="314"/>
      <c r="T325" s="274"/>
      <c r="U325" s="274"/>
      <c r="Z325" s="258" t="str">
        <f t="shared" si="38"/>
        <v/>
      </c>
      <c r="AA325" s="258" t="str">
        <f t="shared" si="39"/>
        <v/>
      </c>
      <c r="AB325" s="259">
        <f t="shared" si="33"/>
        <v>0</v>
      </c>
      <c r="AC325" s="259">
        <f t="shared" si="34"/>
        <v>1807</v>
      </c>
      <c r="AD325" s="260" t="str">
        <f t="shared" si="35"/>
        <v/>
      </c>
      <c r="AE325" s="253" t="str">
        <f t="shared" si="36"/>
        <v>-</v>
      </c>
    </row>
    <row r="326" spans="1:31" ht="20.100000000000001" customHeight="1" x14ac:dyDescent="0.5">
      <c r="A326" s="30">
        <v>324</v>
      </c>
      <c r="B326" s="236"/>
      <c r="C326" s="261"/>
      <c r="D326" s="261"/>
      <c r="E326" s="273"/>
      <c r="F326" s="270"/>
      <c r="G326" s="257" t="str">
        <f t="shared" si="37"/>
        <v/>
      </c>
      <c r="H326" s="30" t="str">
        <f>IF(AND(S326=H$1),LOOKUP(9.99999999999999E+307,$H$2:H325)+1,"")</f>
        <v/>
      </c>
      <c r="I326" s="30">
        <f>IF(AND(B326=I$1),LOOKUP(9.99999999999999E+307,$I$2:I325)+1,"")</f>
        <v>131</v>
      </c>
      <c r="J326" s="30">
        <f>IF(AND(B326=J$1),LOOKUP(9.99999999999999E+307,$J$2:J325)+1,"")</f>
        <v>131</v>
      </c>
      <c r="K326" s="30">
        <f>IF(AND(B326=K$1),LOOKUP(9.99999999999999E+307,$K$2:K325)+1,"")</f>
        <v>131</v>
      </c>
      <c r="L326" s="30">
        <f>IF(AND(B326=L$1),LOOKUP(9.99999999999999E+307,$L$2:L325)+1,"")</f>
        <v>131</v>
      </c>
      <c r="M326" s="30">
        <f>IF(AND(B326=M$1),LOOKUP(9.99999999999999E+307,$M$2:M325)+1,"")</f>
        <v>131</v>
      </c>
      <c r="N326" s="30">
        <f>IF(AND($B326=N$1),LOOKUP(9.99999999999999E+307,$N$2:N325)+1,"")</f>
        <v>131</v>
      </c>
      <c r="O326" s="30">
        <f>IF(AND($B326=O$1),LOOKUP(9.99999999999999E+307,$O$2:O325)+1,"")</f>
        <v>131</v>
      </c>
      <c r="P326" s="30">
        <f>IF(AND($B326=P$1),LOOKUP(9.99999999999999E+307,$P$2:P325)+1,"")</f>
        <v>131</v>
      </c>
      <c r="Q326" s="30">
        <f>IF(AND($B326=Q$1),LOOKUP(9.99999999999999E+307,$Q$2:Q325)+1,"")</f>
        <v>131</v>
      </c>
      <c r="R326" s="30">
        <f>IF(AND($B326=R$1),LOOKUP(9.99999999999999E+307,$R$2:R325)+1,"")</f>
        <v>131</v>
      </c>
      <c r="S326" s="314"/>
      <c r="T326" s="274"/>
      <c r="U326" s="274"/>
      <c r="Z326" s="258" t="str">
        <f t="shared" si="38"/>
        <v/>
      </c>
      <c r="AA326" s="258" t="str">
        <f t="shared" si="39"/>
        <v/>
      </c>
      <c r="AB326" s="259">
        <f t="shared" si="33"/>
        <v>0</v>
      </c>
      <c r="AC326" s="259">
        <f t="shared" si="34"/>
        <v>1807</v>
      </c>
      <c r="AD326" s="260" t="str">
        <f t="shared" si="35"/>
        <v/>
      </c>
      <c r="AE326" s="253" t="str">
        <f t="shared" si="36"/>
        <v>-</v>
      </c>
    </row>
    <row r="327" spans="1:31" ht="20.100000000000001" customHeight="1" x14ac:dyDescent="0.5">
      <c r="A327" s="30">
        <v>325</v>
      </c>
      <c r="B327" s="236"/>
      <c r="C327" s="261"/>
      <c r="D327" s="261"/>
      <c r="E327" s="273"/>
      <c r="F327" s="270"/>
      <c r="G327" s="257" t="str">
        <f t="shared" si="37"/>
        <v/>
      </c>
      <c r="H327" s="30" t="str">
        <f>IF(AND(S327=H$1),LOOKUP(9.99999999999999E+307,$H$2:H326)+1,"")</f>
        <v/>
      </c>
      <c r="I327" s="30">
        <f>IF(AND(B327=I$1),LOOKUP(9.99999999999999E+307,$I$2:I326)+1,"")</f>
        <v>132</v>
      </c>
      <c r="J327" s="30">
        <f>IF(AND(B327=J$1),LOOKUP(9.99999999999999E+307,$J$2:J326)+1,"")</f>
        <v>132</v>
      </c>
      <c r="K327" s="30">
        <f>IF(AND(B327=K$1),LOOKUP(9.99999999999999E+307,$K$2:K326)+1,"")</f>
        <v>132</v>
      </c>
      <c r="L327" s="30">
        <f>IF(AND(B327=L$1),LOOKUP(9.99999999999999E+307,$L$2:L326)+1,"")</f>
        <v>132</v>
      </c>
      <c r="M327" s="30">
        <f>IF(AND(B327=M$1),LOOKUP(9.99999999999999E+307,$M$2:M326)+1,"")</f>
        <v>132</v>
      </c>
      <c r="N327" s="30">
        <f>IF(AND($B327=N$1),LOOKUP(9.99999999999999E+307,$N$2:N326)+1,"")</f>
        <v>132</v>
      </c>
      <c r="O327" s="30">
        <f>IF(AND($B327=O$1),LOOKUP(9.99999999999999E+307,$O$2:O326)+1,"")</f>
        <v>132</v>
      </c>
      <c r="P327" s="30">
        <f>IF(AND($B327=P$1),LOOKUP(9.99999999999999E+307,$P$2:P326)+1,"")</f>
        <v>132</v>
      </c>
      <c r="Q327" s="30">
        <f>IF(AND($B327=Q$1),LOOKUP(9.99999999999999E+307,$Q$2:Q326)+1,"")</f>
        <v>132</v>
      </c>
      <c r="R327" s="30">
        <f>IF(AND($B327=R$1),LOOKUP(9.99999999999999E+307,$R$2:R326)+1,"")</f>
        <v>132</v>
      </c>
      <c r="S327" s="314"/>
      <c r="T327" s="274"/>
      <c r="U327" s="274"/>
      <c r="Z327" s="258" t="str">
        <f t="shared" si="38"/>
        <v/>
      </c>
      <c r="AA327" s="258" t="str">
        <f t="shared" si="39"/>
        <v/>
      </c>
      <c r="AB327" s="259">
        <f t="shared" si="33"/>
        <v>0</v>
      </c>
      <c r="AC327" s="259">
        <f t="shared" si="34"/>
        <v>1807</v>
      </c>
      <c r="AD327" s="260" t="str">
        <f t="shared" si="35"/>
        <v/>
      </c>
      <c r="AE327" s="253" t="str">
        <f t="shared" si="36"/>
        <v>-</v>
      </c>
    </row>
    <row r="328" spans="1:31" ht="20.100000000000001" customHeight="1" x14ac:dyDescent="0.5">
      <c r="A328" s="30">
        <v>326</v>
      </c>
      <c r="B328" s="236"/>
      <c r="C328" s="261"/>
      <c r="D328" s="261"/>
      <c r="E328" s="270"/>
      <c r="F328" s="270"/>
      <c r="G328" s="257" t="str">
        <f t="shared" si="37"/>
        <v/>
      </c>
      <c r="H328" s="30" t="str">
        <f>IF(AND(S328=H$1),LOOKUP(9.99999999999999E+307,$H$2:H327)+1,"")</f>
        <v/>
      </c>
      <c r="I328" s="30">
        <f>IF(AND(B328=I$1),LOOKUP(9.99999999999999E+307,$I$2:I327)+1,"")</f>
        <v>133</v>
      </c>
      <c r="J328" s="30">
        <f>IF(AND(B328=J$1),LOOKUP(9.99999999999999E+307,$J$2:J327)+1,"")</f>
        <v>133</v>
      </c>
      <c r="K328" s="30">
        <f>IF(AND(B328=K$1),LOOKUP(9.99999999999999E+307,$K$2:K327)+1,"")</f>
        <v>133</v>
      </c>
      <c r="L328" s="30">
        <f>IF(AND(B328=L$1),LOOKUP(9.99999999999999E+307,$L$2:L327)+1,"")</f>
        <v>133</v>
      </c>
      <c r="M328" s="30">
        <f>IF(AND(B328=M$1),LOOKUP(9.99999999999999E+307,$M$2:M327)+1,"")</f>
        <v>133</v>
      </c>
      <c r="N328" s="30">
        <f>IF(AND($B328=N$1),LOOKUP(9.99999999999999E+307,$N$2:N327)+1,"")</f>
        <v>133</v>
      </c>
      <c r="O328" s="30">
        <f>IF(AND($B328=O$1),LOOKUP(9.99999999999999E+307,$O$2:O327)+1,"")</f>
        <v>133</v>
      </c>
      <c r="P328" s="30">
        <f>IF(AND($B328=P$1),LOOKUP(9.99999999999999E+307,$P$2:P327)+1,"")</f>
        <v>133</v>
      </c>
      <c r="Q328" s="30">
        <f>IF(AND($B328=Q$1),LOOKUP(9.99999999999999E+307,$Q$2:Q327)+1,"")</f>
        <v>133</v>
      </c>
      <c r="R328" s="30">
        <f>IF(AND($B328=R$1),LOOKUP(9.99999999999999E+307,$R$2:R327)+1,"")</f>
        <v>133</v>
      </c>
      <c r="S328" s="314"/>
      <c r="T328" s="274"/>
      <c r="U328" s="274"/>
      <c r="Z328" s="258" t="str">
        <f t="shared" si="38"/>
        <v/>
      </c>
      <c r="AA328" s="258" t="str">
        <f t="shared" si="39"/>
        <v/>
      </c>
      <c r="AB328" s="259">
        <f t="shared" si="33"/>
        <v>0</v>
      </c>
      <c r="AC328" s="259">
        <f t="shared" si="34"/>
        <v>1807</v>
      </c>
      <c r="AD328" s="260" t="str">
        <f t="shared" si="35"/>
        <v/>
      </c>
      <c r="AE328" s="253" t="str">
        <f t="shared" si="36"/>
        <v>-</v>
      </c>
    </row>
    <row r="329" spans="1:31" ht="20.100000000000001" customHeight="1" x14ac:dyDescent="0.5">
      <c r="A329" s="30">
        <v>327</v>
      </c>
      <c r="B329" s="236"/>
      <c r="C329" s="261"/>
      <c r="D329" s="261"/>
      <c r="E329" s="273"/>
      <c r="F329" s="273"/>
      <c r="G329" s="257" t="str">
        <f t="shared" si="37"/>
        <v/>
      </c>
      <c r="H329" s="30" t="str">
        <f>IF(AND(S329=H$1),LOOKUP(9.99999999999999E+307,$H$2:H328)+1,"")</f>
        <v/>
      </c>
      <c r="I329" s="30">
        <f>IF(AND(B329=I$1),LOOKUP(9.99999999999999E+307,$I$2:I328)+1,"")</f>
        <v>134</v>
      </c>
      <c r="J329" s="30">
        <f>IF(AND(B329=J$1),LOOKUP(9.99999999999999E+307,$J$2:J328)+1,"")</f>
        <v>134</v>
      </c>
      <c r="K329" s="30">
        <f>IF(AND(B329=K$1),LOOKUP(9.99999999999999E+307,$K$2:K328)+1,"")</f>
        <v>134</v>
      </c>
      <c r="L329" s="30">
        <f>IF(AND(B329=L$1),LOOKUP(9.99999999999999E+307,$L$2:L328)+1,"")</f>
        <v>134</v>
      </c>
      <c r="M329" s="30">
        <f>IF(AND(B329=M$1),LOOKUP(9.99999999999999E+307,$M$2:M328)+1,"")</f>
        <v>134</v>
      </c>
      <c r="N329" s="30">
        <f>IF(AND($B329=N$1),LOOKUP(9.99999999999999E+307,$N$2:N328)+1,"")</f>
        <v>134</v>
      </c>
      <c r="O329" s="30">
        <f>IF(AND($B329=O$1),LOOKUP(9.99999999999999E+307,$O$2:O328)+1,"")</f>
        <v>134</v>
      </c>
      <c r="P329" s="30">
        <f>IF(AND($B329=P$1),LOOKUP(9.99999999999999E+307,$P$2:P328)+1,"")</f>
        <v>134</v>
      </c>
      <c r="Q329" s="30">
        <f>IF(AND($B329=Q$1),LOOKUP(9.99999999999999E+307,$Q$2:Q328)+1,"")</f>
        <v>134</v>
      </c>
      <c r="R329" s="30">
        <f>IF(AND($B329=R$1),LOOKUP(9.99999999999999E+307,$R$2:R328)+1,"")</f>
        <v>134</v>
      </c>
      <c r="S329" s="314"/>
      <c r="T329" s="274"/>
      <c r="U329" s="274"/>
      <c r="Z329" s="258" t="str">
        <f t="shared" si="38"/>
        <v/>
      </c>
      <c r="AA329" s="258" t="str">
        <f t="shared" si="39"/>
        <v/>
      </c>
      <c r="AB329" s="259">
        <f t="shared" si="33"/>
        <v>0</v>
      </c>
      <c r="AC329" s="259">
        <f t="shared" si="34"/>
        <v>1807</v>
      </c>
      <c r="AD329" s="260" t="str">
        <f t="shared" si="35"/>
        <v/>
      </c>
      <c r="AE329" s="253" t="str">
        <f t="shared" si="36"/>
        <v>-</v>
      </c>
    </row>
    <row r="330" spans="1:31" ht="20.100000000000001" customHeight="1" x14ac:dyDescent="0.5">
      <c r="A330" s="30">
        <v>328</v>
      </c>
      <c r="B330" s="236"/>
      <c r="C330" s="275"/>
      <c r="D330" s="261"/>
      <c r="E330" s="273"/>
      <c r="F330" s="273"/>
      <c r="G330" s="257" t="str">
        <f t="shared" si="37"/>
        <v/>
      </c>
      <c r="H330" s="30" t="str">
        <f>IF(AND(S330=H$1),LOOKUP(9.99999999999999E+307,$H$2:H329)+1,"")</f>
        <v/>
      </c>
      <c r="I330" s="30">
        <f>IF(AND(B330=I$1),LOOKUP(9.99999999999999E+307,$I$2:I329)+1,"")</f>
        <v>135</v>
      </c>
      <c r="J330" s="30">
        <f>IF(AND(B330=J$1),LOOKUP(9.99999999999999E+307,$J$2:J329)+1,"")</f>
        <v>135</v>
      </c>
      <c r="K330" s="30">
        <f>IF(AND(B330=K$1),LOOKUP(9.99999999999999E+307,$K$2:K329)+1,"")</f>
        <v>135</v>
      </c>
      <c r="L330" s="30">
        <f>IF(AND(B330=L$1),LOOKUP(9.99999999999999E+307,$L$2:L329)+1,"")</f>
        <v>135</v>
      </c>
      <c r="M330" s="30">
        <f>IF(AND(B330=M$1),LOOKUP(9.99999999999999E+307,$M$2:M329)+1,"")</f>
        <v>135</v>
      </c>
      <c r="N330" s="30">
        <f>IF(AND($B330=N$1),LOOKUP(9.99999999999999E+307,$N$2:N329)+1,"")</f>
        <v>135</v>
      </c>
      <c r="O330" s="30">
        <f>IF(AND($B330=O$1),LOOKUP(9.99999999999999E+307,$O$2:O329)+1,"")</f>
        <v>135</v>
      </c>
      <c r="P330" s="30">
        <f>IF(AND($B330=P$1),LOOKUP(9.99999999999999E+307,$P$2:P329)+1,"")</f>
        <v>135</v>
      </c>
      <c r="Q330" s="30">
        <f>IF(AND($B330=Q$1),LOOKUP(9.99999999999999E+307,$Q$2:Q329)+1,"")</f>
        <v>135</v>
      </c>
      <c r="R330" s="30">
        <f>IF(AND($B330=R$1),LOOKUP(9.99999999999999E+307,$R$2:R329)+1,"")</f>
        <v>135</v>
      </c>
      <c r="S330" s="314"/>
      <c r="T330" s="274"/>
      <c r="U330" s="274"/>
      <c r="Z330" s="258" t="str">
        <f t="shared" si="38"/>
        <v/>
      </c>
      <c r="AA330" s="258" t="str">
        <f t="shared" si="39"/>
        <v/>
      </c>
      <c r="AB330" s="259">
        <f t="shared" si="33"/>
        <v>0</v>
      </c>
      <c r="AC330" s="259">
        <f t="shared" si="34"/>
        <v>1807</v>
      </c>
      <c r="AD330" s="260" t="str">
        <f t="shared" si="35"/>
        <v/>
      </c>
      <c r="AE330" s="253" t="str">
        <f t="shared" si="36"/>
        <v>-</v>
      </c>
    </row>
    <row r="331" spans="1:31" ht="20.100000000000001" customHeight="1" x14ac:dyDescent="0.5">
      <c r="A331" s="30">
        <v>329</v>
      </c>
      <c r="B331" s="236"/>
      <c r="C331" s="261"/>
      <c r="D331" s="261"/>
      <c r="E331" s="273"/>
      <c r="F331" s="270"/>
      <c r="G331" s="257" t="str">
        <f t="shared" si="37"/>
        <v/>
      </c>
      <c r="H331" s="30" t="str">
        <f>IF(AND(S331=H$1),LOOKUP(9.99999999999999E+307,$H$2:H330)+1,"")</f>
        <v/>
      </c>
      <c r="I331" s="30">
        <f>IF(AND(B331=I$1),LOOKUP(9.99999999999999E+307,$I$2:I330)+1,"")</f>
        <v>136</v>
      </c>
      <c r="J331" s="30">
        <f>IF(AND(B331=J$1),LOOKUP(9.99999999999999E+307,$J$2:J330)+1,"")</f>
        <v>136</v>
      </c>
      <c r="K331" s="30">
        <f>IF(AND(B331=K$1),LOOKUP(9.99999999999999E+307,$K$2:K330)+1,"")</f>
        <v>136</v>
      </c>
      <c r="L331" s="30">
        <f>IF(AND(B331=L$1),LOOKUP(9.99999999999999E+307,$L$2:L330)+1,"")</f>
        <v>136</v>
      </c>
      <c r="M331" s="30">
        <f>IF(AND(B331=M$1),LOOKUP(9.99999999999999E+307,$M$2:M330)+1,"")</f>
        <v>136</v>
      </c>
      <c r="N331" s="30">
        <f>IF(AND($B331=N$1),LOOKUP(9.99999999999999E+307,$N$2:N330)+1,"")</f>
        <v>136</v>
      </c>
      <c r="O331" s="30">
        <f>IF(AND($B331=O$1),LOOKUP(9.99999999999999E+307,$O$2:O330)+1,"")</f>
        <v>136</v>
      </c>
      <c r="P331" s="30">
        <f>IF(AND($B331=P$1),LOOKUP(9.99999999999999E+307,$P$2:P330)+1,"")</f>
        <v>136</v>
      </c>
      <c r="Q331" s="30">
        <f>IF(AND($B331=Q$1),LOOKUP(9.99999999999999E+307,$Q$2:Q330)+1,"")</f>
        <v>136</v>
      </c>
      <c r="R331" s="30">
        <f>IF(AND($B331=R$1),LOOKUP(9.99999999999999E+307,$R$2:R330)+1,"")</f>
        <v>136</v>
      </c>
      <c r="S331" s="314"/>
      <c r="T331" s="274"/>
      <c r="U331" s="274"/>
      <c r="Z331" s="258" t="str">
        <f t="shared" si="38"/>
        <v/>
      </c>
      <c r="AA331" s="258" t="str">
        <f t="shared" si="39"/>
        <v/>
      </c>
      <c r="AB331" s="259">
        <f t="shared" si="33"/>
        <v>0</v>
      </c>
      <c r="AC331" s="259">
        <f t="shared" si="34"/>
        <v>1807</v>
      </c>
      <c r="AD331" s="260" t="str">
        <f t="shared" si="35"/>
        <v/>
      </c>
      <c r="AE331" s="253" t="str">
        <f t="shared" si="36"/>
        <v>-</v>
      </c>
    </row>
    <row r="332" spans="1:31" ht="20.100000000000001" customHeight="1" x14ac:dyDescent="0.5">
      <c r="A332" s="30">
        <v>330</v>
      </c>
      <c r="B332" s="236"/>
      <c r="C332" s="261"/>
      <c r="D332" s="261"/>
      <c r="E332" s="273"/>
      <c r="F332" s="273"/>
      <c r="G332" s="257" t="str">
        <f t="shared" si="37"/>
        <v/>
      </c>
      <c r="H332" s="30" t="str">
        <f>IF(AND(S332=H$1),LOOKUP(9.99999999999999E+307,$H$2:H331)+1,"")</f>
        <v/>
      </c>
      <c r="I332" s="30">
        <f>IF(AND(B332=I$1),LOOKUP(9.99999999999999E+307,$I$2:I331)+1,"")</f>
        <v>137</v>
      </c>
      <c r="J332" s="30">
        <f>IF(AND(B332=J$1),LOOKUP(9.99999999999999E+307,$J$2:J331)+1,"")</f>
        <v>137</v>
      </c>
      <c r="K332" s="30">
        <f>IF(AND(B332=K$1),LOOKUP(9.99999999999999E+307,$K$2:K331)+1,"")</f>
        <v>137</v>
      </c>
      <c r="L332" s="30">
        <f>IF(AND(B332=L$1),LOOKUP(9.99999999999999E+307,$L$2:L331)+1,"")</f>
        <v>137</v>
      </c>
      <c r="M332" s="30">
        <f>IF(AND(B332=M$1),LOOKUP(9.99999999999999E+307,$M$2:M331)+1,"")</f>
        <v>137</v>
      </c>
      <c r="N332" s="30">
        <f>IF(AND($B332=N$1),LOOKUP(9.99999999999999E+307,$N$2:N331)+1,"")</f>
        <v>137</v>
      </c>
      <c r="O332" s="30">
        <f>IF(AND($B332=O$1),LOOKUP(9.99999999999999E+307,$O$2:O331)+1,"")</f>
        <v>137</v>
      </c>
      <c r="P332" s="30">
        <f>IF(AND($B332=P$1),LOOKUP(9.99999999999999E+307,$P$2:P331)+1,"")</f>
        <v>137</v>
      </c>
      <c r="Q332" s="30">
        <f>IF(AND($B332=Q$1),LOOKUP(9.99999999999999E+307,$Q$2:Q331)+1,"")</f>
        <v>137</v>
      </c>
      <c r="R332" s="30">
        <f>IF(AND($B332=R$1),LOOKUP(9.99999999999999E+307,$R$2:R331)+1,"")</f>
        <v>137</v>
      </c>
      <c r="S332" s="314"/>
      <c r="T332" s="274"/>
      <c r="U332" s="274"/>
      <c r="Z332" s="258" t="str">
        <f t="shared" si="38"/>
        <v/>
      </c>
      <c r="AA332" s="258" t="str">
        <f t="shared" si="39"/>
        <v/>
      </c>
      <c r="AB332" s="259">
        <f t="shared" si="33"/>
        <v>0</v>
      </c>
      <c r="AC332" s="259">
        <f t="shared" si="34"/>
        <v>1807</v>
      </c>
      <c r="AD332" s="260" t="str">
        <f t="shared" si="35"/>
        <v/>
      </c>
      <c r="AE332" s="253" t="str">
        <f t="shared" si="36"/>
        <v>-</v>
      </c>
    </row>
    <row r="333" spans="1:31" ht="20.100000000000001" customHeight="1" x14ac:dyDescent="0.5">
      <c r="A333" s="30">
        <v>331</v>
      </c>
      <c r="B333" s="236"/>
      <c r="C333" s="261"/>
      <c r="D333" s="261"/>
      <c r="E333" s="273"/>
      <c r="F333" s="273"/>
      <c r="G333" s="257" t="str">
        <f t="shared" si="37"/>
        <v/>
      </c>
      <c r="H333" s="30" t="str">
        <f>IF(AND(S333=H$1),LOOKUP(9.99999999999999E+307,$H$2:H332)+1,"")</f>
        <v/>
      </c>
      <c r="I333" s="30">
        <f>IF(AND(B333=I$1),LOOKUP(9.99999999999999E+307,$I$2:I332)+1,"")</f>
        <v>138</v>
      </c>
      <c r="J333" s="30">
        <f>IF(AND(B333=J$1),LOOKUP(9.99999999999999E+307,$J$2:J332)+1,"")</f>
        <v>138</v>
      </c>
      <c r="K333" s="30">
        <f>IF(AND(B333=K$1),LOOKUP(9.99999999999999E+307,$K$2:K332)+1,"")</f>
        <v>138</v>
      </c>
      <c r="L333" s="30">
        <f>IF(AND(B333=L$1),LOOKUP(9.99999999999999E+307,$L$2:L332)+1,"")</f>
        <v>138</v>
      </c>
      <c r="M333" s="30">
        <f>IF(AND(B333=M$1),LOOKUP(9.99999999999999E+307,$M$2:M332)+1,"")</f>
        <v>138</v>
      </c>
      <c r="N333" s="30">
        <f>IF(AND($B333=N$1),LOOKUP(9.99999999999999E+307,$N$2:N332)+1,"")</f>
        <v>138</v>
      </c>
      <c r="O333" s="30">
        <f>IF(AND($B333=O$1),LOOKUP(9.99999999999999E+307,$O$2:O332)+1,"")</f>
        <v>138</v>
      </c>
      <c r="P333" s="30">
        <f>IF(AND($B333=P$1),LOOKUP(9.99999999999999E+307,$P$2:P332)+1,"")</f>
        <v>138</v>
      </c>
      <c r="Q333" s="30">
        <f>IF(AND($B333=Q$1),LOOKUP(9.99999999999999E+307,$Q$2:Q332)+1,"")</f>
        <v>138</v>
      </c>
      <c r="R333" s="30">
        <f>IF(AND($B333=R$1),LOOKUP(9.99999999999999E+307,$R$2:R332)+1,"")</f>
        <v>138</v>
      </c>
      <c r="S333" s="314"/>
      <c r="T333" s="274"/>
      <c r="U333" s="274"/>
      <c r="Z333" s="258" t="str">
        <f t="shared" si="38"/>
        <v/>
      </c>
      <c r="AA333" s="258" t="str">
        <f t="shared" si="39"/>
        <v/>
      </c>
      <c r="AB333" s="259">
        <f t="shared" si="33"/>
        <v>0</v>
      </c>
      <c r="AC333" s="259">
        <f t="shared" si="34"/>
        <v>1807</v>
      </c>
      <c r="AD333" s="260" t="str">
        <f t="shared" si="35"/>
        <v/>
      </c>
      <c r="AE333" s="253" t="str">
        <f t="shared" si="36"/>
        <v>-</v>
      </c>
    </row>
    <row r="334" spans="1:31" ht="20.100000000000001" customHeight="1" x14ac:dyDescent="0.5">
      <c r="A334" s="30">
        <v>332</v>
      </c>
      <c r="B334" s="236"/>
      <c r="C334" s="261"/>
      <c r="D334" s="261"/>
      <c r="E334" s="273"/>
      <c r="F334" s="273"/>
      <c r="G334" s="257" t="str">
        <f t="shared" si="37"/>
        <v/>
      </c>
      <c r="H334" s="30" t="str">
        <f>IF(AND(S334=H$1),LOOKUP(9.99999999999999E+307,$H$2:H333)+1,"")</f>
        <v/>
      </c>
      <c r="I334" s="30">
        <f>IF(AND(B334=I$1),LOOKUP(9.99999999999999E+307,$I$2:I333)+1,"")</f>
        <v>139</v>
      </c>
      <c r="J334" s="30">
        <f>IF(AND(B334=J$1),LOOKUP(9.99999999999999E+307,$J$2:J333)+1,"")</f>
        <v>139</v>
      </c>
      <c r="K334" s="30">
        <f>IF(AND(B334=K$1),LOOKUP(9.99999999999999E+307,$K$2:K333)+1,"")</f>
        <v>139</v>
      </c>
      <c r="L334" s="30">
        <f>IF(AND(B334=L$1),LOOKUP(9.99999999999999E+307,$L$2:L333)+1,"")</f>
        <v>139</v>
      </c>
      <c r="M334" s="30">
        <f>IF(AND(B334=M$1),LOOKUP(9.99999999999999E+307,$M$2:M333)+1,"")</f>
        <v>139</v>
      </c>
      <c r="N334" s="30">
        <f>IF(AND($B334=N$1),LOOKUP(9.99999999999999E+307,$N$2:N333)+1,"")</f>
        <v>139</v>
      </c>
      <c r="O334" s="30">
        <f>IF(AND($B334=O$1),LOOKUP(9.99999999999999E+307,$O$2:O333)+1,"")</f>
        <v>139</v>
      </c>
      <c r="P334" s="30">
        <f>IF(AND($B334=P$1),LOOKUP(9.99999999999999E+307,$P$2:P333)+1,"")</f>
        <v>139</v>
      </c>
      <c r="Q334" s="30">
        <f>IF(AND($B334=Q$1),LOOKUP(9.99999999999999E+307,$Q$2:Q333)+1,"")</f>
        <v>139</v>
      </c>
      <c r="R334" s="30">
        <f>IF(AND($B334=R$1),LOOKUP(9.99999999999999E+307,$R$2:R333)+1,"")</f>
        <v>139</v>
      </c>
      <c r="S334" s="314"/>
      <c r="T334" s="274"/>
      <c r="U334" s="274"/>
      <c r="Z334" s="258" t="str">
        <f t="shared" si="38"/>
        <v/>
      </c>
      <c r="AA334" s="258" t="str">
        <f t="shared" si="39"/>
        <v/>
      </c>
      <c r="AB334" s="259">
        <f t="shared" si="33"/>
        <v>0</v>
      </c>
      <c r="AC334" s="259">
        <f t="shared" si="34"/>
        <v>1807</v>
      </c>
      <c r="AD334" s="260" t="str">
        <f t="shared" si="35"/>
        <v/>
      </c>
      <c r="AE334" s="253" t="str">
        <f t="shared" si="36"/>
        <v>-</v>
      </c>
    </row>
    <row r="335" spans="1:31" ht="20.100000000000001" customHeight="1" x14ac:dyDescent="0.5">
      <c r="A335" s="30">
        <v>333</v>
      </c>
      <c r="B335" s="236"/>
      <c r="C335" s="261"/>
      <c r="D335" s="261"/>
      <c r="E335" s="273"/>
      <c r="F335" s="273"/>
      <c r="G335" s="257" t="str">
        <f t="shared" si="37"/>
        <v/>
      </c>
      <c r="H335" s="30" t="str">
        <f>IF(AND(S335=H$1),LOOKUP(9.99999999999999E+307,$H$2:H334)+1,"")</f>
        <v/>
      </c>
      <c r="I335" s="30">
        <f>IF(AND(B335=I$1),LOOKUP(9.99999999999999E+307,$I$2:I334)+1,"")</f>
        <v>140</v>
      </c>
      <c r="J335" s="30">
        <f>IF(AND(B335=J$1),LOOKUP(9.99999999999999E+307,$J$2:J334)+1,"")</f>
        <v>140</v>
      </c>
      <c r="K335" s="30">
        <f>IF(AND(B335=K$1),LOOKUP(9.99999999999999E+307,$K$2:K334)+1,"")</f>
        <v>140</v>
      </c>
      <c r="L335" s="30">
        <f>IF(AND(B335=L$1),LOOKUP(9.99999999999999E+307,$L$2:L334)+1,"")</f>
        <v>140</v>
      </c>
      <c r="M335" s="30">
        <f>IF(AND(B335=M$1),LOOKUP(9.99999999999999E+307,$M$2:M334)+1,"")</f>
        <v>140</v>
      </c>
      <c r="N335" s="30">
        <f>IF(AND($B335=N$1),LOOKUP(9.99999999999999E+307,$N$2:N334)+1,"")</f>
        <v>140</v>
      </c>
      <c r="O335" s="30">
        <f>IF(AND($B335=O$1),LOOKUP(9.99999999999999E+307,$O$2:O334)+1,"")</f>
        <v>140</v>
      </c>
      <c r="P335" s="30">
        <f>IF(AND($B335=P$1),LOOKUP(9.99999999999999E+307,$P$2:P334)+1,"")</f>
        <v>140</v>
      </c>
      <c r="Q335" s="30">
        <f>IF(AND($B335=Q$1),LOOKUP(9.99999999999999E+307,$Q$2:Q334)+1,"")</f>
        <v>140</v>
      </c>
      <c r="R335" s="30">
        <f>IF(AND($B335=R$1),LOOKUP(9.99999999999999E+307,$R$2:R334)+1,"")</f>
        <v>140</v>
      </c>
      <c r="S335" s="314"/>
      <c r="T335" s="274"/>
      <c r="U335" s="274"/>
      <c r="Z335" s="258" t="str">
        <f t="shared" si="38"/>
        <v/>
      </c>
      <c r="AA335" s="258" t="str">
        <f t="shared" si="39"/>
        <v/>
      </c>
      <c r="AB335" s="259">
        <f t="shared" si="33"/>
        <v>0</v>
      </c>
      <c r="AC335" s="259">
        <f t="shared" si="34"/>
        <v>1807</v>
      </c>
      <c r="AD335" s="260" t="str">
        <f t="shared" si="35"/>
        <v/>
      </c>
      <c r="AE335" s="253" t="str">
        <f t="shared" si="36"/>
        <v>-</v>
      </c>
    </row>
    <row r="336" spans="1:31" ht="20.100000000000001" customHeight="1" x14ac:dyDescent="0.5">
      <c r="A336" s="30">
        <v>334</v>
      </c>
      <c r="B336" s="236"/>
      <c r="C336" s="261"/>
      <c r="D336" s="261"/>
      <c r="E336" s="273"/>
      <c r="F336" s="273"/>
      <c r="G336" s="257" t="str">
        <f t="shared" si="37"/>
        <v/>
      </c>
      <c r="H336" s="30" t="str">
        <f>IF(AND(S336=H$1),LOOKUP(9.99999999999999E+307,$H$2:H335)+1,"")</f>
        <v/>
      </c>
      <c r="I336" s="30">
        <f>IF(AND(B336=I$1),LOOKUP(9.99999999999999E+307,$I$2:I335)+1,"")</f>
        <v>141</v>
      </c>
      <c r="J336" s="30">
        <f>IF(AND(B336=J$1),LOOKUP(9.99999999999999E+307,$J$2:J335)+1,"")</f>
        <v>141</v>
      </c>
      <c r="K336" s="30">
        <f>IF(AND(B336=K$1),LOOKUP(9.99999999999999E+307,$K$2:K335)+1,"")</f>
        <v>141</v>
      </c>
      <c r="L336" s="30">
        <f>IF(AND(B336=L$1),LOOKUP(9.99999999999999E+307,$L$2:L335)+1,"")</f>
        <v>141</v>
      </c>
      <c r="M336" s="30">
        <f>IF(AND(B336=M$1),LOOKUP(9.99999999999999E+307,$M$2:M335)+1,"")</f>
        <v>141</v>
      </c>
      <c r="N336" s="30">
        <f>IF(AND($B336=N$1),LOOKUP(9.99999999999999E+307,$N$2:N335)+1,"")</f>
        <v>141</v>
      </c>
      <c r="O336" s="30">
        <f>IF(AND($B336=O$1),LOOKUP(9.99999999999999E+307,$O$2:O335)+1,"")</f>
        <v>141</v>
      </c>
      <c r="P336" s="30">
        <f>IF(AND($B336=P$1),LOOKUP(9.99999999999999E+307,$P$2:P335)+1,"")</f>
        <v>141</v>
      </c>
      <c r="Q336" s="30">
        <f>IF(AND($B336=Q$1),LOOKUP(9.99999999999999E+307,$Q$2:Q335)+1,"")</f>
        <v>141</v>
      </c>
      <c r="R336" s="30">
        <f>IF(AND($B336=R$1),LOOKUP(9.99999999999999E+307,$R$2:R335)+1,"")</f>
        <v>141</v>
      </c>
      <c r="S336" s="314"/>
      <c r="T336" s="274"/>
      <c r="U336" s="274"/>
      <c r="Z336" s="258" t="str">
        <f t="shared" si="38"/>
        <v/>
      </c>
      <c r="AA336" s="258" t="str">
        <f t="shared" si="39"/>
        <v/>
      </c>
      <c r="AB336" s="259">
        <f t="shared" si="33"/>
        <v>0</v>
      </c>
      <c r="AC336" s="259">
        <f t="shared" si="34"/>
        <v>1807</v>
      </c>
      <c r="AD336" s="260" t="str">
        <f t="shared" si="35"/>
        <v/>
      </c>
      <c r="AE336" s="253" t="str">
        <f t="shared" si="36"/>
        <v>-</v>
      </c>
    </row>
    <row r="337" spans="1:31" ht="20.100000000000001" customHeight="1" x14ac:dyDescent="0.5">
      <c r="A337" s="30">
        <v>335</v>
      </c>
      <c r="B337" s="236"/>
      <c r="C337" s="261"/>
      <c r="D337" s="261"/>
      <c r="E337" s="273"/>
      <c r="F337" s="273"/>
      <c r="G337" s="257" t="str">
        <f t="shared" si="37"/>
        <v/>
      </c>
      <c r="H337" s="30" t="str">
        <f>IF(AND(S337=H$1),LOOKUP(9.99999999999999E+307,$H$2:H336)+1,"")</f>
        <v/>
      </c>
      <c r="I337" s="30">
        <f>IF(AND(B337=I$1),LOOKUP(9.99999999999999E+307,$I$2:I336)+1,"")</f>
        <v>142</v>
      </c>
      <c r="J337" s="30">
        <f>IF(AND(B337=J$1),LOOKUP(9.99999999999999E+307,$J$2:J336)+1,"")</f>
        <v>142</v>
      </c>
      <c r="K337" s="30">
        <f>IF(AND(B337=K$1),LOOKUP(9.99999999999999E+307,$K$2:K336)+1,"")</f>
        <v>142</v>
      </c>
      <c r="L337" s="30">
        <f>IF(AND(B337=L$1),LOOKUP(9.99999999999999E+307,$L$2:L336)+1,"")</f>
        <v>142</v>
      </c>
      <c r="M337" s="30">
        <f>IF(AND(B337=M$1),LOOKUP(9.99999999999999E+307,$M$2:M336)+1,"")</f>
        <v>142</v>
      </c>
      <c r="N337" s="30">
        <f>IF(AND($B337=N$1),LOOKUP(9.99999999999999E+307,$N$2:N336)+1,"")</f>
        <v>142</v>
      </c>
      <c r="O337" s="30">
        <f>IF(AND($B337=O$1),LOOKUP(9.99999999999999E+307,$O$2:O336)+1,"")</f>
        <v>142</v>
      </c>
      <c r="P337" s="30">
        <f>IF(AND($B337=P$1),LOOKUP(9.99999999999999E+307,$P$2:P336)+1,"")</f>
        <v>142</v>
      </c>
      <c r="Q337" s="30">
        <f>IF(AND($B337=Q$1),LOOKUP(9.99999999999999E+307,$Q$2:Q336)+1,"")</f>
        <v>142</v>
      </c>
      <c r="R337" s="30">
        <f>IF(AND($B337=R$1),LOOKUP(9.99999999999999E+307,$R$2:R336)+1,"")</f>
        <v>142</v>
      </c>
      <c r="S337" s="314"/>
      <c r="T337" s="274"/>
      <c r="U337" s="274"/>
      <c r="Z337" s="258" t="str">
        <f t="shared" si="38"/>
        <v/>
      </c>
      <c r="AA337" s="258" t="str">
        <f t="shared" si="39"/>
        <v/>
      </c>
      <c r="AB337" s="259">
        <f t="shared" si="33"/>
        <v>0</v>
      </c>
      <c r="AC337" s="259">
        <f t="shared" si="34"/>
        <v>1807</v>
      </c>
      <c r="AD337" s="260" t="str">
        <f t="shared" si="35"/>
        <v/>
      </c>
      <c r="AE337" s="253" t="str">
        <f t="shared" si="36"/>
        <v>-</v>
      </c>
    </row>
    <row r="338" spans="1:31" ht="20.100000000000001" customHeight="1" x14ac:dyDescent="0.5">
      <c r="A338" s="30">
        <v>336</v>
      </c>
      <c r="B338" s="236"/>
      <c r="C338" s="261"/>
      <c r="D338" s="261"/>
      <c r="E338" s="273"/>
      <c r="F338" s="273"/>
      <c r="G338" s="257" t="str">
        <f t="shared" si="37"/>
        <v/>
      </c>
      <c r="H338" s="30" t="str">
        <f>IF(AND(S338=H$1),LOOKUP(9.99999999999999E+307,$H$2:H337)+1,"")</f>
        <v/>
      </c>
      <c r="I338" s="30">
        <f>IF(AND(B338=I$1),LOOKUP(9.99999999999999E+307,$I$2:I337)+1,"")</f>
        <v>143</v>
      </c>
      <c r="J338" s="30">
        <f>IF(AND(B338=J$1),LOOKUP(9.99999999999999E+307,$J$2:J337)+1,"")</f>
        <v>143</v>
      </c>
      <c r="K338" s="30">
        <f>IF(AND(B338=K$1),LOOKUP(9.99999999999999E+307,$K$2:K337)+1,"")</f>
        <v>143</v>
      </c>
      <c r="L338" s="30">
        <f>IF(AND(B338=L$1),LOOKUP(9.99999999999999E+307,$L$2:L337)+1,"")</f>
        <v>143</v>
      </c>
      <c r="M338" s="30">
        <f>IF(AND(B338=M$1),LOOKUP(9.99999999999999E+307,$M$2:M337)+1,"")</f>
        <v>143</v>
      </c>
      <c r="N338" s="30">
        <f>IF(AND($B338=N$1),LOOKUP(9.99999999999999E+307,$N$2:N337)+1,"")</f>
        <v>143</v>
      </c>
      <c r="O338" s="30">
        <f>IF(AND($B338=O$1),LOOKUP(9.99999999999999E+307,$O$2:O337)+1,"")</f>
        <v>143</v>
      </c>
      <c r="P338" s="30">
        <f>IF(AND($B338=P$1),LOOKUP(9.99999999999999E+307,$P$2:P337)+1,"")</f>
        <v>143</v>
      </c>
      <c r="Q338" s="30">
        <f>IF(AND($B338=Q$1),LOOKUP(9.99999999999999E+307,$Q$2:Q337)+1,"")</f>
        <v>143</v>
      </c>
      <c r="R338" s="30">
        <f>IF(AND($B338=R$1),LOOKUP(9.99999999999999E+307,$R$2:R337)+1,"")</f>
        <v>143</v>
      </c>
      <c r="S338" s="314"/>
      <c r="T338" s="274"/>
      <c r="U338" s="274"/>
      <c r="Z338" s="258" t="str">
        <f t="shared" si="38"/>
        <v/>
      </c>
      <c r="AA338" s="258" t="str">
        <f t="shared" si="39"/>
        <v/>
      </c>
      <c r="AB338" s="259">
        <f t="shared" si="33"/>
        <v>0</v>
      </c>
      <c r="AC338" s="259">
        <f t="shared" si="34"/>
        <v>1807</v>
      </c>
      <c r="AD338" s="260" t="str">
        <f t="shared" si="35"/>
        <v/>
      </c>
      <c r="AE338" s="253" t="str">
        <f t="shared" si="36"/>
        <v>-</v>
      </c>
    </row>
    <row r="339" spans="1:31" ht="20.100000000000001" customHeight="1" x14ac:dyDescent="0.5">
      <c r="A339" s="30">
        <v>337</v>
      </c>
      <c r="B339" s="236"/>
      <c r="C339" s="261"/>
      <c r="D339" s="261"/>
      <c r="E339" s="273"/>
      <c r="F339" s="270"/>
      <c r="G339" s="257" t="str">
        <f t="shared" si="37"/>
        <v/>
      </c>
      <c r="H339" s="30" t="str">
        <f>IF(AND(S339=H$1),LOOKUP(9.99999999999999E+307,$H$2:H338)+1,"")</f>
        <v/>
      </c>
      <c r="I339" s="30">
        <f>IF(AND(B339=I$1),LOOKUP(9.99999999999999E+307,$I$2:I338)+1,"")</f>
        <v>144</v>
      </c>
      <c r="J339" s="30">
        <f>IF(AND(B339=J$1),LOOKUP(9.99999999999999E+307,$J$2:J338)+1,"")</f>
        <v>144</v>
      </c>
      <c r="K339" s="30">
        <f>IF(AND(B339=K$1),LOOKUP(9.99999999999999E+307,$K$2:K338)+1,"")</f>
        <v>144</v>
      </c>
      <c r="L339" s="30">
        <f>IF(AND(B339=L$1),LOOKUP(9.99999999999999E+307,$L$2:L338)+1,"")</f>
        <v>144</v>
      </c>
      <c r="M339" s="30">
        <f>IF(AND(B339=M$1),LOOKUP(9.99999999999999E+307,$M$2:M338)+1,"")</f>
        <v>144</v>
      </c>
      <c r="N339" s="30">
        <f>IF(AND($B339=N$1),LOOKUP(9.99999999999999E+307,$N$2:N338)+1,"")</f>
        <v>144</v>
      </c>
      <c r="O339" s="30">
        <f>IF(AND($B339=O$1),LOOKUP(9.99999999999999E+307,$O$2:O338)+1,"")</f>
        <v>144</v>
      </c>
      <c r="P339" s="30">
        <f>IF(AND($B339=P$1),LOOKUP(9.99999999999999E+307,$P$2:P338)+1,"")</f>
        <v>144</v>
      </c>
      <c r="Q339" s="30">
        <f>IF(AND($B339=Q$1),LOOKUP(9.99999999999999E+307,$Q$2:Q338)+1,"")</f>
        <v>144</v>
      </c>
      <c r="R339" s="30">
        <f>IF(AND($B339=R$1),LOOKUP(9.99999999999999E+307,$R$2:R338)+1,"")</f>
        <v>144</v>
      </c>
      <c r="S339" s="314"/>
      <c r="T339" s="274"/>
      <c r="U339" s="274"/>
      <c r="Z339" s="258" t="str">
        <f t="shared" si="38"/>
        <v/>
      </c>
      <c r="AA339" s="258" t="str">
        <f t="shared" si="39"/>
        <v/>
      </c>
      <c r="AB339" s="259">
        <f t="shared" si="33"/>
        <v>0</v>
      </c>
      <c r="AC339" s="259">
        <f t="shared" si="34"/>
        <v>1807</v>
      </c>
      <c r="AD339" s="260" t="str">
        <f t="shared" si="35"/>
        <v/>
      </c>
      <c r="AE339" s="253" t="str">
        <f t="shared" si="36"/>
        <v>-</v>
      </c>
    </row>
    <row r="340" spans="1:31" ht="20.100000000000001" customHeight="1" x14ac:dyDescent="0.5">
      <c r="A340" s="30">
        <v>338</v>
      </c>
      <c r="B340" s="236"/>
      <c r="C340" s="261"/>
      <c r="D340" s="261"/>
      <c r="E340" s="273"/>
      <c r="F340" s="270"/>
      <c r="G340" s="257" t="str">
        <f t="shared" si="37"/>
        <v/>
      </c>
      <c r="H340" s="30" t="str">
        <f>IF(AND(S340=H$1),LOOKUP(9.99999999999999E+307,$H$2:H339)+1,"")</f>
        <v/>
      </c>
      <c r="I340" s="30">
        <f>IF(AND(B340=I$1),LOOKUP(9.99999999999999E+307,$I$2:I339)+1,"")</f>
        <v>145</v>
      </c>
      <c r="J340" s="30">
        <f>IF(AND(B340=J$1),LOOKUP(9.99999999999999E+307,$J$2:J339)+1,"")</f>
        <v>145</v>
      </c>
      <c r="K340" s="30">
        <f>IF(AND(B340=K$1),LOOKUP(9.99999999999999E+307,$K$2:K339)+1,"")</f>
        <v>145</v>
      </c>
      <c r="L340" s="30">
        <f>IF(AND(B340=L$1),LOOKUP(9.99999999999999E+307,$L$2:L339)+1,"")</f>
        <v>145</v>
      </c>
      <c r="M340" s="30">
        <f>IF(AND(B340=M$1),LOOKUP(9.99999999999999E+307,$M$2:M339)+1,"")</f>
        <v>145</v>
      </c>
      <c r="N340" s="30">
        <f>IF(AND($B340=N$1),LOOKUP(9.99999999999999E+307,$N$2:N339)+1,"")</f>
        <v>145</v>
      </c>
      <c r="O340" s="30">
        <f>IF(AND($B340=O$1),LOOKUP(9.99999999999999E+307,$O$2:O339)+1,"")</f>
        <v>145</v>
      </c>
      <c r="P340" s="30">
        <f>IF(AND($B340=P$1),LOOKUP(9.99999999999999E+307,$P$2:P339)+1,"")</f>
        <v>145</v>
      </c>
      <c r="Q340" s="30">
        <f>IF(AND($B340=Q$1),LOOKUP(9.99999999999999E+307,$Q$2:Q339)+1,"")</f>
        <v>145</v>
      </c>
      <c r="R340" s="30">
        <f>IF(AND($B340=R$1),LOOKUP(9.99999999999999E+307,$R$2:R339)+1,"")</f>
        <v>145</v>
      </c>
      <c r="S340" s="314"/>
      <c r="T340" s="274"/>
      <c r="U340" s="274"/>
      <c r="Z340" s="258" t="str">
        <f t="shared" si="38"/>
        <v/>
      </c>
      <c r="AA340" s="258" t="str">
        <f t="shared" si="39"/>
        <v/>
      </c>
      <c r="AB340" s="259">
        <f t="shared" si="33"/>
        <v>0</v>
      </c>
      <c r="AC340" s="259">
        <f t="shared" si="34"/>
        <v>1807</v>
      </c>
      <c r="AD340" s="260" t="str">
        <f t="shared" si="35"/>
        <v/>
      </c>
      <c r="AE340" s="253" t="str">
        <f t="shared" si="36"/>
        <v>-</v>
      </c>
    </row>
    <row r="341" spans="1:31" ht="20.100000000000001" customHeight="1" x14ac:dyDescent="0.5">
      <c r="A341" s="30">
        <v>339</v>
      </c>
      <c r="B341" s="236"/>
      <c r="C341" s="261"/>
      <c r="D341" s="261"/>
      <c r="E341" s="273"/>
      <c r="F341" s="270"/>
      <c r="G341" s="257" t="str">
        <f t="shared" si="37"/>
        <v/>
      </c>
      <c r="H341" s="30" t="str">
        <f>IF(AND(S341=H$1),LOOKUP(9.99999999999999E+307,$H$2:H340)+1,"")</f>
        <v/>
      </c>
      <c r="I341" s="30">
        <f>IF(AND(B341=I$1),LOOKUP(9.99999999999999E+307,$I$2:I340)+1,"")</f>
        <v>146</v>
      </c>
      <c r="J341" s="30">
        <f>IF(AND(B341=J$1),LOOKUP(9.99999999999999E+307,$J$2:J340)+1,"")</f>
        <v>146</v>
      </c>
      <c r="K341" s="30">
        <f>IF(AND(B341=K$1),LOOKUP(9.99999999999999E+307,$K$2:K340)+1,"")</f>
        <v>146</v>
      </c>
      <c r="L341" s="30">
        <f>IF(AND(B341=L$1),LOOKUP(9.99999999999999E+307,$L$2:L340)+1,"")</f>
        <v>146</v>
      </c>
      <c r="M341" s="30">
        <f>IF(AND(B341=M$1),LOOKUP(9.99999999999999E+307,$M$2:M340)+1,"")</f>
        <v>146</v>
      </c>
      <c r="N341" s="30">
        <f>IF(AND($B341=N$1),LOOKUP(9.99999999999999E+307,$N$2:N340)+1,"")</f>
        <v>146</v>
      </c>
      <c r="O341" s="30">
        <f>IF(AND($B341=O$1),LOOKUP(9.99999999999999E+307,$O$2:O340)+1,"")</f>
        <v>146</v>
      </c>
      <c r="P341" s="30">
        <f>IF(AND($B341=P$1),LOOKUP(9.99999999999999E+307,$P$2:P340)+1,"")</f>
        <v>146</v>
      </c>
      <c r="Q341" s="30">
        <f>IF(AND($B341=Q$1),LOOKUP(9.99999999999999E+307,$Q$2:Q340)+1,"")</f>
        <v>146</v>
      </c>
      <c r="R341" s="30">
        <f>IF(AND($B341=R$1),LOOKUP(9.99999999999999E+307,$R$2:R340)+1,"")</f>
        <v>146</v>
      </c>
      <c r="S341" s="314"/>
      <c r="T341" s="274"/>
      <c r="U341" s="274"/>
      <c r="Z341" s="258" t="str">
        <f t="shared" si="38"/>
        <v/>
      </c>
      <c r="AA341" s="258" t="str">
        <f t="shared" si="39"/>
        <v/>
      </c>
      <c r="AB341" s="259">
        <f t="shared" si="33"/>
        <v>0</v>
      </c>
      <c r="AC341" s="259">
        <f t="shared" si="34"/>
        <v>1807</v>
      </c>
      <c r="AD341" s="260" t="str">
        <f t="shared" si="35"/>
        <v/>
      </c>
      <c r="AE341" s="253" t="str">
        <f t="shared" si="36"/>
        <v>-</v>
      </c>
    </row>
    <row r="342" spans="1:31" ht="20.100000000000001" customHeight="1" x14ac:dyDescent="0.5">
      <c r="A342" s="30">
        <v>340</v>
      </c>
      <c r="B342" s="236"/>
      <c r="C342" s="261"/>
      <c r="D342" s="261"/>
      <c r="E342" s="273"/>
      <c r="F342" s="270"/>
      <c r="G342" s="257" t="str">
        <f t="shared" si="37"/>
        <v/>
      </c>
      <c r="H342" s="30" t="str">
        <f>IF(AND(S342=H$1),LOOKUP(9.99999999999999E+307,$H$2:H341)+1,"")</f>
        <v/>
      </c>
      <c r="I342" s="30">
        <f>IF(AND(B342=I$1),LOOKUP(9.99999999999999E+307,$I$2:I341)+1,"")</f>
        <v>147</v>
      </c>
      <c r="J342" s="30">
        <f>IF(AND(B342=J$1),LOOKUP(9.99999999999999E+307,$J$2:J341)+1,"")</f>
        <v>147</v>
      </c>
      <c r="K342" s="30">
        <f>IF(AND(B342=K$1),LOOKUP(9.99999999999999E+307,$K$2:K341)+1,"")</f>
        <v>147</v>
      </c>
      <c r="L342" s="30">
        <f>IF(AND(B342=L$1),LOOKUP(9.99999999999999E+307,$L$2:L341)+1,"")</f>
        <v>147</v>
      </c>
      <c r="M342" s="30">
        <f>IF(AND(B342=M$1),LOOKUP(9.99999999999999E+307,$M$2:M341)+1,"")</f>
        <v>147</v>
      </c>
      <c r="N342" s="30">
        <f>IF(AND($B342=N$1),LOOKUP(9.99999999999999E+307,$N$2:N341)+1,"")</f>
        <v>147</v>
      </c>
      <c r="O342" s="30">
        <f>IF(AND($B342=O$1),LOOKUP(9.99999999999999E+307,$O$2:O341)+1,"")</f>
        <v>147</v>
      </c>
      <c r="P342" s="30">
        <f>IF(AND($B342=P$1),LOOKUP(9.99999999999999E+307,$P$2:P341)+1,"")</f>
        <v>147</v>
      </c>
      <c r="Q342" s="30">
        <f>IF(AND($B342=Q$1),LOOKUP(9.99999999999999E+307,$Q$2:Q341)+1,"")</f>
        <v>147</v>
      </c>
      <c r="R342" s="30">
        <f>IF(AND($B342=R$1),LOOKUP(9.99999999999999E+307,$R$2:R341)+1,"")</f>
        <v>147</v>
      </c>
      <c r="S342" s="314"/>
      <c r="T342" s="274"/>
      <c r="U342" s="274"/>
      <c r="Z342" s="258" t="str">
        <f t="shared" si="38"/>
        <v/>
      </c>
      <c r="AA342" s="258" t="str">
        <f t="shared" si="39"/>
        <v/>
      </c>
      <c r="AB342" s="259">
        <f t="shared" si="33"/>
        <v>0</v>
      </c>
      <c r="AC342" s="259">
        <f t="shared" si="34"/>
        <v>1807</v>
      </c>
      <c r="AD342" s="260" t="str">
        <f t="shared" si="35"/>
        <v/>
      </c>
      <c r="AE342" s="253" t="str">
        <f t="shared" si="36"/>
        <v>-</v>
      </c>
    </row>
    <row r="343" spans="1:31" ht="20.100000000000001" customHeight="1" x14ac:dyDescent="0.5">
      <c r="A343" s="30">
        <v>341</v>
      </c>
      <c r="B343" s="236"/>
      <c r="C343" s="261"/>
      <c r="D343" s="261"/>
      <c r="E343" s="273"/>
      <c r="F343" s="270"/>
      <c r="G343" s="257" t="str">
        <f t="shared" si="37"/>
        <v/>
      </c>
      <c r="H343" s="30" t="str">
        <f>IF(AND(S343=H$1),LOOKUP(9.99999999999999E+307,$H$2:H342)+1,"")</f>
        <v/>
      </c>
      <c r="I343" s="30">
        <f>IF(AND(B343=I$1),LOOKUP(9.99999999999999E+307,$I$2:I342)+1,"")</f>
        <v>148</v>
      </c>
      <c r="J343" s="30">
        <f>IF(AND(B343=J$1),LOOKUP(9.99999999999999E+307,$J$2:J342)+1,"")</f>
        <v>148</v>
      </c>
      <c r="K343" s="30">
        <f>IF(AND(B343=K$1),LOOKUP(9.99999999999999E+307,$K$2:K342)+1,"")</f>
        <v>148</v>
      </c>
      <c r="L343" s="30">
        <f>IF(AND(B343=L$1),LOOKUP(9.99999999999999E+307,$L$2:L342)+1,"")</f>
        <v>148</v>
      </c>
      <c r="M343" s="30">
        <f>IF(AND(B343=M$1),LOOKUP(9.99999999999999E+307,$M$2:M342)+1,"")</f>
        <v>148</v>
      </c>
      <c r="N343" s="30">
        <f>IF(AND($B343=N$1),LOOKUP(9.99999999999999E+307,$N$2:N342)+1,"")</f>
        <v>148</v>
      </c>
      <c r="O343" s="30">
        <f>IF(AND($B343=O$1),LOOKUP(9.99999999999999E+307,$O$2:O342)+1,"")</f>
        <v>148</v>
      </c>
      <c r="P343" s="30">
        <f>IF(AND($B343=P$1),LOOKUP(9.99999999999999E+307,$P$2:P342)+1,"")</f>
        <v>148</v>
      </c>
      <c r="Q343" s="30">
        <f>IF(AND($B343=Q$1),LOOKUP(9.99999999999999E+307,$Q$2:Q342)+1,"")</f>
        <v>148</v>
      </c>
      <c r="R343" s="30">
        <f>IF(AND($B343=R$1),LOOKUP(9.99999999999999E+307,$R$2:R342)+1,"")</f>
        <v>148</v>
      </c>
      <c r="S343" s="314"/>
      <c r="T343" s="274"/>
      <c r="U343" s="274"/>
      <c r="Z343" s="258" t="str">
        <f t="shared" si="38"/>
        <v/>
      </c>
      <c r="AA343" s="258" t="str">
        <f t="shared" si="39"/>
        <v/>
      </c>
      <c r="AB343" s="259">
        <f t="shared" si="33"/>
        <v>0</v>
      </c>
      <c r="AC343" s="259">
        <f t="shared" si="34"/>
        <v>1807</v>
      </c>
      <c r="AD343" s="260" t="str">
        <f t="shared" si="35"/>
        <v/>
      </c>
      <c r="AE343" s="253" t="str">
        <f t="shared" si="36"/>
        <v>-</v>
      </c>
    </row>
    <row r="344" spans="1:31" ht="20.100000000000001" customHeight="1" x14ac:dyDescent="0.5">
      <c r="A344" s="30">
        <v>342</v>
      </c>
      <c r="B344" s="236"/>
      <c r="C344" s="261"/>
      <c r="D344" s="261"/>
      <c r="E344" s="273"/>
      <c r="F344" s="270"/>
      <c r="G344" s="257" t="str">
        <f t="shared" si="37"/>
        <v/>
      </c>
      <c r="H344" s="30" t="str">
        <f>IF(AND(S344=H$1),LOOKUP(9.99999999999999E+307,$H$2:H343)+1,"")</f>
        <v/>
      </c>
      <c r="I344" s="30">
        <f>IF(AND(B344=I$1),LOOKUP(9.99999999999999E+307,$I$2:I343)+1,"")</f>
        <v>149</v>
      </c>
      <c r="J344" s="30">
        <f>IF(AND(B344=J$1),LOOKUP(9.99999999999999E+307,$J$2:J343)+1,"")</f>
        <v>149</v>
      </c>
      <c r="K344" s="30">
        <f>IF(AND(B344=K$1),LOOKUP(9.99999999999999E+307,$K$2:K343)+1,"")</f>
        <v>149</v>
      </c>
      <c r="L344" s="30">
        <f>IF(AND(B344=L$1),LOOKUP(9.99999999999999E+307,$L$2:L343)+1,"")</f>
        <v>149</v>
      </c>
      <c r="M344" s="30">
        <f>IF(AND(B344=M$1),LOOKUP(9.99999999999999E+307,$M$2:M343)+1,"")</f>
        <v>149</v>
      </c>
      <c r="N344" s="30">
        <f>IF(AND($B344=N$1),LOOKUP(9.99999999999999E+307,$N$2:N343)+1,"")</f>
        <v>149</v>
      </c>
      <c r="O344" s="30">
        <f>IF(AND($B344=O$1),LOOKUP(9.99999999999999E+307,$O$2:O343)+1,"")</f>
        <v>149</v>
      </c>
      <c r="P344" s="30">
        <f>IF(AND($B344=P$1),LOOKUP(9.99999999999999E+307,$P$2:P343)+1,"")</f>
        <v>149</v>
      </c>
      <c r="Q344" s="30">
        <f>IF(AND($B344=Q$1),LOOKUP(9.99999999999999E+307,$Q$2:Q343)+1,"")</f>
        <v>149</v>
      </c>
      <c r="R344" s="30">
        <f>IF(AND($B344=R$1),LOOKUP(9.99999999999999E+307,$R$2:R343)+1,"")</f>
        <v>149</v>
      </c>
      <c r="S344" s="314"/>
      <c r="T344" s="274"/>
      <c r="U344" s="274"/>
      <c r="Z344" s="258" t="str">
        <f t="shared" si="38"/>
        <v/>
      </c>
      <c r="AA344" s="258" t="str">
        <f t="shared" si="39"/>
        <v/>
      </c>
      <c r="AB344" s="259">
        <f t="shared" si="33"/>
        <v>0</v>
      </c>
      <c r="AC344" s="259">
        <f t="shared" si="34"/>
        <v>1807</v>
      </c>
      <c r="AD344" s="260" t="str">
        <f t="shared" si="35"/>
        <v/>
      </c>
      <c r="AE344" s="253" t="str">
        <f t="shared" si="36"/>
        <v>-</v>
      </c>
    </row>
    <row r="345" spans="1:31" ht="20.100000000000001" customHeight="1" x14ac:dyDescent="0.5">
      <c r="A345" s="30">
        <v>343</v>
      </c>
      <c r="B345" s="236"/>
      <c r="C345" s="261"/>
      <c r="D345" s="261"/>
      <c r="E345" s="273"/>
      <c r="F345" s="270"/>
      <c r="G345" s="257" t="str">
        <f t="shared" si="37"/>
        <v/>
      </c>
      <c r="H345" s="30" t="str">
        <f>IF(AND(S345=H$1),LOOKUP(9.99999999999999E+307,$H$2:H344)+1,"")</f>
        <v/>
      </c>
      <c r="I345" s="30">
        <f>IF(AND(B345=I$1),LOOKUP(9.99999999999999E+307,$I$2:I344)+1,"")</f>
        <v>150</v>
      </c>
      <c r="J345" s="30">
        <f>IF(AND(B345=J$1),LOOKUP(9.99999999999999E+307,$J$2:J344)+1,"")</f>
        <v>150</v>
      </c>
      <c r="K345" s="30">
        <f>IF(AND(B345=K$1),LOOKUP(9.99999999999999E+307,$K$2:K344)+1,"")</f>
        <v>150</v>
      </c>
      <c r="L345" s="30">
        <f>IF(AND(B345=L$1),LOOKUP(9.99999999999999E+307,$L$2:L344)+1,"")</f>
        <v>150</v>
      </c>
      <c r="M345" s="30">
        <f>IF(AND(B345=M$1),LOOKUP(9.99999999999999E+307,$M$2:M344)+1,"")</f>
        <v>150</v>
      </c>
      <c r="N345" s="30">
        <f>IF(AND($B345=N$1),LOOKUP(9.99999999999999E+307,$N$2:N344)+1,"")</f>
        <v>150</v>
      </c>
      <c r="O345" s="30">
        <f>IF(AND($B345=O$1),LOOKUP(9.99999999999999E+307,$O$2:O344)+1,"")</f>
        <v>150</v>
      </c>
      <c r="P345" s="30">
        <f>IF(AND($B345=P$1),LOOKUP(9.99999999999999E+307,$P$2:P344)+1,"")</f>
        <v>150</v>
      </c>
      <c r="Q345" s="30">
        <f>IF(AND($B345=Q$1),LOOKUP(9.99999999999999E+307,$Q$2:Q344)+1,"")</f>
        <v>150</v>
      </c>
      <c r="R345" s="30">
        <f>IF(AND($B345=R$1),LOOKUP(9.99999999999999E+307,$R$2:R344)+1,"")</f>
        <v>150</v>
      </c>
      <c r="S345" s="314"/>
      <c r="T345" s="274"/>
      <c r="U345" s="274"/>
      <c r="Z345" s="258" t="str">
        <f t="shared" si="38"/>
        <v/>
      </c>
      <c r="AA345" s="258" t="str">
        <f t="shared" si="39"/>
        <v/>
      </c>
      <c r="AB345" s="259">
        <f t="shared" si="33"/>
        <v>0</v>
      </c>
      <c r="AC345" s="259">
        <f t="shared" si="34"/>
        <v>1807</v>
      </c>
      <c r="AD345" s="260" t="str">
        <f t="shared" si="35"/>
        <v/>
      </c>
      <c r="AE345" s="253" t="str">
        <f t="shared" si="36"/>
        <v>-</v>
      </c>
    </row>
    <row r="346" spans="1:31" ht="20.100000000000001" customHeight="1" x14ac:dyDescent="0.5">
      <c r="A346" s="30">
        <v>344</v>
      </c>
      <c r="B346" s="236"/>
      <c r="C346" s="261"/>
      <c r="D346" s="261"/>
      <c r="E346" s="273"/>
      <c r="F346" s="270"/>
      <c r="G346" s="257" t="str">
        <f t="shared" si="37"/>
        <v/>
      </c>
      <c r="H346" s="30" t="str">
        <f>IF(AND(S346=H$1),LOOKUP(9.99999999999999E+307,$H$2:H345)+1,"")</f>
        <v/>
      </c>
      <c r="I346" s="30">
        <f>IF(AND(B346=I$1),LOOKUP(9.99999999999999E+307,$I$2:I345)+1,"")</f>
        <v>151</v>
      </c>
      <c r="J346" s="30">
        <f>IF(AND(B346=J$1),LOOKUP(9.99999999999999E+307,$J$2:J345)+1,"")</f>
        <v>151</v>
      </c>
      <c r="K346" s="30">
        <f>IF(AND(B346=K$1),LOOKUP(9.99999999999999E+307,$K$2:K345)+1,"")</f>
        <v>151</v>
      </c>
      <c r="L346" s="30">
        <f>IF(AND(B346=L$1),LOOKUP(9.99999999999999E+307,$L$2:L345)+1,"")</f>
        <v>151</v>
      </c>
      <c r="M346" s="30">
        <f>IF(AND(B346=M$1),LOOKUP(9.99999999999999E+307,$M$2:M345)+1,"")</f>
        <v>151</v>
      </c>
      <c r="N346" s="30">
        <f>IF(AND($B346=N$1),LOOKUP(9.99999999999999E+307,$N$2:N345)+1,"")</f>
        <v>151</v>
      </c>
      <c r="O346" s="30">
        <f>IF(AND($B346=O$1),LOOKUP(9.99999999999999E+307,$O$2:O345)+1,"")</f>
        <v>151</v>
      </c>
      <c r="P346" s="30">
        <f>IF(AND($B346=P$1),LOOKUP(9.99999999999999E+307,$P$2:P345)+1,"")</f>
        <v>151</v>
      </c>
      <c r="Q346" s="30">
        <f>IF(AND($B346=Q$1),LOOKUP(9.99999999999999E+307,$Q$2:Q345)+1,"")</f>
        <v>151</v>
      </c>
      <c r="R346" s="30">
        <f>IF(AND($B346=R$1),LOOKUP(9.99999999999999E+307,$R$2:R345)+1,"")</f>
        <v>151</v>
      </c>
      <c r="S346" s="314"/>
      <c r="T346" s="274"/>
      <c r="U346" s="274"/>
      <c r="Z346" s="258" t="str">
        <f t="shared" si="38"/>
        <v/>
      </c>
      <c r="AA346" s="258" t="str">
        <f t="shared" si="39"/>
        <v/>
      </c>
      <c r="AB346" s="259">
        <f t="shared" si="33"/>
        <v>0</v>
      </c>
      <c r="AC346" s="259">
        <f t="shared" si="34"/>
        <v>1807</v>
      </c>
      <c r="AD346" s="260" t="str">
        <f t="shared" si="35"/>
        <v/>
      </c>
      <c r="AE346" s="253" t="str">
        <f t="shared" si="36"/>
        <v>-</v>
      </c>
    </row>
    <row r="347" spans="1:31" ht="20.100000000000001" customHeight="1" x14ac:dyDescent="0.5">
      <c r="A347" s="30">
        <v>345</v>
      </c>
      <c r="B347" s="236"/>
      <c r="C347" s="261"/>
      <c r="D347" s="261"/>
      <c r="E347" s="273"/>
      <c r="F347" s="270"/>
      <c r="G347" s="257" t="str">
        <f t="shared" si="37"/>
        <v/>
      </c>
      <c r="H347" s="30" t="str">
        <f>IF(AND(S347=H$1),LOOKUP(9.99999999999999E+307,$H$2:H346)+1,"")</f>
        <v/>
      </c>
      <c r="I347" s="30">
        <f>IF(AND(B347=I$1),LOOKUP(9.99999999999999E+307,$I$2:I346)+1,"")</f>
        <v>152</v>
      </c>
      <c r="J347" s="30">
        <f>IF(AND(B347=J$1),LOOKUP(9.99999999999999E+307,$J$2:J346)+1,"")</f>
        <v>152</v>
      </c>
      <c r="K347" s="30">
        <f>IF(AND(B347=K$1),LOOKUP(9.99999999999999E+307,$K$2:K346)+1,"")</f>
        <v>152</v>
      </c>
      <c r="L347" s="30">
        <f>IF(AND(B347=L$1),LOOKUP(9.99999999999999E+307,$L$2:L346)+1,"")</f>
        <v>152</v>
      </c>
      <c r="M347" s="30">
        <f>IF(AND(B347=M$1),LOOKUP(9.99999999999999E+307,$M$2:M346)+1,"")</f>
        <v>152</v>
      </c>
      <c r="N347" s="30">
        <f>IF(AND($B347=N$1),LOOKUP(9.99999999999999E+307,$N$2:N346)+1,"")</f>
        <v>152</v>
      </c>
      <c r="O347" s="30">
        <f>IF(AND($B347=O$1),LOOKUP(9.99999999999999E+307,$O$2:O346)+1,"")</f>
        <v>152</v>
      </c>
      <c r="P347" s="30">
        <f>IF(AND($B347=P$1),LOOKUP(9.99999999999999E+307,$P$2:P346)+1,"")</f>
        <v>152</v>
      </c>
      <c r="Q347" s="30">
        <f>IF(AND($B347=Q$1),LOOKUP(9.99999999999999E+307,$Q$2:Q346)+1,"")</f>
        <v>152</v>
      </c>
      <c r="R347" s="30">
        <f>IF(AND($B347=R$1),LOOKUP(9.99999999999999E+307,$R$2:R346)+1,"")</f>
        <v>152</v>
      </c>
      <c r="S347" s="314"/>
      <c r="T347" s="274"/>
      <c r="U347" s="274"/>
      <c r="Z347" s="258" t="str">
        <f t="shared" si="38"/>
        <v/>
      </c>
      <c r="AA347" s="258" t="str">
        <f t="shared" si="39"/>
        <v/>
      </c>
      <c r="AB347" s="259">
        <f t="shared" si="33"/>
        <v>0</v>
      </c>
      <c r="AC347" s="259">
        <f t="shared" si="34"/>
        <v>1807</v>
      </c>
      <c r="AD347" s="260" t="str">
        <f t="shared" si="35"/>
        <v/>
      </c>
      <c r="AE347" s="253" t="str">
        <f t="shared" si="36"/>
        <v>-</v>
      </c>
    </row>
    <row r="348" spans="1:31" ht="20.100000000000001" customHeight="1" x14ac:dyDescent="0.5">
      <c r="A348" s="30">
        <v>346</v>
      </c>
      <c r="B348" s="236"/>
      <c r="C348" s="261"/>
      <c r="D348" s="261"/>
      <c r="E348" s="273"/>
      <c r="F348" s="270"/>
      <c r="G348" s="257" t="str">
        <f t="shared" si="37"/>
        <v/>
      </c>
      <c r="H348" s="30" t="str">
        <f>IF(AND(S348=H$1),LOOKUP(9.99999999999999E+307,$H$2:H347)+1,"")</f>
        <v/>
      </c>
      <c r="I348" s="30">
        <f>IF(AND(B348=I$1),LOOKUP(9.99999999999999E+307,$I$2:I347)+1,"")</f>
        <v>153</v>
      </c>
      <c r="J348" s="30">
        <f>IF(AND(B348=J$1),LOOKUP(9.99999999999999E+307,$J$2:J347)+1,"")</f>
        <v>153</v>
      </c>
      <c r="K348" s="30">
        <f>IF(AND(B348=K$1),LOOKUP(9.99999999999999E+307,$K$2:K347)+1,"")</f>
        <v>153</v>
      </c>
      <c r="L348" s="30">
        <f>IF(AND(B348=L$1),LOOKUP(9.99999999999999E+307,$L$2:L347)+1,"")</f>
        <v>153</v>
      </c>
      <c r="M348" s="30">
        <f>IF(AND(B348=M$1),LOOKUP(9.99999999999999E+307,$M$2:M347)+1,"")</f>
        <v>153</v>
      </c>
      <c r="N348" s="30">
        <f>IF(AND($B348=N$1),LOOKUP(9.99999999999999E+307,$N$2:N347)+1,"")</f>
        <v>153</v>
      </c>
      <c r="O348" s="30">
        <f>IF(AND($B348=O$1),LOOKUP(9.99999999999999E+307,$O$2:O347)+1,"")</f>
        <v>153</v>
      </c>
      <c r="P348" s="30">
        <f>IF(AND($B348=P$1),LOOKUP(9.99999999999999E+307,$P$2:P347)+1,"")</f>
        <v>153</v>
      </c>
      <c r="Q348" s="30">
        <f>IF(AND($B348=Q$1),LOOKUP(9.99999999999999E+307,$Q$2:Q347)+1,"")</f>
        <v>153</v>
      </c>
      <c r="R348" s="30">
        <f>IF(AND($B348=R$1),LOOKUP(9.99999999999999E+307,$R$2:R347)+1,"")</f>
        <v>153</v>
      </c>
      <c r="S348" s="314"/>
      <c r="T348" s="274"/>
      <c r="U348" s="274"/>
      <c r="Z348" s="258" t="str">
        <f t="shared" si="38"/>
        <v/>
      </c>
      <c r="AA348" s="258" t="str">
        <f t="shared" si="39"/>
        <v/>
      </c>
      <c r="AB348" s="259">
        <f t="shared" si="33"/>
        <v>0</v>
      </c>
      <c r="AC348" s="259">
        <f t="shared" si="34"/>
        <v>1807</v>
      </c>
      <c r="AD348" s="260" t="str">
        <f t="shared" si="35"/>
        <v/>
      </c>
      <c r="AE348" s="253" t="str">
        <f t="shared" si="36"/>
        <v>-</v>
      </c>
    </row>
    <row r="349" spans="1:31" ht="20.100000000000001" customHeight="1" x14ac:dyDescent="0.5">
      <c r="A349" s="30">
        <v>347</v>
      </c>
      <c r="B349" s="236"/>
      <c r="C349" s="261"/>
      <c r="D349" s="261"/>
      <c r="E349" s="273"/>
      <c r="F349" s="270"/>
      <c r="G349" s="257" t="str">
        <f t="shared" si="37"/>
        <v/>
      </c>
      <c r="H349" s="30" t="str">
        <f>IF(AND(S349=H$1),LOOKUP(9.99999999999999E+307,$H$2:H348)+1,"")</f>
        <v/>
      </c>
      <c r="I349" s="30">
        <f>IF(AND(B349=I$1),LOOKUP(9.99999999999999E+307,$I$2:I348)+1,"")</f>
        <v>154</v>
      </c>
      <c r="J349" s="30">
        <f>IF(AND(B349=J$1),LOOKUP(9.99999999999999E+307,$J$2:J348)+1,"")</f>
        <v>154</v>
      </c>
      <c r="K349" s="30">
        <f>IF(AND(B349=K$1),LOOKUP(9.99999999999999E+307,$K$2:K348)+1,"")</f>
        <v>154</v>
      </c>
      <c r="L349" s="30">
        <f>IF(AND(B349=L$1),LOOKUP(9.99999999999999E+307,$L$2:L348)+1,"")</f>
        <v>154</v>
      </c>
      <c r="M349" s="30">
        <f>IF(AND(B349=M$1),LOOKUP(9.99999999999999E+307,$M$2:M348)+1,"")</f>
        <v>154</v>
      </c>
      <c r="N349" s="30">
        <f>IF(AND($B349=N$1),LOOKUP(9.99999999999999E+307,$N$2:N348)+1,"")</f>
        <v>154</v>
      </c>
      <c r="O349" s="30">
        <f>IF(AND($B349=O$1),LOOKUP(9.99999999999999E+307,$O$2:O348)+1,"")</f>
        <v>154</v>
      </c>
      <c r="P349" s="30">
        <f>IF(AND($B349=P$1),LOOKUP(9.99999999999999E+307,$P$2:P348)+1,"")</f>
        <v>154</v>
      </c>
      <c r="Q349" s="30">
        <f>IF(AND($B349=Q$1),LOOKUP(9.99999999999999E+307,$Q$2:Q348)+1,"")</f>
        <v>154</v>
      </c>
      <c r="R349" s="30">
        <f>IF(AND($B349=R$1),LOOKUP(9.99999999999999E+307,$R$2:R348)+1,"")</f>
        <v>154</v>
      </c>
      <c r="S349" s="314"/>
      <c r="T349" s="274"/>
      <c r="U349" s="274"/>
      <c r="Z349" s="258" t="str">
        <f t="shared" si="38"/>
        <v/>
      </c>
      <c r="AA349" s="258" t="str">
        <f t="shared" si="39"/>
        <v/>
      </c>
      <c r="AB349" s="259">
        <f t="shared" si="33"/>
        <v>0</v>
      </c>
      <c r="AC349" s="259">
        <f t="shared" si="34"/>
        <v>1807</v>
      </c>
      <c r="AD349" s="260" t="str">
        <f t="shared" si="35"/>
        <v/>
      </c>
      <c r="AE349" s="253" t="str">
        <f t="shared" si="36"/>
        <v>-</v>
      </c>
    </row>
    <row r="350" spans="1:31" ht="20.100000000000001" customHeight="1" x14ac:dyDescent="0.5">
      <c r="A350" s="30">
        <v>348</v>
      </c>
      <c r="B350" s="236"/>
      <c r="C350" s="261"/>
      <c r="D350" s="261"/>
      <c r="E350" s="273"/>
      <c r="F350" s="270"/>
      <c r="G350" s="257" t="str">
        <f t="shared" si="37"/>
        <v/>
      </c>
      <c r="H350" s="30" t="str">
        <f>IF(AND(S350=H$1),LOOKUP(9.99999999999999E+307,$H$2:H349)+1,"")</f>
        <v/>
      </c>
      <c r="I350" s="30">
        <f>IF(AND(B350=I$1),LOOKUP(9.99999999999999E+307,$I$2:I349)+1,"")</f>
        <v>155</v>
      </c>
      <c r="J350" s="30">
        <f>IF(AND(B350=J$1),LOOKUP(9.99999999999999E+307,$J$2:J349)+1,"")</f>
        <v>155</v>
      </c>
      <c r="K350" s="30">
        <f>IF(AND(B350=K$1),LOOKUP(9.99999999999999E+307,$K$2:K349)+1,"")</f>
        <v>155</v>
      </c>
      <c r="L350" s="30">
        <f>IF(AND(B350=L$1),LOOKUP(9.99999999999999E+307,$L$2:L349)+1,"")</f>
        <v>155</v>
      </c>
      <c r="M350" s="30">
        <f>IF(AND(B350=M$1),LOOKUP(9.99999999999999E+307,$M$2:M349)+1,"")</f>
        <v>155</v>
      </c>
      <c r="N350" s="30">
        <f>IF(AND($B350=N$1),LOOKUP(9.99999999999999E+307,$N$2:N349)+1,"")</f>
        <v>155</v>
      </c>
      <c r="O350" s="30">
        <f>IF(AND($B350=O$1),LOOKUP(9.99999999999999E+307,$O$2:O349)+1,"")</f>
        <v>155</v>
      </c>
      <c r="P350" s="30">
        <f>IF(AND($B350=P$1),LOOKUP(9.99999999999999E+307,$P$2:P349)+1,"")</f>
        <v>155</v>
      </c>
      <c r="Q350" s="30">
        <f>IF(AND($B350=Q$1),LOOKUP(9.99999999999999E+307,$Q$2:Q349)+1,"")</f>
        <v>155</v>
      </c>
      <c r="R350" s="30">
        <f>IF(AND($B350=R$1),LOOKUP(9.99999999999999E+307,$R$2:R349)+1,"")</f>
        <v>155</v>
      </c>
      <c r="S350" s="314"/>
      <c r="T350" s="274"/>
      <c r="U350" s="274"/>
      <c r="Z350" s="258" t="str">
        <f t="shared" si="38"/>
        <v/>
      </c>
      <c r="AA350" s="258" t="str">
        <f t="shared" si="39"/>
        <v/>
      </c>
      <c r="AB350" s="259">
        <f t="shared" si="33"/>
        <v>0</v>
      </c>
      <c r="AC350" s="259">
        <f t="shared" si="34"/>
        <v>1807</v>
      </c>
      <c r="AD350" s="260" t="str">
        <f t="shared" si="35"/>
        <v/>
      </c>
      <c r="AE350" s="253" t="str">
        <f t="shared" si="36"/>
        <v>-</v>
      </c>
    </row>
    <row r="351" spans="1:31" ht="20.100000000000001" customHeight="1" x14ac:dyDescent="0.5">
      <c r="A351" s="30">
        <v>349</v>
      </c>
      <c r="B351" s="236"/>
      <c r="C351" s="261"/>
      <c r="D351" s="261"/>
      <c r="E351" s="273"/>
      <c r="F351" s="270"/>
      <c r="G351" s="257" t="str">
        <f t="shared" si="37"/>
        <v/>
      </c>
      <c r="H351" s="30" t="str">
        <f>IF(AND(S351=H$1),LOOKUP(9.99999999999999E+307,$H$2:H350)+1,"")</f>
        <v/>
      </c>
      <c r="I351" s="30">
        <f>IF(AND(B351=I$1),LOOKUP(9.99999999999999E+307,$I$2:I350)+1,"")</f>
        <v>156</v>
      </c>
      <c r="J351" s="30">
        <f>IF(AND(B351=J$1),LOOKUP(9.99999999999999E+307,$J$2:J350)+1,"")</f>
        <v>156</v>
      </c>
      <c r="K351" s="30">
        <f>IF(AND(B351=K$1),LOOKUP(9.99999999999999E+307,$K$2:K350)+1,"")</f>
        <v>156</v>
      </c>
      <c r="L351" s="30">
        <f>IF(AND(B351=L$1),LOOKUP(9.99999999999999E+307,$L$2:L350)+1,"")</f>
        <v>156</v>
      </c>
      <c r="M351" s="30">
        <f>IF(AND(B351=M$1),LOOKUP(9.99999999999999E+307,$M$2:M350)+1,"")</f>
        <v>156</v>
      </c>
      <c r="N351" s="30">
        <f>IF(AND($B351=N$1),LOOKUP(9.99999999999999E+307,$N$2:N350)+1,"")</f>
        <v>156</v>
      </c>
      <c r="O351" s="30">
        <f>IF(AND($B351=O$1),LOOKUP(9.99999999999999E+307,$O$2:O350)+1,"")</f>
        <v>156</v>
      </c>
      <c r="P351" s="30">
        <f>IF(AND($B351=P$1),LOOKUP(9.99999999999999E+307,$P$2:P350)+1,"")</f>
        <v>156</v>
      </c>
      <c r="Q351" s="30">
        <f>IF(AND($B351=Q$1),LOOKUP(9.99999999999999E+307,$Q$2:Q350)+1,"")</f>
        <v>156</v>
      </c>
      <c r="R351" s="30">
        <f>IF(AND($B351=R$1),LOOKUP(9.99999999999999E+307,$R$2:R350)+1,"")</f>
        <v>156</v>
      </c>
      <c r="S351" s="314"/>
      <c r="T351" s="274"/>
      <c r="U351" s="274"/>
      <c r="Z351" s="258" t="str">
        <f t="shared" si="38"/>
        <v/>
      </c>
      <c r="AA351" s="258" t="str">
        <f t="shared" si="39"/>
        <v/>
      </c>
      <c r="AB351" s="259">
        <f t="shared" si="33"/>
        <v>0</v>
      </c>
      <c r="AC351" s="259">
        <f t="shared" si="34"/>
        <v>1807</v>
      </c>
      <c r="AD351" s="260" t="str">
        <f t="shared" si="35"/>
        <v/>
      </c>
      <c r="AE351" s="253" t="str">
        <f t="shared" si="36"/>
        <v>-</v>
      </c>
    </row>
    <row r="352" spans="1:31" ht="20.100000000000001" customHeight="1" x14ac:dyDescent="0.5">
      <c r="A352" s="30">
        <v>350</v>
      </c>
      <c r="B352" s="236"/>
      <c r="C352" s="261"/>
      <c r="D352" s="261"/>
      <c r="E352" s="270"/>
      <c r="F352" s="270"/>
      <c r="G352" s="257" t="str">
        <f t="shared" si="37"/>
        <v/>
      </c>
      <c r="H352" s="30" t="str">
        <f>IF(AND(S352=H$1),LOOKUP(9.99999999999999E+307,$H$2:H351)+1,"")</f>
        <v/>
      </c>
      <c r="I352" s="30">
        <f>IF(AND(B352=I$1),LOOKUP(9.99999999999999E+307,$I$2:I351)+1,"")</f>
        <v>157</v>
      </c>
      <c r="J352" s="30">
        <f>IF(AND(B352=J$1),LOOKUP(9.99999999999999E+307,$J$2:J351)+1,"")</f>
        <v>157</v>
      </c>
      <c r="K352" s="30">
        <f>IF(AND(B352=K$1),LOOKUP(9.99999999999999E+307,$K$2:K351)+1,"")</f>
        <v>157</v>
      </c>
      <c r="L352" s="30">
        <f>IF(AND(B352=L$1),LOOKUP(9.99999999999999E+307,$L$2:L351)+1,"")</f>
        <v>157</v>
      </c>
      <c r="M352" s="30">
        <f>IF(AND(B352=M$1),LOOKUP(9.99999999999999E+307,$M$2:M351)+1,"")</f>
        <v>157</v>
      </c>
      <c r="N352" s="30">
        <f>IF(AND($B352=N$1),LOOKUP(9.99999999999999E+307,$N$2:N351)+1,"")</f>
        <v>157</v>
      </c>
      <c r="O352" s="30">
        <f>IF(AND($B352=O$1),LOOKUP(9.99999999999999E+307,$O$2:O351)+1,"")</f>
        <v>157</v>
      </c>
      <c r="P352" s="30">
        <f>IF(AND($B352=P$1),LOOKUP(9.99999999999999E+307,$P$2:P351)+1,"")</f>
        <v>157</v>
      </c>
      <c r="Q352" s="30">
        <f>IF(AND($B352=Q$1),LOOKUP(9.99999999999999E+307,$Q$2:Q351)+1,"")</f>
        <v>157</v>
      </c>
      <c r="R352" s="30">
        <f>IF(AND($B352=R$1),LOOKUP(9.99999999999999E+307,$R$2:R351)+1,"")</f>
        <v>157</v>
      </c>
      <c r="S352" s="314"/>
      <c r="T352" s="274"/>
      <c r="U352" s="274"/>
      <c r="Z352" s="258" t="str">
        <f t="shared" si="38"/>
        <v/>
      </c>
      <c r="AA352" s="258" t="str">
        <f t="shared" si="39"/>
        <v/>
      </c>
      <c r="AB352" s="259">
        <f t="shared" si="33"/>
        <v>0</v>
      </c>
      <c r="AC352" s="259">
        <f t="shared" si="34"/>
        <v>1807</v>
      </c>
      <c r="AD352" s="260" t="str">
        <f t="shared" si="35"/>
        <v/>
      </c>
      <c r="AE352" s="253" t="str">
        <f t="shared" si="36"/>
        <v>-</v>
      </c>
    </row>
    <row r="353" spans="1:31" ht="20.100000000000001" customHeight="1" x14ac:dyDescent="0.5">
      <c r="A353" s="30">
        <v>351</v>
      </c>
      <c r="B353" s="236"/>
      <c r="C353" s="261"/>
      <c r="D353" s="261"/>
      <c r="E353" s="273"/>
      <c r="F353" s="270"/>
      <c r="G353" s="257" t="str">
        <f t="shared" si="37"/>
        <v/>
      </c>
      <c r="H353" s="30" t="str">
        <f>IF(AND(S353=H$1),LOOKUP(9.99999999999999E+307,$H$2:H352)+1,"")</f>
        <v/>
      </c>
      <c r="I353" s="30">
        <f>IF(AND(B353=I$1),LOOKUP(9.99999999999999E+307,$I$2:I352)+1,"")</f>
        <v>158</v>
      </c>
      <c r="J353" s="30">
        <f>IF(AND(B353=J$1),LOOKUP(9.99999999999999E+307,$J$2:J352)+1,"")</f>
        <v>158</v>
      </c>
      <c r="K353" s="30">
        <f>IF(AND(B353=K$1),LOOKUP(9.99999999999999E+307,$K$2:K352)+1,"")</f>
        <v>158</v>
      </c>
      <c r="L353" s="30">
        <f>IF(AND(B353=L$1),LOOKUP(9.99999999999999E+307,$L$2:L352)+1,"")</f>
        <v>158</v>
      </c>
      <c r="M353" s="30">
        <f>IF(AND(B353=M$1),LOOKUP(9.99999999999999E+307,$M$2:M352)+1,"")</f>
        <v>158</v>
      </c>
      <c r="N353" s="30">
        <f>IF(AND($B353=N$1),LOOKUP(9.99999999999999E+307,$N$2:N352)+1,"")</f>
        <v>158</v>
      </c>
      <c r="O353" s="30">
        <f>IF(AND($B353=O$1),LOOKUP(9.99999999999999E+307,$O$2:O352)+1,"")</f>
        <v>158</v>
      </c>
      <c r="P353" s="30">
        <f>IF(AND($B353=P$1),LOOKUP(9.99999999999999E+307,$P$2:P352)+1,"")</f>
        <v>158</v>
      </c>
      <c r="Q353" s="30">
        <f>IF(AND($B353=Q$1),LOOKUP(9.99999999999999E+307,$Q$2:Q352)+1,"")</f>
        <v>158</v>
      </c>
      <c r="R353" s="30">
        <f>IF(AND($B353=R$1),LOOKUP(9.99999999999999E+307,$R$2:R352)+1,"")</f>
        <v>158</v>
      </c>
      <c r="S353" s="314"/>
      <c r="T353" s="274"/>
      <c r="U353" s="274"/>
      <c r="Z353" s="258" t="str">
        <f t="shared" si="38"/>
        <v/>
      </c>
      <c r="AA353" s="258" t="str">
        <f t="shared" si="39"/>
        <v/>
      </c>
      <c r="AB353" s="259">
        <f t="shared" si="33"/>
        <v>0</v>
      </c>
      <c r="AC353" s="259">
        <f t="shared" si="34"/>
        <v>1807</v>
      </c>
      <c r="AD353" s="260" t="str">
        <f t="shared" si="35"/>
        <v/>
      </c>
      <c r="AE353" s="253" t="str">
        <f t="shared" si="36"/>
        <v>-</v>
      </c>
    </row>
    <row r="354" spans="1:31" ht="20.100000000000001" customHeight="1" x14ac:dyDescent="0.5">
      <c r="A354" s="30">
        <v>352</v>
      </c>
      <c r="B354" s="236"/>
      <c r="C354" s="261"/>
      <c r="D354" s="261"/>
      <c r="E354" s="273"/>
      <c r="F354" s="273"/>
      <c r="G354" s="257" t="str">
        <f t="shared" si="37"/>
        <v/>
      </c>
      <c r="H354" s="30" t="str">
        <f>IF(AND(S354=H$1),LOOKUP(9.99999999999999E+307,$H$2:H353)+1,"")</f>
        <v/>
      </c>
      <c r="I354" s="30">
        <f>IF(AND(B354=I$1),LOOKUP(9.99999999999999E+307,$I$2:I353)+1,"")</f>
        <v>159</v>
      </c>
      <c r="J354" s="30">
        <f>IF(AND(B354=J$1),LOOKUP(9.99999999999999E+307,$J$2:J353)+1,"")</f>
        <v>159</v>
      </c>
      <c r="K354" s="30">
        <f>IF(AND(B354=K$1),LOOKUP(9.99999999999999E+307,$K$2:K353)+1,"")</f>
        <v>159</v>
      </c>
      <c r="L354" s="30">
        <f>IF(AND(B354=L$1),LOOKUP(9.99999999999999E+307,$L$2:L353)+1,"")</f>
        <v>159</v>
      </c>
      <c r="M354" s="30">
        <f>IF(AND(B354=M$1),LOOKUP(9.99999999999999E+307,$M$2:M353)+1,"")</f>
        <v>159</v>
      </c>
      <c r="N354" s="30">
        <f>IF(AND($B354=N$1),LOOKUP(9.99999999999999E+307,$N$2:N353)+1,"")</f>
        <v>159</v>
      </c>
      <c r="O354" s="30">
        <f>IF(AND($B354=O$1),LOOKUP(9.99999999999999E+307,$O$2:O353)+1,"")</f>
        <v>159</v>
      </c>
      <c r="P354" s="30">
        <f>IF(AND($B354=P$1),LOOKUP(9.99999999999999E+307,$P$2:P353)+1,"")</f>
        <v>159</v>
      </c>
      <c r="Q354" s="30">
        <f>IF(AND($B354=Q$1),LOOKUP(9.99999999999999E+307,$Q$2:Q353)+1,"")</f>
        <v>159</v>
      </c>
      <c r="R354" s="30">
        <f>IF(AND($B354=R$1),LOOKUP(9.99999999999999E+307,$R$2:R353)+1,"")</f>
        <v>159</v>
      </c>
      <c r="S354" s="314"/>
      <c r="T354" s="274"/>
      <c r="U354" s="274"/>
      <c r="Z354" s="258" t="str">
        <f t="shared" si="38"/>
        <v/>
      </c>
      <c r="AA354" s="258" t="str">
        <f t="shared" si="39"/>
        <v/>
      </c>
      <c r="AB354" s="259">
        <f t="shared" si="33"/>
        <v>0</v>
      </c>
      <c r="AC354" s="259">
        <f t="shared" si="34"/>
        <v>1807</v>
      </c>
      <c r="AD354" s="260" t="str">
        <f t="shared" si="35"/>
        <v/>
      </c>
      <c r="AE354" s="253" t="str">
        <f t="shared" si="36"/>
        <v>-</v>
      </c>
    </row>
    <row r="355" spans="1:31" ht="20.100000000000001" customHeight="1" x14ac:dyDescent="0.5">
      <c r="A355" s="30">
        <v>353</v>
      </c>
      <c r="B355" s="236"/>
      <c r="C355" s="261"/>
      <c r="D355" s="261"/>
      <c r="E355" s="273"/>
      <c r="F355" s="273"/>
      <c r="G355" s="257" t="str">
        <f t="shared" si="37"/>
        <v/>
      </c>
      <c r="H355" s="30" t="str">
        <f>IF(AND(S355=H$1),LOOKUP(9.99999999999999E+307,$H$2:H354)+1,"")</f>
        <v/>
      </c>
      <c r="I355" s="30">
        <f>IF(AND(B355=I$1),LOOKUP(9.99999999999999E+307,$I$2:I354)+1,"")</f>
        <v>160</v>
      </c>
      <c r="J355" s="30">
        <f>IF(AND(B355=J$1),LOOKUP(9.99999999999999E+307,$J$2:J354)+1,"")</f>
        <v>160</v>
      </c>
      <c r="K355" s="30">
        <f>IF(AND(B355=K$1),LOOKUP(9.99999999999999E+307,$K$2:K354)+1,"")</f>
        <v>160</v>
      </c>
      <c r="L355" s="30">
        <f>IF(AND(B355=L$1),LOOKUP(9.99999999999999E+307,$L$2:L354)+1,"")</f>
        <v>160</v>
      </c>
      <c r="M355" s="30">
        <f>IF(AND(B355=M$1),LOOKUP(9.99999999999999E+307,$M$2:M354)+1,"")</f>
        <v>160</v>
      </c>
      <c r="N355" s="30">
        <f>IF(AND($B355=N$1),LOOKUP(9.99999999999999E+307,$N$2:N354)+1,"")</f>
        <v>160</v>
      </c>
      <c r="O355" s="30">
        <f>IF(AND($B355=O$1),LOOKUP(9.99999999999999E+307,$O$2:O354)+1,"")</f>
        <v>160</v>
      </c>
      <c r="P355" s="30">
        <f>IF(AND($B355=P$1),LOOKUP(9.99999999999999E+307,$P$2:P354)+1,"")</f>
        <v>160</v>
      </c>
      <c r="Q355" s="30">
        <f>IF(AND($B355=Q$1),LOOKUP(9.99999999999999E+307,$Q$2:Q354)+1,"")</f>
        <v>160</v>
      </c>
      <c r="R355" s="30">
        <f>IF(AND($B355=R$1),LOOKUP(9.99999999999999E+307,$R$2:R354)+1,"")</f>
        <v>160</v>
      </c>
      <c r="S355" s="314"/>
      <c r="T355" s="274"/>
      <c r="U355" s="274"/>
      <c r="Z355" s="258" t="str">
        <f t="shared" si="38"/>
        <v/>
      </c>
      <c r="AA355" s="258" t="str">
        <f t="shared" si="39"/>
        <v/>
      </c>
      <c r="AB355" s="259">
        <f t="shared" si="33"/>
        <v>0</v>
      </c>
      <c r="AC355" s="259">
        <f t="shared" si="34"/>
        <v>1807</v>
      </c>
      <c r="AD355" s="260" t="str">
        <f t="shared" si="35"/>
        <v/>
      </c>
      <c r="AE355" s="253" t="str">
        <f t="shared" si="36"/>
        <v>-</v>
      </c>
    </row>
    <row r="356" spans="1:31" ht="20.100000000000001" customHeight="1" x14ac:dyDescent="0.5">
      <c r="A356" s="30">
        <v>354</v>
      </c>
      <c r="B356" s="236"/>
      <c r="C356" s="261"/>
      <c r="D356" s="261"/>
      <c r="E356" s="273"/>
      <c r="F356" s="273"/>
      <c r="G356" s="257" t="str">
        <f t="shared" si="37"/>
        <v/>
      </c>
      <c r="H356" s="30" t="str">
        <f>IF(AND(S356=H$1),LOOKUP(9.99999999999999E+307,$H$2:H355)+1,"")</f>
        <v/>
      </c>
      <c r="I356" s="30">
        <f>IF(AND(B356=I$1),LOOKUP(9.99999999999999E+307,$I$2:I355)+1,"")</f>
        <v>161</v>
      </c>
      <c r="J356" s="30">
        <f>IF(AND(B356=J$1),LOOKUP(9.99999999999999E+307,$J$2:J355)+1,"")</f>
        <v>161</v>
      </c>
      <c r="K356" s="30">
        <f>IF(AND(B356=K$1),LOOKUP(9.99999999999999E+307,$K$2:K355)+1,"")</f>
        <v>161</v>
      </c>
      <c r="L356" s="30">
        <f>IF(AND(B356=L$1),LOOKUP(9.99999999999999E+307,$L$2:L355)+1,"")</f>
        <v>161</v>
      </c>
      <c r="M356" s="30">
        <f>IF(AND(B356=M$1),LOOKUP(9.99999999999999E+307,$M$2:M355)+1,"")</f>
        <v>161</v>
      </c>
      <c r="N356" s="30">
        <f>IF(AND($B356=N$1),LOOKUP(9.99999999999999E+307,$N$2:N355)+1,"")</f>
        <v>161</v>
      </c>
      <c r="O356" s="30">
        <f>IF(AND($B356=O$1),LOOKUP(9.99999999999999E+307,$O$2:O355)+1,"")</f>
        <v>161</v>
      </c>
      <c r="P356" s="30">
        <f>IF(AND($B356=P$1),LOOKUP(9.99999999999999E+307,$P$2:P355)+1,"")</f>
        <v>161</v>
      </c>
      <c r="Q356" s="30">
        <f>IF(AND($B356=Q$1),LOOKUP(9.99999999999999E+307,$Q$2:Q355)+1,"")</f>
        <v>161</v>
      </c>
      <c r="R356" s="30">
        <f>IF(AND($B356=R$1),LOOKUP(9.99999999999999E+307,$R$2:R355)+1,"")</f>
        <v>161</v>
      </c>
      <c r="S356" s="314"/>
      <c r="T356" s="274"/>
      <c r="U356" s="274"/>
      <c r="Z356" s="258" t="str">
        <f t="shared" si="38"/>
        <v/>
      </c>
      <c r="AA356" s="258" t="str">
        <f t="shared" si="39"/>
        <v/>
      </c>
      <c r="AB356" s="259">
        <f t="shared" si="33"/>
        <v>0</v>
      </c>
      <c r="AC356" s="259">
        <f t="shared" si="34"/>
        <v>1807</v>
      </c>
      <c r="AD356" s="260" t="str">
        <f t="shared" si="35"/>
        <v/>
      </c>
      <c r="AE356" s="253" t="str">
        <f t="shared" si="36"/>
        <v>-</v>
      </c>
    </row>
    <row r="357" spans="1:31" ht="20.100000000000001" customHeight="1" x14ac:dyDescent="0.5">
      <c r="A357" s="30">
        <v>355</v>
      </c>
      <c r="B357" s="236"/>
      <c r="C357" s="261"/>
      <c r="D357" s="261"/>
      <c r="E357" s="273"/>
      <c r="F357" s="273"/>
      <c r="G357" s="257" t="str">
        <f t="shared" si="37"/>
        <v/>
      </c>
      <c r="H357" s="30" t="str">
        <f>IF(AND(S357=H$1),LOOKUP(9.99999999999999E+307,$H$2:H356)+1,"")</f>
        <v/>
      </c>
      <c r="I357" s="30">
        <f>IF(AND(B357=I$1),LOOKUP(9.99999999999999E+307,$I$2:I356)+1,"")</f>
        <v>162</v>
      </c>
      <c r="J357" s="30">
        <f>IF(AND(B357=J$1),LOOKUP(9.99999999999999E+307,$J$2:J356)+1,"")</f>
        <v>162</v>
      </c>
      <c r="K357" s="30">
        <f>IF(AND(B357=K$1),LOOKUP(9.99999999999999E+307,$K$2:K356)+1,"")</f>
        <v>162</v>
      </c>
      <c r="L357" s="30">
        <f>IF(AND(B357=L$1),LOOKUP(9.99999999999999E+307,$L$2:L356)+1,"")</f>
        <v>162</v>
      </c>
      <c r="M357" s="30">
        <f>IF(AND(B357=M$1),LOOKUP(9.99999999999999E+307,$M$2:M356)+1,"")</f>
        <v>162</v>
      </c>
      <c r="N357" s="30">
        <f>IF(AND($B357=N$1),LOOKUP(9.99999999999999E+307,$N$2:N356)+1,"")</f>
        <v>162</v>
      </c>
      <c r="O357" s="30">
        <f>IF(AND($B357=O$1),LOOKUP(9.99999999999999E+307,$O$2:O356)+1,"")</f>
        <v>162</v>
      </c>
      <c r="P357" s="30">
        <f>IF(AND($B357=P$1),LOOKUP(9.99999999999999E+307,$P$2:P356)+1,"")</f>
        <v>162</v>
      </c>
      <c r="Q357" s="30">
        <f>IF(AND($B357=Q$1),LOOKUP(9.99999999999999E+307,$Q$2:Q356)+1,"")</f>
        <v>162</v>
      </c>
      <c r="R357" s="30">
        <f>IF(AND($B357=R$1),LOOKUP(9.99999999999999E+307,$R$2:R356)+1,"")</f>
        <v>162</v>
      </c>
      <c r="S357" s="314"/>
      <c r="T357" s="274"/>
      <c r="U357" s="274"/>
      <c r="Z357" s="258" t="str">
        <f t="shared" si="38"/>
        <v/>
      </c>
      <c r="AA357" s="258" t="str">
        <f t="shared" si="39"/>
        <v/>
      </c>
      <c r="AB357" s="259">
        <f t="shared" si="33"/>
        <v>0</v>
      </c>
      <c r="AC357" s="259">
        <f t="shared" si="34"/>
        <v>1807</v>
      </c>
      <c r="AD357" s="260" t="str">
        <f t="shared" si="35"/>
        <v/>
      </c>
      <c r="AE357" s="253" t="str">
        <f t="shared" si="36"/>
        <v>-</v>
      </c>
    </row>
    <row r="358" spans="1:31" ht="20.100000000000001" customHeight="1" x14ac:dyDescent="0.5">
      <c r="A358" s="30">
        <v>356</v>
      </c>
      <c r="B358" s="236"/>
      <c r="C358" s="261"/>
      <c r="D358" s="261"/>
      <c r="E358" s="273"/>
      <c r="F358" s="273"/>
      <c r="G358" s="257" t="str">
        <f t="shared" si="37"/>
        <v/>
      </c>
      <c r="H358" s="30" t="str">
        <f>IF(AND(S358=H$1),LOOKUP(9.99999999999999E+307,$H$2:H357)+1,"")</f>
        <v/>
      </c>
      <c r="I358" s="30">
        <f>IF(AND(B358=I$1),LOOKUP(9.99999999999999E+307,$I$2:I357)+1,"")</f>
        <v>163</v>
      </c>
      <c r="J358" s="30">
        <f>IF(AND(B358=J$1),LOOKUP(9.99999999999999E+307,$J$2:J357)+1,"")</f>
        <v>163</v>
      </c>
      <c r="K358" s="30">
        <f>IF(AND(B358=K$1),LOOKUP(9.99999999999999E+307,$K$2:K357)+1,"")</f>
        <v>163</v>
      </c>
      <c r="L358" s="30">
        <f>IF(AND(B358=L$1),LOOKUP(9.99999999999999E+307,$L$2:L357)+1,"")</f>
        <v>163</v>
      </c>
      <c r="M358" s="30">
        <f>IF(AND(B358=M$1),LOOKUP(9.99999999999999E+307,$M$2:M357)+1,"")</f>
        <v>163</v>
      </c>
      <c r="N358" s="30">
        <f>IF(AND($B358=N$1),LOOKUP(9.99999999999999E+307,$N$2:N357)+1,"")</f>
        <v>163</v>
      </c>
      <c r="O358" s="30">
        <f>IF(AND($B358=O$1),LOOKUP(9.99999999999999E+307,$O$2:O357)+1,"")</f>
        <v>163</v>
      </c>
      <c r="P358" s="30">
        <f>IF(AND($B358=P$1),LOOKUP(9.99999999999999E+307,$P$2:P357)+1,"")</f>
        <v>163</v>
      </c>
      <c r="Q358" s="30">
        <f>IF(AND($B358=Q$1),LOOKUP(9.99999999999999E+307,$Q$2:Q357)+1,"")</f>
        <v>163</v>
      </c>
      <c r="R358" s="30">
        <f>IF(AND($B358=R$1),LOOKUP(9.99999999999999E+307,$R$2:R357)+1,"")</f>
        <v>163</v>
      </c>
      <c r="S358" s="314"/>
      <c r="T358" s="274"/>
      <c r="U358" s="274"/>
      <c r="Z358" s="258" t="str">
        <f t="shared" si="38"/>
        <v/>
      </c>
      <c r="AA358" s="258" t="str">
        <f t="shared" si="39"/>
        <v/>
      </c>
      <c r="AB358" s="259">
        <f t="shared" si="33"/>
        <v>0</v>
      </c>
      <c r="AC358" s="259">
        <f t="shared" si="34"/>
        <v>1807</v>
      </c>
      <c r="AD358" s="260" t="str">
        <f t="shared" si="35"/>
        <v/>
      </c>
      <c r="AE358" s="253" t="str">
        <f t="shared" si="36"/>
        <v>-</v>
      </c>
    </row>
    <row r="359" spans="1:31" ht="20.100000000000001" customHeight="1" x14ac:dyDescent="0.5">
      <c r="A359" s="30">
        <v>357</v>
      </c>
      <c r="B359" s="236"/>
      <c r="C359" s="261"/>
      <c r="D359" s="261"/>
      <c r="E359" s="273"/>
      <c r="F359" s="273"/>
      <c r="G359" s="257" t="str">
        <f t="shared" si="37"/>
        <v/>
      </c>
      <c r="H359" s="30" t="str">
        <f>IF(AND(S359=H$1),LOOKUP(9.99999999999999E+307,$H$2:H358)+1,"")</f>
        <v/>
      </c>
      <c r="I359" s="30">
        <f>IF(AND(B359=I$1),LOOKUP(9.99999999999999E+307,$I$2:I358)+1,"")</f>
        <v>164</v>
      </c>
      <c r="J359" s="30">
        <f>IF(AND(B359=J$1),LOOKUP(9.99999999999999E+307,$J$2:J358)+1,"")</f>
        <v>164</v>
      </c>
      <c r="K359" s="30">
        <f>IF(AND(B359=K$1),LOOKUP(9.99999999999999E+307,$K$2:K358)+1,"")</f>
        <v>164</v>
      </c>
      <c r="L359" s="30">
        <f>IF(AND(B359=L$1),LOOKUP(9.99999999999999E+307,$L$2:L358)+1,"")</f>
        <v>164</v>
      </c>
      <c r="M359" s="30">
        <f>IF(AND(B359=M$1),LOOKUP(9.99999999999999E+307,$M$2:M358)+1,"")</f>
        <v>164</v>
      </c>
      <c r="N359" s="30">
        <f>IF(AND($B359=N$1),LOOKUP(9.99999999999999E+307,$N$2:N358)+1,"")</f>
        <v>164</v>
      </c>
      <c r="O359" s="30">
        <f>IF(AND($B359=O$1),LOOKUP(9.99999999999999E+307,$O$2:O358)+1,"")</f>
        <v>164</v>
      </c>
      <c r="P359" s="30">
        <f>IF(AND($B359=P$1),LOOKUP(9.99999999999999E+307,$P$2:P358)+1,"")</f>
        <v>164</v>
      </c>
      <c r="Q359" s="30">
        <f>IF(AND($B359=Q$1),LOOKUP(9.99999999999999E+307,$Q$2:Q358)+1,"")</f>
        <v>164</v>
      </c>
      <c r="R359" s="30">
        <f>IF(AND($B359=R$1),LOOKUP(9.99999999999999E+307,$R$2:R358)+1,"")</f>
        <v>164</v>
      </c>
      <c r="S359" s="314"/>
      <c r="T359" s="274"/>
      <c r="U359" s="274"/>
      <c r="Z359" s="258" t="str">
        <f t="shared" si="38"/>
        <v/>
      </c>
      <c r="AA359" s="258" t="str">
        <f t="shared" si="39"/>
        <v/>
      </c>
      <c r="AB359" s="259">
        <f t="shared" si="33"/>
        <v>0</v>
      </c>
      <c r="AC359" s="259">
        <f t="shared" si="34"/>
        <v>1807</v>
      </c>
      <c r="AD359" s="260" t="str">
        <f t="shared" si="35"/>
        <v/>
      </c>
      <c r="AE359" s="253" t="str">
        <f t="shared" si="36"/>
        <v>-</v>
      </c>
    </row>
    <row r="360" spans="1:31" ht="20.100000000000001" customHeight="1" x14ac:dyDescent="0.5">
      <c r="A360" s="30">
        <v>358</v>
      </c>
      <c r="B360" s="236"/>
      <c r="C360" s="261"/>
      <c r="D360" s="261"/>
      <c r="E360" s="273"/>
      <c r="F360" s="270"/>
      <c r="G360" s="257" t="str">
        <f t="shared" si="37"/>
        <v/>
      </c>
      <c r="H360" s="30" t="str">
        <f>IF(AND(S360=H$1),LOOKUP(9.99999999999999E+307,$H$2:H359)+1,"")</f>
        <v/>
      </c>
      <c r="I360" s="30">
        <f>IF(AND(B360=I$1),LOOKUP(9.99999999999999E+307,$I$2:I359)+1,"")</f>
        <v>165</v>
      </c>
      <c r="J360" s="30">
        <f>IF(AND(B360=J$1),LOOKUP(9.99999999999999E+307,$J$2:J359)+1,"")</f>
        <v>165</v>
      </c>
      <c r="K360" s="30">
        <f>IF(AND(B360=K$1),LOOKUP(9.99999999999999E+307,$K$2:K359)+1,"")</f>
        <v>165</v>
      </c>
      <c r="L360" s="30">
        <f>IF(AND(B360=L$1),LOOKUP(9.99999999999999E+307,$L$2:L359)+1,"")</f>
        <v>165</v>
      </c>
      <c r="M360" s="30">
        <f>IF(AND(B360=M$1),LOOKUP(9.99999999999999E+307,$M$2:M359)+1,"")</f>
        <v>165</v>
      </c>
      <c r="N360" s="30">
        <f>IF(AND($B360=N$1),LOOKUP(9.99999999999999E+307,$N$2:N359)+1,"")</f>
        <v>165</v>
      </c>
      <c r="O360" s="30">
        <f>IF(AND($B360=O$1),LOOKUP(9.99999999999999E+307,$O$2:O359)+1,"")</f>
        <v>165</v>
      </c>
      <c r="P360" s="30">
        <f>IF(AND($B360=P$1),LOOKUP(9.99999999999999E+307,$P$2:P359)+1,"")</f>
        <v>165</v>
      </c>
      <c r="Q360" s="30">
        <f>IF(AND($B360=Q$1),LOOKUP(9.99999999999999E+307,$Q$2:Q359)+1,"")</f>
        <v>165</v>
      </c>
      <c r="R360" s="30">
        <f>IF(AND($B360=R$1),LOOKUP(9.99999999999999E+307,$R$2:R359)+1,"")</f>
        <v>165</v>
      </c>
      <c r="S360" s="314"/>
      <c r="T360" s="274"/>
      <c r="U360" s="274"/>
      <c r="Z360" s="258" t="str">
        <f t="shared" si="38"/>
        <v/>
      </c>
      <c r="AA360" s="258" t="str">
        <f t="shared" si="39"/>
        <v/>
      </c>
      <c r="AB360" s="259">
        <f t="shared" si="33"/>
        <v>0</v>
      </c>
      <c r="AC360" s="259">
        <f t="shared" si="34"/>
        <v>1807</v>
      </c>
      <c r="AD360" s="260" t="str">
        <f t="shared" si="35"/>
        <v/>
      </c>
      <c r="AE360" s="253" t="str">
        <f t="shared" si="36"/>
        <v>-</v>
      </c>
    </row>
    <row r="361" spans="1:31" ht="20.100000000000001" customHeight="1" x14ac:dyDescent="0.5">
      <c r="A361" s="30">
        <v>359</v>
      </c>
      <c r="B361" s="236"/>
      <c r="C361" s="261"/>
      <c r="D361" s="261"/>
      <c r="E361" s="273"/>
      <c r="F361" s="270"/>
      <c r="G361" s="257" t="str">
        <f t="shared" si="37"/>
        <v/>
      </c>
      <c r="H361" s="30" t="str">
        <f>IF(AND(S361=H$1),LOOKUP(9.99999999999999E+307,$H$2:H360)+1,"")</f>
        <v/>
      </c>
      <c r="I361" s="30">
        <f>IF(AND(B361=I$1),LOOKUP(9.99999999999999E+307,$I$2:I360)+1,"")</f>
        <v>166</v>
      </c>
      <c r="J361" s="30">
        <f>IF(AND(B361=J$1),LOOKUP(9.99999999999999E+307,$J$2:J360)+1,"")</f>
        <v>166</v>
      </c>
      <c r="K361" s="30">
        <f>IF(AND(B361=K$1),LOOKUP(9.99999999999999E+307,$K$2:K360)+1,"")</f>
        <v>166</v>
      </c>
      <c r="L361" s="30">
        <f>IF(AND(B361=L$1),LOOKUP(9.99999999999999E+307,$L$2:L360)+1,"")</f>
        <v>166</v>
      </c>
      <c r="M361" s="30">
        <f>IF(AND(B361=M$1),LOOKUP(9.99999999999999E+307,$M$2:M360)+1,"")</f>
        <v>166</v>
      </c>
      <c r="N361" s="30">
        <f>IF(AND($B361=N$1),LOOKUP(9.99999999999999E+307,$N$2:N360)+1,"")</f>
        <v>166</v>
      </c>
      <c r="O361" s="30">
        <f>IF(AND($B361=O$1),LOOKUP(9.99999999999999E+307,$O$2:O360)+1,"")</f>
        <v>166</v>
      </c>
      <c r="P361" s="30">
        <f>IF(AND($B361=P$1),LOOKUP(9.99999999999999E+307,$P$2:P360)+1,"")</f>
        <v>166</v>
      </c>
      <c r="Q361" s="30">
        <f>IF(AND($B361=Q$1),LOOKUP(9.99999999999999E+307,$Q$2:Q360)+1,"")</f>
        <v>166</v>
      </c>
      <c r="R361" s="30">
        <f>IF(AND($B361=R$1),LOOKUP(9.99999999999999E+307,$R$2:R360)+1,"")</f>
        <v>166</v>
      </c>
      <c r="S361" s="314"/>
      <c r="T361" s="274"/>
      <c r="U361" s="274"/>
      <c r="Z361" s="258" t="str">
        <f t="shared" si="38"/>
        <v/>
      </c>
      <c r="AA361" s="258" t="str">
        <f t="shared" si="39"/>
        <v/>
      </c>
      <c r="AB361" s="259">
        <f t="shared" si="33"/>
        <v>0</v>
      </c>
      <c r="AC361" s="259">
        <f t="shared" si="34"/>
        <v>1807</v>
      </c>
      <c r="AD361" s="260" t="str">
        <f t="shared" si="35"/>
        <v/>
      </c>
      <c r="AE361" s="253" t="str">
        <f t="shared" si="36"/>
        <v>-</v>
      </c>
    </row>
    <row r="362" spans="1:31" ht="20.100000000000001" customHeight="1" x14ac:dyDescent="0.5">
      <c r="A362" s="30">
        <v>360</v>
      </c>
      <c r="B362" s="236"/>
      <c r="C362" s="261"/>
      <c r="D362" s="261"/>
      <c r="E362" s="273"/>
      <c r="F362" s="270"/>
      <c r="G362" s="257" t="str">
        <f t="shared" si="37"/>
        <v/>
      </c>
      <c r="H362" s="30" t="str">
        <f>IF(AND(S362=H$1),LOOKUP(9.99999999999999E+307,$H$2:H361)+1,"")</f>
        <v/>
      </c>
      <c r="I362" s="30">
        <f>IF(AND(B362=I$1),LOOKUP(9.99999999999999E+307,$I$2:I361)+1,"")</f>
        <v>167</v>
      </c>
      <c r="J362" s="30">
        <f>IF(AND(B362=J$1),LOOKUP(9.99999999999999E+307,$J$2:J361)+1,"")</f>
        <v>167</v>
      </c>
      <c r="K362" s="30">
        <f>IF(AND(B362=K$1),LOOKUP(9.99999999999999E+307,$K$2:K361)+1,"")</f>
        <v>167</v>
      </c>
      <c r="L362" s="30">
        <f>IF(AND(B362=L$1),LOOKUP(9.99999999999999E+307,$L$2:L361)+1,"")</f>
        <v>167</v>
      </c>
      <c r="M362" s="30">
        <f>IF(AND(B362=M$1),LOOKUP(9.99999999999999E+307,$M$2:M361)+1,"")</f>
        <v>167</v>
      </c>
      <c r="N362" s="30">
        <f>IF(AND($B362=N$1),LOOKUP(9.99999999999999E+307,$N$2:N361)+1,"")</f>
        <v>167</v>
      </c>
      <c r="O362" s="30">
        <f>IF(AND($B362=O$1),LOOKUP(9.99999999999999E+307,$O$2:O361)+1,"")</f>
        <v>167</v>
      </c>
      <c r="P362" s="30">
        <f>IF(AND($B362=P$1),LOOKUP(9.99999999999999E+307,$P$2:P361)+1,"")</f>
        <v>167</v>
      </c>
      <c r="Q362" s="30">
        <f>IF(AND($B362=Q$1),LOOKUP(9.99999999999999E+307,$Q$2:Q361)+1,"")</f>
        <v>167</v>
      </c>
      <c r="R362" s="30">
        <f>IF(AND($B362=R$1),LOOKUP(9.99999999999999E+307,$R$2:R361)+1,"")</f>
        <v>167</v>
      </c>
      <c r="S362" s="314"/>
      <c r="T362" s="274"/>
      <c r="U362" s="274"/>
      <c r="Z362" s="258" t="str">
        <f t="shared" si="38"/>
        <v/>
      </c>
      <c r="AA362" s="258" t="str">
        <f t="shared" si="39"/>
        <v/>
      </c>
      <c r="AB362" s="259">
        <f t="shared" si="33"/>
        <v>0</v>
      </c>
      <c r="AC362" s="259">
        <f t="shared" si="34"/>
        <v>1807</v>
      </c>
      <c r="AD362" s="260" t="str">
        <f t="shared" si="35"/>
        <v/>
      </c>
      <c r="AE362" s="253" t="str">
        <f t="shared" si="36"/>
        <v>-</v>
      </c>
    </row>
    <row r="363" spans="1:31" ht="20.100000000000001" customHeight="1" x14ac:dyDescent="0.5">
      <c r="A363" s="30">
        <v>361</v>
      </c>
      <c r="B363" s="238"/>
      <c r="C363" s="261"/>
      <c r="D363" s="261"/>
      <c r="E363" s="273"/>
      <c r="F363" s="270"/>
      <c r="G363" s="257" t="str">
        <f t="shared" si="37"/>
        <v/>
      </c>
      <c r="H363" s="30" t="str">
        <f>IF(AND(S363=H$1),LOOKUP(9.99999999999999E+307,$H$2:H362)+1,"")</f>
        <v/>
      </c>
      <c r="I363" s="30">
        <f>IF(AND(B363=I$1),LOOKUP(9.99999999999999E+307,$I$2:I362)+1,"")</f>
        <v>168</v>
      </c>
      <c r="J363" s="30">
        <f>IF(AND(B363=J$1),LOOKUP(9.99999999999999E+307,$J$2:J362)+1,"")</f>
        <v>168</v>
      </c>
      <c r="K363" s="30">
        <f>IF(AND(B363=K$1),LOOKUP(9.99999999999999E+307,$K$2:K362)+1,"")</f>
        <v>168</v>
      </c>
      <c r="L363" s="30">
        <f>IF(AND(B363=L$1),LOOKUP(9.99999999999999E+307,$L$2:L362)+1,"")</f>
        <v>168</v>
      </c>
      <c r="M363" s="30">
        <f>IF(AND(B363=M$1),LOOKUP(9.99999999999999E+307,$M$2:M362)+1,"")</f>
        <v>168</v>
      </c>
      <c r="N363" s="30">
        <f>IF(AND($B363=N$1),LOOKUP(9.99999999999999E+307,$N$2:N362)+1,"")</f>
        <v>168</v>
      </c>
      <c r="O363" s="30">
        <f>IF(AND($B363=O$1),LOOKUP(9.99999999999999E+307,$O$2:O362)+1,"")</f>
        <v>168</v>
      </c>
      <c r="P363" s="30">
        <f>IF(AND($B363=P$1),LOOKUP(9.99999999999999E+307,$P$2:P362)+1,"")</f>
        <v>168</v>
      </c>
      <c r="Q363" s="30">
        <f>IF(AND($B363=Q$1),LOOKUP(9.99999999999999E+307,$Q$2:Q362)+1,"")</f>
        <v>168</v>
      </c>
      <c r="R363" s="30">
        <f>IF(AND($B363=R$1),LOOKUP(9.99999999999999E+307,$R$2:R362)+1,"")</f>
        <v>168</v>
      </c>
      <c r="S363" s="314"/>
      <c r="T363" s="274"/>
      <c r="U363" s="274"/>
      <c r="Z363" s="258" t="str">
        <f t="shared" si="38"/>
        <v/>
      </c>
      <c r="AA363" s="258" t="str">
        <f t="shared" si="39"/>
        <v/>
      </c>
      <c r="AB363" s="259">
        <f t="shared" si="33"/>
        <v>0</v>
      </c>
      <c r="AC363" s="259">
        <f t="shared" si="34"/>
        <v>1807</v>
      </c>
      <c r="AD363" s="260" t="str">
        <f t="shared" si="35"/>
        <v/>
      </c>
      <c r="AE363" s="253" t="str">
        <f t="shared" si="36"/>
        <v>-</v>
      </c>
    </row>
    <row r="364" spans="1:31" ht="20.100000000000001" customHeight="1" x14ac:dyDescent="0.5">
      <c r="A364" s="30">
        <v>362</v>
      </c>
      <c r="B364" s="238"/>
      <c r="C364" s="261"/>
      <c r="D364" s="261"/>
      <c r="E364" s="273"/>
      <c r="F364" s="270"/>
      <c r="G364" s="257" t="str">
        <f t="shared" si="37"/>
        <v/>
      </c>
      <c r="H364" s="30" t="str">
        <f>IF(AND(S364=H$1),LOOKUP(9.99999999999999E+307,$H$2:H363)+1,"")</f>
        <v/>
      </c>
      <c r="I364" s="30">
        <f>IF(AND(B364=I$1),LOOKUP(9.99999999999999E+307,$I$2:I363)+1,"")</f>
        <v>169</v>
      </c>
      <c r="J364" s="30">
        <f>IF(AND(B364=J$1),LOOKUP(9.99999999999999E+307,$J$2:J363)+1,"")</f>
        <v>169</v>
      </c>
      <c r="K364" s="30">
        <f>IF(AND(B364=K$1),LOOKUP(9.99999999999999E+307,$K$2:K363)+1,"")</f>
        <v>169</v>
      </c>
      <c r="L364" s="30">
        <f>IF(AND(B364=L$1),LOOKUP(9.99999999999999E+307,$L$2:L363)+1,"")</f>
        <v>169</v>
      </c>
      <c r="M364" s="30">
        <f>IF(AND(B364=M$1),LOOKUP(9.99999999999999E+307,$M$2:M363)+1,"")</f>
        <v>169</v>
      </c>
      <c r="N364" s="30">
        <f>IF(AND($B364=N$1),LOOKUP(9.99999999999999E+307,$N$2:N363)+1,"")</f>
        <v>169</v>
      </c>
      <c r="O364" s="30">
        <f>IF(AND($B364=O$1),LOOKUP(9.99999999999999E+307,$O$2:O363)+1,"")</f>
        <v>169</v>
      </c>
      <c r="P364" s="30">
        <f>IF(AND($B364=P$1),LOOKUP(9.99999999999999E+307,$P$2:P363)+1,"")</f>
        <v>169</v>
      </c>
      <c r="Q364" s="30">
        <f>IF(AND($B364=Q$1),LOOKUP(9.99999999999999E+307,$Q$2:Q363)+1,"")</f>
        <v>169</v>
      </c>
      <c r="R364" s="30">
        <f>IF(AND($B364=R$1),LOOKUP(9.99999999999999E+307,$R$2:R363)+1,"")</f>
        <v>169</v>
      </c>
      <c r="S364" s="314"/>
      <c r="T364" s="274"/>
      <c r="U364" s="274"/>
      <c r="Z364" s="258" t="str">
        <f t="shared" si="38"/>
        <v/>
      </c>
      <c r="AA364" s="258" t="str">
        <f t="shared" si="39"/>
        <v/>
      </c>
      <c r="AB364" s="259">
        <f t="shared" si="33"/>
        <v>0</v>
      </c>
      <c r="AC364" s="259">
        <f t="shared" si="34"/>
        <v>1807</v>
      </c>
      <c r="AD364" s="260" t="str">
        <f t="shared" si="35"/>
        <v/>
      </c>
      <c r="AE364" s="253" t="str">
        <f t="shared" si="36"/>
        <v>-</v>
      </c>
    </row>
    <row r="365" spans="1:31" ht="20.100000000000001" customHeight="1" x14ac:dyDescent="0.5">
      <c r="A365" s="30">
        <v>363</v>
      </c>
      <c r="B365" s="238"/>
      <c r="C365" s="261"/>
      <c r="D365" s="261"/>
      <c r="E365" s="273"/>
      <c r="F365" s="270"/>
      <c r="G365" s="257" t="str">
        <f t="shared" si="37"/>
        <v/>
      </c>
      <c r="H365" s="30" t="str">
        <f>IF(AND(S365=H$1),LOOKUP(9.99999999999999E+307,$H$2:H364)+1,"")</f>
        <v/>
      </c>
      <c r="I365" s="30">
        <f>IF(AND(B365=I$1),LOOKUP(9.99999999999999E+307,$I$2:I364)+1,"")</f>
        <v>170</v>
      </c>
      <c r="J365" s="30">
        <f>IF(AND(B365=J$1),LOOKUP(9.99999999999999E+307,$J$2:J364)+1,"")</f>
        <v>170</v>
      </c>
      <c r="K365" s="30">
        <f>IF(AND(B365=K$1),LOOKUP(9.99999999999999E+307,$K$2:K364)+1,"")</f>
        <v>170</v>
      </c>
      <c r="L365" s="30">
        <f>IF(AND(B365=L$1),LOOKUP(9.99999999999999E+307,$L$2:L364)+1,"")</f>
        <v>170</v>
      </c>
      <c r="M365" s="30">
        <f>IF(AND(B365=M$1),LOOKUP(9.99999999999999E+307,$M$2:M364)+1,"")</f>
        <v>170</v>
      </c>
      <c r="N365" s="30">
        <f>IF(AND($B365=N$1),LOOKUP(9.99999999999999E+307,$N$2:N364)+1,"")</f>
        <v>170</v>
      </c>
      <c r="O365" s="30">
        <f>IF(AND($B365=O$1),LOOKUP(9.99999999999999E+307,$O$2:O364)+1,"")</f>
        <v>170</v>
      </c>
      <c r="P365" s="30">
        <f>IF(AND($B365=P$1),LOOKUP(9.99999999999999E+307,$P$2:P364)+1,"")</f>
        <v>170</v>
      </c>
      <c r="Q365" s="30">
        <f>IF(AND($B365=Q$1),LOOKUP(9.99999999999999E+307,$Q$2:Q364)+1,"")</f>
        <v>170</v>
      </c>
      <c r="R365" s="30">
        <f>IF(AND($B365=R$1),LOOKUP(9.99999999999999E+307,$R$2:R364)+1,"")</f>
        <v>170</v>
      </c>
      <c r="S365" s="314"/>
      <c r="T365" s="274"/>
      <c r="U365" s="274"/>
      <c r="Z365" s="258" t="str">
        <f t="shared" si="38"/>
        <v/>
      </c>
      <c r="AA365" s="258" t="str">
        <f t="shared" si="39"/>
        <v/>
      </c>
      <c r="AB365" s="259">
        <f t="shared" si="33"/>
        <v>0</v>
      </c>
      <c r="AC365" s="259">
        <f t="shared" si="34"/>
        <v>1807</v>
      </c>
      <c r="AD365" s="260" t="str">
        <f t="shared" si="35"/>
        <v/>
      </c>
      <c r="AE365" s="253" t="str">
        <f t="shared" si="36"/>
        <v>-</v>
      </c>
    </row>
    <row r="366" spans="1:31" ht="20.100000000000001" customHeight="1" x14ac:dyDescent="0.5">
      <c r="A366" s="30">
        <v>364</v>
      </c>
      <c r="B366" s="238"/>
      <c r="C366" s="261"/>
      <c r="D366" s="261"/>
      <c r="E366" s="273"/>
      <c r="F366" s="270"/>
      <c r="G366" s="257" t="str">
        <f t="shared" si="37"/>
        <v/>
      </c>
      <c r="H366" s="30" t="str">
        <f>IF(AND(S366=H$1),LOOKUP(9.99999999999999E+307,$H$2:H365)+1,"")</f>
        <v/>
      </c>
      <c r="I366" s="30">
        <f>IF(AND(B366=I$1),LOOKUP(9.99999999999999E+307,$I$2:I365)+1,"")</f>
        <v>171</v>
      </c>
      <c r="J366" s="30">
        <f>IF(AND(B366=J$1),LOOKUP(9.99999999999999E+307,$J$2:J365)+1,"")</f>
        <v>171</v>
      </c>
      <c r="K366" s="30">
        <f>IF(AND(B366=K$1),LOOKUP(9.99999999999999E+307,$K$2:K365)+1,"")</f>
        <v>171</v>
      </c>
      <c r="L366" s="30">
        <f>IF(AND(B366=L$1),LOOKUP(9.99999999999999E+307,$L$2:L365)+1,"")</f>
        <v>171</v>
      </c>
      <c r="M366" s="30">
        <f>IF(AND(B366=M$1),LOOKUP(9.99999999999999E+307,$M$2:M365)+1,"")</f>
        <v>171</v>
      </c>
      <c r="N366" s="30">
        <f>IF(AND($B366=N$1),LOOKUP(9.99999999999999E+307,$N$2:N365)+1,"")</f>
        <v>171</v>
      </c>
      <c r="O366" s="30">
        <f>IF(AND($B366=O$1),LOOKUP(9.99999999999999E+307,$O$2:O365)+1,"")</f>
        <v>171</v>
      </c>
      <c r="P366" s="30">
        <f>IF(AND($B366=P$1),LOOKUP(9.99999999999999E+307,$P$2:P365)+1,"")</f>
        <v>171</v>
      </c>
      <c r="Q366" s="30">
        <f>IF(AND($B366=Q$1),LOOKUP(9.99999999999999E+307,$Q$2:Q365)+1,"")</f>
        <v>171</v>
      </c>
      <c r="R366" s="30">
        <f>IF(AND($B366=R$1),LOOKUP(9.99999999999999E+307,$R$2:R365)+1,"")</f>
        <v>171</v>
      </c>
      <c r="S366" s="314"/>
      <c r="T366" s="274"/>
      <c r="U366" s="274"/>
      <c r="Z366" s="258" t="str">
        <f t="shared" si="38"/>
        <v/>
      </c>
      <c r="AA366" s="258" t="str">
        <f t="shared" si="39"/>
        <v/>
      </c>
      <c r="AB366" s="259">
        <f t="shared" si="33"/>
        <v>0</v>
      </c>
      <c r="AC366" s="259">
        <f t="shared" si="34"/>
        <v>1807</v>
      </c>
      <c r="AD366" s="260" t="str">
        <f t="shared" si="35"/>
        <v/>
      </c>
      <c r="AE366" s="253" t="str">
        <f t="shared" si="36"/>
        <v>-</v>
      </c>
    </row>
    <row r="367" spans="1:31" ht="20.100000000000001" customHeight="1" x14ac:dyDescent="0.5">
      <c r="A367" s="30">
        <v>365</v>
      </c>
      <c r="B367" s="238"/>
      <c r="C367" s="261"/>
      <c r="D367" s="261"/>
      <c r="E367" s="270"/>
      <c r="F367" s="270"/>
      <c r="G367" s="257" t="str">
        <f t="shared" si="37"/>
        <v/>
      </c>
      <c r="H367" s="30" t="str">
        <f>IF(AND(S367=H$1),LOOKUP(9.99999999999999E+307,$H$2:H366)+1,"")</f>
        <v/>
      </c>
      <c r="I367" s="30">
        <f>IF(AND(B367=I$1),LOOKUP(9.99999999999999E+307,$I$2:I366)+1,"")</f>
        <v>172</v>
      </c>
      <c r="J367" s="30">
        <f>IF(AND(B367=J$1),LOOKUP(9.99999999999999E+307,$J$2:J366)+1,"")</f>
        <v>172</v>
      </c>
      <c r="K367" s="30">
        <f>IF(AND(B367=K$1),LOOKUP(9.99999999999999E+307,$K$2:K366)+1,"")</f>
        <v>172</v>
      </c>
      <c r="L367" s="30">
        <f>IF(AND(B367=L$1),LOOKUP(9.99999999999999E+307,$L$2:L366)+1,"")</f>
        <v>172</v>
      </c>
      <c r="M367" s="30">
        <f>IF(AND(B367=M$1),LOOKUP(9.99999999999999E+307,$M$2:M366)+1,"")</f>
        <v>172</v>
      </c>
      <c r="N367" s="30">
        <f>IF(AND($B367=N$1),LOOKUP(9.99999999999999E+307,$N$2:N366)+1,"")</f>
        <v>172</v>
      </c>
      <c r="O367" s="30">
        <f>IF(AND($B367=O$1),LOOKUP(9.99999999999999E+307,$O$2:O366)+1,"")</f>
        <v>172</v>
      </c>
      <c r="P367" s="30">
        <f>IF(AND($B367=P$1),LOOKUP(9.99999999999999E+307,$P$2:P366)+1,"")</f>
        <v>172</v>
      </c>
      <c r="Q367" s="30">
        <f>IF(AND($B367=Q$1),LOOKUP(9.99999999999999E+307,$Q$2:Q366)+1,"")</f>
        <v>172</v>
      </c>
      <c r="R367" s="30">
        <f>IF(AND($B367=R$1),LOOKUP(9.99999999999999E+307,$R$2:R366)+1,"")</f>
        <v>172</v>
      </c>
      <c r="S367" s="314"/>
      <c r="T367" s="274"/>
      <c r="U367" s="274"/>
      <c r="Z367" s="258" t="str">
        <f t="shared" si="38"/>
        <v/>
      </c>
      <c r="AA367" s="258" t="str">
        <f t="shared" si="39"/>
        <v/>
      </c>
      <c r="AB367" s="259">
        <f t="shared" si="33"/>
        <v>0</v>
      </c>
      <c r="AC367" s="259">
        <f t="shared" si="34"/>
        <v>1807</v>
      </c>
      <c r="AD367" s="260" t="str">
        <f t="shared" si="35"/>
        <v/>
      </c>
      <c r="AE367" s="253" t="str">
        <f t="shared" si="36"/>
        <v>-</v>
      </c>
    </row>
    <row r="368" spans="1:31" ht="20.100000000000001" customHeight="1" x14ac:dyDescent="0.5">
      <c r="A368" s="30">
        <v>366</v>
      </c>
      <c r="B368" s="238"/>
      <c r="C368" s="261"/>
      <c r="D368" s="261"/>
      <c r="E368" s="273"/>
      <c r="F368" s="270"/>
      <c r="G368" s="257" t="str">
        <f t="shared" si="37"/>
        <v/>
      </c>
      <c r="H368" s="30" t="str">
        <f>IF(AND(S368=H$1),LOOKUP(9.99999999999999E+307,$H$2:H367)+1,"")</f>
        <v/>
      </c>
      <c r="I368" s="30">
        <f>IF(AND(B368=I$1),LOOKUP(9.99999999999999E+307,$I$2:I367)+1,"")</f>
        <v>173</v>
      </c>
      <c r="J368" s="30">
        <f>IF(AND(B368=J$1),LOOKUP(9.99999999999999E+307,$J$2:J367)+1,"")</f>
        <v>173</v>
      </c>
      <c r="K368" s="30">
        <f>IF(AND(B368=K$1),LOOKUP(9.99999999999999E+307,$K$2:K367)+1,"")</f>
        <v>173</v>
      </c>
      <c r="L368" s="30">
        <f>IF(AND(B368=L$1),LOOKUP(9.99999999999999E+307,$L$2:L367)+1,"")</f>
        <v>173</v>
      </c>
      <c r="M368" s="30">
        <f>IF(AND(B368=M$1),LOOKUP(9.99999999999999E+307,$M$2:M367)+1,"")</f>
        <v>173</v>
      </c>
      <c r="N368" s="30">
        <f>IF(AND($B368=N$1),LOOKUP(9.99999999999999E+307,$N$2:N367)+1,"")</f>
        <v>173</v>
      </c>
      <c r="O368" s="30">
        <f>IF(AND($B368=O$1),LOOKUP(9.99999999999999E+307,$O$2:O367)+1,"")</f>
        <v>173</v>
      </c>
      <c r="P368" s="30">
        <f>IF(AND($B368=P$1),LOOKUP(9.99999999999999E+307,$P$2:P367)+1,"")</f>
        <v>173</v>
      </c>
      <c r="Q368" s="30">
        <f>IF(AND($B368=Q$1),LOOKUP(9.99999999999999E+307,$Q$2:Q367)+1,"")</f>
        <v>173</v>
      </c>
      <c r="R368" s="30">
        <f>IF(AND($B368=R$1),LOOKUP(9.99999999999999E+307,$R$2:R367)+1,"")</f>
        <v>173</v>
      </c>
      <c r="S368" s="314"/>
      <c r="T368" s="274"/>
      <c r="U368" s="274"/>
      <c r="Z368" s="258" t="str">
        <f t="shared" si="38"/>
        <v/>
      </c>
      <c r="AA368" s="258" t="str">
        <f t="shared" si="39"/>
        <v/>
      </c>
      <c r="AB368" s="259">
        <f t="shared" si="33"/>
        <v>0</v>
      </c>
      <c r="AC368" s="259">
        <f t="shared" si="34"/>
        <v>1807</v>
      </c>
      <c r="AD368" s="260" t="str">
        <f t="shared" si="35"/>
        <v/>
      </c>
      <c r="AE368" s="253" t="str">
        <f t="shared" si="36"/>
        <v>-</v>
      </c>
    </row>
    <row r="369" spans="1:31" ht="20.100000000000001" customHeight="1" x14ac:dyDescent="0.5">
      <c r="A369" s="30">
        <v>367</v>
      </c>
      <c r="B369" s="238"/>
      <c r="C369" s="261"/>
      <c r="D369" s="261"/>
      <c r="E369" s="273"/>
      <c r="F369" s="270"/>
      <c r="G369" s="257" t="str">
        <f t="shared" si="37"/>
        <v/>
      </c>
      <c r="H369" s="30" t="str">
        <f>IF(AND(S369=H$1),LOOKUP(9.99999999999999E+307,$H$2:H368)+1,"")</f>
        <v/>
      </c>
      <c r="I369" s="30">
        <f>IF(AND(B369=I$1),LOOKUP(9.99999999999999E+307,$I$2:I368)+1,"")</f>
        <v>174</v>
      </c>
      <c r="J369" s="30">
        <f>IF(AND(B369=J$1),LOOKUP(9.99999999999999E+307,$J$2:J368)+1,"")</f>
        <v>174</v>
      </c>
      <c r="K369" s="30">
        <f>IF(AND(B369=K$1),LOOKUP(9.99999999999999E+307,$K$2:K368)+1,"")</f>
        <v>174</v>
      </c>
      <c r="L369" s="30">
        <f>IF(AND(B369=L$1),LOOKUP(9.99999999999999E+307,$L$2:L368)+1,"")</f>
        <v>174</v>
      </c>
      <c r="M369" s="30">
        <f>IF(AND(B369=M$1),LOOKUP(9.99999999999999E+307,$M$2:M368)+1,"")</f>
        <v>174</v>
      </c>
      <c r="N369" s="30">
        <f>IF(AND($B369=N$1),LOOKUP(9.99999999999999E+307,$N$2:N368)+1,"")</f>
        <v>174</v>
      </c>
      <c r="O369" s="30">
        <f>IF(AND($B369=O$1),LOOKUP(9.99999999999999E+307,$O$2:O368)+1,"")</f>
        <v>174</v>
      </c>
      <c r="P369" s="30">
        <f>IF(AND($B369=P$1),LOOKUP(9.99999999999999E+307,$P$2:P368)+1,"")</f>
        <v>174</v>
      </c>
      <c r="Q369" s="30">
        <f>IF(AND($B369=Q$1),LOOKUP(9.99999999999999E+307,$Q$2:Q368)+1,"")</f>
        <v>174</v>
      </c>
      <c r="R369" s="30">
        <f>IF(AND($B369=R$1),LOOKUP(9.99999999999999E+307,$R$2:R368)+1,"")</f>
        <v>174</v>
      </c>
      <c r="S369" s="314"/>
      <c r="T369" s="274"/>
      <c r="U369" s="274"/>
      <c r="Z369" s="258" t="str">
        <f t="shared" si="38"/>
        <v/>
      </c>
      <c r="AA369" s="258" t="str">
        <f t="shared" si="39"/>
        <v/>
      </c>
      <c r="AB369" s="259">
        <f t="shared" si="33"/>
        <v>0</v>
      </c>
      <c r="AC369" s="259">
        <f t="shared" si="34"/>
        <v>1807</v>
      </c>
      <c r="AD369" s="260" t="str">
        <f t="shared" si="35"/>
        <v/>
      </c>
      <c r="AE369" s="253" t="str">
        <f t="shared" si="36"/>
        <v>-</v>
      </c>
    </row>
    <row r="370" spans="1:31" ht="20.100000000000001" customHeight="1" x14ac:dyDescent="0.5">
      <c r="A370" s="30">
        <v>368</v>
      </c>
      <c r="B370" s="238"/>
      <c r="C370" s="261"/>
      <c r="D370" s="261"/>
      <c r="E370" s="273"/>
      <c r="F370" s="270"/>
      <c r="G370" s="257" t="str">
        <f t="shared" si="37"/>
        <v/>
      </c>
      <c r="H370" s="30" t="str">
        <f>IF(AND(S370=H$1),LOOKUP(9.99999999999999E+307,$H$2:H369)+1,"")</f>
        <v/>
      </c>
      <c r="I370" s="30">
        <f>IF(AND(B370=I$1),LOOKUP(9.99999999999999E+307,$I$2:I369)+1,"")</f>
        <v>175</v>
      </c>
      <c r="J370" s="30">
        <f>IF(AND(B370=J$1),LOOKUP(9.99999999999999E+307,$J$2:J369)+1,"")</f>
        <v>175</v>
      </c>
      <c r="K370" s="30">
        <f>IF(AND(B370=K$1),LOOKUP(9.99999999999999E+307,$K$2:K369)+1,"")</f>
        <v>175</v>
      </c>
      <c r="L370" s="30">
        <f>IF(AND(B370=L$1),LOOKUP(9.99999999999999E+307,$L$2:L369)+1,"")</f>
        <v>175</v>
      </c>
      <c r="M370" s="30">
        <f>IF(AND(B370=M$1),LOOKUP(9.99999999999999E+307,$M$2:M369)+1,"")</f>
        <v>175</v>
      </c>
      <c r="N370" s="30">
        <f>IF(AND($B370=N$1),LOOKUP(9.99999999999999E+307,$N$2:N369)+1,"")</f>
        <v>175</v>
      </c>
      <c r="O370" s="30">
        <f>IF(AND($B370=O$1),LOOKUP(9.99999999999999E+307,$O$2:O369)+1,"")</f>
        <v>175</v>
      </c>
      <c r="P370" s="30">
        <f>IF(AND($B370=P$1),LOOKUP(9.99999999999999E+307,$P$2:P369)+1,"")</f>
        <v>175</v>
      </c>
      <c r="Q370" s="30">
        <f>IF(AND($B370=Q$1),LOOKUP(9.99999999999999E+307,$Q$2:Q369)+1,"")</f>
        <v>175</v>
      </c>
      <c r="R370" s="30">
        <f>IF(AND($B370=R$1),LOOKUP(9.99999999999999E+307,$R$2:R369)+1,"")</f>
        <v>175</v>
      </c>
      <c r="S370" s="314"/>
      <c r="T370" s="274"/>
      <c r="U370" s="274"/>
      <c r="Z370" s="258" t="str">
        <f t="shared" si="38"/>
        <v/>
      </c>
      <c r="AA370" s="258" t="str">
        <f t="shared" si="39"/>
        <v/>
      </c>
      <c r="AB370" s="259">
        <f t="shared" si="33"/>
        <v>0</v>
      </c>
      <c r="AC370" s="259">
        <f t="shared" si="34"/>
        <v>1807</v>
      </c>
      <c r="AD370" s="260" t="str">
        <f t="shared" si="35"/>
        <v/>
      </c>
      <c r="AE370" s="253" t="str">
        <f t="shared" si="36"/>
        <v>-</v>
      </c>
    </row>
    <row r="371" spans="1:31" ht="20.100000000000001" customHeight="1" x14ac:dyDescent="0.5">
      <c r="A371" s="30">
        <v>369</v>
      </c>
      <c r="B371" s="238"/>
      <c r="C371" s="261"/>
      <c r="D371" s="261"/>
      <c r="E371" s="273"/>
      <c r="F371" s="270"/>
      <c r="G371" s="257" t="str">
        <f t="shared" si="37"/>
        <v/>
      </c>
      <c r="H371" s="30" t="str">
        <f>IF(AND(S371=H$1),LOOKUP(9.99999999999999E+307,$H$2:H370)+1,"")</f>
        <v/>
      </c>
      <c r="I371" s="30">
        <f>IF(AND(B371=I$1),LOOKUP(9.99999999999999E+307,$I$2:I370)+1,"")</f>
        <v>176</v>
      </c>
      <c r="J371" s="30">
        <f>IF(AND(B371=J$1),LOOKUP(9.99999999999999E+307,$J$2:J370)+1,"")</f>
        <v>176</v>
      </c>
      <c r="K371" s="30">
        <f>IF(AND(B371=K$1),LOOKUP(9.99999999999999E+307,$K$2:K370)+1,"")</f>
        <v>176</v>
      </c>
      <c r="L371" s="30">
        <f>IF(AND(B371=L$1),LOOKUP(9.99999999999999E+307,$L$2:L370)+1,"")</f>
        <v>176</v>
      </c>
      <c r="M371" s="30">
        <f>IF(AND(B371=M$1),LOOKUP(9.99999999999999E+307,$M$2:M370)+1,"")</f>
        <v>176</v>
      </c>
      <c r="N371" s="30">
        <f>IF(AND($B371=N$1),LOOKUP(9.99999999999999E+307,$N$2:N370)+1,"")</f>
        <v>176</v>
      </c>
      <c r="O371" s="30">
        <f>IF(AND($B371=O$1),LOOKUP(9.99999999999999E+307,$O$2:O370)+1,"")</f>
        <v>176</v>
      </c>
      <c r="P371" s="30">
        <f>IF(AND($B371=P$1),LOOKUP(9.99999999999999E+307,$P$2:P370)+1,"")</f>
        <v>176</v>
      </c>
      <c r="Q371" s="30">
        <f>IF(AND($B371=Q$1),LOOKUP(9.99999999999999E+307,$Q$2:Q370)+1,"")</f>
        <v>176</v>
      </c>
      <c r="R371" s="30">
        <f>IF(AND($B371=R$1),LOOKUP(9.99999999999999E+307,$R$2:R370)+1,"")</f>
        <v>176</v>
      </c>
      <c r="S371" s="314"/>
      <c r="T371" s="274"/>
      <c r="U371" s="274"/>
      <c r="Z371" s="258" t="str">
        <f t="shared" si="38"/>
        <v/>
      </c>
      <c r="AA371" s="258" t="str">
        <f t="shared" si="39"/>
        <v/>
      </c>
      <c r="AB371" s="259">
        <f t="shared" si="33"/>
        <v>0</v>
      </c>
      <c r="AC371" s="259">
        <f t="shared" si="34"/>
        <v>1807</v>
      </c>
      <c r="AD371" s="260" t="str">
        <f t="shared" si="35"/>
        <v/>
      </c>
      <c r="AE371" s="253" t="str">
        <f t="shared" si="36"/>
        <v>-</v>
      </c>
    </row>
    <row r="372" spans="1:31" ht="20.100000000000001" customHeight="1" x14ac:dyDescent="0.5">
      <c r="A372" s="30">
        <v>370</v>
      </c>
      <c r="B372" s="238"/>
      <c r="C372" s="261"/>
      <c r="D372" s="261"/>
      <c r="E372" s="273"/>
      <c r="F372" s="270"/>
      <c r="G372" s="257" t="str">
        <f t="shared" si="37"/>
        <v/>
      </c>
      <c r="H372" s="30" t="str">
        <f>IF(AND(S372=H$1),LOOKUP(9.99999999999999E+307,$H$2:H371)+1,"")</f>
        <v/>
      </c>
      <c r="I372" s="30">
        <f>IF(AND(B372=I$1),LOOKUP(9.99999999999999E+307,$I$2:I371)+1,"")</f>
        <v>177</v>
      </c>
      <c r="J372" s="30">
        <f>IF(AND(B372=J$1),LOOKUP(9.99999999999999E+307,$J$2:J371)+1,"")</f>
        <v>177</v>
      </c>
      <c r="K372" s="30">
        <f>IF(AND(B372=K$1),LOOKUP(9.99999999999999E+307,$K$2:K371)+1,"")</f>
        <v>177</v>
      </c>
      <c r="L372" s="30">
        <f>IF(AND(B372=L$1),LOOKUP(9.99999999999999E+307,$L$2:L371)+1,"")</f>
        <v>177</v>
      </c>
      <c r="M372" s="30">
        <f>IF(AND(B372=M$1),LOOKUP(9.99999999999999E+307,$M$2:M371)+1,"")</f>
        <v>177</v>
      </c>
      <c r="N372" s="30">
        <f>IF(AND($B372=N$1),LOOKUP(9.99999999999999E+307,$N$2:N371)+1,"")</f>
        <v>177</v>
      </c>
      <c r="O372" s="30">
        <f>IF(AND($B372=O$1),LOOKUP(9.99999999999999E+307,$O$2:O371)+1,"")</f>
        <v>177</v>
      </c>
      <c r="P372" s="30">
        <f>IF(AND($B372=P$1),LOOKUP(9.99999999999999E+307,$P$2:P371)+1,"")</f>
        <v>177</v>
      </c>
      <c r="Q372" s="30">
        <f>IF(AND($B372=Q$1),LOOKUP(9.99999999999999E+307,$Q$2:Q371)+1,"")</f>
        <v>177</v>
      </c>
      <c r="R372" s="30">
        <f>IF(AND($B372=R$1),LOOKUP(9.99999999999999E+307,$R$2:R371)+1,"")</f>
        <v>177</v>
      </c>
      <c r="S372" s="314"/>
      <c r="T372" s="274"/>
      <c r="U372" s="274"/>
      <c r="Z372" s="258" t="str">
        <f t="shared" si="38"/>
        <v/>
      </c>
      <c r="AA372" s="258" t="str">
        <f t="shared" si="39"/>
        <v/>
      </c>
      <c r="AB372" s="259">
        <f t="shared" si="33"/>
        <v>0</v>
      </c>
      <c r="AC372" s="259">
        <f t="shared" si="34"/>
        <v>1807</v>
      </c>
      <c r="AD372" s="260" t="str">
        <f t="shared" si="35"/>
        <v/>
      </c>
      <c r="AE372" s="253" t="str">
        <f t="shared" si="36"/>
        <v>-</v>
      </c>
    </row>
    <row r="373" spans="1:31" ht="20.100000000000001" customHeight="1" x14ac:dyDescent="0.5">
      <c r="A373" s="30">
        <v>371</v>
      </c>
      <c r="B373" s="238"/>
      <c r="C373" s="261"/>
      <c r="D373" s="261"/>
      <c r="E373" s="273"/>
      <c r="F373" s="270"/>
      <c r="G373" s="257" t="str">
        <f t="shared" si="37"/>
        <v/>
      </c>
      <c r="H373" s="30" t="str">
        <f>IF(AND(S373=H$1),LOOKUP(9.99999999999999E+307,$H$2:H372)+1,"")</f>
        <v/>
      </c>
      <c r="I373" s="30">
        <f>IF(AND(B373=I$1),LOOKUP(9.99999999999999E+307,$I$2:I372)+1,"")</f>
        <v>178</v>
      </c>
      <c r="J373" s="30">
        <f>IF(AND(B373=J$1),LOOKUP(9.99999999999999E+307,$J$2:J372)+1,"")</f>
        <v>178</v>
      </c>
      <c r="K373" s="30">
        <f>IF(AND(B373=K$1),LOOKUP(9.99999999999999E+307,$K$2:K372)+1,"")</f>
        <v>178</v>
      </c>
      <c r="L373" s="30">
        <f>IF(AND(B373=L$1),LOOKUP(9.99999999999999E+307,$L$2:L372)+1,"")</f>
        <v>178</v>
      </c>
      <c r="M373" s="30">
        <f>IF(AND(B373=M$1),LOOKUP(9.99999999999999E+307,$M$2:M372)+1,"")</f>
        <v>178</v>
      </c>
      <c r="N373" s="30">
        <f>IF(AND($B373=N$1),LOOKUP(9.99999999999999E+307,$N$2:N372)+1,"")</f>
        <v>178</v>
      </c>
      <c r="O373" s="30">
        <f>IF(AND($B373=O$1),LOOKUP(9.99999999999999E+307,$O$2:O372)+1,"")</f>
        <v>178</v>
      </c>
      <c r="P373" s="30">
        <f>IF(AND($B373=P$1),LOOKUP(9.99999999999999E+307,$P$2:P372)+1,"")</f>
        <v>178</v>
      </c>
      <c r="Q373" s="30">
        <f>IF(AND($B373=Q$1),LOOKUP(9.99999999999999E+307,$Q$2:Q372)+1,"")</f>
        <v>178</v>
      </c>
      <c r="R373" s="30">
        <f>IF(AND($B373=R$1),LOOKUP(9.99999999999999E+307,$R$2:R372)+1,"")</f>
        <v>178</v>
      </c>
      <c r="S373" s="314"/>
      <c r="T373" s="274"/>
      <c r="U373" s="274"/>
      <c r="Z373" s="258" t="str">
        <f t="shared" si="38"/>
        <v/>
      </c>
      <c r="AA373" s="258" t="str">
        <f t="shared" si="39"/>
        <v/>
      </c>
      <c r="AB373" s="259">
        <f t="shared" si="33"/>
        <v>0</v>
      </c>
      <c r="AC373" s="259">
        <f t="shared" si="34"/>
        <v>1807</v>
      </c>
      <c r="AD373" s="260" t="str">
        <f t="shared" si="35"/>
        <v/>
      </c>
      <c r="AE373" s="253" t="str">
        <f t="shared" si="36"/>
        <v>-</v>
      </c>
    </row>
    <row r="374" spans="1:31" ht="20.100000000000001" customHeight="1" x14ac:dyDescent="0.5">
      <c r="A374" s="30">
        <v>372</v>
      </c>
      <c r="B374" s="238"/>
      <c r="C374" s="261"/>
      <c r="D374" s="261"/>
      <c r="E374" s="273"/>
      <c r="F374" s="270"/>
      <c r="G374" s="257" t="str">
        <f t="shared" si="37"/>
        <v/>
      </c>
      <c r="H374" s="30" t="str">
        <f>IF(AND(S374=H$1),LOOKUP(9.99999999999999E+307,$H$2:H373)+1,"")</f>
        <v/>
      </c>
      <c r="I374" s="30">
        <f>IF(AND(B374=I$1),LOOKUP(9.99999999999999E+307,$I$2:I373)+1,"")</f>
        <v>179</v>
      </c>
      <c r="J374" s="30">
        <f>IF(AND(B374=J$1),LOOKUP(9.99999999999999E+307,$J$2:J373)+1,"")</f>
        <v>179</v>
      </c>
      <c r="K374" s="30">
        <f>IF(AND(B374=K$1),LOOKUP(9.99999999999999E+307,$K$2:K373)+1,"")</f>
        <v>179</v>
      </c>
      <c r="L374" s="30">
        <f>IF(AND(B374=L$1),LOOKUP(9.99999999999999E+307,$L$2:L373)+1,"")</f>
        <v>179</v>
      </c>
      <c r="M374" s="30">
        <f>IF(AND(B374=M$1),LOOKUP(9.99999999999999E+307,$M$2:M373)+1,"")</f>
        <v>179</v>
      </c>
      <c r="N374" s="30">
        <f>IF(AND($B374=N$1),LOOKUP(9.99999999999999E+307,$N$2:N373)+1,"")</f>
        <v>179</v>
      </c>
      <c r="O374" s="30">
        <f>IF(AND($B374=O$1),LOOKUP(9.99999999999999E+307,$O$2:O373)+1,"")</f>
        <v>179</v>
      </c>
      <c r="P374" s="30">
        <f>IF(AND($B374=P$1),LOOKUP(9.99999999999999E+307,$P$2:P373)+1,"")</f>
        <v>179</v>
      </c>
      <c r="Q374" s="30">
        <f>IF(AND($B374=Q$1),LOOKUP(9.99999999999999E+307,$Q$2:Q373)+1,"")</f>
        <v>179</v>
      </c>
      <c r="R374" s="30">
        <f>IF(AND($B374=R$1),LOOKUP(9.99999999999999E+307,$R$2:R373)+1,"")</f>
        <v>179</v>
      </c>
      <c r="S374" s="314"/>
      <c r="T374" s="274"/>
      <c r="U374" s="274"/>
      <c r="Z374" s="258" t="str">
        <f t="shared" si="38"/>
        <v/>
      </c>
      <c r="AA374" s="258" t="str">
        <f t="shared" si="39"/>
        <v/>
      </c>
      <c r="AB374" s="259">
        <f t="shared" si="33"/>
        <v>0</v>
      </c>
      <c r="AC374" s="259">
        <f t="shared" si="34"/>
        <v>1807</v>
      </c>
      <c r="AD374" s="260" t="str">
        <f t="shared" si="35"/>
        <v/>
      </c>
      <c r="AE374" s="253" t="str">
        <f t="shared" si="36"/>
        <v>-</v>
      </c>
    </row>
    <row r="375" spans="1:31" ht="20.100000000000001" customHeight="1" x14ac:dyDescent="0.5">
      <c r="A375" s="30">
        <v>373</v>
      </c>
      <c r="B375" s="238"/>
      <c r="C375" s="261"/>
      <c r="D375" s="261"/>
      <c r="E375" s="273"/>
      <c r="F375" s="270"/>
      <c r="G375" s="257" t="str">
        <f t="shared" si="37"/>
        <v/>
      </c>
      <c r="H375" s="30" t="str">
        <f>IF(AND(S375=H$1),LOOKUP(9.99999999999999E+307,$H$2:H374)+1,"")</f>
        <v/>
      </c>
      <c r="I375" s="30">
        <f>IF(AND(B375=I$1),LOOKUP(9.99999999999999E+307,$I$2:I374)+1,"")</f>
        <v>180</v>
      </c>
      <c r="J375" s="30">
        <f>IF(AND(B375=J$1),LOOKUP(9.99999999999999E+307,$J$2:J374)+1,"")</f>
        <v>180</v>
      </c>
      <c r="K375" s="30">
        <f>IF(AND(B375=K$1),LOOKUP(9.99999999999999E+307,$K$2:K374)+1,"")</f>
        <v>180</v>
      </c>
      <c r="L375" s="30">
        <f>IF(AND(B375=L$1),LOOKUP(9.99999999999999E+307,$L$2:L374)+1,"")</f>
        <v>180</v>
      </c>
      <c r="M375" s="30">
        <f>IF(AND(B375=M$1),LOOKUP(9.99999999999999E+307,$M$2:M374)+1,"")</f>
        <v>180</v>
      </c>
      <c r="N375" s="30">
        <f>IF(AND($B375=N$1),LOOKUP(9.99999999999999E+307,$N$2:N374)+1,"")</f>
        <v>180</v>
      </c>
      <c r="O375" s="30">
        <f>IF(AND($B375=O$1),LOOKUP(9.99999999999999E+307,$O$2:O374)+1,"")</f>
        <v>180</v>
      </c>
      <c r="P375" s="30">
        <f>IF(AND($B375=P$1),LOOKUP(9.99999999999999E+307,$P$2:P374)+1,"")</f>
        <v>180</v>
      </c>
      <c r="Q375" s="30">
        <f>IF(AND($B375=Q$1),LOOKUP(9.99999999999999E+307,$Q$2:Q374)+1,"")</f>
        <v>180</v>
      </c>
      <c r="R375" s="30">
        <f>IF(AND($B375=R$1),LOOKUP(9.99999999999999E+307,$R$2:R374)+1,"")</f>
        <v>180</v>
      </c>
      <c r="S375" s="314"/>
      <c r="T375" s="274"/>
      <c r="U375" s="274"/>
      <c r="Z375" s="258" t="str">
        <f t="shared" si="38"/>
        <v/>
      </c>
      <c r="AA375" s="258" t="str">
        <f t="shared" si="39"/>
        <v/>
      </c>
      <c r="AB375" s="259">
        <f t="shared" si="33"/>
        <v>0</v>
      </c>
      <c r="AC375" s="259">
        <f t="shared" si="34"/>
        <v>1807</v>
      </c>
      <c r="AD375" s="260" t="str">
        <f t="shared" si="35"/>
        <v/>
      </c>
      <c r="AE375" s="253" t="str">
        <f t="shared" si="36"/>
        <v>-</v>
      </c>
    </row>
    <row r="376" spans="1:31" ht="20.100000000000001" customHeight="1" x14ac:dyDescent="0.5">
      <c r="A376" s="30">
        <v>374</v>
      </c>
      <c r="B376" s="238"/>
      <c r="C376" s="261"/>
      <c r="D376" s="261"/>
      <c r="E376" s="273"/>
      <c r="F376" s="270"/>
      <c r="G376" s="257" t="str">
        <f t="shared" si="37"/>
        <v/>
      </c>
      <c r="H376" s="30" t="str">
        <f>IF(AND(S376=H$1),LOOKUP(9.99999999999999E+307,$H$2:H375)+1,"")</f>
        <v/>
      </c>
      <c r="I376" s="30">
        <f>IF(AND(B376=I$1),LOOKUP(9.99999999999999E+307,$I$2:I375)+1,"")</f>
        <v>181</v>
      </c>
      <c r="J376" s="30">
        <f>IF(AND(B376=J$1),LOOKUP(9.99999999999999E+307,$J$2:J375)+1,"")</f>
        <v>181</v>
      </c>
      <c r="K376" s="30">
        <f>IF(AND(B376=K$1),LOOKUP(9.99999999999999E+307,$K$2:K375)+1,"")</f>
        <v>181</v>
      </c>
      <c r="L376" s="30">
        <f>IF(AND(B376=L$1),LOOKUP(9.99999999999999E+307,$L$2:L375)+1,"")</f>
        <v>181</v>
      </c>
      <c r="M376" s="30">
        <f>IF(AND(B376=M$1),LOOKUP(9.99999999999999E+307,$M$2:M375)+1,"")</f>
        <v>181</v>
      </c>
      <c r="N376" s="30">
        <f>IF(AND($B376=N$1),LOOKUP(9.99999999999999E+307,$N$2:N375)+1,"")</f>
        <v>181</v>
      </c>
      <c r="O376" s="30">
        <f>IF(AND($B376=O$1),LOOKUP(9.99999999999999E+307,$O$2:O375)+1,"")</f>
        <v>181</v>
      </c>
      <c r="P376" s="30">
        <f>IF(AND($B376=P$1),LOOKUP(9.99999999999999E+307,$P$2:P375)+1,"")</f>
        <v>181</v>
      </c>
      <c r="Q376" s="30">
        <f>IF(AND($B376=Q$1),LOOKUP(9.99999999999999E+307,$Q$2:Q375)+1,"")</f>
        <v>181</v>
      </c>
      <c r="R376" s="30">
        <f>IF(AND($B376=R$1),LOOKUP(9.99999999999999E+307,$R$2:R375)+1,"")</f>
        <v>181</v>
      </c>
      <c r="S376" s="314"/>
      <c r="T376" s="274"/>
      <c r="U376" s="274"/>
      <c r="Z376" s="258" t="str">
        <f t="shared" si="38"/>
        <v/>
      </c>
      <c r="AA376" s="258" t="str">
        <f t="shared" si="39"/>
        <v/>
      </c>
      <c r="AB376" s="259">
        <f t="shared" si="33"/>
        <v>0</v>
      </c>
      <c r="AC376" s="259">
        <f t="shared" si="34"/>
        <v>1807</v>
      </c>
      <c r="AD376" s="260" t="str">
        <f t="shared" si="35"/>
        <v/>
      </c>
      <c r="AE376" s="253" t="str">
        <f t="shared" si="36"/>
        <v>-</v>
      </c>
    </row>
    <row r="377" spans="1:31" ht="20.100000000000001" customHeight="1" x14ac:dyDescent="0.5">
      <c r="A377" s="30">
        <v>375</v>
      </c>
      <c r="B377" s="238"/>
      <c r="C377" s="261"/>
      <c r="D377" s="261"/>
      <c r="E377" s="273"/>
      <c r="F377" s="270"/>
      <c r="G377" s="257" t="str">
        <f t="shared" si="37"/>
        <v/>
      </c>
      <c r="H377" s="30" t="str">
        <f>IF(AND(S377=H$1),LOOKUP(9.99999999999999E+307,$H$2:H376)+1,"")</f>
        <v/>
      </c>
      <c r="I377" s="30">
        <f>IF(AND(B377=I$1),LOOKUP(9.99999999999999E+307,$I$2:I376)+1,"")</f>
        <v>182</v>
      </c>
      <c r="J377" s="30">
        <f>IF(AND(B377=J$1),LOOKUP(9.99999999999999E+307,$J$2:J376)+1,"")</f>
        <v>182</v>
      </c>
      <c r="K377" s="30">
        <f>IF(AND(B377=K$1),LOOKUP(9.99999999999999E+307,$K$2:K376)+1,"")</f>
        <v>182</v>
      </c>
      <c r="L377" s="30">
        <f>IF(AND(B377=L$1),LOOKUP(9.99999999999999E+307,$L$2:L376)+1,"")</f>
        <v>182</v>
      </c>
      <c r="M377" s="30">
        <f>IF(AND(B377=M$1),LOOKUP(9.99999999999999E+307,$M$2:M376)+1,"")</f>
        <v>182</v>
      </c>
      <c r="N377" s="30">
        <f>IF(AND($B377=N$1),LOOKUP(9.99999999999999E+307,$N$2:N376)+1,"")</f>
        <v>182</v>
      </c>
      <c r="O377" s="30">
        <f>IF(AND($B377=O$1),LOOKUP(9.99999999999999E+307,$O$2:O376)+1,"")</f>
        <v>182</v>
      </c>
      <c r="P377" s="30">
        <f>IF(AND($B377=P$1),LOOKUP(9.99999999999999E+307,$P$2:P376)+1,"")</f>
        <v>182</v>
      </c>
      <c r="Q377" s="30">
        <f>IF(AND($B377=Q$1),LOOKUP(9.99999999999999E+307,$Q$2:Q376)+1,"")</f>
        <v>182</v>
      </c>
      <c r="R377" s="30">
        <f>IF(AND($B377=R$1),LOOKUP(9.99999999999999E+307,$R$2:R376)+1,"")</f>
        <v>182</v>
      </c>
      <c r="S377" s="314"/>
      <c r="T377" s="274"/>
      <c r="U377" s="274"/>
      <c r="Z377" s="258" t="str">
        <f t="shared" si="38"/>
        <v/>
      </c>
      <c r="AA377" s="258" t="str">
        <f t="shared" si="39"/>
        <v/>
      </c>
      <c r="AB377" s="259">
        <f t="shared" si="33"/>
        <v>0</v>
      </c>
      <c r="AC377" s="259">
        <f t="shared" si="34"/>
        <v>1807</v>
      </c>
      <c r="AD377" s="260" t="str">
        <f t="shared" si="35"/>
        <v/>
      </c>
      <c r="AE377" s="253" t="str">
        <f t="shared" si="36"/>
        <v>-</v>
      </c>
    </row>
    <row r="378" spans="1:31" ht="20.100000000000001" customHeight="1" x14ac:dyDescent="0.5">
      <c r="A378" s="30">
        <v>376</v>
      </c>
      <c r="B378" s="238"/>
      <c r="C378" s="261"/>
      <c r="D378" s="261"/>
      <c r="E378" s="273"/>
      <c r="F378" s="270"/>
      <c r="G378" s="257" t="str">
        <f t="shared" si="37"/>
        <v/>
      </c>
      <c r="H378" s="30" t="str">
        <f>IF(AND(S378=H$1),LOOKUP(9.99999999999999E+307,$H$2:H377)+1,"")</f>
        <v/>
      </c>
      <c r="I378" s="30">
        <f>IF(AND(B378=I$1),LOOKUP(9.99999999999999E+307,$I$2:I377)+1,"")</f>
        <v>183</v>
      </c>
      <c r="J378" s="30">
        <f>IF(AND(B378=J$1),LOOKUP(9.99999999999999E+307,$J$2:J377)+1,"")</f>
        <v>183</v>
      </c>
      <c r="K378" s="30">
        <f>IF(AND(B378=K$1),LOOKUP(9.99999999999999E+307,$K$2:K377)+1,"")</f>
        <v>183</v>
      </c>
      <c r="L378" s="30">
        <f>IF(AND(B378=L$1),LOOKUP(9.99999999999999E+307,$L$2:L377)+1,"")</f>
        <v>183</v>
      </c>
      <c r="M378" s="30">
        <f>IF(AND(B378=M$1),LOOKUP(9.99999999999999E+307,$M$2:M377)+1,"")</f>
        <v>183</v>
      </c>
      <c r="N378" s="30">
        <f>IF(AND($B378=N$1),LOOKUP(9.99999999999999E+307,$N$2:N377)+1,"")</f>
        <v>183</v>
      </c>
      <c r="O378" s="30">
        <f>IF(AND($B378=O$1),LOOKUP(9.99999999999999E+307,$O$2:O377)+1,"")</f>
        <v>183</v>
      </c>
      <c r="P378" s="30">
        <f>IF(AND($B378=P$1),LOOKUP(9.99999999999999E+307,$P$2:P377)+1,"")</f>
        <v>183</v>
      </c>
      <c r="Q378" s="30">
        <f>IF(AND($B378=Q$1),LOOKUP(9.99999999999999E+307,$Q$2:Q377)+1,"")</f>
        <v>183</v>
      </c>
      <c r="R378" s="30">
        <f>IF(AND($B378=R$1),LOOKUP(9.99999999999999E+307,$R$2:R377)+1,"")</f>
        <v>183</v>
      </c>
      <c r="S378" s="314"/>
      <c r="T378" s="274"/>
      <c r="U378" s="274"/>
      <c r="Z378" s="258" t="str">
        <f t="shared" si="38"/>
        <v/>
      </c>
      <c r="AA378" s="258" t="str">
        <f t="shared" si="39"/>
        <v/>
      </c>
      <c r="AB378" s="259">
        <f t="shared" si="33"/>
        <v>0</v>
      </c>
      <c r="AC378" s="259">
        <f t="shared" si="34"/>
        <v>1807</v>
      </c>
      <c r="AD378" s="260" t="str">
        <f t="shared" si="35"/>
        <v/>
      </c>
      <c r="AE378" s="253" t="str">
        <f t="shared" si="36"/>
        <v>-</v>
      </c>
    </row>
    <row r="379" spans="1:31" ht="20.100000000000001" customHeight="1" x14ac:dyDescent="0.5">
      <c r="A379" s="30">
        <v>377</v>
      </c>
      <c r="B379" s="238"/>
      <c r="C379" s="261"/>
      <c r="D379" s="261"/>
      <c r="E379" s="273"/>
      <c r="F379" s="270"/>
      <c r="G379" s="257" t="str">
        <f t="shared" si="37"/>
        <v/>
      </c>
      <c r="H379" s="30" t="str">
        <f>IF(AND(S379=H$1),LOOKUP(9.99999999999999E+307,$H$2:H378)+1,"")</f>
        <v/>
      </c>
      <c r="I379" s="30">
        <f>IF(AND(B379=I$1),LOOKUP(9.99999999999999E+307,$I$2:I378)+1,"")</f>
        <v>184</v>
      </c>
      <c r="J379" s="30">
        <f>IF(AND(B379=J$1),LOOKUP(9.99999999999999E+307,$J$2:J378)+1,"")</f>
        <v>184</v>
      </c>
      <c r="K379" s="30">
        <f>IF(AND(B379=K$1),LOOKUP(9.99999999999999E+307,$K$2:K378)+1,"")</f>
        <v>184</v>
      </c>
      <c r="L379" s="30">
        <f>IF(AND(B379=L$1),LOOKUP(9.99999999999999E+307,$L$2:L378)+1,"")</f>
        <v>184</v>
      </c>
      <c r="M379" s="30">
        <f>IF(AND(B379=M$1),LOOKUP(9.99999999999999E+307,$M$2:M378)+1,"")</f>
        <v>184</v>
      </c>
      <c r="N379" s="30">
        <f>IF(AND($B379=N$1),LOOKUP(9.99999999999999E+307,$N$2:N378)+1,"")</f>
        <v>184</v>
      </c>
      <c r="O379" s="30">
        <f>IF(AND($B379=O$1),LOOKUP(9.99999999999999E+307,$O$2:O378)+1,"")</f>
        <v>184</v>
      </c>
      <c r="P379" s="30">
        <f>IF(AND($B379=P$1),LOOKUP(9.99999999999999E+307,$P$2:P378)+1,"")</f>
        <v>184</v>
      </c>
      <c r="Q379" s="30">
        <f>IF(AND($B379=Q$1),LOOKUP(9.99999999999999E+307,$Q$2:Q378)+1,"")</f>
        <v>184</v>
      </c>
      <c r="R379" s="30">
        <f>IF(AND($B379=R$1),LOOKUP(9.99999999999999E+307,$R$2:R378)+1,"")</f>
        <v>184</v>
      </c>
      <c r="S379" s="314"/>
      <c r="T379" s="274"/>
      <c r="U379" s="274"/>
      <c r="Z379" s="258" t="str">
        <f t="shared" si="38"/>
        <v/>
      </c>
      <c r="AA379" s="258" t="str">
        <f t="shared" si="39"/>
        <v/>
      </c>
      <c r="AB379" s="259">
        <f t="shared" si="33"/>
        <v>0</v>
      </c>
      <c r="AC379" s="259">
        <f t="shared" si="34"/>
        <v>1807</v>
      </c>
      <c r="AD379" s="260" t="str">
        <f t="shared" si="35"/>
        <v/>
      </c>
      <c r="AE379" s="253" t="str">
        <f t="shared" si="36"/>
        <v>-</v>
      </c>
    </row>
    <row r="380" spans="1:31" ht="20.100000000000001" customHeight="1" x14ac:dyDescent="0.5">
      <c r="A380" s="30">
        <v>378</v>
      </c>
      <c r="B380" s="238"/>
      <c r="C380" s="261"/>
      <c r="D380" s="261"/>
      <c r="E380" s="273"/>
      <c r="F380" s="270"/>
      <c r="G380" s="257" t="str">
        <f t="shared" si="37"/>
        <v/>
      </c>
      <c r="H380" s="30" t="str">
        <f>IF(AND(S380=H$1),LOOKUP(9.99999999999999E+307,$H$2:H379)+1,"")</f>
        <v/>
      </c>
      <c r="I380" s="30">
        <f>IF(AND(B380=I$1),LOOKUP(9.99999999999999E+307,$I$2:I379)+1,"")</f>
        <v>185</v>
      </c>
      <c r="J380" s="30">
        <f>IF(AND(B380=J$1),LOOKUP(9.99999999999999E+307,$J$2:J379)+1,"")</f>
        <v>185</v>
      </c>
      <c r="K380" s="30">
        <f>IF(AND(B380=K$1),LOOKUP(9.99999999999999E+307,$K$2:K379)+1,"")</f>
        <v>185</v>
      </c>
      <c r="L380" s="30">
        <f>IF(AND(B380=L$1),LOOKUP(9.99999999999999E+307,$L$2:L379)+1,"")</f>
        <v>185</v>
      </c>
      <c r="M380" s="30">
        <f>IF(AND(B380=M$1),LOOKUP(9.99999999999999E+307,$M$2:M379)+1,"")</f>
        <v>185</v>
      </c>
      <c r="N380" s="30">
        <f>IF(AND($B380=N$1),LOOKUP(9.99999999999999E+307,$N$2:N379)+1,"")</f>
        <v>185</v>
      </c>
      <c r="O380" s="30">
        <f>IF(AND($B380=O$1),LOOKUP(9.99999999999999E+307,$O$2:O379)+1,"")</f>
        <v>185</v>
      </c>
      <c r="P380" s="30">
        <f>IF(AND($B380=P$1),LOOKUP(9.99999999999999E+307,$P$2:P379)+1,"")</f>
        <v>185</v>
      </c>
      <c r="Q380" s="30">
        <f>IF(AND($B380=Q$1),LOOKUP(9.99999999999999E+307,$Q$2:Q379)+1,"")</f>
        <v>185</v>
      </c>
      <c r="R380" s="30">
        <f>IF(AND($B380=R$1),LOOKUP(9.99999999999999E+307,$R$2:R379)+1,"")</f>
        <v>185</v>
      </c>
      <c r="S380" s="314"/>
      <c r="T380" s="274"/>
      <c r="U380" s="274"/>
      <c r="Z380" s="258" t="str">
        <f t="shared" si="38"/>
        <v/>
      </c>
      <c r="AA380" s="258" t="str">
        <f t="shared" si="39"/>
        <v/>
      </c>
      <c r="AB380" s="259">
        <f t="shared" si="33"/>
        <v>0</v>
      </c>
      <c r="AC380" s="259">
        <f t="shared" si="34"/>
        <v>1807</v>
      </c>
      <c r="AD380" s="260" t="str">
        <f t="shared" si="35"/>
        <v/>
      </c>
      <c r="AE380" s="253" t="str">
        <f t="shared" si="36"/>
        <v>-</v>
      </c>
    </row>
    <row r="381" spans="1:31" ht="20.100000000000001" customHeight="1" x14ac:dyDescent="0.5">
      <c r="A381" s="30">
        <v>379</v>
      </c>
      <c r="B381" s="238"/>
      <c r="C381" s="261"/>
      <c r="D381" s="261"/>
      <c r="E381" s="273"/>
      <c r="F381" s="270"/>
      <c r="G381" s="257" t="str">
        <f t="shared" si="37"/>
        <v/>
      </c>
      <c r="H381" s="30" t="str">
        <f>IF(AND(S381=H$1),LOOKUP(9.99999999999999E+307,$H$2:H380)+1,"")</f>
        <v/>
      </c>
      <c r="I381" s="30">
        <f>IF(AND(B381=I$1),LOOKUP(9.99999999999999E+307,$I$2:I380)+1,"")</f>
        <v>186</v>
      </c>
      <c r="J381" s="30">
        <f>IF(AND(B381=J$1),LOOKUP(9.99999999999999E+307,$J$2:J380)+1,"")</f>
        <v>186</v>
      </c>
      <c r="K381" s="30">
        <f>IF(AND(B381=K$1),LOOKUP(9.99999999999999E+307,$K$2:K380)+1,"")</f>
        <v>186</v>
      </c>
      <c r="L381" s="30">
        <f>IF(AND(B381=L$1),LOOKUP(9.99999999999999E+307,$L$2:L380)+1,"")</f>
        <v>186</v>
      </c>
      <c r="M381" s="30">
        <f>IF(AND(B381=M$1),LOOKUP(9.99999999999999E+307,$M$2:M380)+1,"")</f>
        <v>186</v>
      </c>
      <c r="N381" s="30">
        <f>IF(AND($B381=N$1),LOOKUP(9.99999999999999E+307,$N$2:N380)+1,"")</f>
        <v>186</v>
      </c>
      <c r="O381" s="30">
        <f>IF(AND($B381=O$1),LOOKUP(9.99999999999999E+307,$O$2:O380)+1,"")</f>
        <v>186</v>
      </c>
      <c r="P381" s="30">
        <f>IF(AND($B381=P$1),LOOKUP(9.99999999999999E+307,$P$2:P380)+1,"")</f>
        <v>186</v>
      </c>
      <c r="Q381" s="30">
        <f>IF(AND($B381=Q$1),LOOKUP(9.99999999999999E+307,$Q$2:Q380)+1,"")</f>
        <v>186</v>
      </c>
      <c r="R381" s="30">
        <f>IF(AND($B381=R$1),LOOKUP(9.99999999999999E+307,$R$2:R380)+1,"")</f>
        <v>186</v>
      </c>
      <c r="S381" s="314"/>
      <c r="T381" s="274"/>
      <c r="U381" s="274"/>
      <c r="Z381" s="258" t="str">
        <f t="shared" si="38"/>
        <v/>
      </c>
      <c r="AA381" s="258" t="str">
        <f t="shared" si="39"/>
        <v/>
      </c>
      <c r="AB381" s="259">
        <f t="shared" si="33"/>
        <v>0</v>
      </c>
      <c r="AC381" s="259">
        <f t="shared" si="34"/>
        <v>1807</v>
      </c>
      <c r="AD381" s="260" t="str">
        <f t="shared" si="35"/>
        <v/>
      </c>
      <c r="AE381" s="253" t="str">
        <f t="shared" si="36"/>
        <v>-</v>
      </c>
    </row>
    <row r="382" spans="1:31" ht="20.100000000000001" customHeight="1" x14ac:dyDescent="0.5">
      <c r="A382" s="30">
        <v>380</v>
      </c>
      <c r="B382" s="238"/>
      <c r="C382" s="261"/>
      <c r="D382" s="261"/>
      <c r="E382" s="273"/>
      <c r="F382" s="270"/>
      <c r="G382" s="257" t="str">
        <f t="shared" si="37"/>
        <v/>
      </c>
      <c r="H382" s="30" t="str">
        <f>IF(AND(S382=H$1),LOOKUP(9.99999999999999E+307,$H$2:H381)+1,"")</f>
        <v/>
      </c>
      <c r="I382" s="30">
        <f>IF(AND(B382=I$1),LOOKUP(9.99999999999999E+307,$I$2:I381)+1,"")</f>
        <v>187</v>
      </c>
      <c r="J382" s="30">
        <f>IF(AND(B382=J$1),LOOKUP(9.99999999999999E+307,$J$2:J381)+1,"")</f>
        <v>187</v>
      </c>
      <c r="K382" s="30">
        <f>IF(AND(B382=K$1),LOOKUP(9.99999999999999E+307,$K$2:K381)+1,"")</f>
        <v>187</v>
      </c>
      <c r="L382" s="30">
        <f>IF(AND(B382=L$1),LOOKUP(9.99999999999999E+307,$L$2:L381)+1,"")</f>
        <v>187</v>
      </c>
      <c r="M382" s="30">
        <f>IF(AND(B382=M$1),LOOKUP(9.99999999999999E+307,$M$2:M381)+1,"")</f>
        <v>187</v>
      </c>
      <c r="N382" s="30">
        <f>IF(AND($B382=N$1),LOOKUP(9.99999999999999E+307,$N$2:N381)+1,"")</f>
        <v>187</v>
      </c>
      <c r="O382" s="30">
        <f>IF(AND($B382=O$1),LOOKUP(9.99999999999999E+307,$O$2:O381)+1,"")</f>
        <v>187</v>
      </c>
      <c r="P382" s="30">
        <f>IF(AND($B382=P$1),LOOKUP(9.99999999999999E+307,$P$2:P381)+1,"")</f>
        <v>187</v>
      </c>
      <c r="Q382" s="30">
        <f>IF(AND($B382=Q$1),LOOKUP(9.99999999999999E+307,$Q$2:Q381)+1,"")</f>
        <v>187</v>
      </c>
      <c r="R382" s="30">
        <f>IF(AND($B382=R$1),LOOKUP(9.99999999999999E+307,$R$2:R381)+1,"")</f>
        <v>187</v>
      </c>
      <c r="S382" s="314"/>
      <c r="T382" s="274"/>
      <c r="U382" s="274"/>
      <c r="Z382" s="258" t="str">
        <f t="shared" si="38"/>
        <v/>
      </c>
      <c r="AA382" s="258" t="str">
        <f t="shared" si="39"/>
        <v/>
      </c>
      <c r="AB382" s="259">
        <f t="shared" si="33"/>
        <v>0</v>
      </c>
      <c r="AC382" s="259">
        <f t="shared" si="34"/>
        <v>1807</v>
      </c>
      <c r="AD382" s="260" t="str">
        <f t="shared" si="35"/>
        <v/>
      </c>
      <c r="AE382" s="253" t="str">
        <f t="shared" si="36"/>
        <v>-</v>
      </c>
    </row>
    <row r="383" spans="1:31" ht="20.100000000000001" customHeight="1" x14ac:dyDescent="0.5">
      <c r="A383" s="30">
        <v>381</v>
      </c>
      <c r="B383" s="238"/>
      <c r="C383" s="261"/>
      <c r="D383" s="261"/>
      <c r="E383" s="273"/>
      <c r="F383" s="270"/>
      <c r="G383" s="257" t="str">
        <f t="shared" si="37"/>
        <v/>
      </c>
      <c r="H383" s="30" t="str">
        <f>IF(AND(S383=H$1),LOOKUP(9.99999999999999E+307,$H$2:H382)+1,"")</f>
        <v/>
      </c>
      <c r="I383" s="30">
        <f>IF(AND(B383=I$1),LOOKUP(9.99999999999999E+307,$I$2:I382)+1,"")</f>
        <v>188</v>
      </c>
      <c r="J383" s="30">
        <f>IF(AND(B383=J$1),LOOKUP(9.99999999999999E+307,$J$2:J382)+1,"")</f>
        <v>188</v>
      </c>
      <c r="K383" s="30">
        <f>IF(AND(B383=K$1),LOOKUP(9.99999999999999E+307,$K$2:K382)+1,"")</f>
        <v>188</v>
      </c>
      <c r="L383" s="30">
        <f>IF(AND(B383=L$1),LOOKUP(9.99999999999999E+307,$L$2:L382)+1,"")</f>
        <v>188</v>
      </c>
      <c r="M383" s="30">
        <f>IF(AND(B383=M$1),LOOKUP(9.99999999999999E+307,$M$2:M382)+1,"")</f>
        <v>188</v>
      </c>
      <c r="N383" s="30">
        <f>IF(AND($B383=N$1),LOOKUP(9.99999999999999E+307,$N$2:N382)+1,"")</f>
        <v>188</v>
      </c>
      <c r="O383" s="30">
        <f>IF(AND($B383=O$1),LOOKUP(9.99999999999999E+307,$O$2:O382)+1,"")</f>
        <v>188</v>
      </c>
      <c r="P383" s="30">
        <f>IF(AND($B383=P$1),LOOKUP(9.99999999999999E+307,$P$2:P382)+1,"")</f>
        <v>188</v>
      </c>
      <c r="Q383" s="30">
        <f>IF(AND($B383=Q$1),LOOKUP(9.99999999999999E+307,$Q$2:Q382)+1,"")</f>
        <v>188</v>
      </c>
      <c r="R383" s="30">
        <f>IF(AND($B383=R$1),LOOKUP(9.99999999999999E+307,$R$2:R382)+1,"")</f>
        <v>188</v>
      </c>
      <c r="S383" s="314"/>
      <c r="T383" s="274"/>
      <c r="U383" s="274"/>
      <c r="Z383" s="258" t="str">
        <f t="shared" si="38"/>
        <v/>
      </c>
      <c r="AA383" s="258" t="str">
        <f t="shared" si="39"/>
        <v/>
      </c>
      <c r="AB383" s="259">
        <f t="shared" si="33"/>
        <v>0</v>
      </c>
      <c r="AC383" s="259">
        <f t="shared" si="34"/>
        <v>1807</v>
      </c>
      <c r="AD383" s="260" t="str">
        <f t="shared" si="35"/>
        <v/>
      </c>
      <c r="AE383" s="253" t="str">
        <f t="shared" si="36"/>
        <v>-</v>
      </c>
    </row>
    <row r="384" spans="1:31" ht="20.100000000000001" customHeight="1" x14ac:dyDescent="0.5">
      <c r="A384" s="30">
        <v>382</v>
      </c>
      <c r="B384" s="238"/>
      <c r="C384" s="261"/>
      <c r="D384" s="261"/>
      <c r="E384" s="273"/>
      <c r="F384" s="270"/>
      <c r="G384" s="257" t="str">
        <f t="shared" si="37"/>
        <v/>
      </c>
      <c r="H384" s="30" t="str">
        <f>IF(AND(S384=H$1),LOOKUP(9.99999999999999E+307,$H$2:H383)+1,"")</f>
        <v/>
      </c>
      <c r="I384" s="30">
        <f>IF(AND(B384=I$1),LOOKUP(9.99999999999999E+307,$I$2:I383)+1,"")</f>
        <v>189</v>
      </c>
      <c r="J384" s="30">
        <f>IF(AND(B384=J$1),LOOKUP(9.99999999999999E+307,$J$2:J383)+1,"")</f>
        <v>189</v>
      </c>
      <c r="K384" s="30">
        <f>IF(AND(B384=K$1),LOOKUP(9.99999999999999E+307,$K$2:K383)+1,"")</f>
        <v>189</v>
      </c>
      <c r="L384" s="30">
        <f>IF(AND(B384=L$1),LOOKUP(9.99999999999999E+307,$L$2:L383)+1,"")</f>
        <v>189</v>
      </c>
      <c r="M384" s="30">
        <f>IF(AND(B384=M$1),LOOKUP(9.99999999999999E+307,$M$2:M383)+1,"")</f>
        <v>189</v>
      </c>
      <c r="N384" s="30">
        <f>IF(AND($B384=N$1),LOOKUP(9.99999999999999E+307,$N$2:N383)+1,"")</f>
        <v>189</v>
      </c>
      <c r="O384" s="30">
        <f>IF(AND($B384=O$1),LOOKUP(9.99999999999999E+307,$O$2:O383)+1,"")</f>
        <v>189</v>
      </c>
      <c r="P384" s="30">
        <f>IF(AND($B384=P$1),LOOKUP(9.99999999999999E+307,$P$2:P383)+1,"")</f>
        <v>189</v>
      </c>
      <c r="Q384" s="30">
        <f>IF(AND($B384=Q$1),LOOKUP(9.99999999999999E+307,$Q$2:Q383)+1,"")</f>
        <v>189</v>
      </c>
      <c r="R384" s="30">
        <f>IF(AND($B384=R$1),LOOKUP(9.99999999999999E+307,$R$2:R383)+1,"")</f>
        <v>189</v>
      </c>
      <c r="S384" s="314"/>
      <c r="T384" s="274"/>
      <c r="U384" s="274"/>
      <c r="Z384" s="258" t="str">
        <f t="shared" si="38"/>
        <v/>
      </c>
      <c r="AA384" s="258" t="str">
        <f t="shared" si="39"/>
        <v/>
      </c>
      <c r="AB384" s="259">
        <f t="shared" si="33"/>
        <v>0</v>
      </c>
      <c r="AC384" s="259">
        <f t="shared" si="34"/>
        <v>1807</v>
      </c>
      <c r="AD384" s="260" t="str">
        <f t="shared" si="35"/>
        <v/>
      </c>
      <c r="AE384" s="253" t="str">
        <f t="shared" si="36"/>
        <v>-</v>
      </c>
    </row>
    <row r="385" spans="1:31" ht="20.100000000000001" customHeight="1" x14ac:dyDescent="0.5">
      <c r="A385" s="30">
        <v>383</v>
      </c>
      <c r="B385" s="238"/>
      <c r="C385" s="261"/>
      <c r="D385" s="261"/>
      <c r="E385" s="273"/>
      <c r="F385" s="270"/>
      <c r="G385" s="257" t="str">
        <f t="shared" si="37"/>
        <v/>
      </c>
      <c r="H385" s="30" t="str">
        <f>IF(AND(S385=H$1),LOOKUP(9.99999999999999E+307,$H$2:H384)+1,"")</f>
        <v/>
      </c>
      <c r="I385" s="30">
        <f>IF(AND(B385=I$1),LOOKUP(9.99999999999999E+307,$I$2:I384)+1,"")</f>
        <v>190</v>
      </c>
      <c r="J385" s="30">
        <f>IF(AND(B385=J$1),LOOKUP(9.99999999999999E+307,$J$2:J384)+1,"")</f>
        <v>190</v>
      </c>
      <c r="K385" s="30">
        <f>IF(AND(B385=K$1),LOOKUP(9.99999999999999E+307,$K$2:K384)+1,"")</f>
        <v>190</v>
      </c>
      <c r="L385" s="30">
        <f>IF(AND(B385=L$1),LOOKUP(9.99999999999999E+307,$L$2:L384)+1,"")</f>
        <v>190</v>
      </c>
      <c r="M385" s="30">
        <f>IF(AND(B385=M$1),LOOKUP(9.99999999999999E+307,$M$2:M384)+1,"")</f>
        <v>190</v>
      </c>
      <c r="N385" s="30">
        <f>IF(AND($B385=N$1),LOOKUP(9.99999999999999E+307,$N$2:N384)+1,"")</f>
        <v>190</v>
      </c>
      <c r="O385" s="30">
        <f>IF(AND($B385=O$1),LOOKUP(9.99999999999999E+307,$O$2:O384)+1,"")</f>
        <v>190</v>
      </c>
      <c r="P385" s="30">
        <f>IF(AND($B385=P$1),LOOKUP(9.99999999999999E+307,$P$2:P384)+1,"")</f>
        <v>190</v>
      </c>
      <c r="Q385" s="30">
        <f>IF(AND($B385=Q$1),LOOKUP(9.99999999999999E+307,$Q$2:Q384)+1,"")</f>
        <v>190</v>
      </c>
      <c r="R385" s="30">
        <f>IF(AND($B385=R$1),LOOKUP(9.99999999999999E+307,$R$2:R384)+1,"")</f>
        <v>190</v>
      </c>
      <c r="S385" s="314"/>
      <c r="T385" s="274"/>
      <c r="U385" s="274"/>
      <c r="Z385" s="258" t="str">
        <f t="shared" si="38"/>
        <v/>
      </c>
      <c r="AA385" s="258" t="str">
        <f t="shared" si="39"/>
        <v/>
      </c>
      <c r="AB385" s="259">
        <f t="shared" si="33"/>
        <v>0</v>
      </c>
      <c r="AC385" s="259">
        <f t="shared" si="34"/>
        <v>1807</v>
      </c>
      <c r="AD385" s="260" t="str">
        <f t="shared" si="35"/>
        <v/>
      </c>
      <c r="AE385" s="253" t="str">
        <f t="shared" si="36"/>
        <v>-</v>
      </c>
    </row>
    <row r="386" spans="1:31" ht="20.100000000000001" customHeight="1" x14ac:dyDescent="0.5">
      <c r="A386" s="30">
        <v>384</v>
      </c>
      <c r="B386" s="238"/>
      <c r="C386" s="261"/>
      <c r="D386" s="261"/>
      <c r="E386" s="273"/>
      <c r="F386" s="270"/>
      <c r="G386" s="257" t="str">
        <f t="shared" si="37"/>
        <v/>
      </c>
      <c r="H386" s="30" t="str">
        <f>IF(AND(S386=H$1),LOOKUP(9.99999999999999E+307,$H$2:H385)+1,"")</f>
        <v/>
      </c>
      <c r="I386" s="30">
        <f>IF(AND(B386=I$1),LOOKUP(9.99999999999999E+307,$I$2:I385)+1,"")</f>
        <v>191</v>
      </c>
      <c r="J386" s="30">
        <f>IF(AND(B386=J$1),LOOKUP(9.99999999999999E+307,$J$2:J385)+1,"")</f>
        <v>191</v>
      </c>
      <c r="K386" s="30">
        <f>IF(AND(B386=K$1),LOOKUP(9.99999999999999E+307,$K$2:K385)+1,"")</f>
        <v>191</v>
      </c>
      <c r="L386" s="30">
        <f>IF(AND(B386=L$1),LOOKUP(9.99999999999999E+307,$L$2:L385)+1,"")</f>
        <v>191</v>
      </c>
      <c r="M386" s="30">
        <f>IF(AND(B386=M$1),LOOKUP(9.99999999999999E+307,$M$2:M385)+1,"")</f>
        <v>191</v>
      </c>
      <c r="N386" s="30">
        <f>IF(AND($B386=N$1),LOOKUP(9.99999999999999E+307,$N$2:N385)+1,"")</f>
        <v>191</v>
      </c>
      <c r="O386" s="30">
        <f>IF(AND($B386=O$1),LOOKUP(9.99999999999999E+307,$O$2:O385)+1,"")</f>
        <v>191</v>
      </c>
      <c r="P386" s="30">
        <f>IF(AND($B386=P$1),LOOKUP(9.99999999999999E+307,$P$2:P385)+1,"")</f>
        <v>191</v>
      </c>
      <c r="Q386" s="30">
        <f>IF(AND($B386=Q$1),LOOKUP(9.99999999999999E+307,$Q$2:Q385)+1,"")</f>
        <v>191</v>
      </c>
      <c r="R386" s="30">
        <f>IF(AND($B386=R$1),LOOKUP(9.99999999999999E+307,$R$2:R385)+1,"")</f>
        <v>191</v>
      </c>
      <c r="S386" s="314"/>
      <c r="T386" s="274"/>
      <c r="U386" s="274"/>
      <c r="Z386" s="258" t="str">
        <f t="shared" si="38"/>
        <v/>
      </c>
      <c r="AA386" s="258" t="str">
        <f t="shared" si="39"/>
        <v/>
      </c>
      <c r="AB386" s="259">
        <f t="shared" si="33"/>
        <v>0</v>
      </c>
      <c r="AC386" s="259">
        <f t="shared" si="34"/>
        <v>1807</v>
      </c>
      <c r="AD386" s="260" t="str">
        <f t="shared" si="35"/>
        <v/>
      </c>
      <c r="AE386" s="253" t="str">
        <f t="shared" si="36"/>
        <v>-</v>
      </c>
    </row>
    <row r="387" spans="1:31" ht="20.100000000000001" customHeight="1" x14ac:dyDescent="0.5">
      <c r="A387" s="30">
        <v>385</v>
      </c>
      <c r="B387" s="238"/>
      <c r="C387" s="261"/>
      <c r="D387" s="261"/>
      <c r="E387" s="273"/>
      <c r="F387" s="270"/>
      <c r="G387" s="257" t="str">
        <f t="shared" si="37"/>
        <v/>
      </c>
      <c r="H387" s="30" t="str">
        <f>IF(AND(S387=H$1),LOOKUP(9.99999999999999E+307,$H$2:H386)+1,"")</f>
        <v/>
      </c>
      <c r="I387" s="30">
        <f>IF(AND(B387=I$1),LOOKUP(9.99999999999999E+307,$I$2:I386)+1,"")</f>
        <v>192</v>
      </c>
      <c r="J387" s="30">
        <f>IF(AND(B387=J$1),LOOKUP(9.99999999999999E+307,$J$2:J386)+1,"")</f>
        <v>192</v>
      </c>
      <c r="K387" s="30">
        <f>IF(AND(B387=K$1),LOOKUP(9.99999999999999E+307,$K$2:K386)+1,"")</f>
        <v>192</v>
      </c>
      <c r="L387" s="30">
        <f>IF(AND(B387=L$1),LOOKUP(9.99999999999999E+307,$L$2:L386)+1,"")</f>
        <v>192</v>
      </c>
      <c r="M387" s="30">
        <f>IF(AND(B387=M$1),LOOKUP(9.99999999999999E+307,$M$2:M386)+1,"")</f>
        <v>192</v>
      </c>
      <c r="N387" s="30">
        <f>IF(AND($B387=N$1),LOOKUP(9.99999999999999E+307,$N$2:N386)+1,"")</f>
        <v>192</v>
      </c>
      <c r="O387" s="30">
        <f>IF(AND($B387=O$1),LOOKUP(9.99999999999999E+307,$O$2:O386)+1,"")</f>
        <v>192</v>
      </c>
      <c r="P387" s="30">
        <f>IF(AND($B387=P$1),LOOKUP(9.99999999999999E+307,$P$2:P386)+1,"")</f>
        <v>192</v>
      </c>
      <c r="Q387" s="30">
        <f>IF(AND($B387=Q$1),LOOKUP(9.99999999999999E+307,$Q$2:Q386)+1,"")</f>
        <v>192</v>
      </c>
      <c r="R387" s="30">
        <f>IF(AND($B387=R$1),LOOKUP(9.99999999999999E+307,$R$2:R386)+1,"")</f>
        <v>192</v>
      </c>
      <c r="S387" s="314"/>
      <c r="T387" s="274"/>
      <c r="U387" s="274"/>
      <c r="Z387" s="258" t="str">
        <f t="shared" si="38"/>
        <v/>
      </c>
      <c r="AA387" s="258" t="str">
        <f t="shared" si="39"/>
        <v/>
      </c>
      <c r="AB387" s="259">
        <f t="shared" ref="AB387:AB450" si="40">COUNTIF($C$3:$C$2002,C387)</f>
        <v>0</v>
      </c>
      <c r="AC387" s="259">
        <f t="shared" ref="AC387:AC450" si="41">SUMPRODUCT(--(E387&amp;F387=$E$3:$E$2002&amp;$F$3:$F$2002))</f>
        <v>1807</v>
      </c>
      <c r="AD387" s="260" t="str">
        <f t="shared" ref="AD387:AD450" si="42">IF(D387="เด็กชาย",1,IF(D387="นาย",1,IF(D387="เด็กหญิง",2,IF(D387="นางสาว",2,IF(D387="ด.ช.",1,IF(D387="ด.ญ.",2,IF(D387="น.ส.",2,"")))))))</f>
        <v/>
      </c>
      <c r="AE387" s="253" t="str">
        <f t="shared" ref="AE387:AE450" si="43">CONCATENATE(B387,"-",AD387)</f>
        <v>-</v>
      </c>
    </row>
    <row r="388" spans="1:31" ht="20.100000000000001" customHeight="1" x14ac:dyDescent="0.5">
      <c r="A388" s="30">
        <v>386</v>
      </c>
      <c r="B388" s="238"/>
      <c r="C388" s="261"/>
      <c r="D388" s="261"/>
      <c r="E388" s="273"/>
      <c r="F388" s="270"/>
      <c r="G388" s="257" t="str">
        <f t="shared" ref="G388:G451" si="44">B388&amp;C388</f>
        <v/>
      </c>
      <c r="H388" s="30" t="str">
        <f>IF(AND(S388=H$1),LOOKUP(9.99999999999999E+307,$H$2:H387)+1,"")</f>
        <v/>
      </c>
      <c r="I388" s="30">
        <f>IF(AND(B388=I$1),LOOKUP(9.99999999999999E+307,$I$2:I387)+1,"")</f>
        <v>193</v>
      </c>
      <c r="J388" s="30">
        <f>IF(AND(B388=J$1),LOOKUP(9.99999999999999E+307,$J$2:J387)+1,"")</f>
        <v>193</v>
      </c>
      <c r="K388" s="30">
        <f>IF(AND(B388=K$1),LOOKUP(9.99999999999999E+307,$K$2:K387)+1,"")</f>
        <v>193</v>
      </c>
      <c r="L388" s="30">
        <f>IF(AND(B388=L$1),LOOKUP(9.99999999999999E+307,$L$2:L387)+1,"")</f>
        <v>193</v>
      </c>
      <c r="M388" s="30">
        <f>IF(AND(B388=M$1),LOOKUP(9.99999999999999E+307,$M$2:M387)+1,"")</f>
        <v>193</v>
      </c>
      <c r="N388" s="30">
        <f>IF(AND($B388=N$1),LOOKUP(9.99999999999999E+307,$N$2:N387)+1,"")</f>
        <v>193</v>
      </c>
      <c r="O388" s="30">
        <f>IF(AND($B388=O$1),LOOKUP(9.99999999999999E+307,$O$2:O387)+1,"")</f>
        <v>193</v>
      </c>
      <c r="P388" s="30">
        <f>IF(AND($B388=P$1),LOOKUP(9.99999999999999E+307,$P$2:P387)+1,"")</f>
        <v>193</v>
      </c>
      <c r="Q388" s="30">
        <f>IF(AND($B388=Q$1),LOOKUP(9.99999999999999E+307,$Q$2:Q387)+1,"")</f>
        <v>193</v>
      </c>
      <c r="R388" s="30">
        <f>IF(AND($B388=R$1),LOOKUP(9.99999999999999E+307,$R$2:R387)+1,"")</f>
        <v>193</v>
      </c>
      <c r="S388" s="314"/>
      <c r="T388" s="274"/>
      <c r="U388" s="274"/>
      <c r="Z388" s="258" t="str">
        <f t="shared" ref="Z388:Z451" si="45">IF(AC388=2,"นักเรียนซ้ำ","")</f>
        <v/>
      </c>
      <c r="AA388" s="258" t="str">
        <f t="shared" ref="AA388:AA451" si="46">IF(AB388=2,"เลขประจำตัวซ้ำ","")</f>
        <v/>
      </c>
      <c r="AB388" s="259">
        <f t="shared" si="40"/>
        <v>0</v>
      </c>
      <c r="AC388" s="259">
        <f t="shared" si="41"/>
        <v>1807</v>
      </c>
      <c r="AD388" s="260" t="str">
        <f t="shared" si="42"/>
        <v/>
      </c>
      <c r="AE388" s="253" t="str">
        <f t="shared" si="43"/>
        <v>-</v>
      </c>
    </row>
    <row r="389" spans="1:31" ht="20.100000000000001" customHeight="1" x14ac:dyDescent="0.5">
      <c r="A389" s="30">
        <v>387</v>
      </c>
      <c r="B389" s="238"/>
      <c r="C389" s="261"/>
      <c r="D389" s="261"/>
      <c r="E389" s="273"/>
      <c r="F389" s="270"/>
      <c r="G389" s="257" t="str">
        <f t="shared" si="44"/>
        <v/>
      </c>
      <c r="H389" s="30" t="str">
        <f>IF(AND(S389=H$1),LOOKUP(9.99999999999999E+307,$H$2:H388)+1,"")</f>
        <v/>
      </c>
      <c r="I389" s="30">
        <f>IF(AND(B389=I$1),LOOKUP(9.99999999999999E+307,$I$2:I388)+1,"")</f>
        <v>194</v>
      </c>
      <c r="J389" s="30">
        <f>IF(AND(B389=J$1),LOOKUP(9.99999999999999E+307,$J$2:J388)+1,"")</f>
        <v>194</v>
      </c>
      <c r="K389" s="30">
        <f>IF(AND(B389=K$1),LOOKUP(9.99999999999999E+307,$K$2:K388)+1,"")</f>
        <v>194</v>
      </c>
      <c r="L389" s="30">
        <f>IF(AND(B389=L$1),LOOKUP(9.99999999999999E+307,$L$2:L388)+1,"")</f>
        <v>194</v>
      </c>
      <c r="M389" s="30">
        <f>IF(AND(B389=M$1),LOOKUP(9.99999999999999E+307,$M$2:M388)+1,"")</f>
        <v>194</v>
      </c>
      <c r="N389" s="30">
        <f>IF(AND($B389=N$1),LOOKUP(9.99999999999999E+307,$N$2:N388)+1,"")</f>
        <v>194</v>
      </c>
      <c r="O389" s="30">
        <f>IF(AND($B389=O$1),LOOKUP(9.99999999999999E+307,$O$2:O388)+1,"")</f>
        <v>194</v>
      </c>
      <c r="P389" s="30">
        <f>IF(AND($B389=P$1),LOOKUP(9.99999999999999E+307,$P$2:P388)+1,"")</f>
        <v>194</v>
      </c>
      <c r="Q389" s="30">
        <f>IF(AND($B389=Q$1),LOOKUP(9.99999999999999E+307,$Q$2:Q388)+1,"")</f>
        <v>194</v>
      </c>
      <c r="R389" s="30">
        <f>IF(AND($B389=R$1),LOOKUP(9.99999999999999E+307,$R$2:R388)+1,"")</f>
        <v>194</v>
      </c>
      <c r="S389" s="314"/>
      <c r="T389" s="274"/>
      <c r="U389" s="274"/>
      <c r="Z389" s="258" t="str">
        <f t="shared" si="45"/>
        <v/>
      </c>
      <c r="AA389" s="258" t="str">
        <f t="shared" si="46"/>
        <v/>
      </c>
      <c r="AB389" s="259">
        <f t="shared" si="40"/>
        <v>0</v>
      </c>
      <c r="AC389" s="259">
        <f t="shared" si="41"/>
        <v>1807</v>
      </c>
      <c r="AD389" s="260" t="str">
        <f t="shared" si="42"/>
        <v/>
      </c>
      <c r="AE389" s="253" t="str">
        <f t="shared" si="43"/>
        <v>-</v>
      </c>
    </row>
    <row r="390" spans="1:31" ht="20.100000000000001" customHeight="1" x14ac:dyDescent="0.5">
      <c r="A390" s="30">
        <v>388</v>
      </c>
      <c r="B390" s="238"/>
      <c r="C390" s="261"/>
      <c r="D390" s="261"/>
      <c r="E390" s="273"/>
      <c r="F390" s="270"/>
      <c r="G390" s="257" t="str">
        <f t="shared" si="44"/>
        <v/>
      </c>
      <c r="H390" s="30" t="str">
        <f>IF(AND(S390=H$1),LOOKUP(9.99999999999999E+307,$H$2:H389)+1,"")</f>
        <v/>
      </c>
      <c r="I390" s="30">
        <f>IF(AND(B390=I$1),LOOKUP(9.99999999999999E+307,$I$2:I389)+1,"")</f>
        <v>195</v>
      </c>
      <c r="J390" s="30">
        <f>IF(AND(B390=J$1),LOOKUP(9.99999999999999E+307,$J$2:J389)+1,"")</f>
        <v>195</v>
      </c>
      <c r="K390" s="30">
        <f>IF(AND(B390=K$1),LOOKUP(9.99999999999999E+307,$K$2:K389)+1,"")</f>
        <v>195</v>
      </c>
      <c r="L390" s="30">
        <f>IF(AND(B390=L$1),LOOKUP(9.99999999999999E+307,$L$2:L389)+1,"")</f>
        <v>195</v>
      </c>
      <c r="M390" s="30">
        <f>IF(AND(B390=M$1),LOOKUP(9.99999999999999E+307,$M$2:M389)+1,"")</f>
        <v>195</v>
      </c>
      <c r="N390" s="30">
        <f>IF(AND($B390=N$1),LOOKUP(9.99999999999999E+307,$N$2:N389)+1,"")</f>
        <v>195</v>
      </c>
      <c r="O390" s="30">
        <f>IF(AND($B390=O$1),LOOKUP(9.99999999999999E+307,$O$2:O389)+1,"")</f>
        <v>195</v>
      </c>
      <c r="P390" s="30">
        <f>IF(AND($B390=P$1),LOOKUP(9.99999999999999E+307,$P$2:P389)+1,"")</f>
        <v>195</v>
      </c>
      <c r="Q390" s="30">
        <f>IF(AND($B390=Q$1),LOOKUP(9.99999999999999E+307,$Q$2:Q389)+1,"")</f>
        <v>195</v>
      </c>
      <c r="R390" s="30">
        <f>IF(AND($B390=R$1),LOOKUP(9.99999999999999E+307,$R$2:R389)+1,"")</f>
        <v>195</v>
      </c>
      <c r="S390" s="314"/>
      <c r="T390" s="274"/>
      <c r="U390" s="274"/>
      <c r="Z390" s="258" t="str">
        <f t="shared" si="45"/>
        <v/>
      </c>
      <c r="AA390" s="258" t="str">
        <f t="shared" si="46"/>
        <v/>
      </c>
      <c r="AB390" s="259">
        <f t="shared" si="40"/>
        <v>0</v>
      </c>
      <c r="AC390" s="259">
        <f t="shared" si="41"/>
        <v>1807</v>
      </c>
      <c r="AD390" s="260" t="str">
        <f t="shared" si="42"/>
        <v/>
      </c>
      <c r="AE390" s="253" t="str">
        <f t="shared" si="43"/>
        <v>-</v>
      </c>
    </row>
    <row r="391" spans="1:31" ht="20.100000000000001" customHeight="1" x14ac:dyDescent="0.5">
      <c r="A391" s="30">
        <v>389</v>
      </c>
      <c r="B391" s="238"/>
      <c r="C391" s="261"/>
      <c r="D391" s="261"/>
      <c r="E391" s="273"/>
      <c r="F391" s="270"/>
      <c r="G391" s="257" t="str">
        <f t="shared" si="44"/>
        <v/>
      </c>
      <c r="H391" s="30" t="str">
        <f>IF(AND(S391=H$1),LOOKUP(9.99999999999999E+307,$H$2:H390)+1,"")</f>
        <v/>
      </c>
      <c r="I391" s="30">
        <f>IF(AND(B391=I$1),LOOKUP(9.99999999999999E+307,$I$2:I390)+1,"")</f>
        <v>196</v>
      </c>
      <c r="J391" s="30">
        <f>IF(AND(B391=J$1),LOOKUP(9.99999999999999E+307,$J$2:J390)+1,"")</f>
        <v>196</v>
      </c>
      <c r="K391" s="30">
        <f>IF(AND(B391=K$1),LOOKUP(9.99999999999999E+307,$K$2:K390)+1,"")</f>
        <v>196</v>
      </c>
      <c r="L391" s="30">
        <f>IF(AND(B391=L$1),LOOKUP(9.99999999999999E+307,$L$2:L390)+1,"")</f>
        <v>196</v>
      </c>
      <c r="M391" s="30">
        <f>IF(AND(B391=M$1),LOOKUP(9.99999999999999E+307,$M$2:M390)+1,"")</f>
        <v>196</v>
      </c>
      <c r="N391" s="30">
        <f>IF(AND($B391=N$1),LOOKUP(9.99999999999999E+307,$N$2:N390)+1,"")</f>
        <v>196</v>
      </c>
      <c r="O391" s="30">
        <f>IF(AND($B391=O$1),LOOKUP(9.99999999999999E+307,$O$2:O390)+1,"")</f>
        <v>196</v>
      </c>
      <c r="P391" s="30">
        <f>IF(AND($B391=P$1),LOOKUP(9.99999999999999E+307,$P$2:P390)+1,"")</f>
        <v>196</v>
      </c>
      <c r="Q391" s="30">
        <f>IF(AND($B391=Q$1),LOOKUP(9.99999999999999E+307,$Q$2:Q390)+1,"")</f>
        <v>196</v>
      </c>
      <c r="R391" s="30">
        <f>IF(AND($B391=R$1),LOOKUP(9.99999999999999E+307,$R$2:R390)+1,"")</f>
        <v>196</v>
      </c>
      <c r="S391" s="314"/>
      <c r="T391" s="274"/>
      <c r="U391" s="274"/>
      <c r="Z391" s="258" t="str">
        <f t="shared" si="45"/>
        <v/>
      </c>
      <c r="AA391" s="258" t="str">
        <f t="shared" si="46"/>
        <v/>
      </c>
      <c r="AB391" s="259">
        <f t="shared" si="40"/>
        <v>0</v>
      </c>
      <c r="AC391" s="259">
        <f t="shared" si="41"/>
        <v>1807</v>
      </c>
      <c r="AD391" s="260" t="str">
        <f t="shared" si="42"/>
        <v/>
      </c>
      <c r="AE391" s="253" t="str">
        <f t="shared" si="43"/>
        <v>-</v>
      </c>
    </row>
    <row r="392" spans="1:31" ht="20.100000000000001" customHeight="1" x14ac:dyDescent="0.5">
      <c r="A392" s="30">
        <v>390</v>
      </c>
      <c r="B392" s="238"/>
      <c r="C392" s="261"/>
      <c r="D392" s="261"/>
      <c r="E392" s="273"/>
      <c r="F392" s="270"/>
      <c r="G392" s="257" t="str">
        <f t="shared" si="44"/>
        <v/>
      </c>
      <c r="H392" s="30" t="str">
        <f>IF(AND(S392=H$1),LOOKUP(9.99999999999999E+307,$H$2:H391)+1,"")</f>
        <v/>
      </c>
      <c r="I392" s="30">
        <f>IF(AND(B392=I$1),LOOKUP(9.99999999999999E+307,$I$2:I391)+1,"")</f>
        <v>197</v>
      </c>
      <c r="J392" s="30">
        <f>IF(AND(B392=J$1),LOOKUP(9.99999999999999E+307,$J$2:J391)+1,"")</f>
        <v>197</v>
      </c>
      <c r="K392" s="30">
        <f>IF(AND(B392=K$1),LOOKUP(9.99999999999999E+307,$K$2:K391)+1,"")</f>
        <v>197</v>
      </c>
      <c r="L392" s="30">
        <f>IF(AND(B392=L$1),LOOKUP(9.99999999999999E+307,$L$2:L391)+1,"")</f>
        <v>197</v>
      </c>
      <c r="M392" s="30">
        <f>IF(AND(B392=M$1),LOOKUP(9.99999999999999E+307,$M$2:M391)+1,"")</f>
        <v>197</v>
      </c>
      <c r="N392" s="30">
        <f>IF(AND($B392=N$1),LOOKUP(9.99999999999999E+307,$N$2:N391)+1,"")</f>
        <v>197</v>
      </c>
      <c r="O392" s="30">
        <f>IF(AND($B392=O$1),LOOKUP(9.99999999999999E+307,$O$2:O391)+1,"")</f>
        <v>197</v>
      </c>
      <c r="P392" s="30">
        <f>IF(AND($B392=P$1),LOOKUP(9.99999999999999E+307,$P$2:P391)+1,"")</f>
        <v>197</v>
      </c>
      <c r="Q392" s="30">
        <f>IF(AND($B392=Q$1),LOOKUP(9.99999999999999E+307,$Q$2:Q391)+1,"")</f>
        <v>197</v>
      </c>
      <c r="R392" s="30">
        <f>IF(AND($B392=R$1),LOOKUP(9.99999999999999E+307,$R$2:R391)+1,"")</f>
        <v>197</v>
      </c>
      <c r="S392" s="314"/>
      <c r="T392" s="274"/>
      <c r="U392" s="274"/>
      <c r="Z392" s="258" t="str">
        <f t="shared" si="45"/>
        <v/>
      </c>
      <c r="AA392" s="258" t="str">
        <f t="shared" si="46"/>
        <v/>
      </c>
      <c r="AB392" s="259">
        <f t="shared" si="40"/>
        <v>0</v>
      </c>
      <c r="AC392" s="259">
        <f t="shared" si="41"/>
        <v>1807</v>
      </c>
      <c r="AD392" s="260" t="str">
        <f t="shared" si="42"/>
        <v/>
      </c>
      <c r="AE392" s="253" t="str">
        <f t="shared" si="43"/>
        <v>-</v>
      </c>
    </row>
    <row r="393" spans="1:31" ht="20.100000000000001" customHeight="1" x14ac:dyDescent="0.5">
      <c r="A393" s="30">
        <v>391</v>
      </c>
      <c r="B393" s="238"/>
      <c r="C393" s="261"/>
      <c r="D393" s="261"/>
      <c r="E393" s="273"/>
      <c r="F393" s="270"/>
      <c r="G393" s="257" t="str">
        <f t="shared" si="44"/>
        <v/>
      </c>
      <c r="H393" s="30" t="str">
        <f>IF(AND(S393=H$1),LOOKUP(9.99999999999999E+307,$H$2:H392)+1,"")</f>
        <v/>
      </c>
      <c r="I393" s="30">
        <f>IF(AND(B393=I$1),LOOKUP(9.99999999999999E+307,$I$2:I392)+1,"")</f>
        <v>198</v>
      </c>
      <c r="J393" s="30">
        <f>IF(AND(B393=J$1),LOOKUP(9.99999999999999E+307,$J$2:J392)+1,"")</f>
        <v>198</v>
      </c>
      <c r="K393" s="30">
        <f>IF(AND(B393=K$1),LOOKUP(9.99999999999999E+307,$K$2:K392)+1,"")</f>
        <v>198</v>
      </c>
      <c r="L393" s="30">
        <f>IF(AND(B393=L$1),LOOKUP(9.99999999999999E+307,$L$2:L392)+1,"")</f>
        <v>198</v>
      </c>
      <c r="M393" s="30">
        <f>IF(AND(B393=M$1),LOOKUP(9.99999999999999E+307,$M$2:M392)+1,"")</f>
        <v>198</v>
      </c>
      <c r="N393" s="30">
        <f>IF(AND($B393=N$1),LOOKUP(9.99999999999999E+307,$N$2:N392)+1,"")</f>
        <v>198</v>
      </c>
      <c r="O393" s="30">
        <f>IF(AND($B393=O$1),LOOKUP(9.99999999999999E+307,$O$2:O392)+1,"")</f>
        <v>198</v>
      </c>
      <c r="P393" s="30">
        <f>IF(AND($B393=P$1),LOOKUP(9.99999999999999E+307,$P$2:P392)+1,"")</f>
        <v>198</v>
      </c>
      <c r="Q393" s="30">
        <f>IF(AND($B393=Q$1),LOOKUP(9.99999999999999E+307,$Q$2:Q392)+1,"")</f>
        <v>198</v>
      </c>
      <c r="R393" s="30">
        <f>IF(AND($B393=R$1),LOOKUP(9.99999999999999E+307,$R$2:R392)+1,"")</f>
        <v>198</v>
      </c>
      <c r="S393" s="314"/>
      <c r="T393" s="274"/>
      <c r="U393" s="274"/>
      <c r="Z393" s="258" t="str">
        <f t="shared" si="45"/>
        <v/>
      </c>
      <c r="AA393" s="258" t="str">
        <f t="shared" si="46"/>
        <v/>
      </c>
      <c r="AB393" s="259">
        <f t="shared" si="40"/>
        <v>0</v>
      </c>
      <c r="AC393" s="259">
        <f t="shared" si="41"/>
        <v>1807</v>
      </c>
      <c r="AD393" s="260" t="str">
        <f t="shared" si="42"/>
        <v/>
      </c>
      <c r="AE393" s="253" t="str">
        <f t="shared" si="43"/>
        <v>-</v>
      </c>
    </row>
    <row r="394" spans="1:31" ht="20.100000000000001" customHeight="1" x14ac:dyDescent="0.5">
      <c r="A394" s="30">
        <v>392</v>
      </c>
      <c r="B394" s="238"/>
      <c r="C394" s="261"/>
      <c r="D394" s="261"/>
      <c r="E394" s="273"/>
      <c r="F394" s="270"/>
      <c r="G394" s="257" t="str">
        <f t="shared" si="44"/>
        <v/>
      </c>
      <c r="H394" s="30" t="str">
        <f>IF(AND(S394=H$1),LOOKUP(9.99999999999999E+307,$H$2:H393)+1,"")</f>
        <v/>
      </c>
      <c r="I394" s="30">
        <f>IF(AND(B394=I$1),LOOKUP(9.99999999999999E+307,$I$2:I393)+1,"")</f>
        <v>199</v>
      </c>
      <c r="J394" s="30">
        <f>IF(AND(B394=J$1),LOOKUP(9.99999999999999E+307,$J$2:J393)+1,"")</f>
        <v>199</v>
      </c>
      <c r="K394" s="30">
        <f>IF(AND(B394=K$1),LOOKUP(9.99999999999999E+307,$K$2:K393)+1,"")</f>
        <v>199</v>
      </c>
      <c r="L394" s="30">
        <f>IF(AND(B394=L$1),LOOKUP(9.99999999999999E+307,$L$2:L393)+1,"")</f>
        <v>199</v>
      </c>
      <c r="M394" s="30">
        <f>IF(AND(B394=M$1),LOOKUP(9.99999999999999E+307,$M$2:M393)+1,"")</f>
        <v>199</v>
      </c>
      <c r="N394" s="30">
        <f>IF(AND($B394=N$1),LOOKUP(9.99999999999999E+307,$N$2:N393)+1,"")</f>
        <v>199</v>
      </c>
      <c r="O394" s="30">
        <f>IF(AND($B394=O$1),LOOKUP(9.99999999999999E+307,$O$2:O393)+1,"")</f>
        <v>199</v>
      </c>
      <c r="P394" s="30">
        <f>IF(AND($B394=P$1),LOOKUP(9.99999999999999E+307,$P$2:P393)+1,"")</f>
        <v>199</v>
      </c>
      <c r="Q394" s="30">
        <f>IF(AND($B394=Q$1),LOOKUP(9.99999999999999E+307,$Q$2:Q393)+1,"")</f>
        <v>199</v>
      </c>
      <c r="R394" s="30">
        <f>IF(AND($B394=R$1),LOOKUP(9.99999999999999E+307,$R$2:R393)+1,"")</f>
        <v>199</v>
      </c>
      <c r="S394" s="314"/>
      <c r="T394" s="274"/>
      <c r="U394" s="274"/>
      <c r="Z394" s="258" t="str">
        <f t="shared" si="45"/>
        <v/>
      </c>
      <c r="AA394" s="258" t="str">
        <f t="shared" si="46"/>
        <v/>
      </c>
      <c r="AB394" s="259">
        <f t="shared" si="40"/>
        <v>0</v>
      </c>
      <c r="AC394" s="259">
        <f t="shared" si="41"/>
        <v>1807</v>
      </c>
      <c r="AD394" s="260" t="str">
        <f t="shared" si="42"/>
        <v/>
      </c>
      <c r="AE394" s="253" t="str">
        <f t="shared" si="43"/>
        <v>-</v>
      </c>
    </row>
    <row r="395" spans="1:31" ht="20.100000000000001" customHeight="1" x14ac:dyDescent="0.5">
      <c r="A395" s="30">
        <v>393</v>
      </c>
      <c r="B395" s="238"/>
      <c r="C395" s="261"/>
      <c r="D395" s="261"/>
      <c r="E395" s="273"/>
      <c r="F395" s="270"/>
      <c r="G395" s="257" t="str">
        <f t="shared" si="44"/>
        <v/>
      </c>
      <c r="H395" s="30" t="str">
        <f>IF(AND(S395=H$1),LOOKUP(9.99999999999999E+307,$H$2:H394)+1,"")</f>
        <v/>
      </c>
      <c r="I395" s="30">
        <f>IF(AND(B395=I$1),LOOKUP(9.99999999999999E+307,$I$2:I394)+1,"")</f>
        <v>200</v>
      </c>
      <c r="J395" s="30">
        <f>IF(AND(B395=J$1),LOOKUP(9.99999999999999E+307,$J$2:J394)+1,"")</f>
        <v>200</v>
      </c>
      <c r="K395" s="30">
        <f>IF(AND(B395=K$1),LOOKUP(9.99999999999999E+307,$K$2:K394)+1,"")</f>
        <v>200</v>
      </c>
      <c r="L395" s="30">
        <f>IF(AND(B395=L$1),LOOKUP(9.99999999999999E+307,$L$2:L394)+1,"")</f>
        <v>200</v>
      </c>
      <c r="M395" s="30">
        <f>IF(AND(B395=M$1),LOOKUP(9.99999999999999E+307,$M$2:M394)+1,"")</f>
        <v>200</v>
      </c>
      <c r="N395" s="30">
        <f>IF(AND($B395=N$1),LOOKUP(9.99999999999999E+307,$N$2:N394)+1,"")</f>
        <v>200</v>
      </c>
      <c r="O395" s="30">
        <f>IF(AND($B395=O$1),LOOKUP(9.99999999999999E+307,$O$2:O394)+1,"")</f>
        <v>200</v>
      </c>
      <c r="P395" s="30">
        <f>IF(AND($B395=P$1),LOOKUP(9.99999999999999E+307,$P$2:P394)+1,"")</f>
        <v>200</v>
      </c>
      <c r="Q395" s="30">
        <f>IF(AND($B395=Q$1),LOOKUP(9.99999999999999E+307,$Q$2:Q394)+1,"")</f>
        <v>200</v>
      </c>
      <c r="R395" s="30">
        <f>IF(AND($B395=R$1),LOOKUP(9.99999999999999E+307,$R$2:R394)+1,"")</f>
        <v>200</v>
      </c>
      <c r="S395" s="314"/>
      <c r="T395" s="274"/>
      <c r="U395" s="274"/>
      <c r="Z395" s="258" t="str">
        <f t="shared" si="45"/>
        <v/>
      </c>
      <c r="AA395" s="258" t="str">
        <f t="shared" si="46"/>
        <v/>
      </c>
      <c r="AB395" s="259">
        <f t="shared" si="40"/>
        <v>0</v>
      </c>
      <c r="AC395" s="259">
        <f t="shared" si="41"/>
        <v>1807</v>
      </c>
      <c r="AD395" s="260" t="str">
        <f t="shared" si="42"/>
        <v/>
      </c>
      <c r="AE395" s="253" t="str">
        <f t="shared" si="43"/>
        <v>-</v>
      </c>
    </row>
    <row r="396" spans="1:31" ht="20.100000000000001" customHeight="1" x14ac:dyDescent="0.5">
      <c r="A396" s="30">
        <v>394</v>
      </c>
      <c r="B396" s="238"/>
      <c r="C396" s="261"/>
      <c r="D396" s="261"/>
      <c r="E396" s="273"/>
      <c r="F396" s="270"/>
      <c r="G396" s="257" t="str">
        <f t="shared" si="44"/>
        <v/>
      </c>
      <c r="H396" s="30" t="str">
        <f>IF(AND(S396=H$1),LOOKUP(9.99999999999999E+307,$H$2:H395)+1,"")</f>
        <v/>
      </c>
      <c r="I396" s="30">
        <f>IF(AND(B396=I$1),LOOKUP(9.99999999999999E+307,$I$2:I395)+1,"")</f>
        <v>201</v>
      </c>
      <c r="J396" s="30">
        <f>IF(AND(B396=J$1),LOOKUP(9.99999999999999E+307,$J$2:J395)+1,"")</f>
        <v>201</v>
      </c>
      <c r="K396" s="30">
        <f>IF(AND(B396=K$1),LOOKUP(9.99999999999999E+307,$K$2:K395)+1,"")</f>
        <v>201</v>
      </c>
      <c r="L396" s="30">
        <f>IF(AND(B396=L$1),LOOKUP(9.99999999999999E+307,$L$2:L395)+1,"")</f>
        <v>201</v>
      </c>
      <c r="M396" s="30">
        <f>IF(AND(B396=M$1),LOOKUP(9.99999999999999E+307,$M$2:M395)+1,"")</f>
        <v>201</v>
      </c>
      <c r="N396" s="30">
        <f>IF(AND($B396=N$1),LOOKUP(9.99999999999999E+307,$N$2:N395)+1,"")</f>
        <v>201</v>
      </c>
      <c r="O396" s="30">
        <f>IF(AND($B396=O$1),LOOKUP(9.99999999999999E+307,$O$2:O395)+1,"")</f>
        <v>201</v>
      </c>
      <c r="P396" s="30">
        <f>IF(AND($B396=P$1),LOOKUP(9.99999999999999E+307,$P$2:P395)+1,"")</f>
        <v>201</v>
      </c>
      <c r="Q396" s="30">
        <f>IF(AND($B396=Q$1),LOOKUP(9.99999999999999E+307,$Q$2:Q395)+1,"")</f>
        <v>201</v>
      </c>
      <c r="R396" s="30">
        <f>IF(AND($B396=R$1),LOOKUP(9.99999999999999E+307,$R$2:R395)+1,"")</f>
        <v>201</v>
      </c>
      <c r="S396" s="314"/>
      <c r="T396" s="274"/>
      <c r="U396" s="274"/>
      <c r="Z396" s="258" t="str">
        <f t="shared" si="45"/>
        <v/>
      </c>
      <c r="AA396" s="258" t="str">
        <f t="shared" si="46"/>
        <v/>
      </c>
      <c r="AB396" s="259">
        <f t="shared" si="40"/>
        <v>0</v>
      </c>
      <c r="AC396" s="259">
        <f t="shared" si="41"/>
        <v>1807</v>
      </c>
      <c r="AD396" s="260" t="str">
        <f t="shared" si="42"/>
        <v/>
      </c>
      <c r="AE396" s="253" t="str">
        <f t="shared" si="43"/>
        <v>-</v>
      </c>
    </row>
    <row r="397" spans="1:31" ht="20.100000000000001" customHeight="1" x14ac:dyDescent="0.5">
      <c r="A397" s="30">
        <v>395</v>
      </c>
      <c r="B397" s="238"/>
      <c r="C397" s="261"/>
      <c r="D397" s="261"/>
      <c r="E397" s="273"/>
      <c r="F397" s="270"/>
      <c r="G397" s="257" t="str">
        <f t="shared" si="44"/>
        <v/>
      </c>
      <c r="H397" s="30" t="str">
        <f>IF(AND(S397=H$1),LOOKUP(9.99999999999999E+307,$H$2:H396)+1,"")</f>
        <v/>
      </c>
      <c r="I397" s="30">
        <f>IF(AND(B397=I$1),LOOKUP(9.99999999999999E+307,$I$2:I396)+1,"")</f>
        <v>202</v>
      </c>
      <c r="J397" s="30">
        <f>IF(AND(B397=J$1),LOOKUP(9.99999999999999E+307,$J$2:J396)+1,"")</f>
        <v>202</v>
      </c>
      <c r="K397" s="30">
        <f>IF(AND(B397=K$1),LOOKUP(9.99999999999999E+307,$K$2:K396)+1,"")</f>
        <v>202</v>
      </c>
      <c r="L397" s="30">
        <f>IF(AND(B397=L$1),LOOKUP(9.99999999999999E+307,$L$2:L396)+1,"")</f>
        <v>202</v>
      </c>
      <c r="M397" s="30">
        <f>IF(AND(B397=M$1),LOOKUP(9.99999999999999E+307,$M$2:M396)+1,"")</f>
        <v>202</v>
      </c>
      <c r="N397" s="30">
        <f>IF(AND($B397=N$1),LOOKUP(9.99999999999999E+307,$N$2:N396)+1,"")</f>
        <v>202</v>
      </c>
      <c r="O397" s="30">
        <f>IF(AND($B397=O$1),LOOKUP(9.99999999999999E+307,$O$2:O396)+1,"")</f>
        <v>202</v>
      </c>
      <c r="P397" s="30">
        <f>IF(AND($B397=P$1),LOOKUP(9.99999999999999E+307,$P$2:P396)+1,"")</f>
        <v>202</v>
      </c>
      <c r="Q397" s="30">
        <f>IF(AND($B397=Q$1),LOOKUP(9.99999999999999E+307,$Q$2:Q396)+1,"")</f>
        <v>202</v>
      </c>
      <c r="R397" s="30">
        <f>IF(AND($B397=R$1),LOOKUP(9.99999999999999E+307,$R$2:R396)+1,"")</f>
        <v>202</v>
      </c>
      <c r="S397" s="314"/>
      <c r="T397" s="274"/>
      <c r="U397" s="274"/>
      <c r="Z397" s="258" t="str">
        <f t="shared" si="45"/>
        <v/>
      </c>
      <c r="AA397" s="258" t="str">
        <f t="shared" si="46"/>
        <v/>
      </c>
      <c r="AB397" s="259">
        <f t="shared" si="40"/>
        <v>0</v>
      </c>
      <c r="AC397" s="259">
        <f t="shared" si="41"/>
        <v>1807</v>
      </c>
      <c r="AD397" s="260" t="str">
        <f t="shared" si="42"/>
        <v/>
      </c>
      <c r="AE397" s="253" t="str">
        <f t="shared" si="43"/>
        <v>-</v>
      </c>
    </row>
    <row r="398" spans="1:31" ht="20.100000000000001" customHeight="1" x14ac:dyDescent="0.5">
      <c r="A398" s="30">
        <v>396</v>
      </c>
      <c r="B398" s="238"/>
      <c r="C398" s="261"/>
      <c r="D398" s="261"/>
      <c r="E398" s="273"/>
      <c r="F398" s="270"/>
      <c r="G398" s="257" t="str">
        <f t="shared" si="44"/>
        <v/>
      </c>
      <c r="H398" s="30" t="str">
        <f>IF(AND(S398=H$1),LOOKUP(9.99999999999999E+307,$H$2:H397)+1,"")</f>
        <v/>
      </c>
      <c r="I398" s="30">
        <f>IF(AND(B398=I$1),LOOKUP(9.99999999999999E+307,$I$2:I397)+1,"")</f>
        <v>203</v>
      </c>
      <c r="J398" s="30">
        <f>IF(AND(B398=J$1),LOOKUP(9.99999999999999E+307,$J$2:J397)+1,"")</f>
        <v>203</v>
      </c>
      <c r="K398" s="30">
        <f>IF(AND(B398=K$1),LOOKUP(9.99999999999999E+307,$K$2:K397)+1,"")</f>
        <v>203</v>
      </c>
      <c r="L398" s="30">
        <f>IF(AND(B398=L$1),LOOKUP(9.99999999999999E+307,$L$2:L397)+1,"")</f>
        <v>203</v>
      </c>
      <c r="M398" s="30">
        <f>IF(AND(B398=M$1),LOOKUP(9.99999999999999E+307,$M$2:M397)+1,"")</f>
        <v>203</v>
      </c>
      <c r="N398" s="30">
        <f>IF(AND($B398=N$1),LOOKUP(9.99999999999999E+307,$N$2:N397)+1,"")</f>
        <v>203</v>
      </c>
      <c r="O398" s="30">
        <f>IF(AND($B398=O$1),LOOKUP(9.99999999999999E+307,$O$2:O397)+1,"")</f>
        <v>203</v>
      </c>
      <c r="P398" s="30">
        <f>IF(AND($B398=P$1),LOOKUP(9.99999999999999E+307,$P$2:P397)+1,"")</f>
        <v>203</v>
      </c>
      <c r="Q398" s="30">
        <f>IF(AND($B398=Q$1),LOOKUP(9.99999999999999E+307,$Q$2:Q397)+1,"")</f>
        <v>203</v>
      </c>
      <c r="R398" s="30">
        <f>IF(AND($B398=R$1),LOOKUP(9.99999999999999E+307,$R$2:R397)+1,"")</f>
        <v>203</v>
      </c>
      <c r="S398" s="314"/>
      <c r="T398" s="274"/>
      <c r="U398" s="274"/>
      <c r="Z398" s="258" t="str">
        <f t="shared" si="45"/>
        <v/>
      </c>
      <c r="AA398" s="258" t="str">
        <f t="shared" si="46"/>
        <v/>
      </c>
      <c r="AB398" s="259">
        <f t="shared" si="40"/>
        <v>0</v>
      </c>
      <c r="AC398" s="259">
        <f t="shared" si="41"/>
        <v>1807</v>
      </c>
      <c r="AD398" s="260" t="str">
        <f t="shared" si="42"/>
        <v/>
      </c>
      <c r="AE398" s="253" t="str">
        <f t="shared" si="43"/>
        <v>-</v>
      </c>
    </row>
    <row r="399" spans="1:31" ht="20.100000000000001" customHeight="1" x14ac:dyDescent="0.5">
      <c r="A399" s="30">
        <v>397</v>
      </c>
      <c r="B399" s="238"/>
      <c r="C399" s="261"/>
      <c r="D399" s="261"/>
      <c r="E399" s="273"/>
      <c r="F399" s="270"/>
      <c r="G399" s="257" t="str">
        <f t="shared" si="44"/>
        <v/>
      </c>
      <c r="H399" s="30" t="str">
        <f>IF(AND(S399=H$1),LOOKUP(9.99999999999999E+307,$H$2:H398)+1,"")</f>
        <v/>
      </c>
      <c r="I399" s="30">
        <f>IF(AND(B399=I$1),LOOKUP(9.99999999999999E+307,$I$2:I398)+1,"")</f>
        <v>204</v>
      </c>
      <c r="J399" s="30">
        <f>IF(AND(B399=J$1),LOOKUP(9.99999999999999E+307,$J$2:J398)+1,"")</f>
        <v>204</v>
      </c>
      <c r="K399" s="30">
        <f>IF(AND(B399=K$1),LOOKUP(9.99999999999999E+307,$K$2:K398)+1,"")</f>
        <v>204</v>
      </c>
      <c r="L399" s="30">
        <f>IF(AND(B399=L$1),LOOKUP(9.99999999999999E+307,$L$2:L398)+1,"")</f>
        <v>204</v>
      </c>
      <c r="M399" s="30">
        <f>IF(AND(B399=M$1),LOOKUP(9.99999999999999E+307,$M$2:M398)+1,"")</f>
        <v>204</v>
      </c>
      <c r="N399" s="30">
        <f>IF(AND($B399=N$1),LOOKUP(9.99999999999999E+307,$N$2:N398)+1,"")</f>
        <v>204</v>
      </c>
      <c r="O399" s="30">
        <f>IF(AND($B399=O$1),LOOKUP(9.99999999999999E+307,$O$2:O398)+1,"")</f>
        <v>204</v>
      </c>
      <c r="P399" s="30">
        <f>IF(AND($B399=P$1),LOOKUP(9.99999999999999E+307,$P$2:P398)+1,"")</f>
        <v>204</v>
      </c>
      <c r="Q399" s="30">
        <f>IF(AND($B399=Q$1),LOOKUP(9.99999999999999E+307,$Q$2:Q398)+1,"")</f>
        <v>204</v>
      </c>
      <c r="R399" s="30">
        <f>IF(AND($B399=R$1),LOOKUP(9.99999999999999E+307,$R$2:R398)+1,"")</f>
        <v>204</v>
      </c>
      <c r="S399" s="314"/>
      <c r="T399" s="274"/>
      <c r="U399" s="274"/>
      <c r="Z399" s="258" t="str">
        <f t="shared" si="45"/>
        <v/>
      </c>
      <c r="AA399" s="258" t="str">
        <f t="shared" si="46"/>
        <v/>
      </c>
      <c r="AB399" s="259">
        <f t="shared" si="40"/>
        <v>0</v>
      </c>
      <c r="AC399" s="259">
        <f t="shared" si="41"/>
        <v>1807</v>
      </c>
      <c r="AD399" s="260" t="str">
        <f t="shared" si="42"/>
        <v/>
      </c>
      <c r="AE399" s="253" t="str">
        <f t="shared" si="43"/>
        <v>-</v>
      </c>
    </row>
    <row r="400" spans="1:31" ht="20.100000000000001" customHeight="1" x14ac:dyDescent="0.5">
      <c r="A400" s="30">
        <v>398</v>
      </c>
      <c r="B400" s="238"/>
      <c r="C400" s="261"/>
      <c r="D400" s="261"/>
      <c r="E400" s="273"/>
      <c r="F400" s="270"/>
      <c r="G400" s="257" t="str">
        <f t="shared" si="44"/>
        <v/>
      </c>
      <c r="H400" s="30" t="str">
        <f>IF(AND(S400=H$1),LOOKUP(9.99999999999999E+307,$H$2:H399)+1,"")</f>
        <v/>
      </c>
      <c r="I400" s="30">
        <f>IF(AND(B400=I$1),LOOKUP(9.99999999999999E+307,$I$2:I399)+1,"")</f>
        <v>205</v>
      </c>
      <c r="J400" s="30">
        <f>IF(AND(B400=J$1),LOOKUP(9.99999999999999E+307,$J$2:J399)+1,"")</f>
        <v>205</v>
      </c>
      <c r="K400" s="30">
        <f>IF(AND(B400=K$1),LOOKUP(9.99999999999999E+307,$K$2:K399)+1,"")</f>
        <v>205</v>
      </c>
      <c r="L400" s="30">
        <f>IF(AND(B400=L$1),LOOKUP(9.99999999999999E+307,$L$2:L399)+1,"")</f>
        <v>205</v>
      </c>
      <c r="M400" s="30">
        <f>IF(AND(B400=M$1),LOOKUP(9.99999999999999E+307,$M$2:M399)+1,"")</f>
        <v>205</v>
      </c>
      <c r="N400" s="30">
        <f>IF(AND($B400=N$1),LOOKUP(9.99999999999999E+307,$N$2:N399)+1,"")</f>
        <v>205</v>
      </c>
      <c r="O400" s="30">
        <f>IF(AND($B400=O$1),LOOKUP(9.99999999999999E+307,$O$2:O399)+1,"")</f>
        <v>205</v>
      </c>
      <c r="P400" s="30">
        <f>IF(AND($B400=P$1),LOOKUP(9.99999999999999E+307,$P$2:P399)+1,"")</f>
        <v>205</v>
      </c>
      <c r="Q400" s="30">
        <f>IF(AND($B400=Q$1),LOOKUP(9.99999999999999E+307,$Q$2:Q399)+1,"")</f>
        <v>205</v>
      </c>
      <c r="R400" s="30">
        <f>IF(AND($B400=R$1),LOOKUP(9.99999999999999E+307,$R$2:R399)+1,"")</f>
        <v>205</v>
      </c>
      <c r="S400" s="314"/>
      <c r="T400" s="274"/>
      <c r="U400" s="274"/>
      <c r="Z400" s="258" t="str">
        <f t="shared" si="45"/>
        <v/>
      </c>
      <c r="AA400" s="258" t="str">
        <f t="shared" si="46"/>
        <v/>
      </c>
      <c r="AB400" s="259">
        <f t="shared" si="40"/>
        <v>0</v>
      </c>
      <c r="AC400" s="259">
        <f t="shared" si="41"/>
        <v>1807</v>
      </c>
      <c r="AD400" s="260" t="str">
        <f t="shared" si="42"/>
        <v/>
      </c>
      <c r="AE400" s="253" t="str">
        <f t="shared" si="43"/>
        <v>-</v>
      </c>
    </row>
    <row r="401" spans="1:31" ht="20.100000000000001" customHeight="1" x14ac:dyDescent="0.5">
      <c r="A401" s="30">
        <v>399</v>
      </c>
      <c r="B401" s="238"/>
      <c r="C401" s="261"/>
      <c r="D401" s="261"/>
      <c r="E401" s="273"/>
      <c r="F401" s="270"/>
      <c r="G401" s="257" t="str">
        <f t="shared" si="44"/>
        <v/>
      </c>
      <c r="H401" s="30" t="str">
        <f>IF(AND(S401=H$1),LOOKUP(9.99999999999999E+307,$H$2:H400)+1,"")</f>
        <v/>
      </c>
      <c r="I401" s="30">
        <f>IF(AND(B401=I$1),LOOKUP(9.99999999999999E+307,$I$2:I400)+1,"")</f>
        <v>206</v>
      </c>
      <c r="J401" s="30">
        <f>IF(AND(B401=J$1),LOOKUP(9.99999999999999E+307,$J$2:J400)+1,"")</f>
        <v>206</v>
      </c>
      <c r="K401" s="30">
        <f>IF(AND(B401=K$1),LOOKUP(9.99999999999999E+307,$K$2:K400)+1,"")</f>
        <v>206</v>
      </c>
      <c r="L401" s="30">
        <f>IF(AND(B401=L$1),LOOKUP(9.99999999999999E+307,$L$2:L400)+1,"")</f>
        <v>206</v>
      </c>
      <c r="M401" s="30">
        <f>IF(AND(B401=M$1),LOOKUP(9.99999999999999E+307,$M$2:M400)+1,"")</f>
        <v>206</v>
      </c>
      <c r="N401" s="30">
        <f>IF(AND($B401=N$1),LOOKUP(9.99999999999999E+307,$N$2:N400)+1,"")</f>
        <v>206</v>
      </c>
      <c r="O401" s="30">
        <f>IF(AND($B401=O$1),LOOKUP(9.99999999999999E+307,$O$2:O400)+1,"")</f>
        <v>206</v>
      </c>
      <c r="P401" s="30">
        <f>IF(AND($B401=P$1),LOOKUP(9.99999999999999E+307,$P$2:P400)+1,"")</f>
        <v>206</v>
      </c>
      <c r="Q401" s="30">
        <f>IF(AND($B401=Q$1),LOOKUP(9.99999999999999E+307,$Q$2:Q400)+1,"")</f>
        <v>206</v>
      </c>
      <c r="R401" s="30">
        <f>IF(AND($B401=R$1),LOOKUP(9.99999999999999E+307,$R$2:R400)+1,"")</f>
        <v>206</v>
      </c>
      <c r="S401" s="314"/>
      <c r="T401" s="274"/>
      <c r="U401" s="274"/>
      <c r="Z401" s="258" t="str">
        <f t="shared" si="45"/>
        <v/>
      </c>
      <c r="AA401" s="258" t="str">
        <f t="shared" si="46"/>
        <v/>
      </c>
      <c r="AB401" s="259">
        <f t="shared" si="40"/>
        <v>0</v>
      </c>
      <c r="AC401" s="259">
        <f t="shared" si="41"/>
        <v>1807</v>
      </c>
      <c r="AD401" s="260" t="str">
        <f t="shared" si="42"/>
        <v/>
      </c>
      <c r="AE401" s="253" t="str">
        <f t="shared" si="43"/>
        <v>-</v>
      </c>
    </row>
    <row r="402" spans="1:31" ht="20.100000000000001" customHeight="1" x14ac:dyDescent="0.5">
      <c r="A402" s="30">
        <v>400</v>
      </c>
      <c r="B402" s="238"/>
      <c r="C402" s="261"/>
      <c r="D402" s="261"/>
      <c r="E402" s="273"/>
      <c r="F402" s="270"/>
      <c r="G402" s="257" t="str">
        <f t="shared" si="44"/>
        <v/>
      </c>
      <c r="H402" s="30" t="str">
        <f>IF(AND(S402=H$1),LOOKUP(9.99999999999999E+307,$H$2:H401)+1,"")</f>
        <v/>
      </c>
      <c r="I402" s="30">
        <f>IF(AND(B402=I$1),LOOKUP(9.99999999999999E+307,$I$2:I401)+1,"")</f>
        <v>207</v>
      </c>
      <c r="J402" s="30">
        <f>IF(AND(B402=J$1),LOOKUP(9.99999999999999E+307,$J$2:J401)+1,"")</f>
        <v>207</v>
      </c>
      <c r="K402" s="30">
        <f>IF(AND(B402=K$1),LOOKUP(9.99999999999999E+307,$K$2:K401)+1,"")</f>
        <v>207</v>
      </c>
      <c r="L402" s="30">
        <f>IF(AND(B402=L$1),LOOKUP(9.99999999999999E+307,$L$2:L401)+1,"")</f>
        <v>207</v>
      </c>
      <c r="M402" s="30">
        <f>IF(AND(B402=M$1),LOOKUP(9.99999999999999E+307,$M$2:M401)+1,"")</f>
        <v>207</v>
      </c>
      <c r="N402" s="30">
        <f>IF(AND($B402=N$1),LOOKUP(9.99999999999999E+307,$N$2:N401)+1,"")</f>
        <v>207</v>
      </c>
      <c r="O402" s="30">
        <f>IF(AND($B402=O$1),LOOKUP(9.99999999999999E+307,$O$2:O401)+1,"")</f>
        <v>207</v>
      </c>
      <c r="P402" s="30">
        <f>IF(AND($B402=P$1),LOOKUP(9.99999999999999E+307,$P$2:P401)+1,"")</f>
        <v>207</v>
      </c>
      <c r="Q402" s="30">
        <f>IF(AND($B402=Q$1),LOOKUP(9.99999999999999E+307,$Q$2:Q401)+1,"")</f>
        <v>207</v>
      </c>
      <c r="R402" s="30">
        <f>IF(AND($B402=R$1),LOOKUP(9.99999999999999E+307,$R$2:R401)+1,"")</f>
        <v>207</v>
      </c>
      <c r="S402" s="314"/>
      <c r="T402" s="274"/>
      <c r="U402" s="274"/>
      <c r="Z402" s="258" t="str">
        <f t="shared" si="45"/>
        <v/>
      </c>
      <c r="AA402" s="258" t="str">
        <f t="shared" si="46"/>
        <v/>
      </c>
      <c r="AB402" s="259">
        <f t="shared" si="40"/>
        <v>0</v>
      </c>
      <c r="AC402" s="259">
        <f t="shared" si="41"/>
        <v>1807</v>
      </c>
      <c r="AD402" s="260" t="str">
        <f t="shared" si="42"/>
        <v/>
      </c>
      <c r="AE402" s="253" t="str">
        <f t="shared" si="43"/>
        <v>-</v>
      </c>
    </row>
    <row r="403" spans="1:31" ht="20.100000000000001" customHeight="1" x14ac:dyDescent="0.5">
      <c r="A403" s="30">
        <v>401</v>
      </c>
      <c r="B403" s="238"/>
      <c r="C403" s="261"/>
      <c r="D403" s="261"/>
      <c r="E403" s="273"/>
      <c r="F403" s="270"/>
      <c r="G403" s="257" t="str">
        <f t="shared" si="44"/>
        <v/>
      </c>
      <c r="H403" s="30" t="str">
        <f>IF(AND(S403=H$1),LOOKUP(9.99999999999999E+307,$H$2:H402)+1,"")</f>
        <v/>
      </c>
      <c r="I403" s="30">
        <f>IF(AND(B403=I$1),LOOKUP(9.99999999999999E+307,$I$2:I402)+1,"")</f>
        <v>208</v>
      </c>
      <c r="J403" s="30">
        <f>IF(AND(B403=J$1),LOOKUP(9.99999999999999E+307,$J$2:J402)+1,"")</f>
        <v>208</v>
      </c>
      <c r="K403" s="30">
        <f>IF(AND(B403=K$1),LOOKUP(9.99999999999999E+307,$K$2:K402)+1,"")</f>
        <v>208</v>
      </c>
      <c r="L403" s="30">
        <f>IF(AND(B403=L$1),LOOKUP(9.99999999999999E+307,$L$2:L402)+1,"")</f>
        <v>208</v>
      </c>
      <c r="M403" s="30">
        <f>IF(AND(B403=M$1),LOOKUP(9.99999999999999E+307,$M$2:M402)+1,"")</f>
        <v>208</v>
      </c>
      <c r="N403" s="30">
        <f>IF(AND($B403=N$1),LOOKUP(9.99999999999999E+307,$N$2:N402)+1,"")</f>
        <v>208</v>
      </c>
      <c r="O403" s="30">
        <f>IF(AND($B403=O$1),LOOKUP(9.99999999999999E+307,$O$2:O402)+1,"")</f>
        <v>208</v>
      </c>
      <c r="P403" s="30">
        <f>IF(AND($B403=P$1),LOOKUP(9.99999999999999E+307,$P$2:P402)+1,"")</f>
        <v>208</v>
      </c>
      <c r="Q403" s="30">
        <f>IF(AND($B403=Q$1),LOOKUP(9.99999999999999E+307,$Q$2:Q402)+1,"")</f>
        <v>208</v>
      </c>
      <c r="R403" s="30">
        <f>IF(AND($B403=R$1),LOOKUP(9.99999999999999E+307,$R$2:R402)+1,"")</f>
        <v>208</v>
      </c>
      <c r="S403" s="314"/>
      <c r="T403" s="274"/>
      <c r="U403" s="274"/>
      <c r="Z403" s="258" t="str">
        <f t="shared" si="45"/>
        <v/>
      </c>
      <c r="AA403" s="258" t="str">
        <f t="shared" si="46"/>
        <v/>
      </c>
      <c r="AB403" s="259">
        <f t="shared" si="40"/>
        <v>0</v>
      </c>
      <c r="AC403" s="259">
        <f t="shared" si="41"/>
        <v>1807</v>
      </c>
      <c r="AD403" s="260" t="str">
        <f t="shared" si="42"/>
        <v/>
      </c>
      <c r="AE403" s="253" t="str">
        <f t="shared" si="43"/>
        <v>-</v>
      </c>
    </row>
    <row r="404" spans="1:31" ht="20.100000000000001" customHeight="1" x14ac:dyDescent="0.5">
      <c r="A404" s="30">
        <v>402</v>
      </c>
      <c r="B404" s="238"/>
      <c r="C404" s="261"/>
      <c r="D404" s="261"/>
      <c r="E404" s="273"/>
      <c r="F404" s="270"/>
      <c r="G404" s="257" t="str">
        <f t="shared" si="44"/>
        <v/>
      </c>
      <c r="H404" s="30" t="str">
        <f>IF(AND(S404=H$1),LOOKUP(9.99999999999999E+307,$H$2:H403)+1,"")</f>
        <v/>
      </c>
      <c r="I404" s="30">
        <f>IF(AND(B404=I$1),LOOKUP(9.99999999999999E+307,$I$2:I403)+1,"")</f>
        <v>209</v>
      </c>
      <c r="J404" s="30">
        <f>IF(AND(B404=J$1),LOOKUP(9.99999999999999E+307,$J$2:J403)+1,"")</f>
        <v>209</v>
      </c>
      <c r="K404" s="30">
        <f>IF(AND(B404=K$1),LOOKUP(9.99999999999999E+307,$K$2:K403)+1,"")</f>
        <v>209</v>
      </c>
      <c r="L404" s="30">
        <f>IF(AND(B404=L$1),LOOKUP(9.99999999999999E+307,$L$2:L403)+1,"")</f>
        <v>209</v>
      </c>
      <c r="M404" s="30">
        <f>IF(AND(B404=M$1),LOOKUP(9.99999999999999E+307,$M$2:M403)+1,"")</f>
        <v>209</v>
      </c>
      <c r="N404" s="30">
        <f>IF(AND($B404=N$1),LOOKUP(9.99999999999999E+307,$N$2:N403)+1,"")</f>
        <v>209</v>
      </c>
      <c r="O404" s="30">
        <f>IF(AND($B404=O$1),LOOKUP(9.99999999999999E+307,$O$2:O403)+1,"")</f>
        <v>209</v>
      </c>
      <c r="P404" s="30">
        <f>IF(AND($B404=P$1),LOOKUP(9.99999999999999E+307,$P$2:P403)+1,"")</f>
        <v>209</v>
      </c>
      <c r="Q404" s="30">
        <f>IF(AND($B404=Q$1),LOOKUP(9.99999999999999E+307,$Q$2:Q403)+1,"")</f>
        <v>209</v>
      </c>
      <c r="R404" s="30">
        <f>IF(AND($B404=R$1),LOOKUP(9.99999999999999E+307,$R$2:R403)+1,"")</f>
        <v>209</v>
      </c>
      <c r="S404" s="314"/>
      <c r="T404" s="274"/>
      <c r="U404" s="274"/>
      <c r="Z404" s="258" t="str">
        <f t="shared" si="45"/>
        <v/>
      </c>
      <c r="AA404" s="258" t="str">
        <f t="shared" si="46"/>
        <v/>
      </c>
      <c r="AB404" s="259">
        <f t="shared" si="40"/>
        <v>0</v>
      </c>
      <c r="AC404" s="259">
        <f t="shared" si="41"/>
        <v>1807</v>
      </c>
      <c r="AD404" s="260" t="str">
        <f t="shared" si="42"/>
        <v/>
      </c>
      <c r="AE404" s="253" t="str">
        <f t="shared" si="43"/>
        <v>-</v>
      </c>
    </row>
    <row r="405" spans="1:31" ht="20.100000000000001" customHeight="1" x14ac:dyDescent="0.5">
      <c r="A405" s="30">
        <v>403</v>
      </c>
      <c r="B405" s="238"/>
      <c r="C405" s="261"/>
      <c r="D405" s="261"/>
      <c r="E405" s="270"/>
      <c r="F405" s="273"/>
      <c r="G405" s="257" t="str">
        <f t="shared" si="44"/>
        <v/>
      </c>
      <c r="H405" s="30" t="str">
        <f>IF(AND(S405=H$1),LOOKUP(9.99999999999999E+307,$H$2:H404)+1,"")</f>
        <v/>
      </c>
      <c r="I405" s="30">
        <f>IF(AND(B405=I$1),LOOKUP(9.99999999999999E+307,$I$2:I404)+1,"")</f>
        <v>210</v>
      </c>
      <c r="J405" s="30">
        <f>IF(AND(B405=J$1),LOOKUP(9.99999999999999E+307,$J$2:J404)+1,"")</f>
        <v>210</v>
      </c>
      <c r="K405" s="30">
        <f>IF(AND(B405=K$1),LOOKUP(9.99999999999999E+307,$K$2:K404)+1,"")</f>
        <v>210</v>
      </c>
      <c r="L405" s="30">
        <f>IF(AND(B405=L$1),LOOKUP(9.99999999999999E+307,$L$2:L404)+1,"")</f>
        <v>210</v>
      </c>
      <c r="M405" s="30">
        <f>IF(AND(B405=M$1),LOOKUP(9.99999999999999E+307,$M$2:M404)+1,"")</f>
        <v>210</v>
      </c>
      <c r="N405" s="30">
        <f>IF(AND($B405=N$1),LOOKUP(9.99999999999999E+307,$N$2:N404)+1,"")</f>
        <v>210</v>
      </c>
      <c r="O405" s="30">
        <f>IF(AND($B405=O$1),LOOKUP(9.99999999999999E+307,$O$2:O404)+1,"")</f>
        <v>210</v>
      </c>
      <c r="P405" s="30">
        <f>IF(AND($B405=P$1),LOOKUP(9.99999999999999E+307,$P$2:P404)+1,"")</f>
        <v>210</v>
      </c>
      <c r="Q405" s="30">
        <f>IF(AND($B405=Q$1),LOOKUP(9.99999999999999E+307,$Q$2:Q404)+1,"")</f>
        <v>210</v>
      </c>
      <c r="R405" s="30">
        <f>IF(AND($B405=R$1),LOOKUP(9.99999999999999E+307,$R$2:R404)+1,"")</f>
        <v>210</v>
      </c>
      <c r="S405" s="314"/>
      <c r="T405" s="274"/>
      <c r="U405" s="274"/>
      <c r="Z405" s="258" t="str">
        <f t="shared" si="45"/>
        <v/>
      </c>
      <c r="AA405" s="258" t="str">
        <f t="shared" si="46"/>
        <v/>
      </c>
      <c r="AB405" s="259">
        <f t="shared" si="40"/>
        <v>0</v>
      </c>
      <c r="AC405" s="259">
        <f t="shared" si="41"/>
        <v>1807</v>
      </c>
      <c r="AD405" s="260" t="str">
        <f t="shared" si="42"/>
        <v/>
      </c>
      <c r="AE405" s="253" t="str">
        <f t="shared" si="43"/>
        <v>-</v>
      </c>
    </row>
    <row r="406" spans="1:31" ht="20.100000000000001" customHeight="1" x14ac:dyDescent="0.5">
      <c r="A406" s="30">
        <v>404</v>
      </c>
      <c r="B406" s="238"/>
      <c r="C406" s="261"/>
      <c r="D406" s="261"/>
      <c r="E406" s="270"/>
      <c r="F406" s="273"/>
      <c r="G406" s="257" t="str">
        <f t="shared" si="44"/>
        <v/>
      </c>
      <c r="H406" s="30" t="str">
        <f>IF(AND(S406=H$1),LOOKUP(9.99999999999999E+307,$H$2:H405)+1,"")</f>
        <v/>
      </c>
      <c r="I406" s="30">
        <f>IF(AND(B406=I$1),LOOKUP(9.99999999999999E+307,$I$2:I405)+1,"")</f>
        <v>211</v>
      </c>
      <c r="J406" s="30">
        <f>IF(AND(B406=J$1),LOOKUP(9.99999999999999E+307,$J$2:J405)+1,"")</f>
        <v>211</v>
      </c>
      <c r="K406" s="30">
        <f>IF(AND(B406=K$1),LOOKUP(9.99999999999999E+307,$K$2:K405)+1,"")</f>
        <v>211</v>
      </c>
      <c r="L406" s="30">
        <f>IF(AND(B406=L$1),LOOKUP(9.99999999999999E+307,$L$2:L405)+1,"")</f>
        <v>211</v>
      </c>
      <c r="M406" s="30">
        <f>IF(AND(B406=M$1),LOOKUP(9.99999999999999E+307,$M$2:M405)+1,"")</f>
        <v>211</v>
      </c>
      <c r="N406" s="30">
        <f>IF(AND($B406=N$1),LOOKUP(9.99999999999999E+307,$N$2:N405)+1,"")</f>
        <v>211</v>
      </c>
      <c r="O406" s="30">
        <f>IF(AND($B406=O$1),LOOKUP(9.99999999999999E+307,$O$2:O405)+1,"")</f>
        <v>211</v>
      </c>
      <c r="P406" s="30">
        <f>IF(AND($B406=P$1),LOOKUP(9.99999999999999E+307,$P$2:P405)+1,"")</f>
        <v>211</v>
      </c>
      <c r="Q406" s="30">
        <f>IF(AND($B406=Q$1),LOOKUP(9.99999999999999E+307,$Q$2:Q405)+1,"")</f>
        <v>211</v>
      </c>
      <c r="R406" s="30">
        <f>IF(AND($B406=R$1),LOOKUP(9.99999999999999E+307,$R$2:R405)+1,"")</f>
        <v>211</v>
      </c>
      <c r="S406" s="314"/>
      <c r="T406" s="274"/>
      <c r="U406" s="274"/>
      <c r="Z406" s="258" t="str">
        <f t="shared" si="45"/>
        <v/>
      </c>
      <c r="AA406" s="258" t="str">
        <f t="shared" si="46"/>
        <v/>
      </c>
      <c r="AB406" s="259">
        <f t="shared" si="40"/>
        <v>0</v>
      </c>
      <c r="AC406" s="259">
        <f t="shared" si="41"/>
        <v>1807</v>
      </c>
      <c r="AD406" s="260" t="str">
        <f t="shared" si="42"/>
        <v/>
      </c>
      <c r="AE406" s="253" t="str">
        <f t="shared" si="43"/>
        <v>-</v>
      </c>
    </row>
    <row r="407" spans="1:31" ht="20.100000000000001" customHeight="1" x14ac:dyDescent="0.5">
      <c r="A407" s="30">
        <v>405</v>
      </c>
      <c r="B407" s="238"/>
      <c r="C407" s="261"/>
      <c r="D407" s="261"/>
      <c r="E407" s="270"/>
      <c r="F407" s="273"/>
      <c r="G407" s="257" t="str">
        <f t="shared" si="44"/>
        <v/>
      </c>
      <c r="H407" s="30" t="str">
        <f>IF(AND(S407=H$1),LOOKUP(9.99999999999999E+307,$H$2:H406)+1,"")</f>
        <v/>
      </c>
      <c r="I407" s="30">
        <f>IF(AND(B407=I$1),LOOKUP(9.99999999999999E+307,$I$2:I406)+1,"")</f>
        <v>212</v>
      </c>
      <c r="J407" s="30">
        <f>IF(AND(B407=J$1),LOOKUP(9.99999999999999E+307,$J$2:J406)+1,"")</f>
        <v>212</v>
      </c>
      <c r="K407" s="30">
        <f>IF(AND(B407=K$1),LOOKUP(9.99999999999999E+307,$K$2:K406)+1,"")</f>
        <v>212</v>
      </c>
      <c r="L407" s="30">
        <f>IF(AND(B407=L$1),LOOKUP(9.99999999999999E+307,$L$2:L406)+1,"")</f>
        <v>212</v>
      </c>
      <c r="M407" s="30">
        <f>IF(AND(B407=M$1),LOOKUP(9.99999999999999E+307,$M$2:M406)+1,"")</f>
        <v>212</v>
      </c>
      <c r="N407" s="30">
        <f>IF(AND($B407=N$1),LOOKUP(9.99999999999999E+307,$N$2:N406)+1,"")</f>
        <v>212</v>
      </c>
      <c r="O407" s="30">
        <f>IF(AND($B407=O$1),LOOKUP(9.99999999999999E+307,$O$2:O406)+1,"")</f>
        <v>212</v>
      </c>
      <c r="P407" s="30">
        <f>IF(AND($B407=P$1),LOOKUP(9.99999999999999E+307,$P$2:P406)+1,"")</f>
        <v>212</v>
      </c>
      <c r="Q407" s="30">
        <f>IF(AND($B407=Q$1),LOOKUP(9.99999999999999E+307,$Q$2:Q406)+1,"")</f>
        <v>212</v>
      </c>
      <c r="R407" s="30">
        <f>IF(AND($B407=R$1),LOOKUP(9.99999999999999E+307,$R$2:R406)+1,"")</f>
        <v>212</v>
      </c>
      <c r="S407" s="314"/>
      <c r="T407" s="274"/>
      <c r="U407" s="274"/>
      <c r="Z407" s="258" t="str">
        <f t="shared" si="45"/>
        <v/>
      </c>
      <c r="AA407" s="258" t="str">
        <f t="shared" si="46"/>
        <v/>
      </c>
      <c r="AB407" s="259">
        <f t="shared" si="40"/>
        <v>0</v>
      </c>
      <c r="AC407" s="259">
        <f t="shared" si="41"/>
        <v>1807</v>
      </c>
      <c r="AD407" s="260" t="str">
        <f t="shared" si="42"/>
        <v/>
      </c>
      <c r="AE407" s="253" t="str">
        <f t="shared" si="43"/>
        <v>-</v>
      </c>
    </row>
    <row r="408" spans="1:31" ht="20.100000000000001" customHeight="1" x14ac:dyDescent="0.5">
      <c r="A408" s="30">
        <v>406</v>
      </c>
      <c r="B408" s="238"/>
      <c r="C408" s="261"/>
      <c r="D408" s="261"/>
      <c r="E408" s="270"/>
      <c r="F408" s="273"/>
      <c r="G408" s="257" t="str">
        <f t="shared" si="44"/>
        <v/>
      </c>
      <c r="H408" s="30" t="str">
        <f>IF(AND(S408=H$1),LOOKUP(9.99999999999999E+307,$H$2:H407)+1,"")</f>
        <v/>
      </c>
      <c r="I408" s="30">
        <f>IF(AND(B408=I$1),LOOKUP(9.99999999999999E+307,$I$2:I407)+1,"")</f>
        <v>213</v>
      </c>
      <c r="J408" s="30">
        <f>IF(AND(B408=J$1),LOOKUP(9.99999999999999E+307,$J$2:J407)+1,"")</f>
        <v>213</v>
      </c>
      <c r="K408" s="30">
        <f>IF(AND(B408=K$1),LOOKUP(9.99999999999999E+307,$K$2:K407)+1,"")</f>
        <v>213</v>
      </c>
      <c r="L408" s="30">
        <f>IF(AND(B408=L$1),LOOKUP(9.99999999999999E+307,$L$2:L407)+1,"")</f>
        <v>213</v>
      </c>
      <c r="M408" s="30">
        <f>IF(AND(B408=M$1),LOOKUP(9.99999999999999E+307,$M$2:M407)+1,"")</f>
        <v>213</v>
      </c>
      <c r="N408" s="30">
        <f>IF(AND($B408=N$1),LOOKUP(9.99999999999999E+307,$N$2:N407)+1,"")</f>
        <v>213</v>
      </c>
      <c r="O408" s="30">
        <f>IF(AND($B408=O$1),LOOKUP(9.99999999999999E+307,$O$2:O407)+1,"")</f>
        <v>213</v>
      </c>
      <c r="P408" s="30">
        <f>IF(AND($B408=P$1),LOOKUP(9.99999999999999E+307,$P$2:P407)+1,"")</f>
        <v>213</v>
      </c>
      <c r="Q408" s="30">
        <f>IF(AND($B408=Q$1),LOOKUP(9.99999999999999E+307,$Q$2:Q407)+1,"")</f>
        <v>213</v>
      </c>
      <c r="R408" s="30">
        <f>IF(AND($B408=R$1),LOOKUP(9.99999999999999E+307,$R$2:R407)+1,"")</f>
        <v>213</v>
      </c>
      <c r="S408" s="314"/>
      <c r="T408" s="274"/>
      <c r="U408" s="274"/>
      <c r="Z408" s="258" t="str">
        <f t="shared" si="45"/>
        <v/>
      </c>
      <c r="AA408" s="258" t="str">
        <f t="shared" si="46"/>
        <v/>
      </c>
      <c r="AB408" s="259">
        <f t="shared" si="40"/>
        <v>0</v>
      </c>
      <c r="AC408" s="259">
        <f t="shared" si="41"/>
        <v>1807</v>
      </c>
      <c r="AD408" s="260" t="str">
        <f t="shared" si="42"/>
        <v/>
      </c>
      <c r="AE408" s="253" t="str">
        <f t="shared" si="43"/>
        <v>-</v>
      </c>
    </row>
    <row r="409" spans="1:31" ht="20.100000000000001" customHeight="1" x14ac:dyDescent="0.5">
      <c r="A409" s="30">
        <v>407</v>
      </c>
      <c r="B409" s="238"/>
      <c r="C409" s="261"/>
      <c r="D409" s="261"/>
      <c r="E409" s="270"/>
      <c r="F409" s="273"/>
      <c r="G409" s="257" t="str">
        <f t="shared" si="44"/>
        <v/>
      </c>
      <c r="H409" s="30" t="str">
        <f>IF(AND(S409=H$1),LOOKUP(9.99999999999999E+307,$H$2:H408)+1,"")</f>
        <v/>
      </c>
      <c r="I409" s="30">
        <f>IF(AND(B409=I$1),LOOKUP(9.99999999999999E+307,$I$2:I408)+1,"")</f>
        <v>214</v>
      </c>
      <c r="J409" s="30">
        <f>IF(AND(B409=J$1),LOOKUP(9.99999999999999E+307,$J$2:J408)+1,"")</f>
        <v>214</v>
      </c>
      <c r="K409" s="30">
        <f>IF(AND(B409=K$1),LOOKUP(9.99999999999999E+307,$K$2:K408)+1,"")</f>
        <v>214</v>
      </c>
      <c r="L409" s="30">
        <f>IF(AND(B409=L$1),LOOKUP(9.99999999999999E+307,$L$2:L408)+1,"")</f>
        <v>214</v>
      </c>
      <c r="M409" s="30">
        <f>IF(AND(B409=M$1),LOOKUP(9.99999999999999E+307,$M$2:M408)+1,"")</f>
        <v>214</v>
      </c>
      <c r="N409" s="30">
        <f>IF(AND($B409=N$1),LOOKUP(9.99999999999999E+307,$N$2:N408)+1,"")</f>
        <v>214</v>
      </c>
      <c r="O409" s="30">
        <f>IF(AND($B409=O$1),LOOKUP(9.99999999999999E+307,$O$2:O408)+1,"")</f>
        <v>214</v>
      </c>
      <c r="P409" s="30">
        <f>IF(AND($B409=P$1),LOOKUP(9.99999999999999E+307,$P$2:P408)+1,"")</f>
        <v>214</v>
      </c>
      <c r="Q409" s="30">
        <f>IF(AND($B409=Q$1),LOOKUP(9.99999999999999E+307,$Q$2:Q408)+1,"")</f>
        <v>214</v>
      </c>
      <c r="R409" s="30">
        <f>IF(AND($B409=R$1),LOOKUP(9.99999999999999E+307,$R$2:R408)+1,"")</f>
        <v>214</v>
      </c>
      <c r="S409" s="314"/>
      <c r="T409" s="274"/>
      <c r="U409" s="274"/>
      <c r="Z409" s="258" t="str">
        <f t="shared" si="45"/>
        <v/>
      </c>
      <c r="AA409" s="258" t="str">
        <f t="shared" si="46"/>
        <v/>
      </c>
      <c r="AB409" s="259">
        <f t="shared" si="40"/>
        <v>0</v>
      </c>
      <c r="AC409" s="259">
        <f t="shared" si="41"/>
        <v>1807</v>
      </c>
      <c r="AD409" s="260" t="str">
        <f t="shared" si="42"/>
        <v/>
      </c>
      <c r="AE409" s="253" t="str">
        <f t="shared" si="43"/>
        <v>-</v>
      </c>
    </row>
    <row r="410" spans="1:31" ht="20.100000000000001" customHeight="1" x14ac:dyDescent="0.5">
      <c r="A410" s="30">
        <v>408</v>
      </c>
      <c r="B410" s="238"/>
      <c r="C410" s="261"/>
      <c r="D410" s="261"/>
      <c r="E410" s="270"/>
      <c r="F410" s="273"/>
      <c r="G410" s="257" t="str">
        <f t="shared" si="44"/>
        <v/>
      </c>
      <c r="H410" s="30" t="str">
        <f>IF(AND(S410=H$1),LOOKUP(9.99999999999999E+307,$H$2:H409)+1,"")</f>
        <v/>
      </c>
      <c r="I410" s="30">
        <f>IF(AND(B410=I$1),LOOKUP(9.99999999999999E+307,$I$2:I409)+1,"")</f>
        <v>215</v>
      </c>
      <c r="J410" s="30">
        <f>IF(AND(B410=J$1),LOOKUP(9.99999999999999E+307,$J$2:J409)+1,"")</f>
        <v>215</v>
      </c>
      <c r="K410" s="30">
        <f>IF(AND(B410=K$1),LOOKUP(9.99999999999999E+307,$K$2:K409)+1,"")</f>
        <v>215</v>
      </c>
      <c r="L410" s="30">
        <f>IF(AND(B410=L$1),LOOKUP(9.99999999999999E+307,$L$2:L409)+1,"")</f>
        <v>215</v>
      </c>
      <c r="M410" s="30">
        <f>IF(AND(B410=M$1),LOOKUP(9.99999999999999E+307,$M$2:M409)+1,"")</f>
        <v>215</v>
      </c>
      <c r="N410" s="30">
        <f>IF(AND($B410=N$1),LOOKUP(9.99999999999999E+307,$N$2:N409)+1,"")</f>
        <v>215</v>
      </c>
      <c r="O410" s="30">
        <f>IF(AND($B410=O$1),LOOKUP(9.99999999999999E+307,$O$2:O409)+1,"")</f>
        <v>215</v>
      </c>
      <c r="P410" s="30">
        <f>IF(AND($B410=P$1),LOOKUP(9.99999999999999E+307,$P$2:P409)+1,"")</f>
        <v>215</v>
      </c>
      <c r="Q410" s="30">
        <f>IF(AND($B410=Q$1),LOOKUP(9.99999999999999E+307,$Q$2:Q409)+1,"")</f>
        <v>215</v>
      </c>
      <c r="R410" s="30">
        <f>IF(AND($B410=R$1),LOOKUP(9.99999999999999E+307,$R$2:R409)+1,"")</f>
        <v>215</v>
      </c>
      <c r="S410" s="314"/>
      <c r="T410" s="274"/>
      <c r="U410" s="274"/>
      <c r="Z410" s="258" t="str">
        <f t="shared" si="45"/>
        <v/>
      </c>
      <c r="AA410" s="258" t="str">
        <f t="shared" si="46"/>
        <v/>
      </c>
      <c r="AB410" s="259">
        <f t="shared" si="40"/>
        <v>0</v>
      </c>
      <c r="AC410" s="259">
        <f t="shared" si="41"/>
        <v>1807</v>
      </c>
      <c r="AD410" s="260" t="str">
        <f t="shared" si="42"/>
        <v/>
      </c>
      <c r="AE410" s="253" t="str">
        <f t="shared" si="43"/>
        <v>-</v>
      </c>
    </row>
    <row r="411" spans="1:31" ht="20.100000000000001" customHeight="1" x14ac:dyDescent="0.5">
      <c r="A411" s="30">
        <v>409</v>
      </c>
      <c r="B411" s="238"/>
      <c r="C411" s="261"/>
      <c r="D411" s="261"/>
      <c r="E411" s="270"/>
      <c r="F411" s="273"/>
      <c r="G411" s="257" t="str">
        <f t="shared" si="44"/>
        <v/>
      </c>
      <c r="H411" s="30" t="str">
        <f>IF(AND(S411=H$1),LOOKUP(9.99999999999999E+307,$H$2:H410)+1,"")</f>
        <v/>
      </c>
      <c r="I411" s="30">
        <f>IF(AND(B411=I$1),LOOKUP(9.99999999999999E+307,$I$2:I410)+1,"")</f>
        <v>216</v>
      </c>
      <c r="J411" s="30">
        <f>IF(AND(B411=J$1),LOOKUP(9.99999999999999E+307,$J$2:J410)+1,"")</f>
        <v>216</v>
      </c>
      <c r="K411" s="30">
        <f>IF(AND(B411=K$1),LOOKUP(9.99999999999999E+307,$K$2:K410)+1,"")</f>
        <v>216</v>
      </c>
      <c r="L411" s="30">
        <f>IF(AND(B411=L$1),LOOKUP(9.99999999999999E+307,$L$2:L410)+1,"")</f>
        <v>216</v>
      </c>
      <c r="M411" s="30">
        <f>IF(AND(B411=M$1),LOOKUP(9.99999999999999E+307,$M$2:M410)+1,"")</f>
        <v>216</v>
      </c>
      <c r="N411" s="30">
        <f>IF(AND($B411=N$1),LOOKUP(9.99999999999999E+307,$N$2:N410)+1,"")</f>
        <v>216</v>
      </c>
      <c r="O411" s="30">
        <f>IF(AND($B411=O$1),LOOKUP(9.99999999999999E+307,$O$2:O410)+1,"")</f>
        <v>216</v>
      </c>
      <c r="P411" s="30">
        <f>IF(AND($B411=P$1),LOOKUP(9.99999999999999E+307,$P$2:P410)+1,"")</f>
        <v>216</v>
      </c>
      <c r="Q411" s="30">
        <f>IF(AND($B411=Q$1),LOOKUP(9.99999999999999E+307,$Q$2:Q410)+1,"")</f>
        <v>216</v>
      </c>
      <c r="R411" s="30">
        <f>IF(AND($B411=R$1),LOOKUP(9.99999999999999E+307,$R$2:R410)+1,"")</f>
        <v>216</v>
      </c>
      <c r="S411" s="314"/>
      <c r="T411" s="274"/>
      <c r="U411" s="274"/>
      <c r="Z411" s="258" t="str">
        <f t="shared" si="45"/>
        <v/>
      </c>
      <c r="AA411" s="258" t="str">
        <f t="shared" si="46"/>
        <v/>
      </c>
      <c r="AB411" s="259">
        <f t="shared" si="40"/>
        <v>0</v>
      </c>
      <c r="AC411" s="259">
        <f t="shared" si="41"/>
        <v>1807</v>
      </c>
      <c r="AD411" s="260" t="str">
        <f t="shared" si="42"/>
        <v/>
      </c>
      <c r="AE411" s="253" t="str">
        <f t="shared" si="43"/>
        <v>-</v>
      </c>
    </row>
    <row r="412" spans="1:31" ht="20.100000000000001" customHeight="1" x14ac:dyDescent="0.5">
      <c r="A412" s="30">
        <v>410</v>
      </c>
      <c r="B412" s="238"/>
      <c r="C412" s="261"/>
      <c r="D412" s="261"/>
      <c r="E412" s="270"/>
      <c r="F412" s="273"/>
      <c r="G412" s="257" t="str">
        <f t="shared" si="44"/>
        <v/>
      </c>
      <c r="H412" s="30" t="str">
        <f>IF(AND(S412=H$1),LOOKUP(9.99999999999999E+307,$H$2:H411)+1,"")</f>
        <v/>
      </c>
      <c r="I412" s="30">
        <f>IF(AND(B412=I$1),LOOKUP(9.99999999999999E+307,$I$2:I411)+1,"")</f>
        <v>217</v>
      </c>
      <c r="J412" s="30">
        <f>IF(AND(B412=J$1),LOOKUP(9.99999999999999E+307,$J$2:J411)+1,"")</f>
        <v>217</v>
      </c>
      <c r="K412" s="30">
        <f>IF(AND(B412=K$1),LOOKUP(9.99999999999999E+307,$K$2:K411)+1,"")</f>
        <v>217</v>
      </c>
      <c r="L412" s="30">
        <f>IF(AND(B412=L$1),LOOKUP(9.99999999999999E+307,$L$2:L411)+1,"")</f>
        <v>217</v>
      </c>
      <c r="M412" s="30">
        <f>IF(AND(B412=M$1),LOOKUP(9.99999999999999E+307,$M$2:M411)+1,"")</f>
        <v>217</v>
      </c>
      <c r="N412" s="30">
        <f>IF(AND($B412=N$1),LOOKUP(9.99999999999999E+307,$N$2:N411)+1,"")</f>
        <v>217</v>
      </c>
      <c r="O412" s="30">
        <f>IF(AND($B412=O$1),LOOKUP(9.99999999999999E+307,$O$2:O411)+1,"")</f>
        <v>217</v>
      </c>
      <c r="P412" s="30">
        <f>IF(AND($B412=P$1),LOOKUP(9.99999999999999E+307,$P$2:P411)+1,"")</f>
        <v>217</v>
      </c>
      <c r="Q412" s="30">
        <f>IF(AND($B412=Q$1),LOOKUP(9.99999999999999E+307,$Q$2:Q411)+1,"")</f>
        <v>217</v>
      </c>
      <c r="R412" s="30">
        <f>IF(AND($B412=R$1),LOOKUP(9.99999999999999E+307,$R$2:R411)+1,"")</f>
        <v>217</v>
      </c>
      <c r="S412" s="314"/>
      <c r="T412" s="274"/>
      <c r="U412" s="274"/>
      <c r="Z412" s="258" t="str">
        <f t="shared" si="45"/>
        <v/>
      </c>
      <c r="AA412" s="258" t="str">
        <f t="shared" si="46"/>
        <v/>
      </c>
      <c r="AB412" s="259">
        <f t="shared" si="40"/>
        <v>0</v>
      </c>
      <c r="AC412" s="259">
        <f t="shared" si="41"/>
        <v>1807</v>
      </c>
      <c r="AD412" s="260" t="str">
        <f t="shared" si="42"/>
        <v/>
      </c>
      <c r="AE412" s="253" t="str">
        <f t="shared" si="43"/>
        <v>-</v>
      </c>
    </row>
    <row r="413" spans="1:31" ht="20.100000000000001" customHeight="1" x14ac:dyDescent="0.5">
      <c r="A413" s="30">
        <v>411</v>
      </c>
      <c r="B413" s="238"/>
      <c r="C413" s="261"/>
      <c r="D413" s="261"/>
      <c r="E413" s="270"/>
      <c r="F413" s="273"/>
      <c r="G413" s="257" t="str">
        <f t="shared" si="44"/>
        <v/>
      </c>
      <c r="H413" s="30" t="str">
        <f>IF(AND(S413=H$1),LOOKUP(9.99999999999999E+307,$H$2:H412)+1,"")</f>
        <v/>
      </c>
      <c r="I413" s="30">
        <f>IF(AND(B413=I$1),LOOKUP(9.99999999999999E+307,$I$2:I412)+1,"")</f>
        <v>218</v>
      </c>
      <c r="J413" s="30">
        <f>IF(AND(B413=J$1),LOOKUP(9.99999999999999E+307,$J$2:J412)+1,"")</f>
        <v>218</v>
      </c>
      <c r="K413" s="30">
        <f>IF(AND(B413=K$1),LOOKUP(9.99999999999999E+307,$K$2:K412)+1,"")</f>
        <v>218</v>
      </c>
      <c r="L413" s="30">
        <f>IF(AND(B413=L$1),LOOKUP(9.99999999999999E+307,$L$2:L412)+1,"")</f>
        <v>218</v>
      </c>
      <c r="M413" s="30">
        <f>IF(AND(B413=M$1),LOOKUP(9.99999999999999E+307,$M$2:M412)+1,"")</f>
        <v>218</v>
      </c>
      <c r="N413" s="30">
        <f>IF(AND($B413=N$1),LOOKUP(9.99999999999999E+307,$N$2:N412)+1,"")</f>
        <v>218</v>
      </c>
      <c r="O413" s="30">
        <f>IF(AND($B413=O$1),LOOKUP(9.99999999999999E+307,$O$2:O412)+1,"")</f>
        <v>218</v>
      </c>
      <c r="P413" s="30">
        <f>IF(AND($B413=P$1),LOOKUP(9.99999999999999E+307,$P$2:P412)+1,"")</f>
        <v>218</v>
      </c>
      <c r="Q413" s="30">
        <f>IF(AND($B413=Q$1),LOOKUP(9.99999999999999E+307,$Q$2:Q412)+1,"")</f>
        <v>218</v>
      </c>
      <c r="R413" s="30">
        <f>IF(AND($B413=R$1),LOOKUP(9.99999999999999E+307,$R$2:R412)+1,"")</f>
        <v>218</v>
      </c>
      <c r="S413" s="314"/>
      <c r="T413" s="274"/>
      <c r="U413" s="274"/>
      <c r="Z413" s="258" t="str">
        <f t="shared" si="45"/>
        <v/>
      </c>
      <c r="AA413" s="258" t="str">
        <f t="shared" si="46"/>
        <v/>
      </c>
      <c r="AB413" s="259">
        <f t="shared" si="40"/>
        <v>0</v>
      </c>
      <c r="AC413" s="259">
        <f t="shared" si="41"/>
        <v>1807</v>
      </c>
      <c r="AD413" s="260" t="str">
        <f t="shared" si="42"/>
        <v/>
      </c>
      <c r="AE413" s="253" t="str">
        <f t="shared" si="43"/>
        <v>-</v>
      </c>
    </row>
    <row r="414" spans="1:31" ht="20.100000000000001" customHeight="1" x14ac:dyDescent="0.5">
      <c r="A414" s="30">
        <v>412</v>
      </c>
      <c r="B414" s="238"/>
      <c r="C414" s="261"/>
      <c r="D414" s="261"/>
      <c r="E414" s="270"/>
      <c r="F414" s="273"/>
      <c r="G414" s="257" t="str">
        <f t="shared" si="44"/>
        <v/>
      </c>
      <c r="H414" s="30" t="str">
        <f>IF(AND(S414=H$1),LOOKUP(9.99999999999999E+307,$H$2:H413)+1,"")</f>
        <v/>
      </c>
      <c r="I414" s="30">
        <f>IF(AND(B414=I$1),LOOKUP(9.99999999999999E+307,$I$2:I413)+1,"")</f>
        <v>219</v>
      </c>
      <c r="J414" s="30">
        <f>IF(AND(B414=J$1),LOOKUP(9.99999999999999E+307,$J$2:J413)+1,"")</f>
        <v>219</v>
      </c>
      <c r="K414" s="30">
        <f>IF(AND(B414=K$1),LOOKUP(9.99999999999999E+307,$K$2:K413)+1,"")</f>
        <v>219</v>
      </c>
      <c r="L414" s="30">
        <f>IF(AND(B414=L$1),LOOKUP(9.99999999999999E+307,$L$2:L413)+1,"")</f>
        <v>219</v>
      </c>
      <c r="M414" s="30">
        <f>IF(AND(B414=M$1),LOOKUP(9.99999999999999E+307,$M$2:M413)+1,"")</f>
        <v>219</v>
      </c>
      <c r="N414" s="30">
        <f>IF(AND($B414=N$1),LOOKUP(9.99999999999999E+307,$N$2:N413)+1,"")</f>
        <v>219</v>
      </c>
      <c r="O414" s="30">
        <f>IF(AND($B414=O$1),LOOKUP(9.99999999999999E+307,$O$2:O413)+1,"")</f>
        <v>219</v>
      </c>
      <c r="P414" s="30">
        <f>IF(AND($B414=P$1),LOOKUP(9.99999999999999E+307,$P$2:P413)+1,"")</f>
        <v>219</v>
      </c>
      <c r="Q414" s="30">
        <f>IF(AND($B414=Q$1),LOOKUP(9.99999999999999E+307,$Q$2:Q413)+1,"")</f>
        <v>219</v>
      </c>
      <c r="R414" s="30">
        <f>IF(AND($B414=R$1),LOOKUP(9.99999999999999E+307,$R$2:R413)+1,"")</f>
        <v>219</v>
      </c>
      <c r="S414" s="314"/>
      <c r="T414" s="274"/>
      <c r="U414" s="274"/>
      <c r="Z414" s="258" t="str">
        <f t="shared" si="45"/>
        <v/>
      </c>
      <c r="AA414" s="258" t="str">
        <f t="shared" si="46"/>
        <v/>
      </c>
      <c r="AB414" s="259">
        <f t="shared" si="40"/>
        <v>0</v>
      </c>
      <c r="AC414" s="259">
        <f t="shared" si="41"/>
        <v>1807</v>
      </c>
      <c r="AD414" s="260" t="str">
        <f t="shared" si="42"/>
        <v/>
      </c>
      <c r="AE414" s="253" t="str">
        <f t="shared" si="43"/>
        <v>-</v>
      </c>
    </row>
    <row r="415" spans="1:31" ht="20.100000000000001" customHeight="1" x14ac:dyDescent="0.5">
      <c r="A415" s="30">
        <v>413</v>
      </c>
      <c r="B415" s="238"/>
      <c r="C415" s="261"/>
      <c r="D415" s="261"/>
      <c r="E415" s="270"/>
      <c r="F415" s="273"/>
      <c r="G415" s="257" t="str">
        <f t="shared" si="44"/>
        <v/>
      </c>
      <c r="H415" s="30" t="str">
        <f>IF(AND(S415=H$1),LOOKUP(9.99999999999999E+307,$H$2:H414)+1,"")</f>
        <v/>
      </c>
      <c r="I415" s="30">
        <f>IF(AND(B415=I$1),LOOKUP(9.99999999999999E+307,$I$2:I414)+1,"")</f>
        <v>220</v>
      </c>
      <c r="J415" s="30">
        <f>IF(AND(B415=J$1),LOOKUP(9.99999999999999E+307,$J$2:J414)+1,"")</f>
        <v>220</v>
      </c>
      <c r="K415" s="30">
        <f>IF(AND(B415=K$1),LOOKUP(9.99999999999999E+307,$K$2:K414)+1,"")</f>
        <v>220</v>
      </c>
      <c r="L415" s="30">
        <f>IF(AND(B415=L$1),LOOKUP(9.99999999999999E+307,$L$2:L414)+1,"")</f>
        <v>220</v>
      </c>
      <c r="M415" s="30">
        <f>IF(AND(B415=M$1),LOOKUP(9.99999999999999E+307,$M$2:M414)+1,"")</f>
        <v>220</v>
      </c>
      <c r="N415" s="30">
        <f>IF(AND($B415=N$1),LOOKUP(9.99999999999999E+307,$N$2:N414)+1,"")</f>
        <v>220</v>
      </c>
      <c r="O415" s="30">
        <f>IF(AND($B415=O$1),LOOKUP(9.99999999999999E+307,$O$2:O414)+1,"")</f>
        <v>220</v>
      </c>
      <c r="P415" s="30">
        <f>IF(AND($B415=P$1),LOOKUP(9.99999999999999E+307,$P$2:P414)+1,"")</f>
        <v>220</v>
      </c>
      <c r="Q415" s="30">
        <f>IF(AND($B415=Q$1),LOOKUP(9.99999999999999E+307,$Q$2:Q414)+1,"")</f>
        <v>220</v>
      </c>
      <c r="R415" s="30">
        <f>IF(AND($B415=R$1),LOOKUP(9.99999999999999E+307,$R$2:R414)+1,"")</f>
        <v>220</v>
      </c>
      <c r="S415" s="314"/>
      <c r="T415" s="274"/>
      <c r="U415" s="274"/>
      <c r="Z415" s="258" t="str">
        <f t="shared" si="45"/>
        <v/>
      </c>
      <c r="AA415" s="258" t="str">
        <f t="shared" si="46"/>
        <v/>
      </c>
      <c r="AB415" s="259">
        <f t="shared" si="40"/>
        <v>0</v>
      </c>
      <c r="AC415" s="259">
        <f t="shared" si="41"/>
        <v>1807</v>
      </c>
      <c r="AD415" s="260" t="str">
        <f t="shared" si="42"/>
        <v/>
      </c>
      <c r="AE415" s="253" t="str">
        <f t="shared" si="43"/>
        <v>-</v>
      </c>
    </row>
    <row r="416" spans="1:31" ht="20.100000000000001" customHeight="1" x14ac:dyDescent="0.5">
      <c r="A416" s="30">
        <v>414</v>
      </c>
      <c r="B416" s="238"/>
      <c r="C416" s="261"/>
      <c r="D416" s="261"/>
      <c r="E416" s="270"/>
      <c r="F416" s="273"/>
      <c r="G416" s="257" t="str">
        <f t="shared" si="44"/>
        <v/>
      </c>
      <c r="H416" s="30" t="str">
        <f>IF(AND(S416=H$1),LOOKUP(9.99999999999999E+307,$H$2:H415)+1,"")</f>
        <v/>
      </c>
      <c r="I416" s="30">
        <f>IF(AND(B416=I$1),LOOKUP(9.99999999999999E+307,$I$2:I415)+1,"")</f>
        <v>221</v>
      </c>
      <c r="J416" s="30">
        <f>IF(AND(B416=J$1),LOOKUP(9.99999999999999E+307,$J$2:J415)+1,"")</f>
        <v>221</v>
      </c>
      <c r="K416" s="30">
        <f>IF(AND(B416=K$1),LOOKUP(9.99999999999999E+307,$K$2:K415)+1,"")</f>
        <v>221</v>
      </c>
      <c r="L416" s="30">
        <f>IF(AND(B416=L$1),LOOKUP(9.99999999999999E+307,$L$2:L415)+1,"")</f>
        <v>221</v>
      </c>
      <c r="M416" s="30">
        <f>IF(AND(B416=M$1),LOOKUP(9.99999999999999E+307,$M$2:M415)+1,"")</f>
        <v>221</v>
      </c>
      <c r="N416" s="30">
        <f>IF(AND($B416=N$1),LOOKUP(9.99999999999999E+307,$N$2:N415)+1,"")</f>
        <v>221</v>
      </c>
      <c r="O416" s="30">
        <f>IF(AND($B416=O$1),LOOKUP(9.99999999999999E+307,$O$2:O415)+1,"")</f>
        <v>221</v>
      </c>
      <c r="P416" s="30">
        <f>IF(AND($B416=P$1),LOOKUP(9.99999999999999E+307,$P$2:P415)+1,"")</f>
        <v>221</v>
      </c>
      <c r="Q416" s="30">
        <f>IF(AND($B416=Q$1),LOOKUP(9.99999999999999E+307,$Q$2:Q415)+1,"")</f>
        <v>221</v>
      </c>
      <c r="R416" s="30">
        <f>IF(AND($B416=R$1),LOOKUP(9.99999999999999E+307,$R$2:R415)+1,"")</f>
        <v>221</v>
      </c>
      <c r="S416" s="314"/>
      <c r="T416" s="274"/>
      <c r="U416" s="274"/>
      <c r="Z416" s="258" t="str">
        <f t="shared" si="45"/>
        <v/>
      </c>
      <c r="AA416" s="258" t="str">
        <f t="shared" si="46"/>
        <v/>
      </c>
      <c r="AB416" s="259">
        <f t="shared" si="40"/>
        <v>0</v>
      </c>
      <c r="AC416" s="259">
        <f t="shared" si="41"/>
        <v>1807</v>
      </c>
      <c r="AD416" s="260" t="str">
        <f t="shared" si="42"/>
        <v/>
      </c>
      <c r="AE416" s="253" t="str">
        <f t="shared" si="43"/>
        <v>-</v>
      </c>
    </row>
    <row r="417" spans="1:31" ht="20.100000000000001" customHeight="1" x14ac:dyDescent="0.5">
      <c r="A417" s="30">
        <v>415</v>
      </c>
      <c r="B417" s="238"/>
      <c r="C417" s="261"/>
      <c r="D417" s="261"/>
      <c r="E417" s="270"/>
      <c r="F417" s="273"/>
      <c r="G417" s="257" t="str">
        <f t="shared" si="44"/>
        <v/>
      </c>
      <c r="H417" s="30" t="str">
        <f>IF(AND(S417=H$1),LOOKUP(9.99999999999999E+307,$H$2:H416)+1,"")</f>
        <v/>
      </c>
      <c r="I417" s="30">
        <f>IF(AND(B417=I$1),LOOKUP(9.99999999999999E+307,$I$2:I416)+1,"")</f>
        <v>222</v>
      </c>
      <c r="J417" s="30">
        <f>IF(AND(B417=J$1),LOOKUP(9.99999999999999E+307,$J$2:J416)+1,"")</f>
        <v>222</v>
      </c>
      <c r="K417" s="30">
        <f>IF(AND(B417=K$1),LOOKUP(9.99999999999999E+307,$K$2:K416)+1,"")</f>
        <v>222</v>
      </c>
      <c r="L417" s="30">
        <f>IF(AND(B417=L$1),LOOKUP(9.99999999999999E+307,$L$2:L416)+1,"")</f>
        <v>222</v>
      </c>
      <c r="M417" s="30">
        <f>IF(AND(B417=M$1),LOOKUP(9.99999999999999E+307,$M$2:M416)+1,"")</f>
        <v>222</v>
      </c>
      <c r="N417" s="30">
        <f>IF(AND($B417=N$1),LOOKUP(9.99999999999999E+307,$N$2:N416)+1,"")</f>
        <v>222</v>
      </c>
      <c r="O417" s="30">
        <f>IF(AND($B417=O$1),LOOKUP(9.99999999999999E+307,$O$2:O416)+1,"")</f>
        <v>222</v>
      </c>
      <c r="P417" s="30">
        <f>IF(AND($B417=P$1),LOOKUP(9.99999999999999E+307,$P$2:P416)+1,"")</f>
        <v>222</v>
      </c>
      <c r="Q417" s="30">
        <f>IF(AND($B417=Q$1),LOOKUP(9.99999999999999E+307,$Q$2:Q416)+1,"")</f>
        <v>222</v>
      </c>
      <c r="R417" s="30">
        <f>IF(AND($B417=R$1),LOOKUP(9.99999999999999E+307,$R$2:R416)+1,"")</f>
        <v>222</v>
      </c>
      <c r="S417" s="314"/>
      <c r="T417" s="274"/>
      <c r="U417" s="274"/>
      <c r="Z417" s="258" t="str">
        <f t="shared" si="45"/>
        <v/>
      </c>
      <c r="AA417" s="258" t="str">
        <f t="shared" si="46"/>
        <v/>
      </c>
      <c r="AB417" s="259">
        <f t="shared" si="40"/>
        <v>0</v>
      </c>
      <c r="AC417" s="259">
        <f t="shared" si="41"/>
        <v>1807</v>
      </c>
      <c r="AD417" s="260" t="str">
        <f t="shared" si="42"/>
        <v/>
      </c>
      <c r="AE417" s="253" t="str">
        <f t="shared" si="43"/>
        <v>-</v>
      </c>
    </row>
    <row r="418" spans="1:31" ht="20.100000000000001" customHeight="1" x14ac:dyDescent="0.5">
      <c r="A418" s="30">
        <v>416</v>
      </c>
      <c r="B418" s="238"/>
      <c r="C418" s="261"/>
      <c r="D418" s="261"/>
      <c r="E418" s="270"/>
      <c r="F418" s="273"/>
      <c r="G418" s="257" t="str">
        <f t="shared" si="44"/>
        <v/>
      </c>
      <c r="H418" s="30" t="str">
        <f>IF(AND(S418=H$1),LOOKUP(9.99999999999999E+307,$H$2:H417)+1,"")</f>
        <v/>
      </c>
      <c r="I418" s="30">
        <f>IF(AND(B418=I$1),LOOKUP(9.99999999999999E+307,$I$2:I417)+1,"")</f>
        <v>223</v>
      </c>
      <c r="J418" s="30">
        <f>IF(AND(B418=J$1),LOOKUP(9.99999999999999E+307,$J$2:J417)+1,"")</f>
        <v>223</v>
      </c>
      <c r="K418" s="30">
        <f>IF(AND(B418=K$1),LOOKUP(9.99999999999999E+307,$K$2:K417)+1,"")</f>
        <v>223</v>
      </c>
      <c r="L418" s="30">
        <f>IF(AND(B418=L$1),LOOKUP(9.99999999999999E+307,$L$2:L417)+1,"")</f>
        <v>223</v>
      </c>
      <c r="M418" s="30">
        <f>IF(AND(B418=M$1),LOOKUP(9.99999999999999E+307,$M$2:M417)+1,"")</f>
        <v>223</v>
      </c>
      <c r="N418" s="30">
        <f>IF(AND($B418=N$1),LOOKUP(9.99999999999999E+307,$N$2:N417)+1,"")</f>
        <v>223</v>
      </c>
      <c r="O418" s="30">
        <f>IF(AND($B418=O$1),LOOKUP(9.99999999999999E+307,$O$2:O417)+1,"")</f>
        <v>223</v>
      </c>
      <c r="P418" s="30">
        <f>IF(AND($B418=P$1),LOOKUP(9.99999999999999E+307,$P$2:P417)+1,"")</f>
        <v>223</v>
      </c>
      <c r="Q418" s="30">
        <f>IF(AND($B418=Q$1),LOOKUP(9.99999999999999E+307,$Q$2:Q417)+1,"")</f>
        <v>223</v>
      </c>
      <c r="R418" s="30">
        <f>IF(AND($B418=R$1),LOOKUP(9.99999999999999E+307,$R$2:R417)+1,"")</f>
        <v>223</v>
      </c>
      <c r="S418" s="314"/>
      <c r="T418" s="274"/>
      <c r="U418" s="274"/>
      <c r="Z418" s="258" t="str">
        <f t="shared" si="45"/>
        <v/>
      </c>
      <c r="AA418" s="258" t="str">
        <f t="shared" si="46"/>
        <v/>
      </c>
      <c r="AB418" s="259">
        <f t="shared" si="40"/>
        <v>0</v>
      </c>
      <c r="AC418" s="259">
        <f t="shared" si="41"/>
        <v>1807</v>
      </c>
      <c r="AD418" s="260" t="str">
        <f t="shared" si="42"/>
        <v/>
      </c>
      <c r="AE418" s="253" t="str">
        <f t="shared" si="43"/>
        <v>-</v>
      </c>
    </row>
    <row r="419" spans="1:31" ht="20.100000000000001" customHeight="1" x14ac:dyDescent="0.5">
      <c r="A419" s="30">
        <v>417</v>
      </c>
      <c r="B419" s="238"/>
      <c r="C419" s="261"/>
      <c r="D419" s="261"/>
      <c r="E419" s="270"/>
      <c r="F419" s="273"/>
      <c r="G419" s="257" t="str">
        <f t="shared" si="44"/>
        <v/>
      </c>
      <c r="H419" s="30" t="str">
        <f>IF(AND(S419=H$1),LOOKUP(9.99999999999999E+307,$H$2:H418)+1,"")</f>
        <v/>
      </c>
      <c r="I419" s="30">
        <f>IF(AND(B419=I$1),LOOKUP(9.99999999999999E+307,$I$2:I418)+1,"")</f>
        <v>224</v>
      </c>
      <c r="J419" s="30">
        <f>IF(AND(B419=J$1),LOOKUP(9.99999999999999E+307,$J$2:J418)+1,"")</f>
        <v>224</v>
      </c>
      <c r="K419" s="30">
        <f>IF(AND(B419=K$1),LOOKUP(9.99999999999999E+307,$K$2:K418)+1,"")</f>
        <v>224</v>
      </c>
      <c r="L419" s="30">
        <f>IF(AND(B419=L$1),LOOKUP(9.99999999999999E+307,$L$2:L418)+1,"")</f>
        <v>224</v>
      </c>
      <c r="M419" s="30">
        <f>IF(AND(B419=M$1),LOOKUP(9.99999999999999E+307,$M$2:M418)+1,"")</f>
        <v>224</v>
      </c>
      <c r="N419" s="30">
        <f>IF(AND($B419=N$1),LOOKUP(9.99999999999999E+307,$N$2:N418)+1,"")</f>
        <v>224</v>
      </c>
      <c r="O419" s="30">
        <f>IF(AND($B419=O$1),LOOKUP(9.99999999999999E+307,$O$2:O418)+1,"")</f>
        <v>224</v>
      </c>
      <c r="P419" s="30">
        <f>IF(AND($B419=P$1),LOOKUP(9.99999999999999E+307,$P$2:P418)+1,"")</f>
        <v>224</v>
      </c>
      <c r="Q419" s="30">
        <f>IF(AND($B419=Q$1),LOOKUP(9.99999999999999E+307,$Q$2:Q418)+1,"")</f>
        <v>224</v>
      </c>
      <c r="R419" s="30">
        <f>IF(AND($B419=R$1),LOOKUP(9.99999999999999E+307,$R$2:R418)+1,"")</f>
        <v>224</v>
      </c>
      <c r="S419" s="314"/>
      <c r="T419" s="274"/>
      <c r="U419" s="274"/>
      <c r="Z419" s="258" t="str">
        <f t="shared" si="45"/>
        <v/>
      </c>
      <c r="AA419" s="258" t="str">
        <f t="shared" si="46"/>
        <v/>
      </c>
      <c r="AB419" s="259">
        <f t="shared" si="40"/>
        <v>0</v>
      </c>
      <c r="AC419" s="259">
        <f t="shared" si="41"/>
        <v>1807</v>
      </c>
      <c r="AD419" s="260" t="str">
        <f t="shared" si="42"/>
        <v/>
      </c>
      <c r="AE419" s="253" t="str">
        <f t="shared" si="43"/>
        <v>-</v>
      </c>
    </row>
    <row r="420" spans="1:31" ht="20.100000000000001" customHeight="1" x14ac:dyDescent="0.5">
      <c r="A420" s="30">
        <v>418</v>
      </c>
      <c r="B420" s="238"/>
      <c r="C420" s="261"/>
      <c r="D420" s="261"/>
      <c r="E420" s="270"/>
      <c r="F420" s="273"/>
      <c r="G420" s="257" t="str">
        <f t="shared" si="44"/>
        <v/>
      </c>
      <c r="H420" s="30" t="str">
        <f>IF(AND(S420=H$1),LOOKUP(9.99999999999999E+307,$H$2:H419)+1,"")</f>
        <v/>
      </c>
      <c r="I420" s="30">
        <f>IF(AND(B420=I$1),LOOKUP(9.99999999999999E+307,$I$2:I419)+1,"")</f>
        <v>225</v>
      </c>
      <c r="J420" s="30">
        <f>IF(AND(B420=J$1),LOOKUP(9.99999999999999E+307,$J$2:J419)+1,"")</f>
        <v>225</v>
      </c>
      <c r="K420" s="30">
        <f>IF(AND(B420=K$1),LOOKUP(9.99999999999999E+307,$K$2:K419)+1,"")</f>
        <v>225</v>
      </c>
      <c r="L420" s="30">
        <f>IF(AND(B420=L$1),LOOKUP(9.99999999999999E+307,$L$2:L419)+1,"")</f>
        <v>225</v>
      </c>
      <c r="M420" s="30">
        <f>IF(AND(B420=M$1),LOOKUP(9.99999999999999E+307,$M$2:M419)+1,"")</f>
        <v>225</v>
      </c>
      <c r="N420" s="30">
        <f>IF(AND($B420=N$1),LOOKUP(9.99999999999999E+307,$N$2:N419)+1,"")</f>
        <v>225</v>
      </c>
      <c r="O420" s="30">
        <f>IF(AND($B420=O$1),LOOKUP(9.99999999999999E+307,$O$2:O419)+1,"")</f>
        <v>225</v>
      </c>
      <c r="P420" s="30">
        <f>IF(AND($B420=P$1),LOOKUP(9.99999999999999E+307,$P$2:P419)+1,"")</f>
        <v>225</v>
      </c>
      <c r="Q420" s="30">
        <f>IF(AND($B420=Q$1),LOOKUP(9.99999999999999E+307,$Q$2:Q419)+1,"")</f>
        <v>225</v>
      </c>
      <c r="R420" s="30">
        <f>IF(AND($B420=R$1),LOOKUP(9.99999999999999E+307,$R$2:R419)+1,"")</f>
        <v>225</v>
      </c>
      <c r="S420" s="314"/>
      <c r="T420" s="274"/>
      <c r="U420" s="274"/>
      <c r="Z420" s="258" t="str">
        <f t="shared" si="45"/>
        <v/>
      </c>
      <c r="AA420" s="258" t="str">
        <f t="shared" si="46"/>
        <v/>
      </c>
      <c r="AB420" s="259">
        <f t="shared" si="40"/>
        <v>0</v>
      </c>
      <c r="AC420" s="259">
        <f t="shared" si="41"/>
        <v>1807</v>
      </c>
      <c r="AD420" s="260" t="str">
        <f t="shared" si="42"/>
        <v/>
      </c>
      <c r="AE420" s="253" t="str">
        <f t="shared" si="43"/>
        <v>-</v>
      </c>
    </row>
    <row r="421" spans="1:31" ht="20.100000000000001" customHeight="1" x14ac:dyDescent="0.5">
      <c r="A421" s="30">
        <v>419</v>
      </c>
      <c r="B421" s="238"/>
      <c r="C421" s="261"/>
      <c r="D421" s="261"/>
      <c r="E421" s="270"/>
      <c r="F421" s="273"/>
      <c r="G421" s="257" t="str">
        <f t="shared" si="44"/>
        <v/>
      </c>
      <c r="H421" s="30" t="str">
        <f>IF(AND(S421=H$1),LOOKUP(9.99999999999999E+307,$H$2:H420)+1,"")</f>
        <v/>
      </c>
      <c r="I421" s="30">
        <f>IF(AND(B421=I$1),LOOKUP(9.99999999999999E+307,$I$2:I420)+1,"")</f>
        <v>226</v>
      </c>
      <c r="J421" s="30">
        <f>IF(AND(B421=J$1),LOOKUP(9.99999999999999E+307,$J$2:J420)+1,"")</f>
        <v>226</v>
      </c>
      <c r="K421" s="30">
        <f>IF(AND(B421=K$1),LOOKUP(9.99999999999999E+307,$K$2:K420)+1,"")</f>
        <v>226</v>
      </c>
      <c r="L421" s="30">
        <f>IF(AND(B421=L$1),LOOKUP(9.99999999999999E+307,$L$2:L420)+1,"")</f>
        <v>226</v>
      </c>
      <c r="M421" s="30">
        <f>IF(AND(B421=M$1),LOOKUP(9.99999999999999E+307,$M$2:M420)+1,"")</f>
        <v>226</v>
      </c>
      <c r="N421" s="30">
        <f>IF(AND($B421=N$1),LOOKUP(9.99999999999999E+307,$N$2:N420)+1,"")</f>
        <v>226</v>
      </c>
      <c r="O421" s="30">
        <f>IF(AND($B421=O$1),LOOKUP(9.99999999999999E+307,$O$2:O420)+1,"")</f>
        <v>226</v>
      </c>
      <c r="P421" s="30">
        <f>IF(AND($B421=P$1),LOOKUP(9.99999999999999E+307,$P$2:P420)+1,"")</f>
        <v>226</v>
      </c>
      <c r="Q421" s="30">
        <f>IF(AND($B421=Q$1),LOOKUP(9.99999999999999E+307,$Q$2:Q420)+1,"")</f>
        <v>226</v>
      </c>
      <c r="R421" s="30">
        <f>IF(AND($B421=R$1),LOOKUP(9.99999999999999E+307,$R$2:R420)+1,"")</f>
        <v>226</v>
      </c>
      <c r="S421" s="314"/>
      <c r="T421" s="274"/>
      <c r="U421" s="274"/>
      <c r="Z421" s="258" t="str">
        <f t="shared" si="45"/>
        <v/>
      </c>
      <c r="AA421" s="258" t="str">
        <f t="shared" si="46"/>
        <v/>
      </c>
      <c r="AB421" s="259">
        <f t="shared" si="40"/>
        <v>0</v>
      </c>
      <c r="AC421" s="259">
        <f t="shared" si="41"/>
        <v>1807</v>
      </c>
      <c r="AD421" s="260" t="str">
        <f t="shared" si="42"/>
        <v/>
      </c>
      <c r="AE421" s="253" t="str">
        <f t="shared" si="43"/>
        <v>-</v>
      </c>
    </row>
    <row r="422" spans="1:31" ht="20.100000000000001" customHeight="1" x14ac:dyDescent="0.5">
      <c r="A422" s="30">
        <v>420</v>
      </c>
      <c r="B422" s="238"/>
      <c r="C422" s="261"/>
      <c r="D422" s="261"/>
      <c r="E422" s="270"/>
      <c r="F422" s="273"/>
      <c r="G422" s="257" t="str">
        <f t="shared" si="44"/>
        <v/>
      </c>
      <c r="H422" s="30" t="str">
        <f>IF(AND(S422=H$1),LOOKUP(9.99999999999999E+307,$H$2:H421)+1,"")</f>
        <v/>
      </c>
      <c r="I422" s="30">
        <f>IF(AND(B422=I$1),LOOKUP(9.99999999999999E+307,$I$2:I421)+1,"")</f>
        <v>227</v>
      </c>
      <c r="J422" s="30">
        <f>IF(AND(B422=J$1),LOOKUP(9.99999999999999E+307,$J$2:J421)+1,"")</f>
        <v>227</v>
      </c>
      <c r="K422" s="30">
        <f>IF(AND(B422=K$1),LOOKUP(9.99999999999999E+307,$K$2:K421)+1,"")</f>
        <v>227</v>
      </c>
      <c r="L422" s="30">
        <f>IF(AND(B422=L$1),LOOKUP(9.99999999999999E+307,$L$2:L421)+1,"")</f>
        <v>227</v>
      </c>
      <c r="M422" s="30">
        <f>IF(AND(B422=M$1),LOOKUP(9.99999999999999E+307,$M$2:M421)+1,"")</f>
        <v>227</v>
      </c>
      <c r="N422" s="30">
        <f>IF(AND($B422=N$1),LOOKUP(9.99999999999999E+307,$N$2:N421)+1,"")</f>
        <v>227</v>
      </c>
      <c r="O422" s="30">
        <f>IF(AND($B422=O$1),LOOKUP(9.99999999999999E+307,$O$2:O421)+1,"")</f>
        <v>227</v>
      </c>
      <c r="P422" s="30">
        <f>IF(AND($B422=P$1),LOOKUP(9.99999999999999E+307,$P$2:P421)+1,"")</f>
        <v>227</v>
      </c>
      <c r="Q422" s="30">
        <f>IF(AND($B422=Q$1),LOOKUP(9.99999999999999E+307,$Q$2:Q421)+1,"")</f>
        <v>227</v>
      </c>
      <c r="R422" s="30">
        <f>IF(AND($B422=R$1),LOOKUP(9.99999999999999E+307,$R$2:R421)+1,"")</f>
        <v>227</v>
      </c>
      <c r="S422" s="314"/>
      <c r="T422" s="274"/>
      <c r="U422" s="274"/>
      <c r="Z422" s="258" t="str">
        <f t="shared" si="45"/>
        <v/>
      </c>
      <c r="AA422" s="258" t="str">
        <f t="shared" si="46"/>
        <v/>
      </c>
      <c r="AB422" s="259">
        <f t="shared" si="40"/>
        <v>0</v>
      </c>
      <c r="AC422" s="259">
        <f t="shared" si="41"/>
        <v>1807</v>
      </c>
      <c r="AD422" s="260" t="str">
        <f t="shared" si="42"/>
        <v/>
      </c>
      <c r="AE422" s="253" t="str">
        <f t="shared" si="43"/>
        <v>-</v>
      </c>
    </row>
    <row r="423" spans="1:31" ht="20.100000000000001" customHeight="1" x14ac:dyDescent="0.5">
      <c r="A423" s="30">
        <v>421</v>
      </c>
      <c r="B423" s="238"/>
      <c r="C423" s="261"/>
      <c r="D423" s="261"/>
      <c r="E423" s="270"/>
      <c r="F423" s="273"/>
      <c r="G423" s="257" t="str">
        <f t="shared" si="44"/>
        <v/>
      </c>
      <c r="H423" s="30" t="str">
        <f>IF(AND(S423=H$1),LOOKUP(9.99999999999999E+307,$H$2:H422)+1,"")</f>
        <v/>
      </c>
      <c r="I423" s="30">
        <f>IF(AND(B423=I$1),LOOKUP(9.99999999999999E+307,$I$2:I422)+1,"")</f>
        <v>228</v>
      </c>
      <c r="J423" s="30">
        <f>IF(AND(B423=J$1),LOOKUP(9.99999999999999E+307,$J$2:J422)+1,"")</f>
        <v>228</v>
      </c>
      <c r="K423" s="30">
        <f>IF(AND(B423=K$1),LOOKUP(9.99999999999999E+307,$K$2:K422)+1,"")</f>
        <v>228</v>
      </c>
      <c r="L423" s="30">
        <f>IF(AND(B423=L$1),LOOKUP(9.99999999999999E+307,$L$2:L422)+1,"")</f>
        <v>228</v>
      </c>
      <c r="M423" s="30">
        <f>IF(AND(B423=M$1),LOOKUP(9.99999999999999E+307,$M$2:M422)+1,"")</f>
        <v>228</v>
      </c>
      <c r="N423" s="30">
        <f>IF(AND($B423=N$1),LOOKUP(9.99999999999999E+307,$N$2:N422)+1,"")</f>
        <v>228</v>
      </c>
      <c r="O423" s="30">
        <f>IF(AND($B423=O$1),LOOKUP(9.99999999999999E+307,$O$2:O422)+1,"")</f>
        <v>228</v>
      </c>
      <c r="P423" s="30">
        <f>IF(AND($B423=P$1),LOOKUP(9.99999999999999E+307,$P$2:P422)+1,"")</f>
        <v>228</v>
      </c>
      <c r="Q423" s="30">
        <f>IF(AND($B423=Q$1),LOOKUP(9.99999999999999E+307,$Q$2:Q422)+1,"")</f>
        <v>228</v>
      </c>
      <c r="R423" s="30">
        <f>IF(AND($B423=R$1),LOOKUP(9.99999999999999E+307,$R$2:R422)+1,"")</f>
        <v>228</v>
      </c>
      <c r="S423" s="314"/>
      <c r="T423" s="274"/>
      <c r="U423" s="274"/>
      <c r="Z423" s="258" t="str">
        <f t="shared" si="45"/>
        <v/>
      </c>
      <c r="AA423" s="258" t="str">
        <f t="shared" si="46"/>
        <v/>
      </c>
      <c r="AB423" s="259">
        <f t="shared" si="40"/>
        <v>0</v>
      </c>
      <c r="AC423" s="259">
        <f t="shared" si="41"/>
        <v>1807</v>
      </c>
      <c r="AD423" s="260" t="str">
        <f t="shared" si="42"/>
        <v/>
      </c>
      <c r="AE423" s="253" t="str">
        <f t="shared" si="43"/>
        <v>-</v>
      </c>
    </row>
    <row r="424" spans="1:31" ht="20.100000000000001" customHeight="1" x14ac:dyDescent="0.5">
      <c r="A424" s="30">
        <v>422</v>
      </c>
      <c r="B424" s="238"/>
      <c r="C424" s="261"/>
      <c r="D424" s="261"/>
      <c r="E424" s="270"/>
      <c r="F424" s="273"/>
      <c r="G424" s="257" t="str">
        <f t="shared" si="44"/>
        <v/>
      </c>
      <c r="H424" s="30" t="str">
        <f>IF(AND(S424=H$1),LOOKUP(9.99999999999999E+307,$H$2:H423)+1,"")</f>
        <v/>
      </c>
      <c r="I424" s="30">
        <f>IF(AND(B424=I$1),LOOKUP(9.99999999999999E+307,$I$2:I423)+1,"")</f>
        <v>229</v>
      </c>
      <c r="J424" s="30">
        <f>IF(AND(B424=J$1),LOOKUP(9.99999999999999E+307,$J$2:J423)+1,"")</f>
        <v>229</v>
      </c>
      <c r="K424" s="30">
        <f>IF(AND(B424=K$1),LOOKUP(9.99999999999999E+307,$K$2:K423)+1,"")</f>
        <v>229</v>
      </c>
      <c r="L424" s="30">
        <f>IF(AND(B424=L$1),LOOKUP(9.99999999999999E+307,$L$2:L423)+1,"")</f>
        <v>229</v>
      </c>
      <c r="M424" s="30">
        <f>IF(AND(B424=M$1),LOOKUP(9.99999999999999E+307,$M$2:M423)+1,"")</f>
        <v>229</v>
      </c>
      <c r="N424" s="30">
        <f>IF(AND($B424=N$1),LOOKUP(9.99999999999999E+307,$N$2:N423)+1,"")</f>
        <v>229</v>
      </c>
      <c r="O424" s="30">
        <f>IF(AND($B424=O$1),LOOKUP(9.99999999999999E+307,$O$2:O423)+1,"")</f>
        <v>229</v>
      </c>
      <c r="P424" s="30">
        <f>IF(AND($B424=P$1),LOOKUP(9.99999999999999E+307,$P$2:P423)+1,"")</f>
        <v>229</v>
      </c>
      <c r="Q424" s="30">
        <f>IF(AND($B424=Q$1),LOOKUP(9.99999999999999E+307,$Q$2:Q423)+1,"")</f>
        <v>229</v>
      </c>
      <c r="R424" s="30">
        <f>IF(AND($B424=R$1),LOOKUP(9.99999999999999E+307,$R$2:R423)+1,"")</f>
        <v>229</v>
      </c>
      <c r="S424" s="314"/>
      <c r="T424" s="274"/>
      <c r="U424" s="274"/>
      <c r="Z424" s="258" t="str">
        <f t="shared" si="45"/>
        <v/>
      </c>
      <c r="AA424" s="258" t="str">
        <f t="shared" si="46"/>
        <v/>
      </c>
      <c r="AB424" s="259">
        <f t="shared" si="40"/>
        <v>0</v>
      </c>
      <c r="AC424" s="259">
        <f t="shared" si="41"/>
        <v>1807</v>
      </c>
      <c r="AD424" s="260" t="str">
        <f t="shared" si="42"/>
        <v/>
      </c>
      <c r="AE424" s="253" t="str">
        <f t="shared" si="43"/>
        <v>-</v>
      </c>
    </row>
    <row r="425" spans="1:31" ht="20.100000000000001" customHeight="1" x14ac:dyDescent="0.5">
      <c r="A425" s="30">
        <v>423</v>
      </c>
      <c r="B425" s="238"/>
      <c r="C425" s="261"/>
      <c r="D425" s="261"/>
      <c r="E425" s="270"/>
      <c r="F425" s="273"/>
      <c r="G425" s="257" t="str">
        <f t="shared" si="44"/>
        <v/>
      </c>
      <c r="H425" s="30" t="str">
        <f>IF(AND(S425=H$1),LOOKUP(9.99999999999999E+307,$H$2:H424)+1,"")</f>
        <v/>
      </c>
      <c r="I425" s="30">
        <f>IF(AND(B425=I$1),LOOKUP(9.99999999999999E+307,$I$2:I424)+1,"")</f>
        <v>230</v>
      </c>
      <c r="J425" s="30">
        <f>IF(AND(B425=J$1),LOOKUP(9.99999999999999E+307,$J$2:J424)+1,"")</f>
        <v>230</v>
      </c>
      <c r="K425" s="30">
        <f>IF(AND(B425=K$1),LOOKUP(9.99999999999999E+307,$K$2:K424)+1,"")</f>
        <v>230</v>
      </c>
      <c r="L425" s="30">
        <f>IF(AND(B425=L$1),LOOKUP(9.99999999999999E+307,$L$2:L424)+1,"")</f>
        <v>230</v>
      </c>
      <c r="M425" s="30">
        <f>IF(AND(B425=M$1),LOOKUP(9.99999999999999E+307,$M$2:M424)+1,"")</f>
        <v>230</v>
      </c>
      <c r="N425" s="30">
        <f>IF(AND($B425=N$1),LOOKUP(9.99999999999999E+307,$N$2:N424)+1,"")</f>
        <v>230</v>
      </c>
      <c r="O425" s="30">
        <f>IF(AND($B425=O$1),LOOKUP(9.99999999999999E+307,$O$2:O424)+1,"")</f>
        <v>230</v>
      </c>
      <c r="P425" s="30">
        <f>IF(AND($B425=P$1),LOOKUP(9.99999999999999E+307,$P$2:P424)+1,"")</f>
        <v>230</v>
      </c>
      <c r="Q425" s="30">
        <f>IF(AND($B425=Q$1),LOOKUP(9.99999999999999E+307,$Q$2:Q424)+1,"")</f>
        <v>230</v>
      </c>
      <c r="R425" s="30">
        <f>IF(AND($B425=R$1),LOOKUP(9.99999999999999E+307,$R$2:R424)+1,"")</f>
        <v>230</v>
      </c>
      <c r="S425" s="314"/>
      <c r="T425" s="274"/>
      <c r="U425" s="274"/>
      <c r="Z425" s="258" t="str">
        <f t="shared" si="45"/>
        <v/>
      </c>
      <c r="AA425" s="258" t="str">
        <f t="shared" si="46"/>
        <v/>
      </c>
      <c r="AB425" s="259">
        <f t="shared" si="40"/>
        <v>0</v>
      </c>
      <c r="AC425" s="259">
        <f t="shared" si="41"/>
        <v>1807</v>
      </c>
      <c r="AD425" s="260" t="str">
        <f t="shared" si="42"/>
        <v/>
      </c>
      <c r="AE425" s="253" t="str">
        <f t="shared" si="43"/>
        <v>-</v>
      </c>
    </row>
    <row r="426" spans="1:31" ht="20.100000000000001" customHeight="1" x14ac:dyDescent="0.5">
      <c r="A426" s="30">
        <v>424</v>
      </c>
      <c r="B426" s="238"/>
      <c r="C426" s="261"/>
      <c r="D426" s="261"/>
      <c r="E426" s="270"/>
      <c r="F426" s="273"/>
      <c r="G426" s="257" t="str">
        <f t="shared" si="44"/>
        <v/>
      </c>
      <c r="H426" s="30" t="str">
        <f>IF(AND(S426=H$1),LOOKUP(9.99999999999999E+307,$H$2:H425)+1,"")</f>
        <v/>
      </c>
      <c r="I426" s="30">
        <f>IF(AND(B426=I$1),LOOKUP(9.99999999999999E+307,$I$2:I425)+1,"")</f>
        <v>231</v>
      </c>
      <c r="J426" s="30">
        <f>IF(AND(B426=J$1),LOOKUP(9.99999999999999E+307,$J$2:J425)+1,"")</f>
        <v>231</v>
      </c>
      <c r="K426" s="30">
        <f>IF(AND(B426=K$1),LOOKUP(9.99999999999999E+307,$K$2:K425)+1,"")</f>
        <v>231</v>
      </c>
      <c r="L426" s="30">
        <f>IF(AND(B426=L$1),LOOKUP(9.99999999999999E+307,$L$2:L425)+1,"")</f>
        <v>231</v>
      </c>
      <c r="M426" s="30">
        <f>IF(AND(B426=M$1),LOOKUP(9.99999999999999E+307,$M$2:M425)+1,"")</f>
        <v>231</v>
      </c>
      <c r="N426" s="30">
        <f>IF(AND($B426=N$1),LOOKUP(9.99999999999999E+307,$N$2:N425)+1,"")</f>
        <v>231</v>
      </c>
      <c r="O426" s="30">
        <f>IF(AND($B426=O$1),LOOKUP(9.99999999999999E+307,$O$2:O425)+1,"")</f>
        <v>231</v>
      </c>
      <c r="P426" s="30">
        <f>IF(AND($B426=P$1),LOOKUP(9.99999999999999E+307,$P$2:P425)+1,"")</f>
        <v>231</v>
      </c>
      <c r="Q426" s="30">
        <f>IF(AND($B426=Q$1),LOOKUP(9.99999999999999E+307,$Q$2:Q425)+1,"")</f>
        <v>231</v>
      </c>
      <c r="R426" s="30">
        <f>IF(AND($B426=R$1),LOOKUP(9.99999999999999E+307,$R$2:R425)+1,"")</f>
        <v>231</v>
      </c>
      <c r="S426" s="314"/>
      <c r="T426" s="274"/>
      <c r="U426" s="274"/>
      <c r="Z426" s="258" t="str">
        <f t="shared" si="45"/>
        <v/>
      </c>
      <c r="AA426" s="258" t="str">
        <f t="shared" si="46"/>
        <v/>
      </c>
      <c r="AB426" s="259">
        <f t="shared" si="40"/>
        <v>0</v>
      </c>
      <c r="AC426" s="259">
        <f t="shared" si="41"/>
        <v>1807</v>
      </c>
      <c r="AD426" s="260" t="str">
        <f t="shared" si="42"/>
        <v/>
      </c>
      <c r="AE426" s="253" t="str">
        <f t="shared" si="43"/>
        <v>-</v>
      </c>
    </row>
    <row r="427" spans="1:31" ht="20.100000000000001" customHeight="1" x14ac:dyDescent="0.5">
      <c r="A427" s="30">
        <v>425</v>
      </c>
      <c r="B427" s="238"/>
      <c r="C427" s="261"/>
      <c r="D427" s="261"/>
      <c r="E427" s="270"/>
      <c r="F427" s="273"/>
      <c r="G427" s="257" t="str">
        <f t="shared" si="44"/>
        <v/>
      </c>
      <c r="H427" s="30" t="str">
        <f>IF(AND(S427=H$1),LOOKUP(9.99999999999999E+307,$H$2:H426)+1,"")</f>
        <v/>
      </c>
      <c r="I427" s="30">
        <f>IF(AND(B427=I$1),LOOKUP(9.99999999999999E+307,$I$2:I426)+1,"")</f>
        <v>232</v>
      </c>
      <c r="J427" s="30">
        <f>IF(AND(B427=J$1),LOOKUP(9.99999999999999E+307,$J$2:J426)+1,"")</f>
        <v>232</v>
      </c>
      <c r="K427" s="30">
        <f>IF(AND(B427=K$1),LOOKUP(9.99999999999999E+307,$K$2:K426)+1,"")</f>
        <v>232</v>
      </c>
      <c r="L427" s="30">
        <f>IF(AND(B427=L$1),LOOKUP(9.99999999999999E+307,$L$2:L426)+1,"")</f>
        <v>232</v>
      </c>
      <c r="M427" s="30">
        <f>IF(AND(B427=M$1),LOOKUP(9.99999999999999E+307,$M$2:M426)+1,"")</f>
        <v>232</v>
      </c>
      <c r="N427" s="30">
        <f>IF(AND($B427=N$1),LOOKUP(9.99999999999999E+307,$N$2:N426)+1,"")</f>
        <v>232</v>
      </c>
      <c r="O427" s="30">
        <f>IF(AND($B427=O$1),LOOKUP(9.99999999999999E+307,$O$2:O426)+1,"")</f>
        <v>232</v>
      </c>
      <c r="P427" s="30">
        <f>IF(AND($B427=P$1),LOOKUP(9.99999999999999E+307,$P$2:P426)+1,"")</f>
        <v>232</v>
      </c>
      <c r="Q427" s="30">
        <f>IF(AND($B427=Q$1),LOOKUP(9.99999999999999E+307,$Q$2:Q426)+1,"")</f>
        <v>232</v>
      </c>
      <c r="R427" s="30">
        <f>IF(AND($B427=R$1),LOOKUP(9.99999999999999E+307,$R$2:R426)+1,"")</f>
        <v>232</v>
      </c>
      <c r="S427" s="314"/>
      <c r="T427" s="274"/>
      <c r="U427" s="274"/>
      <c r="Z427" s="258" t="str">
        <f t="shared" si="45"/>
        <v/>
      </c>
      <c r="AA427" s="258" t="str">
        <f t="shared" si="46"/>
        <v/>
      </c>
      <c r="AB427" s="259">
        <f t="shared" si="40"/>
        <v>0</v>
      </c>
      <c r="AC427" s="259">
        <f t="shared" si="41"/>
        <v>1807</v>
      </c>
      <c r="AD427" s="260" t="str">
        <f t="shared" si="42"/>
        <v/>
      </c>
      <c r="AE427" s="253" t="str">
        <f t="shared" si="43"/>
        <v>-</v>
      </c>
    </row>
    <row r="428" spans="1:31" ht="20.100000000000001" customHeight="1" x14ac:dyDescent="0.5">
      <c r="A428" s="30">
        <v>426</v>
      </c>
      <c r="B428" s="238"/>
      <c r="C428" s="261"/>
      <c r="D428" s="261"/>
      <c r="E428" s="270"/>
      <c r="F428" s="270"/>
      <c r="G428" s="257" t="str">
        <f t="shared" si="44"/>
        <v/>
      </c>
      <c r="H428" s="30" t="str">
        <f>IF(AND(S428=H$1),LOOKUP(9.99999999999999E+307,$H$2:H427)+1,"")</f>
        <v/>
      </c>
      <c r="I428" s="30">
        <f>IF(AND(B428=I$1),LOOKUP(9.99999999999999E+307,$I$2:I427)+1,"")</f>
        <v>233</v>
      </c>
      <c r="J428" s="30">
        <f>IF(AND(B428=J$1),LOOKUP(9.99999999999999E+307,$J$2:J427)+1,"")</f>
        <v>233</v>
      </c>
      <c r="K428" s="30">
        <f>IF(AND(B428=K$1),LOOKUP(9.99999999999999E+307,$K$2:K427)+1,"")</f>
        <v>233</v>
      </c>
      <c r="L428" s="30">
        <f>IF(AND(B428=L$1),LOOKUP(9.99999999999999E+307,$L$2:L427)+1,"")</f>
        <v>233</v>
      </c>
      <c r="M428" s="30">
        <f>IF(AND(B428=M$1),LOOKUP(9.99999999999999E+307,$M$2:M427)+1,"")</f>
        <v>233</v>
      </c>
      <c r="N428" s="30">
        <f>IF(AND($B428=N$1),LOOKUP(9.99999999999999E+307,$N$2:N427)+1,"")</f>
        <v>233</v>
      </c>
      <c r="O428" s="30">
        <f>IF(AND($B428=O$1),LOOKUP(9.99999999999999E+307,$O$2:O427)+1,"")</f>
        <v>233</v>
      </c>
      <c r="P428" s="30">
        <f>IF(AND($B428=P$1),LOOKUP(9.99999999999999E+307,$P$2:P427)+1,"")</f>
        <v>233</v>
      </c>
      <c r="Q428" s="30">
        <f>IF(AND($B428=Q$1),LOOKUP(9.99999999999999E+307,$Q$2:Q427)+1,"")</f>
        <v>233</v>
      </c>
      <c r="R428" s="30">
        <f>IF(AND($B428=R$1),LOOKUP(9.99999999999999E+307,$R$2:R427)+1,"")</f>
        <v>233</v>
      </c>
      <c r="S428" s="314"/>
      <c r="T428" s="274"/>
      <c r="U428" s="274"/>
      <c r="Z428" s="258" t="str">
        <f t="shared" si="45"/>
        <v/>
      </c>
      <c r="AA428" s="258" t="str">
        <f t="shared" si="46"/>
        <v/>
      </c>
      <c r="AB428" s="259">
        <f t="shared" si="40"/>
        <v>0</v>
      </c>
      <c r="AC428" s="259">
        <f t="shared" si="41"/>
        <v>1807</v>
      </c>
      <c r="AD428" s="260" t="str">
        <f t="shared" si="42"/>
        <v/>
      </c>
      <c r="AE428" s="253" t="str">
        <f t="shared" si="43"/>
        <v>-</v>
      </c>
    </row>
    <row r="429" spans="1:31" ht="20.100000000000001" customHeight="1" x14ac:dyDescent="0.5">
      <c r="A429" s="30">
        <v>427</v>
      </c>
      <c r="B429" s="238"/>
      <c r="C429" s="261"/>
      <c r="D429" s="261"/>
      <c r="E429" s="270"/>
      <c r="F429" s="273"/>
      <c r="G429" s="257" t="str">
        <f t="shared" si="44"/>
        <v/>
      </c>
      <c r="H429" s="30" t="str">
        <f>IF(AND(S429=H$1),LOOKUP(9.99999999999999E+307,$H$2:H428)+1,"")</f>
        <v/>
      </c>
      <c r="I429" s="30">
        <f>IF(AND(B429=I$1),LOOKUP(9.99999999999999E+307,$I$2:I428)+1,"")</f>
        <v>234</v>
      </c>
      <c r="J429" s="30">
        <f>IF(AND(B429=J$1),LOOKUP(9.99999999999999E+307,$J$2:J428)+1,"")</f>
        <v>234</v>
      </c>
      <c r="K429" s="30">
        <f>IF(AND(B429=K$1),LOOKUP(9.99999999999999E+307,$K$2:K428)+1,"")</f>
        <v>234</v>
      </c>
      <c r="L429" s="30">
        <f>IF(AND(B429=L$1),LOOKUP(9.99999999999999E+307,$L$2:L428)+1,"")</f>
        <v>234</v>
      </c>
      <c r="M429" s="30">
        <f>IF(AND(B429=M$1),LOOKUP(9.99999999999999E+307,$M$2:M428)+1,"")</f>
        <v>234</v>
      </c>
      <c r="N429" s="30">
        <f>IF(AND($B429=N$1),LOOKUP(9.99999999999999E+307,$N$2:N428)+1,"")</f>
        <v>234</v>
      </c>
      <c r="O429" s="30">
        <f>IF(AND($B429=O$1),LOOKUP(9.99999999999999E+307,$O$2:O428)+1,"")</f>
        <v>234</v>
      </c>
      <c r="P429" s="30">
        <f>IF(AND($B429=P$1),LOOKUP(9.99999999999999E+307,$P$2:P428)+1,"")</f>
        <v>234</v>
      </c>
      <c r="Q429" s="30">
        <f>IF(AND($B429=Q$1),LOOKUP(9.99999999999999E+307,$Q$2:Q428)+1,"")</f>
        <v>234</v>
      </c>
      <c r="R429" s="30">
        <f>IF(AND($B429=R$1),LOOKUP(9.99999999999999E+307,$R$2:R428)+1,"")</f>
        <v>234</v>
      </c>
      <c r="S429" s="314"/>
      <c r="T429" s="274"/>
      <c r="U429" s="274"/>
      <c r="Z429" s="258" t="str">
        <f t="shared" si="45"/>
        <v/>
      </c>
      <c r="AA429" s="258" t="str">
        <f t="shared" si="46"/>
        <v/>
      </c>
      <c r="AB429" s="259">
        <f t="shared" si="40"/>
        <v>0</v>
      </c>
      <c r="AC429" s="259">
        <f t="shared" si="41"/>
        <v>1807</v>
      </c>
      <c r="AD429" s="260" t="str">
        <f t="shared" si="42"/>
        <v/>
      </c>
      <c r="AE429" s="253" t="str">
        <f t="shared" si="43"/>
        <v>-</v>
      </c>
    </row>
    <row r="430" spans="1:31" ht="20.100000000000001" customHeight="1" x14ac:dyDescent="0.5">
      <c r="A430" s="30">
        <v>428</v>
      </c>
      <c r="B430" s="238"/>
      <c r="C430" s="261"/>
      <c r="D430" s="261"/>
      <c r="E430" s="270"/>
      <c r="F430" s="273"/>
      <c r="G430" s="257" t="str">
        <f t="shared" si="44"/>
        <v/>
      </c>
      <c r="H430" s="30" t="str">
        <f>IF(AND(S430=H$1),LOOKUP(9.99999999999999E+307,$H$2:H429)+1,"")</f>
        <v/>
      </c>
      <c r="I430" s="30">
        <f>IF(AND(B430=I$1),LOOKUP(9.99999999999999E+307,$I$2:I429)+1,"")</f>
        <v>235</v>
      </c>
      <c r="J430" s="30">
        <f>IF(AND(B430=J$1),LOOKUP(9.99999999999999E+307,$J$2:J429)+1,"")</f>
        <v>235</v>
      </c>
      <c r="K430" s="30">
        <f>IF(AND(B430=K$1),LOOKUP(9.99999999999999E+307,$K$2:K429)+1,"")</f>
        <v>235</v>
      </c>
      <c r="L430" s="30">
        <f>IF(AND(B430=L$1),LOOKUP(9.99999999999999E+307,$L$2:L429)+1,"")</f>
        <v>235</v>
      </c>
      <c r="M430" s="30">
        <f>IF(AND(B430=M$1),LOOKUP(9.99999999999999E+307,$M$2:M429)+1,"")</f>
        <v>235</v>
      </c>
      <c r="N430" s="30">
        <f>IF(AND($B430=N$1),LOOKUP(9.99999999999999E+307,$N$2:N429)+1,"")</f>
        <v>235</v>
      </c>
      <c r="O430" s="30">
        <f>IF(AND($B430=O$1),LOOKUP(9.99999999999999E+307,$O$2:O429)+1,"")</f>
        <v>235</v>
      </c>
      <c r="P430" s="30">
        <f>IF(AND($B430=P$1),LOOKUP(9.99999999999999E+307,$P$2:P429)+1,"")</f>
        <v>235</v>
      </c>
      <c r="Q430" s="30">
        <f>IF(AND($B430=Q$1),LOOKUP(9.99999999999999E+307,$Q$2:Q429)+1,"")</f>
        <v>235</v>
      </c>
      <c r="R430" s="30">
        <f>IF(AND($B430=R$1),LOOKUP(9.99999999999999E+307,$R$2:R429)+1,"")</f>
        <v>235</v>
      </c>
      <c r="S430" s="314"/>
      <c r="T430" s="274"/>
      <c r="U430" s="274"/>
      <c r="Z430" s="258" t="str">
        <f t="shared" si="45"/>
        <v/>
      </c>
      <c r="AA430" s="258" t="str">
        <f t="shared" si="46"/>
        <v/>
      </c>
      <c r="AB430" s="259">
        <f t="shared" si="40"/>
        <v>0</v>
      </c>
      <c r="AC430" s="259">
        <f t="shared" si="41"/>
        <v>1807</v>
      </c>
      <c r="AD430" s="260" t="str">
        <f t="shared" si="42"/>
        <v/>
      </c>
      <c r="AE430" s="253" t="str">
        <f t="shared" si="43"/>
        <v>-</v>
      </c>
    </row>
    <row r="431" spans="1:31" ht="20.100000000000001" customHeight="1" x14ac:dyDescent="0.5">
      <c r="A431" s="30">
        <v>429</v>
      </c>
      <c r="B431" s="238"/>
      <c r="C431" s="261"/>
      <c r="D431" s="261"/>
      <c r="E431" s="270"/>
      <c r="F431" s="273"/>
      <c r="G431" s="257" t="str">
        <f t="shared" si="44"/>
        <v/>
      </c>
      <c r="H431" s="30" t="str">
        <f>IF(AND(S431=H$1),LOOKUP(9.99999999999999E+307,$H$2:H430)+1,"")</f>
        <v/>
      </c>
      <c r="I431" s="30">
        <f>IF(AND(B431=I$1),LOOKUP(9.99999999999999E+307,$I$2:I430)+1,"")</f>
        <v>236</v>
      </c>
      <c r="J431" s="30">
        <f>IF(AND(B431=J$1),LOOKUP(9.99999999999999E+307,$J$2:J430)+1,"")</f>
        <v>236</v>
      </c>
      <c r="K431" s="30">
        <f>IF(AND(B431=K$1),LOOKUP(9.99999999999999E+307,$K$2:K430)+1,"")</f>
        <v>236</v>
      </c>
      <c r="L431" s="30">
        <f>IF(AND(B431=L$1),LOOKUP(9.99999999999999E+307,$L$2:L430)+1,"")</f>
        <v>236</v>
      </c>
      <c r="M431" s="30">
        <f>IF(AND(B431=M$1),LOOKUP(9.99999999999999E+307,$M$2:M430)+1,"")</f>
        <v>236</v>
      </c>
      <c r="N431" s="30">
        <f>IF(AND($B431=N$1),LOOKUP(9.99999999999999E+307,$N$2:N430)+1,"")</f>
        <v>236</v>
      </c>
      <c r="O431" s="30">
        <f>IF(AND($B431=O$1),LOOKUP(9.99999999999999E+307,$O$2:O430)+1,"")</f>
        <v>236</v>
      </c>
      <c r="P431" s="30">
        <f>IF(AND($B431=P$1),LOOKUP(9.99999999999999E+307,$P$2:P430)+1,"")</f>
        <v>236</v>
      </c>
      <c r="Q431" s="30">
        <f>IF(AND($B431=Q$1),LOOKUP(9.99999999999999E+307,$Q$2:Q430)+1,"")</f>
        <v>236</v>
      </c>
      <c r="R431" s="30">
        <f>IF(AND($B431=R$1),LOOKUP(9.99999999999999E+307,$R$2:R430)+1,"")</f>
        <v>236</v>
      </c>
      <c r="S431" s="314"/>
      <c r="T431" s="274"/>
      <c r="U431" s="274"/>
      <c r="Z431" s="258" t="str">
        <f t="shared" si="45"/>
        <v/>
      </c>
      <c r="AA431" s="258" t="str">
        <f t="shared" si="46"/>
        <v/>
      </c>
      <c r="AB431" s="259">
        <f t="shared" si="40"/>
        <v>0</v>
      </c>
      <c r="AC431" s="259">
        <f t="shared" si="41"/>
        <v>1807</v>
      </c>
      <c r="AD431" s="260" t="str">
        <f t="shared" si="42"/>
        <v/>
      </c>
      <c r="AE431" s="253" t="str">
        <f t="shared" si="43"/>
        <v>-</v>
      </c>
    </row>
    <row r="432" spans="1:31" ht="20.100000000000001" customHeight="1" x14ac:dyDescent="0.5">
      <c r="A432" s="30">
        <v>430</v>
      </c>
      <c r="B432" s="238"/>
      <c r="C432" s="261"/>
      <c r="D432" s="261"/>
      <c r="E432" s="270"/>
      <c r="F432" s="273"/>
      <c r="G432" s="257" t="str">
        <f t="shared" si="44"/>
        <v/>
      </c>
      <c r="H432" s="30" t="str">
        <f>IF(AND(S432=H$1),LOOKUP(9.99999999999999E+307,$H$2:H431)+1,"")</f>
        <v/>
      </c>
      <c r="I432" s="30">
        <f>IF(AND(B432=I$1),LOOKUP(9.99999999999999E+307,$I$2:I431)+1,"")</f>
        <v>237</v>
      </c>
      <c r="J432" s="30">
        <f>IF(AND(B432=J$1),LOOKUP(9.99999999999999E+307,$J$2:J431)+1,"")</f>
        <v>237</v>
      </c>
      <c r="K432" s="30">
        <f>IF(AND(B432=K$1),LOOKUP(9.99999999999999E+307,$K$2:K431)+1,"")</f>
        <v>237</v>
      </c>
      <c r="L432" s="30">
        <f>IF(AND(B432=L$1),LOOKUP(9.99999999999999E+307,$L$2:L431)+1,"")</f>
        <v>237</v>
      </c>
      <c r="M432" s="30">
        <f>IF(AND(B432=M$1),LOOKUP(9.99999999999999E+307,$M$2:M431)+1,"")</f>
        <v>237</v>
      </c>
      <c r="N432" s="30">
        <f>IF(AND($B432=N$1),LOOKUP(9.99999999999999E+307,$N$2:N431)+1,"")</f>
        <v>237</v>
      </c>
      <c r="O432" s="30">
        <f>IF(AND($B432=O$1),LOOKUP(9.99999999999999E+307,$O$2:O431)+1,"")</f>
        <v>237</v>
      </c>
      <c r="P432" s="30">
        <f>IF(AND($B432=P$1),LOOKUP(9.99999999999999E+307,$P$2:P431)+1,"")</f>
        <v>237</v>
      </c>
      <c r="Q432" s="30">
        <f>IF(AND($B432=Q$1),LOOKUP(9.99999999999999E+307,$Q$2:Q431)+1,"")</f>
        <v>237</v>
      </c>
      <c r="R432" s="30">
        <f>IF(AND($B432=R$1),LOOKUP(9.99999999999999E+307,$R$2:R431)+1,"")</f>
        <v>237</v>
      </c>
      <c r="S432" s="314"/>
      <c r="T432" s="274"/>
      <c r="U432" s="274"/>
      <c r="Z432" s="258" t="str">
        <f t="shared" si="45"/>
        <v/>
      </c>
      <c r="AA432" s="258" t="str">
        <f t="shared" si="46"/>
        <v/>
      </c>
      <c r="AB432" s="259">
        <f t="shared" si="40"/>
        <v>0</v>
      </c>
      <c r="AC432" s="259">
        <f t="shared" si="41"/>
        <v>1807</v>
      </c>
      <c r="AD432" s="260" t="str">
        <f t="shared" si="42"/>
        <v/>
      </c>
      <c r="AE432" s="253" t="str">
        <f t="shared" si="43"/>
        <v>-</v>
      </c>
    </row>
    <row r="433" spans="1:31" ht="20.100000000000001" customHeight="1" x14ac:dyDescent="0.5">
      <c r="A433" s="30">
        <v>431</v>
      </c>
      <c r="B433" s="238"/>
      <c r="C433" s="261"/>
      <c r="D433" s="261"/>
      <c r="E433" s="270"/>
      <c r="F433" s="273"/>
      <c r="G433" s="257" t="str">
        <f t="shared" si="44"/>
        <v/>
      </c>
      <c r="H433" s="30" t="str">
        <f>IF(AND(S433=H$1),LOOKUP(9.99999999999999E+307,$H$2:H432)+1,"")</f>
        <v/>
      </c>
      <c r="I433" s="30">
        <f>IF(AND(B433=I$1),LOOKUP(9.99999999999999E+307,$I$2:I432)+1,"")</f>
        <v>238</v>
      </c>
      <c r="J433" s="30">
        <f>IF(AND(B433=J$1),LOOKUP(9.99999999999999E+307,$J$2:J432)+1,"")</f>
        <v>238</v>
      </c>
      <c r="K433" s="30">
        <f>IF(AND(B433=K$1),LOOKUP(9.99999999999999E+307,$K$2:K432)+1,"")</f>
        <v>238</v>
      </c>
      <c r="L433" s="30">
        <f>IF(AND(B433=L$1),LOOKUP(9.99999999999999E+307,$L$2:L432)+1,"")</f>
        <v>238</v>
      </c>
      <c r="M433" s="30">
        <f>IF(AND(B433=M$1),LOOKUP(9.99999999999999E+307,$M$2:M432)+1,"")</f>
        <v>238</v>
      </c>
      <c r="N433" s="30">
        <f>IF(AND($B433=N$1),LOOKUP(9.99999999999999E+307,$N$2:N432)+1,"")</f>
        <v>238</v>
      </c>
      <c r="O433" s="30">
        <f>IF(AND($B433=O$1),LOOKUP(9.99999999999999E+307,$O$2:O432)+1,"")</f>
        <v>238</v>
      </c>
      <c r="P433" s="30">
        <f>IF(AND($B433=P$1),LOOKUP(9.99999999999999E+307,$P$2:P432)+1,"")</f>
        <v>238</v>
      </c>
      <c r="Q433" s="30">
        <f>IF(AND($B433=Q$1),LOOKUP(9.99999999999999E+307,$Q$2:Q432)+1,"")</f>
        <v>238</v>
      </c>
      <c r="R433" s="30">
        <f>IF(AND($B433=R$1),LOOKUP(9.99999999999999E+307,$R$2:R432)+1,"")</f>
        <v>238</v>
      </c>
      <c r="S433" s="314"/>
      <c r="T433" s="274"/>
      <c r="U433" s="274"/>
      <c r="Z433" s="258" t="str">
        <f t="shared" si="45"/>
        <v/>
      </c>
      <c r="AA433" s="258" t="str">
        <f t="shared" si="46"/>
        <v/>
      </c>
      <c r="AB433" s="259">
        <f t="shared" si="40"/>
        <v>0</v>
      </c>
      <c r="AC433" s="259">
        <f t="shared" si="41"/>
        <v>1807</v>
      </c>
      <c r="AD433" s="260" t="str">
        <f t="shared" si="42"/>
        <v/>
      </c>
      <c r="AE433" s="253" t="str">
        <f t="shared" si="43"/>
        <v>-</v>
      </c>
    </row>
    <row r="434" spans="1:31" ht="20.100000000000001" customHeight="1" x14ac:dyDescent="0.5">
      <c r="A434" s="30">
        <v>432</v>
      </c>
      <c r="B434" s="238"/>
      <c r="C434" s="261"/>
      <c r="D434" s="261"/>
      <c r="E434" s="270"/>
      <c r="F434" s="273"/>
      <c r="G434" s="257" t="str">
        <f t="shared" si="44"/>
        <v/>
      </c>
      <c r="H434" s="30" t="str">
        <f>IF(AND(S434=H$1),LOOKUP(9.99999999999999E+307,$H$2:H433)+1,"")</f>
        <v/>
      </c>
      <c r="I434" s="30">
        <f>IF(AND(B434=I$1),LOOKUP(9.99999999999999E+307,$I$2:I433)+1,"")</f>
        <v>239</v>
      </c>
      <c r="J434" s="30">
        <f>IF(AND(B434=J$1),LOOKUP(9.99999999999999E+307,$J$2:J433)+1,"")</f>
        <v>239</v>
      </c>
      <c r="K434" s="30">
        <f>IF(AND(B434=K$1),LOOKUP(9.99999999999999E+307,$K$2:K433)+1,"")</f>
        <v>239</v>
      </c>
      <c r="L434" s="30">
        <f>IF(AND(B434=L$1),LOOKUP(9.99999999999999E+307,$L$2:L433)+1,"")</f>
        <v>239</v>
      </c>
      <c r="M434" s="30">
        <f>IF(AND(B434=M$1),LOOKUP(9.99999999999999E+307,$M$2:M433)+1,"")</f>
        <v>239</v>
      </c>
      <c r="N434" s="30">
        <f>IF(AND($B434=N$1),LOOKUP(9.99999999999999E+307,$N$2:N433)+1,"")</f>
        <v>239</v>
      </c>
      <c r="O434" s="30">
        <f>IF(AND($B434=O$1),LOOKUP(9.99999999999999E+307,$O$2:O433)+1,"")</f>
        <v>239</v>
      </c>
      <c r="P434" s="30">
        <f>IF(AND($B434=P$1),LOOKUP(9.99999999999999E+307,$P$2:P433)+1,"")</f>
        <v>239</v>
      </c>
      <c r="Q434" s="30">
        <f>IF(AND($B434=Q$1),LOOKUP(9.99999999999999E+307,$Q$2:Q433)+1,"")</f>
        <v>239</v>
      </c>
      <c r="R434" s="30">
        <f>IF(AND($B434=R$1),LOOKUP(9.99999999999999E+307,$R$2:R433)+1,"")</f>
        <v>239</v>
      </c>
      <c r="S434" s="314"/>
      <c r="T434" s="274"/>
      <c r="U434" s="274"/>
      <c r="Z434" s="258" t="str">
        <f t="shared" si="45"/>
        <v/>
      </c>
      <c r="AA434" s="258" t="str">
        <f t="shared" si="46"/>
        <v/>
      </c>
      <c r="AB434" s="259">
        <f t="shared" si="40"/>
        <v>0</v>
      </c>
      <c r="AC434" s="259">
        <f t="shared" si="41"/>
        <v>1807</v>
      </c>
      <c r="AD434" s="260" t="str">
        <f t="shared" si="42"/>
        <v/>
      </c>
      <c r="AE434" s="253" t="str">
        <f t="shared" si="43"/>
        <v>-</v>
      </c>
    </row>
    <row r="435" spans="1:31" ht="20.100000000000001" customHeight="1" x14ac:dyDescent="0.5">
      <c r="A435" s="30">
        <v>433</v>
      </c>
      <c r="B435" s="238"/>
      <c r="C435" s="261"/>
      <c r="D435" s="261"/>
      <c r="E435" s="270"/>
      <c r="F435" s="273"/>
      <c r="G435" s="257" t="str">
        <f t="shared" si="44"/>
        <v/>
      </c>
      <c r="H435" s="30" t="str">
        <f>IF(AND(S435=H$1),LOOKUP(9.99999999999999E+307,$H$2:H434)+1,"")</f>
        <v/>
      </c>
      <c r="I435" s="30">
        <f>IF(AND(B435=I$1),LOOKUP(9.99999999999999E+307,$I$2:I434)+1,"")</f>
        <v>240</v>
      </c>
      <c r="J435" s="30">
        <f>IF(AND(B435=J$1),LOOKUP(9.99999999999999E+307,$J$2:J434)+1,"")</f>
        <v>240</v>
      </c>
      <c r="K435" s="30">
        <f>IF(AND(B435=K$1),LOOKUP(9.99999999999999E+307,$K$2:K434)+1,"")</f>
        <v>240</v>
      </c>
      <c r="L435" s="30">
        <f>IF(AND(B435=L$1),LOOKUP(9.99999999999999E+307,$L$2:L434)+1,"")</f>
        <v>240</v>
      </c>
      <c r="M435" s="30">
        <f>IF(AND(B435=M$1),LOOKUP(9.99999999999999E+307,$M$2:M434)+1,"")</f>
        <v>240</v>
      </c>
      <c r="N435" s="30">
        <f>IF(AND($B435=N$1),LOOKUP(9.99999999999999E+307,$N$2:N434)+1,"")</f>
        <v>240</v>
      </c>
      <c r="O435" s="30">
        <f>IF(AND($B435=O$1),LOOKUP(9.99999999999999E+307,$O$2:O434)+1,"")</f>
        <v>240</v>
      </c>
      <c r="P435" s="30">
        <f>IF(AND($B435=P$1),LOOKUP(9.99999999999999E+307,$P$2:P434)+1,"")</f>
        <v>240</v>
      </c>
      <c r="Q435" s="30">
        <f>IF(AND($B435=Q$1),LOOKUP(9.99999999999999E+307,$Q$2:Q434)+1,"")</f>
        <v>240</v>
      </c>
      <c r="R435" s="30">
        <f>IF(AND($B435=R$1),LOOKUP(9.99999999999999E+307,$R$2:R434)+1,"")</f>
        <v>240</v>
      </c>
      <c r="S435" s="314"/>
      <c r="T435" s="274"/>
      <c r="U435" s="274"/>
      <c r="Z435" s="258" t="str">
        <f t="shared" si="45"/>
        <v/>
      </c>
      <c r="AA435" s="258" t="str">
        <f t="shared" si="46"/>
        <v/>
      </c>
      <c r="AB435" s="259">
        <f t="shared" si="40"/>
        <v>0</v>
      </c>
      <c r="AC435" s="259">
        <f t="shared" si="41"/>
        <v>1807</v>
      </c>
      <c r="AD435" s="260" t="str">
        <f t="shared" si="42"/>
        <v/>
      </c>
      <c r="AE435" s="253" t="str">
        <f t="shared" si="43"/>
        <v>-</v>
      </c>
    </row>
    <row r="436" spans="1:31" ht="20.100000000000001" customHeight="1" x14ac:dyDescent="0.5">
      <c r="A436" s="30">
        <v>434</v>
      </c>
      <c r="B436" s="238"/>
      <c r="C436" s="275"/>
      <c r="D436" s="261"/>
      <c r="E436" s="273"/>
      <c r="F436" s="273"/>
      <c r="G436" s="257" t="str">
        <f t="shared" si="44"/>
        <v/>
      </c>
      <c r="H436" s="30" t="str">
        <f>IF(AND(S436=H$1),LOOKUP(9.99999999999999E+307,$H$2:H435)+1,"")</f>
        <v/>
      </c>
      <c r="I436" s="30">
        <f>IF(AND(B436=I$1),LOOKUP(9.99999999999999E+307,$I$2:I435)+1,"")</f>
        <v>241</v>
      </c>
      <c r="J436" s="30">
        <f>IF(AND(B436=J$1),LOOKUP(9.99999999999999E+307,$J$2:J435)+1,"")</f>
        <v>241</v>
      </c>
      <c r="K436" s="30">
        <f>IF(AND(B436=K$1),LOOKUP(9.99999999999999E+307,$K$2:K435)+1,"")</f>
        <v>241</v>
      </c>
      <c r="L436" s="30">
        <f>IF(AND(B436=L$1),LOOKUP(9.99999999999999E+307,$L$2:L435)+1,"")</f>
        <v>241</v>
      </c>
      <c r="M436" s="30">
        <f>IF(AND(B436=M$1),LOOKUP(9.99999999999999E+307,$M$2:M435)+1,"")</f>
        <v>241</v>
      </c>
      <c r="N436" s="30">
        <f>IF(AND($B436=N$1),LOOKUP(9.99999999999999E+307,$N$2:N435)+1,"")</f>
        <v>241</v>
      </c>
      <c r="O436" s="30">
        <f>IF(AND($B436=O$1),LOOKUP(9.99999999999999E+307,$O$2:O435)+1,"")</f>
        <v>241</v>
      </c>
      <c r="P436" s="30">
        <f>IF(AND($B436=P$1),LOOKUP(9.99999999999999E+307,$P$2:P435)+1,"")</f>
        <v>241</v>
      </c>
      <c r="Q436" s="30">
        <f>IF(AND($B436=Q$1),LOOKUP(9.99999999999999E+307,$Q$2:Q435)+1,"")</f>
        <v>241</v>
      </c>
      <c r="R436" s="30">
        <f>IF(AND($B436=R$1),LOOKUP(9.99999999999999E+307,$R$2:R435)+1,"")</f>
        <v>241</v>
      </c>
      <c r="S436" s="314"/>
      <c r="T436" s="274"/>
      <c r="U436" s="274"/>
      <c r="Z436" s="258" t="str">
        <f t="shared" si="45"/>
        <v/>
      </c>
      <c r="AA436" s="258" t="str">
        <f t="shared" si="46"/>
        <v/>
      </c>
      <c r="AB436" s="259">
        <f t="shared" si="40"/>
        <v>0</v>
      </c>
      <c r="AC436" s="259">
        <f t="shared" si="41"/>
        <v>1807</v>
      </c>
      <c r="AD436" s="260" t="str">
        <f t="shared" si="42"/>
        <v/>
      </c>
      <c r="AE436" s="253" t="str">
        <f t="shared" si="43"/>
        <v>-</v>
      </c>
    </row>
    <row r="437" spans="1:31" ht="20.100000000000001" customHeight="1" x14ac:dyDescent="0.5">
      <c r="A437" s="30">
        <v>435</v>
      </c>
      <c r="B437" s="238"/>
      <c r="C437" s="261"/>
      <c r="D437" s="261"/>
      <c r="E437" s="270"/>
      <c r="F437" s="273"/>
      <c r="G437" s="257" t="str">
        <f t="shared" si="44"/>
        <v/>
      </c>
      <c r="H437" s="30" t="str">
        <f>IF(AND(S437=H$1),LOOKUP(9.99999999999999E+307,$H$2:H436)+1,"")</f>
        <v/>
      </c>
      <c r="I437" s="30">
        <f>IF(AND(B437=I$1),LOOKUP(9.99999999999999E+307,$I$2:I436)+1,"")</f>
        <v>242</v>
      </c>
      <c r="J437" s="30">
        <f>IF(AND(B437=J$1),LOOKUP(9.99999999999999E+307,$J$2:J436)+1,"")</f>
        <v>242</v>
      </c>
      <c r="K437" s="30">
        <f>IF(AND(B437=K$1),LOOKUP(9.99999999999999E+307,$K$2:K436)+1,"")</f>
        <v>242</v>
      </c>
      <c r="L437" s="30">
        <f>IF(AND(B437=L$1),LOOKUP(9.99999999999999E+307,$L$2:L436)+1,"")</f>
        <v>242</v>
      </c>
      <c r="M437" s="30">
        <f>IF(AND(B437=M$1),LOOKUP(9.99999999999999E+307,$M$2:M436)+1,"")</f>
        <v>242</v>
      </c>
      <c r="N437" s="30">
        <f>IF(AND($B437=N$1),LOOKUP(9.99999999999999E+307,$N$2:N436)+1,"")</f>
        <v>242</v>
      </c>
      <c r="O437" s="30">
        <f>IF(AND($B437=O$1),LOOKUP(9.99999999999999E+307,$O$2:O436)+1,"")</f>
        <v>242</v>
      </c>
      <c r="P437" s="30">
        <f>IF(AND($B437=P$1),LOOKUP(9.99999999999999E+307,$P$2:P436)+1,"")</f>
        <v>242</v>
      </c>
      <c r="Q437" s="30">
        <f>IF(AND($B437=Q$1),LOOKUP(9.99999999999999E+307,$Q$2:Q436)+1,"")</f>
        <v>242</v>
      </c>
      <c r="R437" s="30">
        <f>IF(AND($B437=R$1),LOOKUP(9.99999999999999E+307,$R$2:R436)+1,"")</f>
        <v>242</v>
      </c>
      <c r="S437" s="314"/>
      <c r="T437" s="274"/>
      <c r="U437" s="274"/>
      <c r="Z437" s="258" t="str">
        <f t="shared" si="45"/>
        <v/>
      </c>
      <c r="AA437" s="258" t="str">
        <f t="shared" si="46"/>
        <v/>
      </c>
      <c r="AB437" s="259">
        <f t="shared" si="40"/>
        <v>0</v>
      </c>
      <c r="AC437" s="259">
        <f t="shared" si="41"/>
        <v>1807</v>
      </c>
      <c r="AD437" s="260" t="str">
        <f t="shared" si="42"/>
        <v/>
      </c>
      <c r="AE437" s="253" t="str">
        <f t="shared" si="43"/>
        <v>-</v>
      </c>
    </row>
    <row r="438" spans="1:31" ht="20.100000000000001" customHeight="1" x14ac:dyDescent="0.5">
      <c r="A438" s="30">
        <v>436</v>
      </c>
      <c r="B438" s="238"/>
      <c r="C438" s="261"/>
      <c r="D438" s="261"/>
      <c r="E438" s="270"/>
      <c r="F438" s="273"/>
      <c r="G438" s="257" t="str">
        <f t="shared" si="44"/>
        <v/>
      </c>
      <c r="H438" s="30" t="str">
        <f>IF(AND(S438=H$1),LOOKUP(9.99999999999999E+307,$H$2:H437)+1,"")</f>
        <v/>
      </c>
      <c r="I438" s="30">
        <f>IF(AND(B438=I$1),LOOKUP(9.99999999999999E+307,$I$2:I437)+1,"")</f>
        <v>243</v>
      </c>
      <c r="J438" s="30">
        <f>IF(AND(B438=J$1),LOOKUP(9.99999999999999E+307,$J$2:J437)+1,"")</f>
        <v>243</v>
      </c>
      <c r="K438" s="30">
        <f>IF(AND(B438=K$1),LOOKUP(9.99999999999999E+307,$K$2:K437)+1,"")</f>
        <v>243</v>
      </c>
      <c r="L438" s="30">
        <f>IF(AND(B438=L$1),LOOKUP(9.99999999999999E+307,$L$2:L437)+1,"")</f>
        <v>243</v>
      </c>
      <c r="M438" s="30">
        <f>IF(AND(B438=M$1),LOOKUP(9.99999999999999E+307,$M$2:M437)+1,"")</f>
        <v>243</v>
      </c>
      <c r="N438" s="30">
        <f>IF(AND($B438=N$1),LOOKUP(9.99999999999999E+307,$N$2:N437)+1,"")</f>
        <v>243</v>
      </c>
      <c r="O438" s="30">
        <f>IF(AND($B438=O$1),LOOKUP(9.99999999999999E+307,$O$2:O437)+1,"")</f>
        <v>243</v>
      </c>
      <c r="P438" s="30">
        <f>IF(AND($B438=P$1),LOOKUP(9.99999999999999E+307,$P$2:P437)+1,"")</f>
        <v>243</v>
      </c>
      <c r="Q438" s="30">
        <f>IF(AND($B438=Q$1),LOOKUP(9.99999999999999E+307,$Q$2:Q437)+1,"")</f>
        <v>243</v>
      </c>
      <c r="R438" s="30">
        <f>IF(AND($B438=R$1),LOOKUP(9.99999999999999E+307,$R$2:R437)+1,"")</f>
        <v>243</v>
      </c>
      <c r="S438" s="314"/>
      <c r="T438" s="274"/>
      <c r="U438" s="274"/>
      <c r="Z438" s="258" t="str">
        <f t="shared" si="45"/>
        <v/>
      </c>
      <c r="AA438" s="258" t="str">
        <f t="shared" si="46"/>
        <v/>
      </c>
      <c r="AB438" s="259">
        <f t="shared" si="40"/>
        <v>0</v>
      </c>
      <c r="AC438" s="259">
        <f t="shared" si="41"/>
        <v>1807</v>
      </c>
      <c r="AD438" s="260" t="str">
        <f t="shared" si="42"/>
        <v/>
      </c>
      <c r="AE438" s="253" t="str">
        <f t="shared" si="43"/>
        <v>-</v>
      </c>
    </row>
    <row r="439" spans="1:31" ht="20.100000000000001" customHeight="1" x14ac:dyDescent="0.5">
      <c r="A439" s="30">
        <v>437</v>
      </c>
      <c r="B439" s="238"/>
      <c r="C439" s="261"/>
      <c r="D439" s="261"/>
      <c r="E439" s="270"/>
      <c r="F439" s="273"/>
      <c r="G439" s="257" t="str">
        <f t="shared" si="44"/>
        <v/>
      </c>
      <c r="H439" s="30" t="str">
        <f>IF(AND(S439=H$1),LOOKUP(9.99999999999999E+307,$H$2:H438)+1,"")</f>
        <v/>
      </c>
      <c r="I439" s="30">
        <f>IF(AND(B439=I$1),LOOKUP(9.99999999999999E+307,$I$2:I438)+1,"")</f>
        <v>244</v>
      </c>
      <c r="J439" s="30">
        <f>IF(AND(B439=J$1),LOOKUP(9.99999999999999E+307,$J$2:J438)+1,"")</f>
        <v>244</v>
      </c>
      <c r="K439" s="30">
        <f>IF(AND(B439=K$1),LOOKUP(9.99999999999999E+307,$K$2:K438)+1,"")</f>
        <v>244</v>
      </c>
      <c r="L439" s="30">
        <f>IF(AND(B439=L$1),LOOKUP(9.99999999999999E+307,$L$2:L438)+1,"")</f>
        <v>244</v>
      </c>
      <c r="M439" s="30">
        <f>IF(AND(B439=M$1),LOOKUP(9.99999999999999E+307,$M$2:M438)+1,"")</f>
        <v>244</v>
      </c>
      <c r="N439" s="30">
        <f>IF(AND($B439=N$1),LOOKUP(9.99999999999999E+307,$N$2:N438)+1,"")</f>
        <v>244</v>
      </c>
      <c r="O439" s="30">
        <f>IF(AND($B439=O$1),LOOKUP(9.99999999999999E+307,$O$2:O438)+1,"")</f>
        <v>244</v>
      </c>
      <c r="P439" s="30">
        <f>IF(AND($B439=P$1),LOOKUP(9.99999999999999E+307,$P$2:P438)+1,"")</f>
        <v>244</v>
      </c>
      <c r="Q439" s="30">
        <f>IF(AND($B439=Q$1),LOOKUP(9.99999999999999E+307,$Q$2:Q438)+1,"")</f>
        <v>244</v>
      </c>
      <c r="R439" s="30">
        <f>IF(AND($B439=R$1),LOOKUP(9.99999999999999E+307,$R$2:R438)+1,"")</f>
        <v>244</v>
      </c>
      <c r="S439" s="314"/>
      <c r="T439" s="274"/>
      <c r="U439" s="274"/>
      <c r="Z439" s="258" t="str">
        <f t="shared" si="45"/>
        <v/>
      </c>
      <c r="AA439" s="258" t="str">
        <f t="shared" si="46"/>
        <v/>
      </c>
      <c r="AB439" s="259">
        <f t="shared" si="40"/>
        <v>0</v>
      </c>
      <c r="AC439" s="259">
        <f t="shared" si="41"/>
        <v>1807</v>
      </c>
      <c r="AD439" s="260" t="str">
        <f t="shared" si="42"/>
        <v/>
      </c>
      <c r="AE439" s="253" t="str">
        <f t="shared" si="43"/>
        <v>-</v>
      </c>
    </row>
    <row r="440" spans="1:31" ht="20.100000000000001" customHeight="1" x14ac:dyDescent="0.5">
      <c r="A440" s="30">
        <v>438</v>
      </c>
      <c r="B440" s="238"/>
      <c r="C440" s="261"/>
      <c r="D440" s="261"/>
      <c r="E440" s="270"/>
      <c r="F440" s="273"/>
      <c r="G440" s="257" t="str">
        <f t="shared" si="44"/>
        <v/>
      </c>
      <c r="H440" s="30" t="str">
        <f>IF(AND(S440=H$1),LOOKUP(9.99999999999999E+307,$H$2:H439)+1,"")</f>
        <v/>
      </c>
      <c r="I440" s="30">
        <f>IF(AND(B440=I$1),LOOKUP(9.99999999999999E+307,$I$2:I439)+1,"")</f>
        <v>245</v>
      </c>
      <c r="J440" s="30">
        <f>IF(AND(B440=J$1),LOOKUP(9.99999999999999E+307,$J$2:J439)+1,"")</f>
        <v>245</v>
      </c>
      <c r="K440" s="30">
        <f>IF(AND(B440=K$1),LOOKUP(9.99999999999999E+307,$K$2:K439)+1,"")</f>
        <v>245</v>
      </c>
      <c r="L440" s="30">
        <f>IF(AND(B440=L$1),LOOKUP(9.99999999999999E+307,$L$2:L439)+1,"")</f>
        <v>245</v>
      </c>
      <c r="M440" s="30">
        <f>IF(AND(B440=M$1),LOOKUP(9.99999999999999E+307,$M$2:M439)+1,"")</f>
        <v>245</v>
      </c>
      <c r="N440" s="30">
        <f>IF(AND($B440=N$1),LOOKUP(9.99999999999999E+307,$N$2:N439)+1,"")</f>
        <v>245</v>
      </c>
      <c r="O440" s="30">
        <f>IF(AND($B440=O$1),LOOKUP(9.99999999999999E+307,$O$2:O439)+1,"")</f>
        <v>245</v>
      </c>
      <c r="P440" s="30">
        <f>IF(AND($B440=P$1),LOOKUP(9.99999999999999E+307,$P$2:P439)+1,"")</f>
        <v>245</v>
      </c>
      <c r="Q440" s="30">
        <f>IF(AND($B440=Q$1),LOOKUP(9.99999999999999E+307,$Q$2:Q439)+1,"")</f>
        <v>245</v>
      </c>
      <c r="R440" s="30">
        <f>IF(AND($B440=R$1),LOOKUP(9.99999999999999E+307,$R$2:R439)+1,"")</f>
        <v>245</v>
      </c>
      <c r="S440" s="314"/>
      <c r="T440" s="274"/>
      <c r="U440" s="274"/>
      <c r="Z440" s="258" t="str">
        <f t="shared" si="45"/>
        <v/>
      </c>
      <c r="AA440" s="258" t="str">
        <f t="shared" si="46"/>
        <v/>
      </c>
      <c r="AB440" s="259">
        <f t="shared" si="40"/>
        <v>0</v>
      </c>
      <c r="AC440" s="259">
        <f t="shared" si="41"/>
        <v>1807</v>
      </c>
      <c r="AD440" s="260" t="str">
        <f t="shared" si="42"/>
        <v/>
      </c>
      <c r="AE440" s="253" t="str">
        <f t="shared" si="43"/>
        <v>-</v>
      </c>
    </row>
    <row r="441" spans="1:31" ht="20.100000000000001" customHeight="1" x14ac:dyDescent="0.5">
      <c r="A441" s="30">
        <v>439</v>
      </c>
      <c r="B441" s="238"/>
      <c r="C441" s="261"/>
      <c r="D441" s="261"/>
      <c r="E441" s="270"/>
      <c r="F441" s="273"/>
      <c r="G441" s="257" t="str">
        <f t="shared" si="44"/>
        <v/>
      </c>
      <c r="H441" s="30" t="str">
        <f>IF(AND(S441=H$1),LOOKUP(9.99999999999999E+307,$H$2:H440)+1,"")</f>
        <v/>
      </c>
      <c r="I441" s="30">
        <f>IF(AND(B441=I$1),LOOKUP(9.99999999999999E+307,$I$2:I440)+1,"")</f>
        <v>246</v>
      </c>
      <c r="J441" s="30">
        <f>IF(AND(B441=J$1),LOOKUP(9.99999999999999E+307,$J$2:J440)+1,"")</f>
        <v>246</v>
      </c>
      <c r="K441" s="30">
        <f>IF(AND(B441=K$1),LOOKUP(9.99999999999999E+307,$K$2:K440)+1,"")</f>
        <v>246</v>
      </c>
      <c r="L441" s="30">
        <f>IF(AND(B441=L$1),LOOKUP(9.99999999999999E+307,$L$2:L440)+1,"")</f>
        <v>246</v>
      </c>
      <c r="M441" s="30">
        <f>IF(AND(B441=M$1),LOOKUP(9.99999999999999E+307,$M$2:M440)+1,"")</f>
        <v>246</v>
      </c>
      <c r="N441" s="30">
        <f>IF(AND($B441=N$1),LOOKUP(9.99999999999999E+307,$N$2:N440)+1,"")</f>
        <v>246</v>
      </c>
      <c r="O441" s="30">
        <f>IF(AND($B441=O$1),LOOKUP(9.99999999999999E+307,$O$2:O440)+1,"")</f>
        <v>246</v>
      </c>
      <c r="P441" s="30">
        <f>IF(AND($B441=P$1),LOOKUP(9.99999999999999E+307,$P$2:P440)+1,"")</f>
        <v>246</v>
      </c>
      <c r="Q441" s="30">
        <f>IF(AND($B441=Q$1),LOOKUP(9.99999999999999E+307,$Q$2:Q440)+1,"")</f>
        <v>246</v>
      </c>
      <c r="R441" s="30">
        <f>IF(AND($B441=R$1),LOOKUP(9.99999999999999E+307,$R$2:R440)+1,"")</f>
        <v>246</v>
      </c>
      <c r="S441" s="314"/>
      <c r="T441" s="274"/>
      <c r="U441" s="274"/>
      <c r="Z441" s="258" t="str">
        <f t="shared" si="45"/>
        <v/>
      </c>
      <c r="AA441" s="258" t="str">
        <f t="shared" si="46"/>
        <v/>
      </c>
      <c r="AB441" s="259">
        <f t="shared" si="40"/>
        <v>0</v>
      </c>
      <c r="AC441" s="259">
        <f t="shared" si="41"/>
        <v>1807</v>
      </c>
      <c r="AD441" s="260" t="str">
        <f t="shared" si="42"/>
        <v/>
      </c>
      <c r="AE441" s="253" t="str">
        <f t="shared" si="43"/>
        <v>-</v>
      </c>
    </row>
    <row r="442" spans="1:31" ht="20.100000000000001" customHeight="1" x14ac:dyDescent="0.5">
      <c r="A442" s="30">
        <v>440</v>
      </c>
      <c r="B442" s="238"/>
      <c r="C442" s="261"/>
      <c r="D442" s="261"/>
      <c r="E442" s="270"/>
      <c r="F442" s="273"/>
      <c r="G442" s="257" t="str">
        <f t="shared" si="44"/>
        <v/>
      </c>
      <c r="H442" s="30" t="str">
        <f>IF(AND(S442=H$1),LOOKUP(9.99999999999999E+307,$H$2:H441)+1,"")</f>
        <v/>
      </c>
      <c r="I442" s="30">
        <f>IF(AND(B442=I$1),LOOKUP(9.99999999999999E+307,$I$2:I441)+1,"")</f>
        <v>247</v>
      </c>
      <c r="J442" s="30">
        <f>IF(AND(B442=J$1),LOOKUP(9.99999999999999E+307,$J$2:J441)+1,"")</f>
        <v>247</v>
      </c>
      <c r="K442" s="30">
        <f>IF(AND(B442=K$1),LOOKUP(9.99999999999999E+307,$K$2:K441)+1,"")</f>
        <v>247</v>
      </c>
      <c r="L442" s="30">
        <f>IF(AND(B442=L$1),LOOKUP(9.99999999999999E+307,$L$2:L441)+1,"")</f>
        <v>247</v>
      </c>
      <c r="M442" s="30">
        <f>IF(AND(B442=M$1),LOOKUP(9.99999999999999E+307,$M$2:M441)+1,"")</f>
        <v>247</v>
      </c>
      <c r="N442" s="30">
        <f>IF(AND($B442=N$1),LOOKUP(9.99999999999999E+307,$N$2:N441)+1,"")</f>
        <v>247</v>
      </c>
      <c r="O442" s="30">
        <f>IF(AND($B442=O$1),LOOKUP(9.99999999999999E+307,$O$2:O441)+1,"")</f>
        <v>247</v>
      </c>
      <c r="P442" s="30">
        <f>IF(AND($B442=P$1),LOOKUP(9.99999999999999E+307,$P$2:P441)+1,"")</f>
        <v>247</v>
      </c>
      <c r="Q442" s="30">
        <f>IF(AND($B442=Q$1),LOOKUP(9.99999999999999E+307,$Q$2:Q441)+1,"")</f>
        <v>247</v>
      </c>
      <c r="R442" s="30">
        <f>IF(AND($B442=R$1),LOOKUP(9.99999999999999E+307,$R$2:R441)+1,"")</f>
        <v>247</v>
      </c>
      <c r="S442" s="314"/>
      <c r="T442" s="274"/>
      <c r="U442" s="274"/>
      <c r="Z442" s="258" t="str">
        <f t="shared" si="45"/>
        <v/>
      </c>
      <c r="AA442" s="258" t="str">
        <f t="shared" si="46"/>
        <v/>
      </c>
      <c r="AB442" s="259">
        <f t="shared" si="40"/>
        <v>0</v>
      </c>
      <c r="AC442" s="259">
        <f t="shared" si="41"/>
        <v>1807</v>
      </c>
      <c r="AD442" s="260" t="str">
        <f t="shared" si="42"/>
        <v/>
      </c>
      <c r="AE442" s="253" t="str">
        <f t="shared" si="43"/>
        <v>-</v>
      </c>
    </row>
    <row r="443" spans="1:31" ht="20.100000000000001" customHeight="1" x14ac:dyDescent="0.5">
      <c r="A443" s="30">
        <v>441</v>
      </c>
      <c r="B443" s="238"/>
      <c r="C443" s="261"/>
      <c r="D443" s="261"/>
      <c r="E443" s="270"/>
      <c r="F443" s="273"/>
      <c r="G443" s="257" t="str">
        <f t="shared" si="44"/>
        <v/>
      </c>
      <c r="H443" s="30" t="str">
        <f>IF(AND(S443=H$1),LOOKUP(9.99999999999999E+307,$H$2:H442)+1,"")</f>
        <v/>
      </c>
      <c r="I443" s="30">
        <f>IF(AND(B443=I$1),LOOKUP(9.99999999999999E+307,$I$2:I442)+1,"")</f>
        <v>248</v>
      </c>
      <c r="J443" s="30">
        <f>IF(AND(B443=J$1),LOOKUP(9.99999999999999E+307,$J$2:J442)+1,"")</f>
        <v>248</v>
      </c>
      <c r="K443" s="30">
        <f>IF(AND(B443=K$1),LOOKUP(9.99999999999999E+307,$K$2:K442)+1,"")</f>
        <v>248</v>
      </c>
      <c r="L443" s="30">
        <f>IF(AND(B443=L$1),LOOKUP(9.99999999999999E+307,$L$2:L442)+1,"")</f>
        <v>248</v>
      </c>
      <c r="M443" s="30">
        <f>IF(AND(B443=M$1),LOOKUP(9.99999999999999E+307,$M$2:M442)+1,"")</f>
        <v>248</v>
      </c>
      <c r="N443" s="30">
        <f>IF(AND($B443=N$1),LOOKUP(9.99999999999999E+307,$N$2:N442)+1,"")</f>
        <v>248</v>
      </c>
      <c r="O443" s="30">
        <f>IF(AND($B443=O$1),LOOKUP(9.99999999999999E+307,$O$2:O442)+1,"")</f>
        <v>248</v>
      </c>
      <c r="P443" s="30">
        <f>IF(AND($B443=P$1),LOOKUP(9.99999999999999E+307,$P$2:P442)+1,"")</f>
        <v>248</v>
      </c>
      <c r="Q443" s="30">
        <f>IF(AND($B443=Q$1),LOOKUP(9.99999999999999E+307,$Q$2:Q442)+1,"")</f>
        <v>248</v>
      </c>
      <c r="R443" s="30">
        <f>IF(AND($B443=R$1),LOOKUP(9.99999999999999E+307,$R$2:R442)+1,"")</f>
        <v>248</v>
      </c>
      <c r="S443" s="314"/>
      <c r="T443" s="274"/>
      <c r="U443" s="274"/>
      <c r="Z443" s="258" t="str">
        <f t="shared" si="45"/>
        <v/>
      </c>
      <c r="AA443" s="258" t="str">
        <f t="shared" si="46"/>
        <v/>
      </c>
      <c r="AB443" s="259">
        <f t="shared" si="40"/>
        <v>0</v>
      </c>
      <c r="AC443" s="259">
        <f t="shared" si="41"/>
        <v>1807</v>
      </c>
      <c r="AD443" s="260" t="str">
        <f t="shared" si="42"/>
        <v/>
      </c>
      <c r="AE443" s="253" t="str">
        <f t="shared" si="43"/>
        <v>-</v>
      </c>
    </row>
    <row r="444" spans="1:31" ht="20.100000000000001" customHeight="1" x14ac:dyDescent="0.5">
      <c r="A444" s="30">
        <v>442</v>
      </c>
      <c r="B444" s="238"/>
      <c r="C444" s="261"/>
      <c r="D444" s="261"/>
      <c r="E444" s="270"/>
      <c r="F444" s="273"/>
      <c r="G444" s="257" t="str">
        <f t="shared" si="44"/>
        <v/>
      </c>
      <c r="H444" s="30" t="str">
        <f>IF(AND(S444=H$1),LOOKUP(9.99999999999999E+307,$H$2:H443)+1,"")</f>
        <v/>
      </c>
      <c r="I444" s="30">
        <f>IF(AND(B444=I$1),LOOKUP(9.99999999999999E+307,$I$2:I443)+1,"")</f>
        <v>249</v>
      </c>
      <c r="J444" s="30">
        <f>IF(AND(B444=J$1),LOOKUP(9.99999999999999E+307,$J$2:J443)+1,"")</f>
        <v>249</v>
      </c>
      <c r="K444" s="30">
        <f>IF(AND(B444=K$1),LOOKUP(9.99999999999999E+307,$K$2:K443)+1,"")</f>
        <v>249</v>
      </c>
      <c r="L444" s="30">
        <f>IF(AND(B444=L$1),LOOKUP(9.99999999999999E+307,$L$2:L443)+1,"")</f>
        <v>249</v>
      </c>
      <c r="M444" s="30">
        <f>IF(AND(B444=M$1),LOOKUP(9.99999999999999E+307,$M$2:M443)+1,"")</f>
        <v>249</v>
      </c>
      <c r="N444" s="30">
        <f>IF(AND($B444=N$1),LOOKUP(9.99999999999999E+307,$N$2:N443)+1,"")</f>
        <v>249</v>
      </c>
      <c r="O444" s="30">
        <f>IF(AND($B444=O$1),LOOKUP(9.99999999999999E+307,$O$2:O443)+1,"")</f>
        <v>249</v>
      </c>
      <c r="P444" s="30">
        <f>IF(AND($B444=P$1),LOOKUP(9.99999999999999E+307,$P$2:P443)+1,"")</f>
        <v>249</v>
      </c>
      <c r="Q444" s="30">
        <f>IF(AND($B444=Q$1),LOOKUP(9.99999999999999E+307,$Q$2:Q443)+1,"")</f>
        <v>249</v>
      </c>
      <c r="R444" s="30">
        <f>IF(AND($B444=R$1),LOOKUP(9.99999999999999E+307,$R$2:R443)+1,"")</f>
        <v>249</v>
      </c>
      <c r="S444" s="314"/>
      <c r="T444" s="274"/>
      <c r="U444" s="274"/>
      <c r="Z444" s="258" t="str">
        <f t="shared" si="45"/>
        <v/>
      </c>
      <c r="AA444" s="258" t="str">
        <f t="shared" si="46"/>
        <v/>
      </c>
      <c r="AB444" s="259">
        <f t="shared" si="40"/>
        <v>0</v>
      </c>
      <c r="AC444" s="259">
        <f t="shared" si="41"/>
        <v>1807</v>
      </c>
      <c r="AD444" s="260" t="str">
        <f t="shared" si="42"/>
        <v/>
      </c>
      <c r="AE444" s="253" t="str">
        <f t="shared" si="43"/>
        <v>-</v>
      </c>
    </row>
    <row r="445" spans="1:31" ht="20.100000000000001" customHeight="1" x14ac:dyDescent="0.5">
      <c r="A445" s="30">
        <v>443</v>
      </c>
      <c r="B445" s="238"/>
      <c r="C445" s="261"/>
      <c r="D445" s="261"/>
      <c r="E445" s="270"/>
      <c r="F445" s="273"/>
      <c r="G445" s="257" t="str">
        <f t="shared" si="44"/>
        <v/>
      </c>
      <c r="H445" s="30" t="str">
        <f>IF(AND(S445=H$1),LOOKUP(9.99999999999999E+307,$H$2:H444)+1,"")</f>
        <v/>
      </c>
      <c r="I445" s="30">
        <f>IF(AND(B445=I$1),LOOKUP(9.99999999999999E+307,$I$2:I444)+1,"")</f>
        <v>250</v>
      </c>
      <c r="J445" s="30">
        <f>IF(AND(B445=J$1),LOOKUP(9.99999999999999E+307,$J$2:J444)+1,"")</f>
        <v>250</v>
      </c>
      <c r="K445" s="30">
        <f>IF(AND(B445=K$1),LOOKUP(9.99999999999999E+307,$K$2:K444)+1,"")</f>
        <v>250</v>
      </c>
      <c r="L445" s="30">
        <f>IF(AND(B445=L$1),LOOKUP(9.99999999999999E+307,$L$2:L444)+1,"")</f>
        <v>250</v>
      </c>
      <c r="M445" s="30">
        <f>IF(AND(B445=M$1),LOOKUP(9.99999999999999E+307,$M$2:M444)+1,"")</f>
        <v>250</v>
      </c>
      <c r="N445" s="30">
        <f>IF(AND($B445=N$1),LOOKUP(9.99999999999999E+307,$N$2:N444)+1,"")</f>
        <v>250</v>
      </c>
      <c r="O445" s="30">
        <f>IF(AND($B445=O$1),LOOKUP(9.99999999999999E+307,$O$2:O444)+1,"")</f>
        <v>250</v>
      </c>
      <c r="P445" s="30">
        <f>IF(AND($B445=P$1),LOOKUP(9.99999999999999E+307,$P$2:P444)+1,"")</f>
        <v>250</v>
      </c>
      <c r="Q445" s="30">
        <f>IF(AND($B445=Q$1),LOOKUP(9.99999999999999E+307,$Q$2:Q444)+1,"")</f>
        <v>250</v>
      </c>
      <c r="R445" s="30">
        <f>IF(AND($B445=R$1),LOOKUP(9.99999999999999E+307,$R$2:R444)+1,"")</f>
        <v>250</v>
      </c>
      <c r="S445" s="314"/>
      <c r="T445" s="274"/>
      <c r="U445" s="274"/>
      <c r="Z445" s="258" t="str">
        <f t="shared" si="45"/>
        <v/>
      </c>
      <c r="AA445" s="258" t="str">
        <f t="shared" si="46"/>
        <v/>
      </c>
      <c r="AB445" s="259">
        <f t="shared" si="40"/>
        <v>0</v>
      </c>
      <c r="AC445" s="259">
        <f t="shared" si="41"/>
        <v>1807</v>
      </c>
      <c r="AD445" s="260" t="str">
        <f t="shared" si="42"/>
        <v/>
      </c>
      <c r="AE445" s="253" t="str">
        <f t="shared" si="43"/>
        <v>-</v>
      </c>
    </row>
    <row r="446" spans="1:31" ht="20.100000000000001" customHeight="1" x14ac:dyDescent="0.5">
      <c r="A446" s="30">
        <v>444</v>
      </c>
      <c r="B446" s="238"/>
      <c r="C446" s="261"/>
      <c r="D446" s="261"/>
      <c r="E446" s="270"/>
      <c r="F446" s="273"/>
      <c r="G446" s="257" t="str">
        <f t="shared" si="44"/>
        <v/>
      </c>
      <c r="H446" s="30" t="str">
        <f>IF(AND(S446=H$1),LOOKUP(9.99999999999999E+307,$H$2:H445)+1,"")</f>
        <v/>
      </c>
      <c r="I446" s="30">
        <f>IF(AND(B446=I$1),LOOKUP(9.99999999999999E+307,$I$2:I445)+1,"")</f>
        <v>251</v>
      </c>
      <c r="J446" s="30">
        <f>IF(AND(B446=J$1),LOOKUP(9.99999999999999E+307,$J$2:J445)+1,"")</f>
        <v>251</v>
      </c>
      <c r="K446" s="30">
        <f>IF(AND(B446=K$1),LOOKUP(9.99999999999999E+307,$K$2:K445)+1,"")</f>
        <v>251</v>
      </c>
      <c r="L446" s="30">
        <f>IF(AND(B446=L$1),LOOKUP(9.99999999999999E+307,$L$2:L445)+1,"")</f>
        <v>251</v>
      </c>
      <c r="M446" s="30">
        <f>IF(AND(B446=M$1),LOOKUP(9.99999999999999E+307,$M$2:M445)+1,"")</f>
        <v>251</v>
      </c>
      <c r="N446" s="30">
        <f>IF(AND($B446=N$1),LOOKUP(9.99999999999999E+307,$N$2:N445)+1,"")</f>
        <v>251</v>
      </c>
      <c r="O446" s="30">
        <f>IF(AND($B446=O$1),LOOKUP(9.99999999999999E+307,$O$2:O445)+1,"")</f>
        <v>251</v>
      </c>
      <c r="P446" s="30">
        <f>IF(AND($B446=P$1),LOOKUP(9.99999999999999E+307,$P$2:P445)+1,"")</f>
        <v>251</v>
      </c>
      <c r="Q446" s="30">
        <f>IF(AND($B446=Q$1),LOOKUP(9.99999999999999E+307,$Q$2:Q445)+1,"")</f>
        <v>251</v>
      </c>
      <c r="R446" s="30">
        <f>IF(AND($B446=R$1),LOOKUP(9.99999999999999E+307,$R$2:R445)+1,"")</f>
        <v>251</v>
      </c>
      <c r="S446" s="314"/>
      <c r="T446" s="274"/>
      <c r="U446" s="274"/>
      <c r="Z446" s="258" t="str">
        <f t="shared" si="45"/>
        <v/>
      </c>
      <c r="AA446" s="258" t="str">
        <f t="shared" si="46"/>
        <v/>
      </c>
      <c r="AB446" s="259">
        <f t="shared" si="40"/>
        <v>0</v>
      </c>
      <c r="AC446" s="259">
        <f t="shared" si="41"/>
        <v>1807</v>
      </c>
      <c r="AD446" s="260" t="str">
        <f t="shared" si="42"/>
        <v/>
      </c>
      <c r="AE446" s="253" t="str">
        <f t="shared" si="43"/>
        <v>-</v>
      </c>
    </row>
    <row r="447" spans="1:31" ht="20.100000000000001" customHeight="1" x14ac:dyDescent="0.5">
      <c r="A447" s="30">
        <v>445</v>
      </c>
      <c r="B447" s="238"/>
      <c r="C447" s="261"/>
      <c r="D447" s="261"/>
      <c r="E447" s="270"/>
      <c r="F447" s="273"/>
      <c r="G447" s="257" t="str">
        <f t="shared" si="44"/>
        <v/>
      </c>
      <c r="H447" s="30" t="str">
        <f>IF(AND(S447=H$1),LOOKUP(9.99999999999999E+307,$H$2:H446)+1,"")</f>
        <v/>
      </c>
      <c r="I447" s="30">
        <f>IF(AND(B447=I$1),LOOKUP(9.99999999999999E+307,$I$2:I446)+1,"")</f>
        <v>252</v>
      </c>
      <c r="J447" s="30">
        <f>IF(AND(B447=J$1),LOOKUP(9.99999999999999E+307,$J$2:J446)+1,"")</f>
        <v>252</v>
      </c>
      <c r="K447" s="30">
        <f>IF(AND(B447=K$1),LOOKUP(9.99999999999999E+307,$K$2:K446)+1,"")</f>
        <v>252</v>
      </c>
      <c r="L447" s="30">
        <f>IF(AND(B447=L$1),LOOKUP(9.99999999999999E+307,$L$2:L446)+1,"")</f>
        <v>252</v>
      </c>
      <c r="M447" s="30">
        <f>IF(AND(B447=M$1),LOOKUP(9.99999999999999E+307,$M$2:M446)+1,"")</f>
        <v>252</v>
      </c>
      <c r="N447" s="30">
        <f>IF(AND($B447=N$1),LOOKUP(9.99999999999999E+307,$N$2:N446)+1,"")</f>
        <v>252</v>
      </c>
      <c r="O447" s="30">
        <f>IF(AND($B447=O$1),LOOKUP(9.99999999999999E+307,$O$2:O446)+1,"")</f>
        <v>252</v>
      </c>
      <c r="P447" s="30">
        <f>IF(AND($B447=P$1),LOOKUP(9.99999999999999E+307,$P$2:P446)+1,"")</f>
        <v>252</v>
      </c>
      <c r="Q447" s="30">
        <f>IF(AND($B447=Q$1),LOOKUP(9.99999999999999E+307,$Q$2:Q446)+1,"")</f>
        <v>252</v>
      </c>
      <c r="R447" s="30">
        <f>IF(AND($B447=R$1),LOOKUP(9.99999999999999E+307,$R$2:R446)+1,"")</f>
        <v>252</v>
      </c>
      <c r="S447" s="314"/>
      <c r="T447" s="274"/>
      <c r="U447" s="274"/>
      <c r="Z447" s="258" t="str">
        <f t="shared" si="45"/>
        <v/>
      </c>
      <c r="AA447" s="258" t="str">
        <f t="shared" si="46"/>
        <v/>
      </c>
      <c r="AB447" s="259">
        <f t="shared" si="40"/>
        <v>0</v>
      </c>
      <c r="AC447" s="259">
        <f t="shared" si="41"/>
        <v>1807</v>
      </c>
      <c r="AD447" s="260" t="str">
        <f t="shared" si="42"/>
        <v/>
      </c>
      <c r="AE447" s="253" t="str">
        <f t="shared" si="43"/>
        <v>-</v>
      </c>
    </row>
    <row r="448" spans="1:31" ht="20.100000000000001" customHeight="1" x14ac:dyDescent="0.5">
      <c r="A448" s="30">
        <v>446</v>
      </c>
      <c r="B448" s="238"/>
      <c r="C448" s="261"/>
      <c r="D448" s="261"/>
      <c r="E448" s="270"/>
      <c r="F448" s="273"/>
      <c r="G448" s="257" t="str">
        <f t="shared" si="44"/>
        <v/>
      </c>
      <c r="H448" s="30" t="str">
        <f>IF(AND(S448=H$1),LOOKUP(9.99999999999999E+307,$H$2:H447)+1,"")</f>
        <v/>
      </c>
      <c r="I448" s="30">
        <f>IF(AND(B448=I$1),LOOKUP(9.99999999999999E+307,$I$2:I447)+1,"")</f>
        <v>253</v>
      </c>
      <c r="J448" s="30">
        <f>IF(AND(B448=J$1),LOOKUP(9.99999999999999E+307,$J$2:J447)+1,"")</f>
        <v>253</v>
      </c>
      <c r="K448" s="30">
        <f>IF(AND(B448=K$1),LOOKUP(9.99999999999999E+307,$K$2:K447)+1,"")</f>
        <v>253</v>
      </c>
      <c r="L448" s="30">
        <f>IF(AND(B448=L$1),LOOKUP(9.99999999999999E+307,$L$2:L447)+1,"")</f>
        <v>253</v>
      </c>
      <c r="M448" s="30">
        <f>IF(AND(B448=M$1),LOOKUP(9.99999999999999E+307,$M$2:M447)+1,"")</f>
        <v>253</v>
      </c>
      <c r="N448" s="30">
        <f>IF(AND($B448=N$1),LOOKUP(9.99999999999999E+307,$N$2:N447)+1,"")</f>
        <v>253</v>
      </c>
      <c r="O448" s="30">
        <f>IF(AND($B448=O$1),LOOKUP(9.99999999999999E+307,$O$2:O447)+1,"")</f>
        <v>253</v>
      </c>
      <c r="P448" s="30">
        <f>IF(AND($B448=P$1),LOOKUP(9.99999999999999E+307,$P$2:P447)+1,"")</f>
        <v>253</v>
      </c>
      <c r="Q448" s="30">
        <f>IF(AND($B448=Q$1),LOOKUP(9.99999999999999E+307,$Q$2:Q447)+1,"")</f>
        <v>253</v>
      </c>
      <c r="R448" s="30">
        <f>IF(AND($B448=R$1),LOOKUP(9.99999999999999E+307,$R$2:R447)+1,"")</f>
        <v>253</v>
      </c>
      <c r="S448" s="314"/>
      <c r="T448" s="274"/>
      <c r="U448" s="274"/>
      <c r="Z448" s="258" t="str">
        <f t="shared" si="45"/>
        <v/>
      </c>
      <c r="AA448" s="258" t="str">
        <f t="shared" si="46"/>
        <v/>
      </c>
      <c r="AB448" s="259">
        <f t="shared" si="40"/>
        <v>0</v>
      </c>
      <c r="AC448" s="259">
        <f t="shared" si="41"/>
        <v>1807</v>
      </c>
      <c r="AD448" s="260" t="str">
        <f t="shared" si="42"/>
        <v/>
      </c>
      <c r="AE448" s="253" t="str">
        <f t="shared" si="43"/>
        <v>-</v>
      </c>
    </row>
    <row r="449" spans="1:31" ht="20.100000000000001" customHeight="1" x14ac:dyDescent="0.5">
      <c r="A449" s="30">
        <v>447</v>
      </c>
      <c r="B449" s="238"/>
      <c r="C449" s="261"/>
      <c r="D449" s="261"/>
      <c r="E449" s="270"/>
      <c r="F449" s="273"/>
      <c r="G449" s="257" t="str">
        <f t="shared" si="44"/>
        <v/>
      </c>
      <c r="H449" s="30" t="str">
        <f>IF(AND(S449=H$1),LOOKUP(9.99999999999999E+307,$H$2:H448)+1,"")</f>
        <v/>
      </c>
      <c r="I449" s="30">
        <f>IF(AND(B449=I$1),LOOKUP(9.99999999999999E+307,$I$2:I448)+1,"")</f>
        <v>254</v>
      </c>
      <c r="J449" s="30">
        <f>IF(AND(B449=J$1),LOOKUP(9.99999999999999E+307,$J$2:J448)+1,"")</f>
        <v>254</v>
      </c>
      <c r="K449" s="30">
        <f>IF(AND(B449=K$1),LOOKUP(9.99999999999999E+307,$K$2:K448)+1,"")</f>
        <v>254</v>
      </c>
      <c r="L449" s="30">
        <f>IF(AND(B449=L$1),LOOKUP(9.99999999999999E+307,$L$2:L448)+1,"")</f>
        <v>254</v>
      </c>
      <c r="M449" s="30">
        <f>IF(AND(B449=M$1),LOOKUP(9.99999999999999E+307,$M$2:M448)+1,"")</f>
        <v>254</v>
      </c>
      <c r="N449" s="30">
        <f>IF(AND($B449=N$1),LOOKUP(9.99999999999999E+307,$N$2:N448)+1,"")</f>
        <v>254</v>
      </c>
      <c r="O449" s="30">
        <f>IF(AND($B449=O$1),LOOKUP(9.99999999999999E+307,$O$2:O448)+1,"")</f>
        <v>254</v>
      </c>
      <c r="P449" s="30">
        <f>IF(AND($B449=P$1),LOOKUP(9.99999999999999E+307,$P$2:P448)+1,"")</f>
        <v>254</v>
      </c>
      <c r="Q449" s="30">
        <f>IF(AND($B449=Q$1),LOOKUP(9.99999999999999E+307,$Q$2:Q448)+1,"")</f>
        <v>254</v>
      </c>
      <c r="R449" s="30">
        <f>IF(AND($B449=R$1),LOOKUP(9.99999999999999E+307,$R$2:R448)+1,"")</f>
        <v>254</v>
      </c>
      <c r="S449" s="314"/>
      <c r="T449" s="274"/>
      <c r="U449" s="274"/>
      <c r="Z449" s="258" t="str">
        <f t="shared" si="45"/>
        <v/>
      </c>
      <c r="AA449" s="258" t="str">
        <f t="shared" si="46"/>
        <v/>
      </c>
      <c r="AB449" s="259">
        <f t="shared" si="40"/>
        <v>0</v>
      </c>
      <c r="AC449" s="259">
        <f t="shared" si="41"/>
        <v>1807</v>
      </c>
      <c r="AD449" s="260" t="str">
        <f t="shared" si="42"/>
        <v/>
      </c>
      <c r="AE449" s="253" t="str">
        <f t="shared" si="43"/>
        <v>-</v>
      </c>
    </row>
    <row r="450" spans="1:31" ht="20.100000000000001" customHeight="1" x14ac:dyDescent="0.5">
      <c r="A450" s="30">
        <v>448</v>
      </c>
      <c r="B450" s="238"/>
      <c r="C450" s="261"/>
      <c r="D450" s="261"/>
      <c r="E450" s="270"/>
      <c r="F450" s="273"/>
      <c r="G450" s="257" t="str">
        <f t="shared" si="44"/>
        <v/>
      </c>
      <c r="H450" s="30" t="str">
        <f>IF(AND(S450=H$1),LOOKUP(9.99999999999999E+307,$H$2:H449)+1,"")</f>
        <v/>
      </c>
      <c r="I450" s="30">
        <f>IF(AND(B450=I$1),LOOKUP(9.99999999999999E+307,$I$2:I449)+1,"")</f>
        <v>255</v>
      </c>
      <c r="J450" s="30">
        <f>IF(AND(B450=J$1),LOOKUP(9.99999999999999E+307,$J$2:J449)+1,"")</f>
        <v>255</v>
      </c>
      <c r="K450" s="30">
        <f>IF(AND(B450=K$1),LOOKUP(9.99999999999999E+307,$K$2:K449)+1,"")</f>
        <v>255</v>
      </c>
      <c r="L450" s="30">
        <f>IF(AND(B450=L$1),LOOKUP(9.99999999999999E+307,$L$2:L449)+1,"")</f>
        <v>255</v>
      </c>
      <c r="M450" s="30">
        <f>IF(AND(B450=M$1),LOOKUP(9.99999999999999E+307,$M$2:M449)+1,"")</f>
        <v>255</v>
      </c>
      <c r="N450" s="30">
        <f>IF(AND($B450=N$1),LOOKUP(9.99999999999999E+307,$N$2:N449)+1,"")</f>
        <v>255</v>
      </c>
      <c r="O450" s="30">
        <f>IF(AND($B450=O$1),LOOKUP(9.99999999999999E+307,$O$2:O449)+1,"")</f>
        <v>255</v>
      </c>
      <c r="P450" s="30">
        <f>IF(AND($B450=P$1),LOOKUP(9.99999999999999E+307,$P$2:P449)+1,"")</f>
        <v>255</v>
      </c>
      <c r="Q450" s="30">
        <f>IF(AND($B450=Q$1),LOOKUP(9.99999999999999E+307,$Q$2:Q449)+1,"")</f>
        <v>255</v>
      </c>
      <c r="R450" s="30">
        <f>IF(AND($B450=R$1),LOOKUP(9.99999999999999E+307,$R$2:R449)+1,"")</f>
        <v>255</v>
      </c>
      <c r="S450" s="314"/>
      <c r="T450" s="274"/>
      <c r="U450" s="274"/>
      <c r="Z450" s="258" t="str">
        <f t="shared" si="45"/>
        <v/>
      </c>
      <c r="AA450" s="258" t="str">
        <f t="shared" si="46"/>
        <v/>
      </c>
      <c r="AB450" s="259">
        <f t="shared" si="40"/>
        <v>0</v>
      </c>
      <c r="AC450" s="259">
        <f t="shared" si="41"/>
        <v>1807</v>
      </c>
      <c r="AD450" s="260" t="str">
        <f t="shared" si="42"/>
        <v/>
      </c>
      <c r="AE450" s="253" t="str">
        <f t="shared" si="43"/>
        <v>-</v>
      </c>
    </row>
    <row r="451" spans="1:31" ht="20.100000000000001" customHeight="1" x14ac:dyDescent="0.5">
      <c r="A451" s="30">
        <v>449</v>
      </c>
      <c r="B451" s="238"/>
      <c r="C451" s="261"/>
      <c r="D451" s="261"/>
      <c r="E451" s="270"/>
      <c r="F451" s="273"/>
      <c r="G451" s="257" t="str">
        <f t="shared" si="44"/>
        <v/>
      </c>
      <c r="H451" s="30" t="str">
        <f>IF(AND(S451=H$1),LOOKUP(9.99999999999999E+307,$H$2:H450)+1,"")</f>
        <v/>
      </c>
      <c r="I451" s="30">
        <f>IF(AND(B451=I$1),LOOKUP(9.99999999999999E+307,$I$2:I450)+1,"")</f>
        <v>256</v>
      </c>
      <c r="J451" s="30">
        <f>IF(AND(B451=J$1),LOOKUP(9.99999999999999E+307,$J$2:J450)+1,"")</f>
        <v>256</v>
      </c>
      <c r="K451" s="30">
        <f>IF(AND(B451=K$1),LOOKUP(9.99999999999999E+307,$K$2:K450)+1,"")</f>
        <v>256</v>
      </c>
      <c r="L451" s="30">
        <f>IF(AND(B451=L$1),LOOKUP(9.99999999999999E+307,$L$2:L450)+1,"")</f>
        <v>256</v>
      </c>
      <c r="M451" s="30">
        <f>IF(AND(B451=M$1),LOOKUP(9.99999999999999E+307,$M$2:M450)+1,"")</f>
        <v>256</v>
      </c>
      <c r="N451" s="30">
        <f>IF(AND($B451=N$1),LOOKUP(9.99999999999999E+307,$N$2:N450)+1,"")</f>
        <v>256</v>
      </c>
      <c r="O451" s="30">
        <f>IF(AND($B451=O$1),LOOKUP(9.99999999999999E+307,$O$2:O450)+1,"")</f>
        <v>256</v>
      </c>
      <c r="P451" s="30">
        <f>IF(AND($B451=P$1),LOOKUP(9.99999999999999E+307,$P$2:P450)+1,"")</f>
        <v>256</v>
      </c>
      <c r="Q451" s="30">
        <f>IF(AND($B451=Q$1),LOOKUP(9.99999999999999E+307,$Q$2:Q450)+1,"")</f>
        <v>256</v>
      </c>
      <c r="R451" s="30">
        <f>IF(AND($B451=R$1),LOOKUP(9.99999999999999E+307,$R$2:R450)+1,"")</f>
        <v>256</v>
      </c>
      <c r="S451" s="314"/>
      <c r="T451" s="274"/>
      <c r="U451" s="274"/>
      <c r="Z451" s="258" t="str">
        <f t="shared" si="45"/>
        <v/>
      </c>
      <c r="AA451" s="258" t="str">
        <f t="shared" si="46"/>
        <v/>
      </c>
      <c r="AB451" s="259">
        <f t="shared" ref="AB451:AB514" si="47">COUNTIF($C$3:$C$2002,C451)</f>
        <v>0</v>
      </c>
      <c r="AC451" s="259">
        <f t="shared" ref="AC451:AC514" si="48">SUMPRODUCT(--(E451&amp;F451=$E$3:$E$2002&amp;$F$3:$F$2002))</f>
        <v>1807</v>
      </c>
      <c r="AD451" s="260" t="str">
        <f t="shared" ref="AD451:AD514" si="49">IF(D451="เด็กชาย",1,IF(D451="นาย",1,IF(D451="เด็กหญิง",2,IF(D451="นางสาว",2,IF(D451="ด.ช.",1,IF(D451="ด.ญ.",2,IF(D451="น.ส.",2,"")))))))</f>
        <v/>
      </c>
      <c r="AE451" s="253" t="str">
        <f t="shared" ref="AE451:AE514" si="50">CONCATENATE(B451,"-",AD451)</f>
        <v>-</v>
      </c>
    </row>
    <row r="452" spans="1:31" ht="20.100000000000001" customHeight="1" x14ac:dyDescent="0.5">
      <c r="A452" s="30">
        <v>450</v>
      </c>
      <c r="B452" s="238"/>
      <c r="C452" s="261"/>
      <c r="D452" s="261"/>
      <c r="E452" s="270"/>
      <c r="F452" s="273"/>
      <c r="G452" s="257" t="str">
        <f t="shared" ref="G452:G515" si="51">B452&amp;C452</f>
        <v/>
      </c>
      <c r="H452" s="30" t="str">
        <f>IF(AND(S452=H$1),LOOKUP(9.99999999999999E+307,$H$2:H451)+1,"")</f>
        <v/>
      </c>
      <c r="I452" s="30">
        <f>IF(AND(B452=I$1),LOOKUP(9.99999999999999E+307,$I$2:I451)+1,"")</f>
        <v>257</v>
      </c>
      <c r="J452" s="30">
        <f>IF(AND(B452=J$1),LOOKUP(9.99999999999999E+307,$J$2:J451)+1,"")</f>
        <v>257</v>
      </c>
      <c r="K452" s="30">
        <f>IF(AND(B452=K$1),LOOKUP(9.99999999999999E+307,$K$2:K451)+1,"")</f>
        <v>257</v>
      </c>
      <c r="L452" s="30">
        <f>IF(AND(B452=L$1),LOOKUP(9.99999999999999E+307,$L$2:L451)+1,"")</f>
        <v>257</v>
      </c>
      <c r="M452" s="30">
        <f>IF(AND(B452=M$1),LOOKUP(9.99999999999999E+307,$M$2:M451)+1,"")</f>
        <v>257</v>
      </c>
      <c r="N452" s="30">
        <f>IF(AND($B452=N$1),LOOKUP(9.99999999999999E+307,$N$2:N451)+1,"")</f>
        <v>257</v>
      </c>
      <c r="O452" s="30">
        <f>IF(AND($B452=O$1),LOOKUP(9.99999999999999E+307,$O$2:O451)+1,"")</f>
        <v>257</v>
      </c>
      <c r="P452" s="30">
        <f>IF(AND($B452=P$1),LOOKUP(9.99999999999999E+307,$P$2:P451)+1,"")</f>
        <v>257</v>
      </c>
      <c r="Q452" s="30">
        <f>IF(AND($B452=Q$1),LOOKUP(9.99999999999999E+307,$Q$2:Q451)+1,"")</f>
        <v>257</v>
      </c>
      <c r="R452" s="30">
        <f>IF(AND($B452=R$1),LOOKUP(9.99999999999999E+307,$R$2:R451)+1,"")</f>
        <v>257</v>
      </c>
      <c r="S452" s="314"/>
      <c r="T452" s="274"/>
      <c r="U452" s="274"/>
      <c r="Z452" s="258" t="str">
        <f t="shared" ref="Z452:Z515" si="52">IF(AC452=2,"นักเรียนซ้ำ","")</f>
        <v/>
      </c>
      <c r="AA452" s="258" t="str">
        <f t="shared" ref="AA452:AA515" si="53">IF(AB452=2,"เลขประจำตัวซ้ำ","")</f>
        <v/>
      </c>
      <c r="AB452" s="259">
        <f t="shared" si="47"/>
        <v>0</v>
      </c>
      <c r="AC452" s="259">
        <f t="shared" si="48"/>
        <v>1807</v>
      </c>
      <c r="AD452" s="260" t="str">
        <f t="shared" si="49"/>
        <v/>
      </c>
      <c r="AE452" s="253" t="str">
        <f t="shared" si="50"/>
        <v>-</v>
      </c>
    </row>
    <row r="453" spans="1:31" ht="20.100000000000001" customHeight="1" x14ac:dyDescent="0.5">
      <c r="A453" s="30">
        <v>451</v>
      </c>
      <c r="B453" s="238"/>
      <c r="C453" s="261"/>
      <c r="D453" s="261"/>
      <c r="E453" s="270"/>
      <c r="F453" s="273"/>
      <c r="G453" s="257" t="str">
        <f t="shared" si="51"/>
        <v/>
      </c>
      <c r="H453" s="30" t="str">
        <f>IF(AND(S453=H$1),LOOKUP(9.99999999999999E+307,$H$2:H452)+1,"")</f>
        <v/>
      </c>
      <c r="I453" s="30">
        <f>IF(AND(B453=I$1),LOOKUP(9.99999999999999E+307,$I$2:I452)+1,"")</f>
        <v>258</v>
      </c>
      <c r="J453" s="30">
        <f>IF(AND(B453=J$1),LOOKUP(9.99999999999999E+307,$J$2:J452)+1,"")</f>
        <v>258</v>
      </c>
      <c r="K453" s="30">
        <f>IF(AND(B453=K$1),LOOKUP(9.99999999999999E+307,$K$2:K452)+1,"")</f>
        <v>258</v>
      </c>
      <c r="L453" s="30">
        <f>IF(AND(B453=L$1),LOOKUP(9.99999999999999E+307,$L$2:L452)+1,"")</f>
        <v>258</v>
      </c>
      <c r="M453" s="30">
        <f>IF(AND(B453=M$1),LOOKUP(9.99999999999999E+307,$M$2:M452)+1,"")</f>
        <v>258</v>
      </c>
      <c r="N453" s="30">
        <f>IF(AND($B453=N$1),LOOKUP(9.99999999999999E+307,$N$2:N452)+1,"")</f>
        <v>258</v>
      </c>
      <c r="O453" s="30">
        <f>IF(AND($B453=O$1),LOOKUP(9.99999999999999E+307,$O$2:O452)+1,"")</f>
        <v>258</v>
      </c>
      <c r="P453" s="30">
        <f>IF(AND($B453=P$1),LOOKUP(9.99999999999999E+307,$P$2:P452)+1,"")</f>
        <v>258</v>
      </c>
      <c r="Q453" s="30">
        <f>IF(AND($B453=Q$1),LOOKUP(9.99999999999999E+307,$Q$2:Q452)+1,"")</f>
        <v>258</v>
      </c>
      <c r="R453" s="30">
        <f>IF(AND($B453=R$1),LOOKUP(9.99999999999999E+307,$R$2:R452)+1,"")</f>
        <v>258</v>
      </c>
      <c r="S453" s="314"/>
      <c r="T453" s="274"/>
      <c r="U453" s="274"/>
      <c r="Z453" s="258" t="str">
        <f t="shared" si="52"/>
        <v/>
      </c>
      <c r="AA453" s="258" t="str">
        <f t="shared" si="53"/>
        <v/>
      </c>
      <c r="AB453" s="259">
        <f t="shared" si="47"/>
        <v>0</v>
      </c>
      <c r="AC453" s="259">
        <f t="shared" si="48"/>
        <v>1807</v>
      </c>
      <c r="AD453" s="260" t="str">
        <f t="shared" si="49"/>
        <v/>
      </c>
      <c r="AE453" s="253" t="str">
        <f t="shared" si="50"/>
        <v>-</v>
      </c>
    </row>
    <row r="454" spans="1:31" ht="20.100000000000001" customHeight="1" x14ac:dyDescent="0.5">
      <c r="A454" s="30">
        <v>452</v>
      </c>
      <c r="B454" s="238"/>
      <c r="C454" s="261"/>
      <c r="D454" s="261"/>
      <c r="E454" s="270"/>
      <c r="F454" s="273"/>
      <c r="G454" s="257" t="str">
        <f t="shared" si="51"/>
        <v/>
      </c>
      <c r="H454" s="30" t="str">
        <f>IF(AND(S454=H$1),LOOKUP(9.99999999999999E+307,$H$2:H453)+1,"")</f>
        <v/>
      </c>
      <c r="I454" s="30">
        <f>IF(AND(B454=I$1),LOOKUP(9.99999999999999E+307,$I$2:I453)+1,"")</f>
        <v>259</v>
      </c>
      <c r="J454" s="30">
        <f>IF(AND(B454=J$1),LOOKUP(9.99999999999999E+307,$J$2:J453)+1,"")</f>
        <v>259</v>
      </c>
      <c r="K454" s="30">
        <f>IF(AND(B454=K$1),LOOKUP(9.99999999999999E+307,$K$2:K453)+1,"")</f>
        <v>259</v>
      </c>
      <c r="L454" s="30">
        <f>IF(AND(B454=L$1),LOOKUP(9.99999999999999E+307,$L$2:L453)+1,"")</f>
        <v>259</v>
      </c>
      <c r="M454" s="30">
        <f>IF(AND(B454=M$1),LOOKUP(9.99999999999999E+307,$M$2:M453)+1,"")</f>
        <v>259</v>
      </c>
      <c r="N454" s="30">
        <f>IF(AND($B454=N$1),LOOKUP(9.99999999999999E+307,$N$2:N453)+1,"")</f>
        <v>259</v>
      </c>
      <c r="O454" s="30">
        <f>IF(AND($B454=O$1),LOOKUP(9.99999999999999E+307,$O$2:O453)+1,"")</f>
        <v>259</v>
      </c>
      <c r="P454" s="30">
        <f>IF(AND($B454=P$1),LOOKUP(9.99999999999999E+307,$P$2:P453)+1,"")</f>
        <v>259</v>
      </c>
      <c r="Q454" s="30">
        <f>IF(AND($B454=Q$1),LOOKUP(9.99999999999999E+307,$Q$2:Q453)+1,"")</f>
        <v>259</v>
      </c>
      <c r="R454" s="30">
        <f>IF(AND($B454=R$1),LOOKUP(9.99999999999999E+307,$R$2:R453)+1,"")</f>
        <v>259</v>
      </c>
      <c r="S454" s="314"/>
      <c r="T454" s="274"/>
      <c r="U454" s="274"/>
      <c r="Z454" s="258" t="str">
        <f t="shared" si="52"/>
        <v/>
      </c>
      <c r="AA454" s="258" t="str">
        <f t="shared" si="53"/>
        <v/>
      </c>
      <c r="AB454" s="259">
        <f t="shared" si="47"/>
        <v>0</v>
      </c>
      <c r="AC454" s="259">
        <f t="shared" si="48"/>
        <v>1807</v>
      </c>
      <c r="AD454" s="260" t="str">
        <f t="shared" si="49"/>
        <v/>
      </c>
      <c r="AE454" s="253" t="str">
        <f t="shared" si="50"/>
        <v>-</v>
      </c>
    </row>
    <row r="455" spans="1:31" ht="20.100000000000001" customHeight="1" x14ac:dyDescent="0.5">
      <c r="A455" s="30">
        <v>453</v>
      </c>
      <c r="B455" s="238"/>
      <c r="C455" s="261"/>
      <c r="D455" s="261"/>
      <c r="E455" s="270"/>
      <c r="F455" s="273"/>
      <c r="G455" s="257" t="str">
        <f t="shared" si="51"/>
        <v/>
      </c>
      <c r="H455" s="30" t="str">
        <f>IF(AND(S455=H$1),LOOKUP(9.99999999999999E+307,$H$2:H454)+1,"")</f>
        <v/>
      </c>
      <c r="I455" s="30">
        <f>IF(AND(B455=I$1),LOOKUP(9.99999999999999E+307,$I$2:I454)+1,"")</f>
        <v>260</v>
      </c>
      <c r="J455" s="30">
        <f>IF(AND(B455=J$1),LOOKUP(9.99999999999999E+307,$J$2:J454)+1,"")</f>
        <v>260</v>
      </c>
      <c r="K455" s="30">
        <f>IF(AND(B455=K$1),LOOKUP(9.99999999999999E+307,$K$2:K454)+1,"")</f>
        <v>260</v>
      </c>
      <c r="L455" s="30">
        <f>IF(AND(B455=L$1),LOOKUP(9.99999999999999E+307,$L$2:L454)+1,"")</f>
        <v>260</v>
      </c>
      <c r="M455" s="30">
        <f>IF(AND(B455=M$1),LOOKUP(9.99999999999999E+307,$M$2:M454)+1,"")</f>
        <v>260</v>
      </c>
      <c r="N455" s="30">
        <f>IF(AND($B455=N$1),LOOKUP(9.99999999999999E+307,$N$2:N454)+1,"")</f>
        <v>260</v>
      </c>
      <c r="O455" s="30">
        <f>IF(AND($B455=O$1),LOOKUP(9.99999999999999E+307,$O$2:O454)+1,"")</f>
        <v>260</v>
      </c>
      <c r="P455" s="30">
        <f>IF(AND($B455=P$1),LOOKUP(9.99999999999999E+307,$P$2:P454)+1,"")</f>
        <v>260</v>
      </c>
      <c r="Q455" s="30">
        <f>IF(AND($B455=Q$1),LOOKUP(9.99999999999999E+307,$Q$2:Q454)+1,"")</f>
        <v>260</v>
      </c>
      <c r="R455" s="30">
        <f>IF(AND($B455=R$1),LOOKUP(9.99999999999999E+307,$R$2:R454)+1,"")</f>
        <v>260</v>
      </c>
      <c r="S455" s="314"/>
      <c r="T455" s="274"/>
      <c r="U455" s="274"/>
      <c r="Z455" s="258" t="str">
        <f t="shared" si="52"/>
        <v/>
      </c>
      <c r="AA455" s="258" t="str">
        <f t="shared" si="53"/>
        <v/>
      </c>
      <c r="AB455" s="259">
        <f t="shared" si="47"/>
        <v>0</v>
      </c>
      <c r="AC455" s="259">
        <f t="shared" si="48"/>
        <v>1807</v>
      </c>
      <c r="AD455" s="260" t="str">
        <f t="shared" si="49"/>
        <v/>
      </c>
      <c r="AE455" s="253" t="str">
        <f t="shared" si="50"/>
        <v>-</v>
      </c>
    </row>
    <row r="456" spans="1:31" ht="20.100000000000001" customHeight="1" x14ac:dyDescent="0.5">
      <c r="A456" s="30">
        <v>454</v>
      </c>
      <c r="B456" s="238"/>
      <c r="C456" s="261"/>
      <c r="D456" s="261"/>
      <c r="E456" s="270"/>
      <c r="F456" s="273"/>
      <c r="G456" s="257" t="str">
        <f t="shared" si="51"/>
        <v/>
      </c>
      <c r="H456" s="30" t="str">
        <f>IF(AND(S456=H$1),LOOKUP(9.99999999999999E+307,$H$2:H455)+1,"")</f>
        <v/>
      </c>
      <c r="I456" s="30">
        <f>IF(AND(B456=I$1),LOOKUP(9.99999999999999E+307,$I$2:I455)+1,"")</f>
        <v>261</v>
      </c>
      <c r="J456" s="30">
        <f>IF(AND(B456=J$1),LOOKUP(9.99999999999999E+307,$J$2:J455)+1,"")</f>
        <v>261</v>
      </c>
      <c r="K456" s="30">
        <f>IF(AND(B456=K$1),LOOKUP(9.99999999999999E+307,$K$2:K455)+1,"")</f>
        <v>261</v>
      </c>
      <c r="L456" s="30">
        <f>IF(AND(B456=L$1),LOOKUP(9.99999999999999E+307,$L$2:L455)+1,"")</f>
        <v>261</v>
      </c>
      <c r="M456" s="30">
        <f>IF(AND(B456=M$1),LOOKUP(9.99999999999999E+307,$M$2:M455)+1,"")</f>
        <v>261</v>
      </c>
      <c r="N456" s="30">
        <f>IF(AND($B456=N$1),LOOKUP(9.99999999999999E+307,$N$2:N455)+1,"")</f>
        <v>261</v>
      </c>
      <c r="O456" s="30">
        <f>IF(AND($B456=O$1),LOOKUP(9.99999999999999E+307,$O$2:O455)+1,"")</f>
        <v>261</v>
      </c>
      <c r="P456" s="30">
        <f>IF(AND($B456=P$1),LOOKUP(9.99999999999999E+307,$P$2:P455)+1,"")</f>
        <v>261</v>
      </c>
      <c r="Q456" s="30">
        <f>IF(AND($B456=Q$1),LOOKUP(9.99999999999999E+307,$Q$2:Q455)+1,"")</f>
        <v>261</v>
      </c>
      <c r="R456" s="30">
        <f>IF(AND($B456=R$1),LOOKUP(9.99999999999999E+307,$R$2:R455)+1,"")</f>
        <v>261</v>
      </c>
      <c r="S456" s="314"/>
      <c r="T456" s="274"/>
      <c r="U456" s="274"/>
      <c r="Z456" s="258" t="str">
        <f t="shared" si="52"/>
        <v/>
      </c>
      <c r="AA456" s="258" t="str">
        <f t="shared" si="53"/>
        <v/>
      </c>
      <c r="AB456" s="259">
        <f t="shared" si="47"/>
        <v>0</v>
      </c>
      <c r="AC456" s="259">
        <f t="shared" si="48"/>
        <v>1807</v>
      </c>
      <c r="AD456" s="260" t="str">
        <f t="shared" si="49"/>
        <v/>
      </c>
      <c r="AE456" s="253" t="str">
        <f t="shared" si="50"/>
        <v>-</v>
      </c>
    </row>
    <row r="457" spans="1:31" ht="20.100000000000001" customHeight="1" x14ac:dyDescent="0.5">
      <c r="A457" s="30">
        <v>455</v>
      </c>
      <c r="B457" s="238"/>
      <c r="C457" s="261"/>
      <c r="D457" s="261"/>
      <c r="E457" s="270"/>
      <c r="F457" s="270"/>
      <c r="G457" s="257" t="str">
        <f t="shared" si="51"/>
        <v/>
      </c>
      <c r="H457" s="30" t="str">
        <f>IF(AND(S457=H$1),LOOKUP(9.99999999999999E+307,$H$2:H456)+1,"")</f>
        <v/>
      </c>
      <c r="I457" s="30">
        <f>IF(AND(B457=I$1),LOOKUP(9.99999999999999E+307,$I$2:I456)+1,"")</f>
        <v>262</v>
      </c>
      <c r="J457" s="30">
        <f>IF(AND(B457=J$1),LOOKUP(9.99999999999999E+307,$J$2:J456)+1,"")</f>
        <v>262</v>
      </c>
      <c r="K457" s="30">
        <f>IF(AND(B457=K$1),LOOKUP(9.99999999999999E+307,$K$2:K456)+1,"")</f>
        <v>262</v>
      </c>
      <c r="L457" s="30">
        <f>IF(AND(B457=L$1),LOOKUP(9.99999999999999E+307,$L$2:L456)+1,"")</f>
        <v>262</v>
      </c>
      <c r="M457" s="30">
        <f>IF(AND(B457=M$1),LOOKUP(9.99999999999999E+307,$M$2:M456)+1,"")</f>
        <v>262</v>
      </c>
      <c r="N457" s="30">
        <f>IF(AND($B457=N$1),LOOKUP(9.99999999999999E+307,$N$2:N456)+1,"")</f>
        <v>262</v>
      </c>
      <c r="O457" s="30">
        <f>IF(AND($B457=O$1),LOOKUP(9.99999999999999E+307,$O$2:O456)+1,"")</f>
        <v>262</v>
      </c>
      <c r="P457" s="30">
        <f>IF(AND($B457=P$1),LOOKUP(9.99999999999999E+307,$P$2:P456)+1,"")</f>
        <v>262</v>
      </c>
      <c r="Q457" s="30">
        <f>IF(AND($B457=Q$1),LOOKUP(9.99999999999999E+307,$Q$2:Q456)+1,"")</f>
        <v>262</v>
      </c>
      <c r="R457" s="30">
        <f>IF(AND($B457=R$1),LOOKUP(9.99999999999999E+307,$R$2:R456)+1,"")</f>
        <v>262</v>
      </c>
      <c r="S457" s="314"/>
      <c r="T457" s="274"/>
      <c r="U457" s="274"/>
      <c r="Z457" s="258" t="str">
        <f t="shared" si="52"/>
        <v/>
      </c>
      <c r="AA457" s="258" t="str">
        <f t="shared" si="53"/>
        <v/>
      </c>
      <c r="AB457" s="259">
        <f t="shared" si="47"/>
        <v>0</v>
      </c>
      <c r="AC457" s="259">
        <f t="shared" si="48"/>
        <v>1807</v>
      </c>
      <c r="AD457" s="260" t="str">
        <f t="shared" si="49"/>
        <v/>
      </c>
      <c r="AE457" s="253" t="str">
        <f t="shared" si="50"/>
        <v>-</v>
      </c>
    </row>
    <row r="458" spans="1:31" ht="20.100000000000001" customHeight="1" x14ac:dyDescent="0.5">
      <c r="A458" s="30">
        <v>456</v>
      </c>
      <c r="B458" s="238"/>
      <c r="C458" s="261"/>
      <c r="D458" s="261"/>
      <c r="E458" s="270"/>
      <c r="F458" s="273"/>
      <c r="G458" s="257" t="str">
        <f t="shared" si="51"/>
        <v/>
      </c>
      <c r="H458" s="30" t="str">
        <f>IF(AND(S458=H$1),LOOKUP(9.99999999999999E+307,$H$2:H457)+1,"")</f>
        <v/>
      </c>
      <c r="I458" s="30">
        <f>IF(AND(B458=I$1),LOOKUP(9.99999999999999E+307,$I$2:I457)+1,"")</f>
        <v>263</v>
      </c>
      <c r="J458" s="30">
        <f>IF(AND(B458=J$1),LOOKUP(9.99999999999999E+307,$J$2:J457)+1,"")</f>
        <v>263</v>
      </c>
      <c r="K458" s="30">
        <f>IF(AND(B458=K$1),LOOKUP(9.99999999999999E+307,$K$2:K457)+1,"")</f>
        <v>263</v>
      </c>
      <c r="L458" s="30">
        <f>IF(AND(B458=L$1),LOOKUP(9.99999999999999E+307,$L$2:L457)+1,"")</f>
        <v>263</v>
      </c>
      <c r="M458" s="30">
        <f>IF(AND(B458=M$1),LOOKUP(9.99999999999999E+307,$M$2:M457)+1,"")</f>
        <v>263</v>
      </c>
      <c r="N458" s="30">
        <f>IF(AND($B458=N$1),LOOKUP(9.99999999999999E+307,$N$2:N457)+1,"")</f>
        <v>263</v>
      </c>
      <c r="O458" s="30">
        <f>IF(AND($B458=O$1),LOOKUP(9.99999999999999E+307,$O$2:O457)+1,"")</f>
        <v>263</v>
      </c>
      <c r="P458" s="30">
        <f>IF(AND($B458=P$1),LOOKUP(9.99999999999999E+307,$P$2:P457)+1,"")</f>
        <v>263</v>
      </c>
      <c r="Q458" s="30">
        <f>IF(AND($B458=Q$1),LOOKUP(9.99999999999999E+307,$Q$2:Q457)+1,"")</f>
        <v>263</v>
      </c>
      <c r="R458" s="30">
        <f>IF(AND($B458=R$1),LOOKUP(9.99999999999999E+307,$R$2:R457)+1,"")</f>
        <v>263</v>
      </c>
      <c r="S458" s="314"/>
      <c r="T458" s="274"/>
      <c r="U458" s="274"/>
      <c r="Z458" s="258" t="str">
        <f t="shared" si="52"/>
        <v/>
      </c>
      <c r="AA458" s="258" t="str">
        <f t="shared" si="53"/>
        <v/>
      </c>
      <c r="AB458" s="259">
        <f t="shared" si="47"/>
        <v>0</v>
      </c>
      <c r="AC458" s="259">
        <f t="shared" si="48"/>
        <v>1807</v>
      </c>
      <c r="AD458" s="260" t="str">
        <f t="shared" si="49"/>
        <v/>
      </c>
      <c r="AE458" s="253" t="str">
        <f t="shared" si="50"/>
        <v>-</v>
      </c>
    </row>
    <row r="459" spans="1:31" ht="20.100000000000001" customHeight="1" x14ac:dyDescent="0.5">
      <c r="A459" s="30">
        <v>457</v>
      </c>
      <c r="B459" s="238"/>
      <c r="C459" s="261"/>
      <c r="D459" s="261"/>
      <c r="E459" s="270"/>
      <c r="F459" s="273"/>
      <c r="G459" s="257" t="str">
        <f t="shared" si="51"/>
        <v/>
      </c>
      <c r="H459" s="30" t="str">
        <f>IF(AND(S459=H$1),LOOKUP(9.99999999999999E+307,$H$2:H458)+1,"")</f>
        <v/>
      </c>
      <c r="I459" s="30">
        <f>IF(AND(B459=I$1),LOOKUP(9.99999999999999E+307,$I$2:I458)+1,"")</f>
        <v>264</v>
      </c>
      <c r="J459" s="30">
        <f>IF(AND(B459=J$1),LOOKUP(9.99999999999999E+307,$J$2:J458)+1,"")</f>
        <v>264</v>
      </c>
      <c r="K459" s="30">
        <f>IF(AND(B459=K$1),LOOKUP(9.99999999999999E+307,$K$2:K458)+1,"")</f>
        <v>264</v>
      </c>
      <c r="L459" s="30">
        <f>IF(AND(B459=L$1),LOOKUP(9.99999999999999E+307,$L$2:L458)+1,"")</f>
        <v>264</v>
      </c>
      <c r="M459" s="30">
        <f>IF(AND(B459=M$1),LOOKUP(9.99999999999999E+307,$M$2:M458)+1,"")</f>
        <v>264</v>
      </c>
      <c r="N459" s="30">
        <f>IF(AND($B459=N$1),LOOKUP(9.99999999999999E+307,$N$2:N458)+1,"")</f>
        <v>264</v>
      </c>
      <c r="O459" s="30">
        <f>IF(AND($B459=O$1),LOOKUP(9.99999999999999E+307,$O$2:O458)+1,"")</f>
        <v>264</v>
      </c>
      <c r="P459" s="30">
        <f>IF(AND($B459=P$1),LOOKUP(9.99999999999999E+307,$P$2:P458)+1,"")</f>
        <v>264</v>
      </c>
      <c r="Q459" s="30">
        <f>IF(AND($B459=Q$1),LOOKUP(9.99999999999999E+307,$Q$2:Q458)+1,"")</f>
        <v>264</v>
      </c>
      <c r="R459" s="30">
        <f>IF(AND($B459=R$1),LOOKUP(9.99999999999999E+307,$R$2:R458)+1,"")</f>
        <v>264</v>
      </c>
      <c r="S459" s="314"/>
      <c r="T459" s="274"/>
      <c r="U459" s="274"/>
      <c r="Z459" s="258" t="str">
        <f t="shared" si="52"/>
        <v/>
      </c>
      <c r="AA459" s="258" t="str">
        <f t="shared" si="53"/>
        <v/>
      </c>
      <c r="AB459" s="259">
        <f t="shared" si="47"/>
        <v>0</v>
      </c>
      <c r="AC459" s="259">
        <f t="shared" si="48"/>
        <v>1807</v>
      </c>
      <c r="AD459" s="260" t="str">
        <f t="shared" si="49"/>
        <v/>
      </c>
      <c r="AE459" s="253" t="str">
        <f t="shared" si="50"/>
        <v>-</v>
      </c>
    </row>
    <row r="460" spans="1:31" ht="20.100000000000001" customHeight="1" x14ac:dyDescent="0.5">
      <c r="A460" s="30">
        <v>458</v>
      </c>
      <c r="B460" s="238"/>
      <c r="C460" s="261"/>
      <c r="D460" s="261"/>
      <c r="E460" s="270"/>
      <c r="F460" s="273"/>
      <c r="G460" s="257" t="str">
        <f t="shared" si="51"/>
        <v/>
      </c>
      <c r="H460" s="30" t="str">
        <f>IF(AND(S460=H$1),LOOKUP(9.99999999999999E+307,$H$2:H459)+1,"")</f>
        <v/>
      </c>
      <c r="I460" s="30">
        <f>IF(AND(B460=I$1),LOOKUP(9.99999999999999E+307,$I$2:I459)+1,"")</f>
        <v>265</v>
      </c>
      <c r="J460" s="30">
        <f>IF(AND(B460=J$1),LOOKUP(9.99999999999999E+307,$J$2:J459)+1,"")</f>
        <v>265</v>
      </c>
      <c r="K460" s="30">
        <f>IF(AND(B460=K$1),LOOKUP(9.99999999999999E+307,$K$2:K459)+1,"")</f>
        <v>265</v>
      </c>
      <c r="L460" s="30">
        <f>IF(AND(B460=L$1),LOOKUP(9.99999999999999E+307,$L$2:L459)+1,"")</f>
        <v>265</v>
      </c>
      <c r="M460" s="30">
        <f>IF(AND(B460=M$1),LOOKUP(9.99999999999999E+307,$M$2:M459)+1,"")</f>
        <v>265</v>
      </c>
      <c r="N460" s="30">
        <f>IF(AND($B460=N$1),LOOKUP(9.99999999999999E+307,$N$2:N459)+1,"")</f>
        <v>265</v>
      </c>
      <c r="O460" s="30">
        <f>IF(AND($B460=O$1),LOOKUP(9.99999999999999E+307,$O$2:O459)+1,"")</f>
        <v>265</v>
      </c>
      <c r="P460" s="30">
        <f>IF(AND($B460=P$1),LOOKUP(9.99999999999999E+307,$P$2:P459)+1,"")</f>
        <v>265</v>
      </c>
      <c r="Q460" s="30">
        <f>IF(AND($B460=Q$1),LOOKUP(9.99999999999999E+307,$Q$2:Q459)+1,"")</f>
        <v>265</v>
      </c>
      <c r="R460" s="30">
        <f>IF(AND($B460=R$1),LOOKUP(9.99999999999999E+307,$R$2:R459)+1,"")</f>
        <v>265</v>
      </c>
      <c r="S460" s="314"/>
      <c r="T460" s="274"/>
      <c r="U460" s="274"/>
      <c r="Z460" s="258" t="str">
        <f t="shared" si="52"/>
        <v/>
      </c>
      <c r="AA460" s="258" t="str">
        <f t="shared" si="53"/>
        <v/>
      </c>
      <c r="AB460" s="259">
        <f t="shared" si="47"/>
        <v>0</v>
      </c>
      <c r="AC460" s="259">
        <f t="shared" si="48"/>
        <v>1807</v>
      </c>
      <c r="AD460" s="260" t="str">
        <f t="shared" si="49"/>
        <v/>
      </c>
      <c r="AE460" s="253" t="str">
        <f t="shared" si="50"/>
        <v>-</v>
      </c>
    </row>
    <row r="461" spans="1:31" ht="20.100000000000001" customHeight="1" x14ac:dyDescent="0.5">
      <c r="A461" s="30">
        <v>459</v>
      </c>
      <c r="B461" s="238"/>
      <c r="C461" s="261"/>
      <c r="D461" s="261"/>
      <c r="E461" s="270"/>
      <c r="F461" s="273"/>
      <c r="G461" s="257" t="str">
        <f t="shared" si="51"/>
        <v/>
      </c>
      <c r="H461" s="30" t="str">
        <f>IF(AND(S461=H$1),LOOKUP(9.99999999999999E+307,$H$2:H460)+1,"")</f>
        <v/>
      </c>
      <c r="I461" s="30">
        <f>IF(AND(B461=I$1),LOOKUP(9.99999999999999E+307,$I$2:I460)+1,"")</f>
        <v>266</v>
      </c>
      <c r="J461" s="30">
        <f>IF(AND(B461=J$1),LOOKUP(9.99999999999999E+307,$J$2:J460)+1,"")</f>
        <v>266</v>
      </c>
      <c r="K461" s="30">
        <f>IF(AND(B461=K$1),LOOKUP(9.99999999999999E+307,$K$2:K460)+1,"")</f>
        <v>266</v>
      </c>
      <c r="L461" s="30">
        <f>IF(AND(B461=L$1),LOOKUP(9.99999999999999E+307,$L$2:L460)+1,"")</f>
        <v>266</v>
      </c>
      <c r="M461" s="30">
        <f>IF(AND(B461=M$1),LOOKUP(9.99999999999999E+307,$M$2:M460)+1,"")</f>
        <v>266</v>
      </c>
      <c r="N461" s="30">
        <f>IF(AND($B461=N$1),LOOKUP(9.99999999999999E+307,$N$2:N460)+1,"")</f>
        <v>266</v>
      </c>
      <c r="O461" s="30">
        <f>IF(AND($B461=O$1),LOOKUP(9.99999999999999E+307,$O$2:O460)+1,"")</f>
        <v>266</v>
      </c>
      <c r="P461" s="30">
        <f>IF(AND($B461=P$1),LOOKUP(9.99999999999999E+307,$P$2:P460)+1,"")</f>
        <v>266</v>
      </c>
      <c r="Q461" s="30">
        <f>IF(AND($B461=Q$1),LOOKUP(9.99999999999999E+307,$Q$2:Q460)+1,"")</f>
        <v>266</v>
      </c>
      <c r="R461" s="30">
        <f>IF(AND($B461=R$1),LOOKUP(9.99999999999999E+307,$R$2:R460)+1,"")</f>
        <v>266</v>
      </c>
      <c r="S461" s="314"/>
      <c r="T461" s="274"/>
      <c r="U461" s="274"/>
      <c r="Z461" s="258" t="str">
        <f t="shared" si="52"/>
        <v/>
      </c>
      <c r="AA461" s="258" t="str">
        <f t="shared" si="53"/>
        <v/>
      </c>
      <c r="AB461" s="259">
        <f t="shared" si="47"/>
        <v>0</v>
      </c>
      <c r="AC461" s="259">
        <f t="shared" si="48"/>
        <v>1807</v>
      </c>
      <c r="AD461" s="260" t="str">
        <f t="shared" si="49"/>
        <v/>
      </c>
      <c r="AE461" s="253" t="str">
        <f t="shared" si="50"/>
        <v>-</v>
      </c>
    </row>
    <row r="462" spans="1:31" ht="20.100000000000001" customHeight="1" x14ac:dyDescent="0.5">
      <c r="A462" s="30">
        <v>460</v>
      </c>
      <c r="B462" s="238"/>
      <c r="C462" s="261"/>
      <c r="D462" s="261"/>
      <c r="E462" s="273"/>
      <c r="F462" s="270"/>
      <c r="G462" s="257" t="str">
        <f t="shared" si="51"/>
        <v/>
      </c>
      <c r="H462" s="30" t="str">
        <f>IF(AND(S462=H$1),LOOKUP(9.99999999999999E+307,$H$2:H461)+1,"")</f>
        <v/>
      </c>
      <c r="I462" s="30">
        <f>IF(AND(B462=I$1),LOOKUP(9.99999999999999E+307,$I$2:I461)+1,"")</f>
        <v>267</v>
      </c>
      <c r="J462" s="30">
        <f>IF(AND(B462=J$1),LOOKUP(9.99999999999999E+307,$J$2:J461)+1,"")</f>
        <v>267</v>
      </c>
      <c r="K462" s="30">
        <f>IF(AND(B462=K$1),LOOKUP(9.99999999999999E+307,$K$2:K461)+1,"")</f>
        <v>267</v>
      </c>
      <c r="L462" s="30">
        <f>IF(AND(B462=L$1),LOOKUP(9.99999999999999E+307,$L$2:L461)+1,"")</f>
        <v>267</v>
      </c>
      <c r="M462" s="30">
        <f>IF(AND(B462=M$1),LOOKUP(9.99999999999999E+307,$M$2:M461)+1,"")</f>
        <v>267</v>
      </c>
      <c r="N462" s="30">
        <f>IF(AND($B462=N$1),LOOKUP(9.99999999999999E+307,$N$2:N461)+1,"")</f>
        <v>267</v>
      </c>
      <c r="O462" s="30">
        <f>IF(AND($B462=O$1),LOOKUP(9.99999999999999E+307,$O$2:O461)+1,"")</f>
        <v>267</v>
      </c>
      <c r="P462" s="30">
        <f>IF(AND($B462=P$1),LOOKUP(9.99999999999999E+307,$P$2:P461)+1,"")</f>
        <v>267</v>
      </c>
      <c r="Q462" s="30">
        <f>IF(AND($B462=Q$1),LOOKUP(9.99999999999999E+307,$Q$2:Q461)+1,"")</f>
        <v>267</v>
      </c>
      <c r="R462" s="30">
        <f>IF(AND($B462=R$1),LOOKUP(9.99999999999999E+307,$R$2:R461)+1,"")</f>
        <v>267</v>
      </c>
      <c r="S462" s="314"/>
      <c r="T462" s="274"/>
      <c r="U462" s="274"/>
      <c r="Z462" s="258" t="str">
        <f t="shared" si="52"/>
        <v/>
      </c>
      <c r="AA462" s="258" t="str">
        <f t="shared" si="53"/>
        <v/>
      </c>
      <c r="AB462" s="259">
        <f t="shared" si="47"/>
        <v>0</v>
      </c>
      <c r="AC462" s="259">
        <f t="shared" si="48"/>
        <v>1807</v>
      </c>
      <c r="AD462" s="260" t="str">
        <f t="shared" si="49"/>
        <v/>
      </c>
      <c r="AE462" s="253" t="str">
        <f t="shared" si="50"/>
        <v>-</v>
      </c>
    </row>
    <row r="463" spans="1:31" ht="20.100000000000001" customHeight="1" x14ac:dyDescent="0.5">
      <c r="A463" s="30">
        <v>461</v>
      </c>
      <c r="B463" s="238"/>
      <c r="C463" s="261"/>
      <c r="D463" s="261"/>
      <c r="E463" s="273"/>
      <c r="F463" s="270"/>
      <c r="G463" s="257" t="str">
        <f t="shared" si="51"/>
        <v/>
      </c>
      <c r="H463" s="30" t="str">
        <f>IF(AND(S463=H$1),LOOKUP(9.99999999999999E+307,$H$2:H462)+1,"")</f>
        <v/>
      </c>
      <c r="I463" s="30">
        <f>IF(AND(B463=I$1),LOOKUP(9.99999999999999E+307,$I$2:I462)+1,"")</f>
        <v>268</v>
      </c>
      <c r="J463" s="30">
        <f>IF(AND(B463=J$1),LOOKUP(9.99999999999999E+307,$J$2:J462)+1,"")</f>
        <v>268</v>
      </c>
      <c r="K463" s="30">
        <f>IF(AND(B463=K$1),LOOKUP(9.99999999999999E+307,$K$2:K462)+1,"")</f>
        <v>268</v>
      </c>
      <c r="L463" s="30">
        <f>IF(AND(B463=L$1),LOOKUP(9.99999999999999E+307,$L$2:L462)+1,"")</f>
        <v>268</v>
      </c>
      <c r="M463" s="30">
        <f>IF(AND(B463=M$1),LOOKUP(9.99999999999999E+307,$M$2:M462)+1,"")</f>
        <v>268</v>
      </c>
      <c r="N463" s="30">
        <f>IF(AND($B463=N$1),LOOKUP(9.99999999999999E+307,$N$2:N462)+1,"")</f>
        <v>268</v>
      </c>
      <c r="O463" s="30">
        <f>IF(AND($B463=O$1),LOOKUP(9.99999999999999E+307,$O$2:O462)+1,"")</f>
        <v>268</v>
      </c>
      <c r="P463" s="30">
        <f>IF(AND($B463=P$1),LOOKUP(9.99999999999999E+307,$P$2:P462)+1,"")</f>
        <v>268</v>
      </c>
      <c r="Q463" s="30">
        <f>IF(AND($B463=Q$1),LOOKUP(9.99999999999999E+307,$Q$2:Q462)+1,"")</f>
        <v>268</v>
      </c>
      <c r="R463" s="30">
        <f>IF(AND($B463=R$1),LOOKUP(9.99999999999999E+307,$R$2:R462)+1,"")</f>
        <v>268</v>
      </c>
      <c r="S463" s="314"/>
      <c r="T463" s="274"/>
      <c r="U463" s="274"/>
      <c r="Z463" s="258" t="str">
        <f t="shared" si="52"/>
        <v/>
      </c>
      <c r="AA463" s="258" t="str">
        <f t="shared" si="53"/>
        <v/>
      </c>
      <c r="AB463" s="259">
        <f t="shared" si="47"/>
        <v>0</v>
      </c>
      <c r="AC463" s="259">
        <f t="shared" si="48"/>
        <v>1807</v>
      </c>
      <c r="AD463" s="260" t="str">
        <f t="shared" si="49"/>
        <v/>
      </c>
      <c r="AE463" s="253" t="str">
        <f t="shared" si="50"/>
        <v>-</v>
      </c>
    </row>
    <row r="464" spans="1:31" ht="20.100000000000001" customHeight="1" x14ac:dyDescent="0.5">
      <c r="A464" s="30">
        <v>462</v>
      </c>
      <c r="B464" s="238"/>
      <c r="C464" s="271"/>
      <c r="D464" s="261"/>
      <c r="E464" s="273"/>
      <c r="F464" s="273"/>
      <c r="G464" s="257" t="str">
        <f t="shared" si="51"/>
        <v/>
      </c>
      <c r="H464" s="30" t="str">
        <f>IF(AND(S464=H$1),LOOKUP(9.99999999999999E+307,$H$2:H463)+1,"")</f>
        <v/>
      </c>
      <c r="I464" s="30">
        <f>IF(AND(B464=I$1),LOOKUP(9.99999999999999E+307,$I$2:I463)+1,"")</f>
        <v>269</v>
      </c>
      <c r="J464" s="30">
        <f>IF(AND(B464=J$1),LOOKUP(9.99999999999999E+307,$J$2:J463)+1,"")</f>
        <v>269</v>
      </c>
      <c r="K464" s="30">
        <f>IF(AND(B464=K$1),LOOKUP(9.99999999999999E+307,$K$2:K463)+1,"")</f>
        <v>269</v>
      </c>
      <c r="L464" s="30">
        <f>IF(AND(B464=L$1),LOOKUP(9.99999999999999E+307,$L$2:L463)+1,"")</f>
        <v>269</v>
      </c>
      <c r="M464" s="30">
        <f>IF(AND(B464=M$1),LOOKUP(9.99999999999999E+307,$M$2:M463)+1,"")</f>
        <v>269</v>
      </c>
      <c r="N464" s="30">
        <f>IF(AND($B464=N$1),LOOKUP(9.99999999999999E+307,$N$2:N463)+1,"")</f>
        <v>269</v>
      </c>
      <c r="O464" s="30">
        <f>IF(AND($B464=O$1),LOOKUP(9.99999999999999E+307,$O$2:O463)+1,"")</f>
        <v>269</v>
      </c>
      <c r="P464" s="30">
        <f>IF(AND($B464=P$1),LOOKUP(9.99999999999999E+307,$P$2:P463)+1,"")</f>
        <v>269</v>
      </c>
      <c r="Q464" s="30">
        <f>IF(AND($B464=Q$1),LOOKUP(9.99999999999999E+307,$Q$2:Q463)+1,"")</f>
        <v>269</v>
      </c>
      <c r="R464" s="30">
        <f>IF(AND($B464=R$1),LOOKUP(9.99999999999999E+307,$R$2:R463)+1,"")</f>
        <v>269</v>
      </c>
      <c r="S464" s="314"/>
      <c r="T464" s="274"/>
      <c r="U464" s="274"/>
      <c r="Z464" s="258" t="str">
        <f t="shared" si="52"/>
        <v/>
      </c>
      <c r="AA464" s="258" t="str">
        <f t="shared" si="53"/>
        <v/>
      </c>
      <c r="AB464" s="259">
        <f t="shared" si="47"/>
        <v>0</v>
      </c>
      <c r="AC464" s="259">
        <f t="shared" si="48"/>
        <v>1807</v>
      </c>
      <c r="AD464" s="260" t="str">
        <f t="shared" si="49"/>
        <v/>
      </c>
      <c r="AE464" s="253" t="str">
        <f t="shared" si="50"/>
        <v>-</v>
      </c>
    </row>
    <row r="465" spans="1:31" ht="20.100000000000001" customHeight="1" x14ac:dyDescent="0.5">
      <c r="A465" s="30">
        <v>463</v>
      </c>
      <c r="B465" s="238"/>
      <c r="C465" s="261"/>
      <c r="D465" s="261"/>
      <c r="E465" s="273"/>
      <c r="F465" s="273"/>
      <c r="G465" s="257" t="str">
        <f t="shared" si="51"/>
        <v/>
      </c>
      <c r="H465" s="30" t="str">
        <f>IF(AND(S465=H$1),LOOKUP(9.99999999999999E+307,$H$2:H464)+1,"")</f>
        <v/>
      </c>
      <c r="I465" s="30">
        <f>IF(AND(B465=I$1),LOOKUP(9.99999999999999E+307,$I$2:I464)+1,"")</f>
        <v>270</v>
      </c>
      <c r="J465" s="30">
        <f>IF(AND(B465=J$1),LOOKUP(9.99999999999999E+307,$J$2:J464)+1,"")</f>
        <v>270</v>
      </c>
      <c r="K465" s="30">
        <f>IF(AND(B465=K$1),LOOKUP(9.99999999999999E+307,$K$2:K464)+1,"")</f>
        <v>270</v>
      </c>
      <c r="L465" s="30">
        <f>IF(AND(B465=L$1),LOOKUP(9.99999999999999E+307,$L$2:L464)+1,"")</f>
        <v>270</v>
      </c>
      <c r="M465" s="30">
        <f>IF(AND(B465=M$1),LOOKUP(9.99999999999999E+307,$M$2:M464)+1,"")</f>
        <v>270</v>
      </c>
      <c r="N465" s="30">
        <f>IF(AND($B465=N$1),LOOKUP(9.99999999999999E+307,$N$2:N464)+1,"")</f>
        <v>270</v>
      </c>
      <c r="O465" s="30">
        <f>IF(AND($B465=O$1),LOOKUP(9.99999999999999E+307,$O$2:O464)+1,"")</f>
        <v>270</v>
      </c>
      <c r="P465" s="30">
        <f>IF(AND($B465=P$1),LOOKUP(9.99999999999999E+307,$P$2:P464)+1,"")</f>
        <v>270</v>
      </c>
      <c r="Q465" s="30">
        <f>IF(AND($B465=Q$1),LOOKUP(9.99999999999999E+307,$Q$2:Q464)+1,"")</f>
        <v>270</v>
      </c>
      <c r="R465" s="30">
        <f>IF(AND($B465=R$1),LOOKUP(9.99999999999999E+307,$R$2:R464)+1,"")</f>
        <v>270</v>
      </c>
      <c r="S465" s="314"/>
      <c r="T465" s="274"/>
      <c r="U465" s="274"/>
      <c r="Z465" s="258" t="str">
        <f t="shared" si="52"/>
        <v/>
      </c>
      <c r="AA465" s="258" t="str">
        <f t="shared" si="53"/>
        <v/>
      </c>
      <c r="AB465" s="259">
        <f t="shared" si="47"/>
        <v>0</v>
      </c>
      <c r="AC465" s="259">
        <f t="shared" si="48"/>
        <v>1807</v>
      </c>
      <c r="AD465" s="260" t="str">
        <f t="shared" si="49"/>
        <v/>
      </c>
      <c r="AE465" s="253" t="str">
        <f t="shared" si="50"/>
        <v>-</v>
      </c>
    </row>
    <row r="466" spans="1:31" ht="20.100000000000001" customHeight="1" x14ac:dyDescent="0.5">
      <c r="A466" s="30">
        <v>464</v>
      </c>
      <c r="B466" s="238"/>
      <c r="C466" s="261"/>
      <c r="D466" s="261"/>
      <c r="E466" s="273"/>
      <c r="F466" s="273"/>
      <c r="G466" s="257" t="str">
        <f t="shared" si="51"/>
        <v/>
      </c>
      <c r="H466" s="30" t="str">
        <f>IF(AND(S466=H$1),LOOKUP(9.99999999999999E+307,$H$2:H465)+1,"")</f>
        <v/>
      </c>
      <c r="I466" s="30">
        <f>IF(AND(B466=I$1),LOOKUP(9.99999999999999E+307,$I$2:I465)+1,"")</f>
        <v>271</v>
      </c>
      <c r="J466" s="30">
        <f>IF(AND(B466=J$1),LOOKUP(9.99999999999999E+307,$J$2:J465)+1,"")</f>
        <v>271</v>
      </c>
      <c r="K466" s="30">
        <f>IF(AND(B466=K$1),LOOKUP(9.99999999999999E+307,$K$2:K465)+1,"")</f>
        <v>271</v>
      </c>
      <c r="L466" s="30">
        <f>IF(AND(B466=L$1),LOOKUP(9.99999999999999E+307,$L$2:L465)+1,"")</f>
        <v>271</v>
      </c>
      <c r="M466" s="30">
        <f>IF(AND(B466=M$1),LOOKUP(9.99999999999999E+307,$M$2:M465)+1,"")</f>
        <v>271</v>
      </c>
      <c r="N466" s="30">
        <f>IF(AND($B466=N$1),LOOKUP(9.99999999999999E+307,$N$2:N465)+1,"")</f>
        <v>271</v>
      </c>
      <c r="O466" s="30">
        <f>IF(AND($B466=O$1),LOOKUP(9.99999999999999E+307,$O$2:O465)+1,"")</f>
        <v>271</v>
      </c>
      <c r="P466" s="30">
        <f>IF(AND($B466=P$1),LOOKUP(9.99999999999999E+307,$P$2:P465)+1,"")</f>
        <v>271</v>
      </c>
      <c r="Q466" s="30">
        <f>IF(AND($B466=Q$1),LOOKUP(9.99999999999999E+307,$Q$2:Q465)+1,"")</f>
        <v>271</v>
      </c>
      <c r="R466" s="30">
        <f>IF(AND($B466=R$1),LOOKUP(9.99999999999999E+307,$R$2:R465)+1,"")</f>
        <v>271</v>
      </c>
      <c r="S466" s="314"/>
      <c r="T466" s="274"/>
      <c r="U466" s="274"/>
      <c r="Z466" s="258" t="str">
        <f t="shared" si="52"/>
        <v/>
      </c>
      <c r="AA466" s="258" t="str">
        <f t="shared" si="53"/>
        <v/>
      </c>
      <c r="AB466" s="259">
        <f t="shared" si="47"/>
        <v>0</v>
      </c>
      <c r="AC466" s="259">
        <f t="shared" si="48"/>
        <v>1807</v>
      </c>
      <c r="AD466" s="260" t="str">
        <f t="shared" si="49"/>
        <v/>
      </c>
      <c r="AE466" s="253" t="str">
        <f t="shared" si="50"/>
        <v>-</v>
      </c>
    </row>
    <row r="467" spans="1:31" ht="20.100000000000001" customHeight="1" x14ac:dyDescent="0.5">
      <c r="A467" s="30">
        <v>465</v>
      </c>
      <c r="B467" s="238"/>
      <c r="C467" s="261"/>
      <c r="D467" s="261"/>
      <c r="E467" s="273"/>
      <c r="F467" s="273"/>
      <c r="G467" s="257" t="str">
        <f t="shared" si="51"/>
        <v/>
      </c>
      <c r="H467" s="30" t="str">
        <f>IF(AND(S467=H$1),LOOKUP(9.99999999999999E+307,$H$2:H466)+1,"")</f>
        <v/>
      </c>
      <c r="I467" s="30">
        <f>IF(AND(B467=I$1),LOOKUP(9.99999999999999E+307,$I$2:I466)+1,"")</f>
        <v>272</v>
      </c>
      <c r="J467" s="30">
        <f>IF(AND(B467=J$1),LOOKUP(9.99999999999999E+307,$J$2:J466)+1,"")</f>
        <v>272</v>
      </c>
      <c r="K467" s="30">
        <f>IF(AND(B467=K$1),LOOKUP(9.99999999999999E+307,$K$2:K466)+1,"")</f>
        <v>272</v>
      </c>
      <c r="L467" s="30">
        <f>IF(AND(B467=L$1),LOOKUP(9.99999999999999E+307,$L$2:L466)+1,"")</f>
        <v>272</v>
      </c>
      <c r="M467" s="30">
        <f>IF(AND(B467=M$1),LOOKUP(9.99999999999999E+307,$M$2:M466)+1,"")</f>
        <v>272</v>
      </c>
      <c r="N467" s="30">
        <f>IF(AND($B467=N$1),LOOKUP(9.99999999999999E+307,$N$2:N466)+1,"")</f>
        <v>272</v>
      </c>
      <c r="O467" s="30">
        <f>IF(AND($B467=O$1),LOOKUP(9.99999999999999E+307,$O$2:O466)+1,"")</f>
        <v>272</v>
      </c>
      <c r="P467" s="30">
        <f>IF(AND($B467=P$1),LOOKUP(9.99999999999999E+307,$P$2:P466)+1,"")</f>
        <v>272</v>
      </c>
      <c r="Q467" s="30">
        <f>IF(AND($B467=Q$1),LOOKUP(9.99999999999999E+307,$Q$2:Q466)+1,"")</f>
        <v>272</v>
      </c>
      <c r="R467" s="30">
        <f>IF(AND($B467=R$1),LOOKUP(9.99999999999999E+307,$R$2:R466)+1,"")</f>
        <v>272</v>
      </c>
      <c r="S467" s="314"/>
      <c r="T467" s="274"/>
      <c r="U467" s="274"/>
      <c r="Z467" s="258" t="str">
        <f t="shared" si="52"/>
        <v/>
      </c>
      <c r="AA467" s="258" t="str">
        <f t="shared" si="53"/>
        <v/>
      </c>
      <c r="AB467" s="259">
        <f t="shared" si="47"/>
        <v>0</v>
      </c>
      <c r="AC467" s="259">
        <f t="shared" si="48"/>
        <v>1807</v>
      </c>
      <c r="AD467" s="260" t="str">
        <f t="shared" si="49"/>
        <v/>
      </c>
      <c r="AE467" s="253" t="str">
        <f t="shared" si="50"/>
        <v>-</v>
      </c>
    </row>
    <row r="468" spans="1:31" ht="20.100000000000001" customHeight="1" x14ac:dyDescent="0.5">
      <c r="A468" s="30">
        <v>466</v>
      </c>
      <c r="B468" s="238"/>
      <c r="C468" s="261"/>
      <c r="D468" s="261"/>
      <c r="E468" s="273"/>
      <c r="F468" s="273"/>
      <c r="G468" s="257" t="str">
        <f t="shared" si="51"/>
        <v/>
      </c>
      <c r="H468" s="30" t="str">
        <f>IF(AND(S468=H$1),LOOKUP(9.99999999999999E+307,$H$2:H467)+1,"")</f>
        <v/>
      </c>
      <c r="I468" s="30">
        <f>IF(AND(B468=I$1),LOOKUP(9.99999999999999E+307,$I$2:I467)+1,"")</f>
        <v>273</v>
      </c>
      <c r="J468" s="30">
        <f>IF(AND(B468=J$1),LOOKUP(9.99999999999999E+307,$J$2:J467)+1,"")</f>
        <v>273</v>
      </c>
      <c r="K468" s="30">
        <f>IF(AND(B468=K$1),LOOKUP(9.99999999999999E+307,$K$2:K467)+1,"")</f>
        <v>273</v>
      </c>
      <c r="L468" s="30">
        <f>IF(AND(B468=L$1),LOOKUP(9.99999999999999E+307,$L$2:L467)+1,"")</f>
        <v>273</v>
      </c>
      <c r="M468" s="30">
        <f>IF(AND(B468=M$1),LOOKUP(9.99999999999999E+307,$M$2:M467)+1,"")</f>
        <v>273</v>
      </c>
      <c r="N468" s="30">
        <f>IF(AND($B468=N$1),LOOKUP(9.99999999999999E+307,$N$2:N467)+1,"")</f>
        <v>273</v>
      </c>
      <c r="O468" s="30">
        <f>IF(AND($B468=O$1),LOOKUP(9.99999999999999E+307,$O$2:O467)+1,"")</f>
        <v>273</v>
      </c>
      <c r="P468" s="30">
        <f>IF(AND($B468=P$1),LOOKUP(9.99999999999999E+307,$P$2:P467)+1,"")</f>
        <v>273</v>
      </c>
      <c r="Q468" s="30">
        <f>IF(AND($B468=Q$1),LOOKUP(9.99999999999999E+307,$Q$2:Q467)+1,"")</f>
        <v>273</v>
      </c>
      <c r="R468" s="30">
        <f>IF(AND($B468=R$1),LOOKUP(9.99999999999999E+307,$R$2:R467)+1,"")</f>
        <v>273</v>
      </c>
      <c r="S468" s="314"/>
      <c r="T468" s="274"/>
      <c r="U468" s="274"/>
      <c r="Z468" s="258" t="str">
        <f t="shared" si="52"/>
        <v/>
      </c>
      <c r="AA468" s="258" t="str">
        <f t="shared" si="53"/>
        <v/>
      </c>
      <c r="AB468" s="259">
        <f t="shared" si="47"/>
        <v>0</v>
      </c>
      <c r="AC468" s="259">
        <f t="shared" si="48"/>
        <v>1807</v>
      </c>
      <c r="AD468" s="260" t="str">
        <f t="shared" si="49"/>
        <v/>
      </c>
      <c r="AE468" s="253" t="str">
        <f t="shared" si="50"/>
        <v>-</v>
      </c>
    </row>
    <row r="469" spans="1:31" ht="20.100000000000001" customHeight="1" x14ac:dyDescent="0.5">
      <c r="A469" s="30">
        <v>467</v>
      </c>
      <c r="B469" s="238"/>
      <c r="C469" s="261"/>
      <c r="D469" s="261"/>
      <c r="E469" s="273"/>
      <c r="F469" s="273"/>
      <c r="G469" s="257" t="str">
        <f t="shared" si="51"/>
        <v/>
      </c>
      <c r="H469" s="30" t="str">
        <f>IF(AND(S469=H$1),LOOKUP(9.99999999999999E+307,$H$2:H468)+1,"")</f>
        <v/>
      </c>
      <c r="I469" s="30">
        <f>IF(AND(B469=I$1),LOOKUP(9.99999999999999E+307,$I$2:I468)+1,"")</f>
        <v>274</v>
      </c>
      <c r="J469" s="30">
        <f>IF(AND(B469=J$1),LOOKUP(9.99999999999999E+307,$J$2:J468)+1,"")</f>
        <v>274</v>
      </c>
      <c r="K469" s="30">
        <f>IF(AND(B469=K$1),LOOKUP(9.99999999999999E+307,$K$2:K468)+1,"")</f>
        <v>274</v>
      </c>
      <c r="L469" s="30">
        <f>IF(AND(B469=L$1),LOOKUP(9.99999999999999E+307,$L$2:L468)+1,"")</f>
        <v>274</v>
      </c>
      <c r="M469" s="30">
        <f>IF(AND(B469=M$1),LOOKUP(9.99999999999999E+307,$M$2:M468)+1,"")</f>
        <v>274</v>
      </c>
      <c r="N469" s="30">
        <f>IF(AND($B469=N$1),LOOKUP(9.99999999999999E+307,$N$2:N468)+1,"")</f>
        <v>274</v>
      </c>
      <c r="O469" s="30">
        <f>IF(AND($B469=O$1),LOOKUP(9.99999999999999E+307,$O$2:O468)+1,"")</f>
        <v>274</v>
      </c>
      <c r="P469" s="30">
        <f>IF(AND($B469=P$1),LOOKUP(9.99999999999999E+307,$P$2:P468)+1,"")</f>
        <v>274</v>
      </c>
      <c r="Q469" s="30">
        <f>IF(AND($B469=Q$1),LOOKUP(9.99999999999999E+307,$Q$2:Q468)+1,"")</f>
        <v>274</v>
      </c>
      <c r="R469" s="30">
        <f>IF(AND($B469=R$1),LOOKUP(9.99999999999999E+307,$R$2:R468)+1,"")</f>
        <v>274</v>
      </c>
      <c r="S469" s="314"/>
      <c r="T469" s="274"/>
      <c r="U469" s="274"/>
      <c r="Z469" s="258" t="str">
        <f t="shared" si="52"/>
        <v/>
      </c>
      <c r="AA469" s="258" t="str">
        <f t="shared" si="53"/>
        <v/>
      </c>
      <c r="AB469" s="259">
        <f t="shared" si="47"/>
        <v>0</v>
      </c>
      <c r="AC469" s="259">
        <f t="shared" si="48"/>
        <v>1807</v>
      </c>
      <c r="AD469" s="260" t="str">
        <f t="shared" si="49"/>
        <v/>
      </c>
      <c r="AE469" s="253" t="str">
        <f t="shared" si="50"/>
        <v>-</v>
      </c>
    </row>
    <row r="470" spans="1:31" ht="20.100000000000001" customHeight="1" x14ac:dyDescent="0.5">
      <c r="A470" s="30">
        <v>468</v>
      </c>
      <c r="B470" s="238"/>
      <c r="C470" s="261"/>
      <c r="D470" s="261"/>
      <c r="E470" s="273"/>
      <c r="F470" s="273"/>
      <c r="G470" s="257" t="str">
        <f t="shared" si="51"/>
        <v/>
      </c>
      <c r="H470" s="30" t="str">
        <f>IF(AND(S470=H$1),LOOKUP(9.99999999999999E+307,$H$2:H469)+1,"")</f>
        <v/>
      </c>
      <c r="I470" s="30">
        <f>IF(AND(B470=I$1),LOOKUP(9.99999999999999E+307,$I$2:I469)+1,"")</f>
        <v>275</v>
      </c>
      <c r="J470" s="30">
        <f>IF(AND(B470=J$1),LOOKUP(9.99999999999999E+307,$J$2:J469)+1,"")</f>
        <v>275</v>
      </c>
      <c r="K470" s="30">
        <f>IF(AND(B470=K$1),LOOKUP(9.99999999999999E+307,$K$2:K469)+1,"")</f>
        <v>275</v>
      </c>
      <c r="L470" s="30">
        <f>IF(AND(B470=L$1),LOOKUP(9.99999999999999E+307,$L$2:L469)+1,"")</f>
        <v>275</v>
      </c>
      <c r="M470" s="30">
        <f>IF(AND(B470=M$1),LOOKUP(9.99999999999999E+307,$M$2:M469)+1,"")</f>
        <v>275</v>
      </c>
      <c r="N470" s="30">
        <f>IF(AND($B470=N$1),LOOKUP(9.99999999999999E+307,$N$2:N469)+1,"")</f>
        <v>275</v>
      </c>
      <c r="O470" s="30">
        <f>IF(AND($B470=O$1),LOOKUP(9.99999999999999E+307,$O$2:O469)+1,"")</f>
        <v>275</v>
      </c>
      <c r="P470" s="30">
        <f>IF(AND($B470=P$1),LOOKUP(9.99999999999999E+307,$P$2:P469)+1,"")</f>
        <v>275</v>
      </c>
      <c r="Q470" s="30">
        <f>IF(AND($B470=Q$1),LOOKUP(9.99999999999999E+307,$Q$2:Q469)+1,"")</f>
        <v>275</v>
      </c>
      <c r="R470" s="30">
        <f>IF(AND($B470=R$1),LOOKUP(9.99999999999999E+307,$R$2:R469)+1,"")</f>
        <v>275</v>
      </c>
      <c r="S470" s="314"/>
      <c r="T470" s="274"/>
      <c r="U470" s="274"/>
      <c r="Z470" s="258" t="str">
        <f t="shared" si="52"/>
        <v/>
      </c>
      <c r="AA470" s="258" t="str">
        <f t="shared" si="53"/>
        <v/>
      </c>
      <c r="AB470" s="259">
        <f t="shared" si="47"/>
        <v>0</v>
      </c>
      <c r="AC470" s="259">
        <f t="shared" si="48"/>
        <v>1807</v>
      </c>
      <c r="AD470" s="260" t="str">
        <f t="shared" si="49"/>
        <v/>
      </c>
      <c r="AE470" s="253" t="str">
        <f t="shared" si="50"/>
        <v>-</v>
      </c>
    </row>
    <row r="471" spans="1:31" ht="20.100000000000001" customHeight="1" x14ac:dyDescent="0.5">
      <c r="A471" s="30">
        <v>469</v>
      </c>
      <c r="B471" s="238"/>
      <c r="C471" s="261"/>
      <c r="D471" s="261"/>
      <c r="E471" s="273"/>
      <c r="F471" s="273"/>
      <c r="G471" s="257" t="str">
        <f t="shared" si="51"/>
        <v/>
      </c>
      <c r="H471" s="30" t="str">
        <f>IF(AND(S471=H$1),LOOKUP(9.99999999999999E+307,$H$2:H470)+1,"")</f>
        <v/>
      </c>
      <c r="I471" s="30">
        <f>IF(AND(B471=I$1),LOOKUP(9.99999999999999E+307,$I$2:I470)+1,"")</f>
        <v>276</v>
      </c>
      <c r="J471" s="30">
        <f>IF(AND(B471=J$1),LOOKUP(9.99999999999999E+307,$J$2:J470)+1,"")</f>
        <v>276</v>
      </c>
      <c r="K471" s="30">
        <f>IF(AND(B471=K$1),LOOKUP(9.99999999999999E+307,$K$2:K470)+1,"")</f>
        <v>276</v>
      </c>
      <c r="L471" s="30">
        <f>IF(AND(B471=L$1),LOOKUP(9.99999999999999E+307,$L$2:L470)+1,"")</f>
        <v>276</v>
      </c>
      <c r="M471" s="30">
        <f>IF(AND(B471=M$1),LOOKUP(9.99999999999999E+307,$M$2:M470)+1,"")</f>
        <v>276</v>
      </c>
      <c r="N471" s="30">
        <f>IF(AND($B471=N$1),LOOKUP(9.99999999999999E+307,$N$2:N470)+1,"")</f>
        <v>276</v>
      </c>
      <c r="O471" s="30">
        <f>IF(AND($B471=O$1),LOOKUP(9.99999999999999E+307,$O$2:O470)+1,"")</f>
        <v>276</v>
      </c>
      <c r="P471" s="30">
        <f>IF(AND($B471=P$1),LOOKUP(9.99999999999999E+307,$P$2:P470)+1,"")</f>
        <v>276</v>
      </c>
      <c r="Q471" s="30">
        <f>IF(AND($B471=Q$1),LOOKUP(9.99999999999999E+307,$Q$2:Q470)+1,"")</f>
        <v>276</v>
      </c>
      <c r="R471" s="30">
        <f>IF(AND($B471=R$1),LOOKUP(9.99999999999999E+307,$R$2:R470)+1,"")</f>
        <v>276</v>
      </c>
      <c r="S471" s="314"/>
      <c r="T471" s="274"/>
      <c r="U471" s="274"/>
      <c r="Z471" s="258" t="str">
        <f t="shared" si="52"/>
        <v/>
      </c>
      <c r="AA471" s="258" t="str">
        <f t="shared" si="53"/>
        <v/>
      </c>
      <c r="AB471" s="259">
        <f t="shared" si="47"/>
        <v>0</v>
      </c>
      <c r="AC471" s="259">
        <f t="shared" si="48"/>
        <v>1807</v>
      </c>
      <c r="AD471" s="260" t="str">
        <f t="shared" si="49"/>
        <v/>
      </c>
      <c r="AE471" s="253" t="str">
        <f t="shared" si="50"/>
        <v>-</v>
      </c>
    </row>
    <row r="472" spans="1:31" ht="20.100000000000001" customHeight="1" x14ac:dyDescent="0.5">
      <c r="A472" s="30">
        <v>470</v>
      </c>
      <c r="B472" s="238"/>
      <c r="C472" s="261"/>
      <c r="D472" s="261"/>
      <c r="E472" s="273"/>
      <c r="F472" s="273"/>
      <c r="G472" s="257" t="str">
        <f t="shared" si="51"/>
        <v/>
      </c>
      <c r="H472" s="30" t="str">
        <f>IF(AND(S472=H$1),LOOKUP(9.99999999999999E+307,$H$2:H471)+1,"")</f>
        <v/>
      </c>
      <c r="I472" s="30">
        <f>IF(AND(B472=I$1),LOOKUP(9.99999999999999E+307,$I$2:I471)+1,"")</f>
        <v>277</v>
      </c>
      <c r="J472" s="30">
        <f>IF(AND(B472=J$1),LOOKUP(9.99999999999999E+307,$J$2:J471)+1,"")</f>
        <v>277</v>
      </c>
      <c r="K472" s="30">
        <f>IF(AND(B472=K$1),LOOKUP(9.99999999999999E+307,$K$2:K471)+1,"")</f>
        <v>277</v>
      </c>
      <c r="L472" s="30">
        <f>IF(AND(B472=L$1),LOOKUP(9.99999999999999E+307,$L$2:L471)+1,"")</f>
        <v>277</v>
      </c>
      <c r="M472" s="30">
        <f>IF(AND(B472=M$1),LOOKUP(9.99999999999999E+307,$M$2:M471)+1,"")</f>
        <v>277</v>
      </c>
      <c r="N472" s="30">
        <f>IF(AND($B472=N$1),LOOKUP(9.99999999999999E+307,$N$2:N471)+1,"")</f>
        <v>277</v>
      </c>
      <c r="O472" s="30">
        <f>IF(AND($B472=O$1),LOOKUP(9.99999999999999E+307,$O$2:O471)+1,"")</f>
        <v>277</v>
      </c>
      <c r="P472" s="30">
        <f>IF(AND($B472=P$1),LOOKUP(9.99999999999999E+307,$P$2:P471)+1,"")</f>
        <v>277</v>
      </c>
      <c r="Q472" s="30">
        <f>IF(AND($B472=Q$1),LOOKUP(9.99999999999999E+307,$Q$2:Q471)+1,"")</f>
        <v>277</v>
      </c>
      <c r="R472" s="30">
        <f>IF(AND($B472=R$1),LOOKUP(9.99999999999999E+307,$R$2:R471)+1,"")</f>
        <v>277</v>
      </c>
      <c r="S472" s="314"/>
      <c r="T472" s="274"/>
      <c r="U472" s="274"/>
      <c r="Z472" s="258" t="str">
        <f t="shared" si="52"/>
        <v/>
      </c>
      <c r="AA472" s="258" t="str">
        <f t="shared" si="53"/>
        <v/>
      </c>
      <c r="AB472" s="259">
        <f t="shared" si="47"/>
        <v>0</v>
      </c>
      <c r="AC472" s="259">
        <f t="shared" si="48"/>
        <v>1807</v>
      </c>
      <c r="AD472" s="260" t="str">
        <f t="shared" si="49"/>
        <v/>
      </c>
      <c r="AE472" s="253" t="str">
        <f t="shared" si="50"/>
        <v>-</v>
      </c>
    </row>
    <row r="473" spans="1:31" ht="20.100000000000001" customHeight="1" x14ac:dyDescent="0.5">
      <c r="A473" s="30">
        <v>471</v>
      </c>
      <c r="B473" s="238"/>
      <c r="C473" s="261"/>
      <c r="D473" s="261"/>
      <c r="E473" s="273"/>
      <c r="F473" s="273"/>
      <c r="G473" s="257" t="str">
        <f t="shared" si="51"/>
        <v/>
      </c>
      <c r="H473" s="30" t="str">
        <f>IF(AND(S473=H$1),LOOKUP(9.99999999999999E+307,$H$2:H472)+1,"")</f>
        <v/>
      </c>
      <c r="I473" s="30">
        <f>IF(AND(B473=I$1),LOOKUP(9.99999999999999E+307,$I$2:I472)+1,"")</f>
        <v>278</v>
      </c>
      <c r="J473" s="30">
        <f>IF(AND(B473=J$1),LOOKUP(9.99999999999999E+307,$J$2:J472)+1,"")</f>
        <v>278</v>
      </c>
      <c r="K473" s="30">
        <f>IF(AND(B473=K$1),LOOKUP(9.99999999999999E+307,$K$2:K472)+1,"")</f>
        <v>278</v>
      </c>
      <c r="L473" s="30">
        <f>IF(AND(B473=L$1),LOOKUP(9.99999999999999E+307,$L$2:L472)+1,"")</f>
        <v>278</v>
      </c>
      <c r="M473" s="30">
        <f>IF(AND(B473=M$1),LOOKUP(9.99999999999999E+307,$M$2:M472)+1,"")</f>
        <v>278</v>
      </c>
      <c r="N473" s="30">
        <f>IF(AND($B473=N$1),LOOKUP(9.99999999999999E+307,$N$2:N472)+1,"")</f>
        <v>278</v>
      </c>
      <c r="O473" s="30">
        <f>IF(AND($B473=O$1),LOOKUP(9.99999999999999E+307,$O$2:O472)+1,"")</f>
        <v>278</v>
      </c>
      <c r="P473" s="30">
        <f>IF(AND($B473=P$1),LOOKUP(9.99999999999999E+307,$P$2:P472)+1,"")</f>
        <v>278</v>
      </c>
      <c r="Q473" s="30">
        <f>IF(AND($B473=Q$1),LOOKUP(9.99999999999999E+307,$Q$2:Q472)+1,"")</f>
        <v>278</v>
      </c>
      <c r="R473" s="30">
        <f>IF(AND($B473=R$1),LOOKUP(9.99999999999999E+307,$R$2:R472)+1,"")</f>
        <v>278</v>
      </c>
      <c r="S473" s="314"/>
      <c r="T473" s="274"/>
      <c r="U473" s="274"/>
      <c r="Z473" s="258" t="str">
        <f t="shared" si="52"/>
        <v/>
      </c>
      <c r="AA473" s="258" t="str">
        <f t="shared" si="53"/>
        <v/>
      </c>
      <c r="AB473" s="259">
        <f t="shared" si="47"/>
        <v>0</v>
      </c>
      <c r="AC473" s="259">
        <f t="shared" si="48"/>
        <v>1807</v>
      </c>
      <c r="AD473" s="260" t="str">
        <f t="shared" si="49"/>
        <v/>
      </c>
      <c r="AE473" s="253" t="str">
        <f t="shared" si="50"/>
        <v>-</v>
      </c>
    </row>
    <row r="474" spans="1:31" ht="20.100000000000001" customHeight="1" x14ac:dyDescent="0.5">
      <c r="A474" s="30">
        <v>472</v>
      </c>
      <c r="B474" s="238"/>
      <c r="C474" s="261"/>
      <c r="D474" s="261"/>
      <c r="E474" s="273"/>
      <c r="F474" s="273"/>
      <c r="G474" s="257" t="str">
        <f t="shared" si="51"/>
        <v/>
      </c>
      <c r="H474" s="30" t="str">
        <f>IF(AND(S474=H$1),LOOKUP(9.99999999999999E+307,$H$2:H473)+1,"")</f>
        <v/>
      </c>
      <c r="I474" s="30">
        <f>IF(AND(B474=I$1),LOOKUP(9.99999999999999E+307,$I$2:I473)+1,"")</f>
        <v>279</v>
      </c>
      <c r="J474" s="30">
        <f>IF(AND(B474=J$1),LOOKUP(9.99999999999999E+307,$J$2:J473)+1,"")</f>
        <v>279</v>
      </c>
      <c r="K474" s="30">
        <f>IF(AND(B474=K$1),LOOKUP(9.99999999999999E+307,$K$2:K473)+1,"")</f>
        <v>279</v>
      </c>
      <c r="L474" s="30">
        <f>IF(AND(B474=L$1),LOOKUP(9.99999999999999E+307,$L$2:L473)+1,"")</f>
        <v>279</v>
      </c>
      <c r="M474" s="30">
        <f>IF(AND(B474=M$1),LOOKUP(9.99999999999999E+307,$M$2:M473)+1,"")</f>
        <v>279</v>
      </c>
      <c r="N474" s="30">
        <f>IF(AND($B474=N$1),LOOKUP(9.99999999999999E+307,$N$2:N473)+1,"")</f>
        <v>279</v>
      </c>
      <c r="O474" s="30">
        <f>IF(AND($B474=O$1),LOOKUP(9.99999999999999E+307,$O$2:O473)+1,"")</f>
        <v>279</v>
      </c>
      <c r="P474" s="30">
        <f>IF(AND($B474=P$1),LOOKUP(9.99999999999999E+307,$P$2:P473)+1,"")</f>
        <v>279</v>
      </c>
      <c r="Q474" s="30">
        <f>IF(AND($B474=Q$1),LOOKUP(9.99999999999999E+307,$Q$2:Q473)+1,"")</f>
        <v>279</v>
      </c>
      <c r="R474" s="30">
        <f>IF(AND($B474=R$1),LOOKUP(9.99999999999999E+307,$R$2:R473)+1,"")</f>
        <v>279</v>
      </c>
      <c r="S474" s="314"/>
      <c r="T474" s="274"/>
      <c r="U474" s="274"/>
      <c r="Z474" s="258" t="str">
        <f t="shared" si="52"/>
        <v/>
      </c>
      <c r="AA474" s="258" t="str">
        <f t="shared" si="53"/>
        <v/>
      </c>
      <c r="AB474" s="259">
        <f t="shared" si="47"/>
        <v>0</v>
      </c>
      <c r="AC474" s="259">
        <f t="shared" si="48"/>
        <v>1807</v>
      </c>
      <c r="AD474" s="260" t="str">
        <f t="shared" si="49"/>
        <v/>
      </c>
      <c r="AE474" s="253" t="str">
        <f t="shared" si="50"/>
        <v>-</v>
      </c>
    </row>
    <row r="475" spans="1:31" ht="20.100000000000001" customHeight="1" x14ac:dyDescent="0.5">
      <c r="A475" s="30">
        <v>473</v>
      </c>
      <c r="B475" s="238"/>
      <c r="C475" s="261"/>
      <c r="D475" s="261"/>
      <c r="E475" s="273"/>
      <c r="F475" s="273"/>
      <c r="G475" s="257" t="str">
        <f t="shared" si="51"/>
        <v/>
      </c>
      <c r="H475" s="30" t="str">
        <f>IF(AND(S475=H$1),LOOKUP(9.99999999999999E+307,$H$2:H474)+1,"")</f>
        <v/>
      </c>
      <c r="I475" s="30">
        <f>IF(AND(B475=I$1),LOOKUP(9.99999999999999E+307,$I$2:I474)+1,"")</f>
        <v>280</v>
      </c>
      <c r="J475" s="30">
        <f>IF(AND(B475=J$1),LOOKUP(9.99999999999999E+307,$J$2:J474)+1,"")</f>
        <v>280</v>
      </c>
      <c r="K475" s="30">
        <f>IF(AND(B475=K$1),LOOKUP(9.99999999999999E+307,$K$2:K474)+1,"")</f>
        <v>280</v>
      </c>
      <c r="L475" s="30">
        <f>IF(AND(B475=L$1),LOOKUP(9.99999999999999E+307,$L$2:L474)+1,"")</f>
        <v>280</v>
      </c>
      <c r="M475" s="30">
        <f>IF(AND(B475=M$1),LOOKUP(9.99999999999999E+307,$M$2:M474)+1,"")</f>
        <v>280</v>
      </c>
      <c r="N475" s="30">
        <f>IF(AND($B475=N$1),LOOKUP(9.99999999999999E+307,$N$2:N474)+1,"")</f>
        <v>280</v>
      </c>
      <c r="O475" s="30">
        <f>IF(AND($B475=O$1),LOOKUP(9.99999999999999E+307,$O$2:O474)+1,"")</f>
        <v>280</v>
      </c>
      <c r="P475" s="30">
        <f>IF(AND($B475=P$1),LOOKUP(9.99999999999999E+307,$P$2:P474)+1,"")</f>
        <v>280</v>
      </c>
      <c r="Q475" s="30">
        <f>IF(AND($B475=Q$1),LOOKUP(9.99999999999999E+307,$Q$2:Q474)+1,"")</f>
        <v>280</v>
      </c>
      <c r="R475" s="30">
        <f>IF(AND($B475=R$1),LOOKUP(9.99999999999999E+307,$R$2:R474)+1,"")</f>
        <v>280</v>
      </c>
      <c r="S475" s="314"/>
      <c r="T475" s="274"/>
      <c r="U475" s="274"/>
      <c r="Z475" s="258" t="str">
        <f t="shared" si="52"/>
        <v/>
      </c>
      <c r="AA475" s="258" t="str">
        <f t="shared" si="53"/>
        <v/>
      </c>
      <c r="AB475" s="259">
        <f t="shared" si="47"/>
        <v>0</v>
      </c>
      <c r="AC475" s="259">
        <f t="shared" si="48"/>
        <v>1807</v>
      </c>
      <c r="AD475" s="260" t="str">
        <f t="shared" si="49"/>
        <v/>
      </c>
      <c r="AE475" s="253" t="str">
        <f t="shared" si="50"/>
        <v>-</v>
      </c>
    </row>
    <row r="476" spans="1:31" ht="20.100000000000001" customHeight="1" x14ac:dyDescent="0.5">
      <c r="A476" s="30">
        <v>474</v>
      </c>
      <c r="B476" s="238"/>
      <c r="C476" s="261"/>
      <c r="D476" s="261"/>
      <c r="E476" s="273"/>
      <c r="F476" s="273"/>
      <c r="G476" s="257" t="str">
        <f t="shared" si="51"/>
        <v/>
      </c>
      <c r="H476" s="30" t="str">
        <f>IF(AND(S476=H$1),LOOKUP(9.99999999999999E+307,$H$2:H475)+1,"")</f>
        <v/>
      </c>
      <c r="I476" s="30">
        <f>IF(AND(B476=I$1),LOOKUP(9.99999999999999E+307,$I$2:I475)+1,"")</f>
        <v>281</v>
      </c>
      <c r="J476" s="30">
        <f>IF(AND(B476=J$1),LOOKUP(9.99999999999999E+307,$J$2:J475)+1,"")</f>
        <v>281</v>
      </c>
      <c r="K476" s="30">
        <f>IF(AND(B476=K$1),LOOKUP(9.99999999999999E+307,$K$2:K475)+1,"")</f>
        <v>281</v>
      </c>
      <c r="L476" s="30">
        <f>IF(AND(B476=L$1),LOOKUP(9.99999999999999E+307,$L$2:L475)+1,"")</f>
        <v>281</v>
      </c>
      <c r="M476" s="30">
        <f>IF(AND(B476=M$1),LOOKUP(9.99999999999999E+307,$M$2:M475)+1,"")</f>
        <v>281</v>
      </c>
      <c r="N476" s="30">
        <f>IF(AND($B476=N$1),LOOKUP(9.99999999999999E+307,$N$2:N475)+1,"")</f>
        <v>281</v>
      </c>
      <c r="O476" s="30">
        <f>IF(AND($B476=O$1),LOOKUP(9.99999999999999E+307,$O$2:O475)+1,"")</f>
        <v>281</v>
      </c>
      <c r="P476" s="30">
        <f>IF(AND($B476=P$1),LOOKUP(9.99999999999999E+307,$P$2:P475)+1,"")</f>
        <v>281</v>
      </c>
      <c r="Q476" s="30">
        <f>IF(AND($B476=Q$1),LOOKUP(9.99999999999999E+307,$Q$2:Q475)+1,"")</f>
        <v>281</v>
      </c>
      <c r="R476" s="30">
        <f>IF(AND($B476=R$1),LOOKUP(9.99999999999999E+307,$R$2:R475)+1,"")</f>
        <v>281</v>
      </c>
      <c r="S476" s="314"/>
      <c r="T476" s="274"/>
      <c r="U476" s="274"/>
      <c r="Z476" s="258" t="str">
        <f t="shared" si="52"/>
        <v/>
      </c>
      <c r="AA476" s="258" t="str">
        <f t="shared" si="53"/>
        <v/>
      </c>
      <c r="AB476" s="259">
        <f t="shared" si="47"/>
        <v>0</v>
      </c>
      <c r="AC476" s="259">
        <f t="shared" si="48"/>
        <v>1807</v>
      </c>
      <c r="AD476" s="260" t="str">
        <f t="shared" si="49"/>
        <v/>
      </c>
      <c r="AE476" s="253" t="str">
        <f t="shared" si="50"/>
        <v>-</v>
      </c>
    </row>
    <row r="477" spans="1:31" ht="20.100000000000001" customHeight="1" x14ac:dyDescent="0.5">
      <c r="A477" s="30">
        <v>475</v>
      </c>
      <c r="B477" s="238"/>
      <c r="C477" s="261"/>
      <c r="D477" s="261"/>
      <c r="E477" s="270"/>
      <c r="F477" s="270"/>
      <c r="G477" s="257" t="str">
        <f t="shared" si="51"/>
        <v/>
      </c>
      <c r="H477" s="30" t="str">
        <f>IF(AND(S477=H$1),LOOKUP(9.99999999999999E+307,$H$2:H476)+1,"")</f>
        <v/>
      </c>
      <c r="I477" s="30">
        <f>IF(AND(B477=I$1),LOOKUP(9.99999999999999E+307,$I$2:I476)+1,"")</f>
        <v>282</v>
      </c>
      <c r="J477" s="30">
        <f>IF(AND(B477=J$1),LOOKUP(9.99999999999999E+307,$J$2:J476)+1,"")</f>
        <v>282</v>
      </c>
      <c r="K477" s="30">
        <f>IF(AND(B477=K$1),LOOKUP(9.99999999999999E+307,$K$2:K476)+1,"")</f>
        <v>282</v>
      </c>
      <c r="L477" s="30">
        <f>IF(AND(B477=L$1),LOOKUP(9.99999999999999E+307,$L$2:L476)+1,"")</f>
        <v>282</v>
      </c>
      <c r="M477" s="30">
        <f>IF(AND(B477=M$1),LOOKUP(9.99999999999999E+307,$M$2:M476)+1,"")</f>
        <v>282</v>
      </c>
      <c r="N477" s="30">
        <f>IF(AND($B477=N$1),LOOKUP(9.99999999999999E+307,$N$2:N476)+1,"")</f>
        <v>282</v>
      </c>
      <c r="O477" s="30">
        <f>IF(AND($B477=O$1),LOOKUP(9.99999999999999E+307,$O$2:O476)+1,"")</f>
        <v>282</v>
      </c>
      <c r="P477" s="30">
        <f>IF(AND($B477=P$1),LOOKUP(9.99999999999999E+307,$P$2:P476)+1,"")</f>
        <v>282</v>
      </c>
      <c r="Q477" s="30">
        <f>IF(AND($B477=Q$1),LOOKUP(9.99999999999999E+307,$Q$2:Q476)+1,"")</f>
        <v>282</v>
      </c>
      <c r="R477" s="30">
        <f>IF(AND($B477=R$1),LOOKUP(9.99999999999999E+307,$R$2:R476)+1,"")</f>
        <v>282</v>
      </c>
      <c r="S477" s="314"/>
      <c r="T477" s="274"/>
      <c r="U477" s="274"/>
      <c r="Z477" s="258" t="str">
        <f t="shared" si="52"/>
        <v/>
      </c>
      <c r="AA477" s="258" t="str">
        <f t="shared" si="53"/>
        <v/>
      </c>
      <c r="AB477" s="259">
        <f t="shared" si="47"/>
        <v>0</v>
      </c>
      <c r="AC477" s="259">
        <f t="shared" si="48"/>
        <v>1807</v>
      </c>
      <c r="AD477" s="260" t="str">
        <f t="shared" si="49"/>
        <v/>
      </c>
      <c r="AE477" s="253" t="str">
        <f t="shared" si="50"/>
        <v>-</v>
      </c>
    </row>
    <row r="478" spans="1:31" ht="20.100000000000001" customHeight="1" x14ac:dyDescent="0.5">
      <c r="A478" s="30">
        <v>476</v>
      </c>
      <c r="B478" s="238"/>
      <c r="C478" s="261"/>
      <c r="D478" s="261"/>
      <c r="E478" s="270"/>
      <c r="F478" s="270"/>
      <c r="G478" s="257" t="str">
        <f t="shared" si="51"/>
        <v/>
      </c>
      <c r="H478" s="30" t="str">
        <f>IF(AND(S478=H$1),LOOKUP(9.99999999999999E+307,$H$2:H477)+1,"")</f>
        <v/>
      </c>
      <c r="I478" s="30">
        <f>IF(AND(B478=I$1),LOOKUP(9.99999999999999E+307,$I$2:I477)+1,"")</f>
        <v>283</v>
      </c>
      <c r="J478" s="30">
        <f>IF(AND(B478=J$1),LOOKUP(9.99999999999999E+307,$J$2:J477)+1,"")</f>
        <v>283</v>
      </c>
      <c r="K478" s="30">
        <f>IF(AND(B478=K$1),LOOKUP(9.99999999999999E+307,$K$2:K477)+1,"")</f>
        <v>283</v>
      </c>
      <c r="L478" s="30">
        <f>IF(AND(B478=L$1),LOOKUP(9.99999999999999E+307,$L$2:L477)+1,"")</f>
        <v>283</v>
      </c>
      <c r="M478" s="30">
        <f>IF(AND(B478=M$1),LOOKUP(9.99999999999999E+307,$M$2:M477)+1,"")</f>
        <v>283</v>
      </c>
      <c r="N478" s="30">
        <f>IF(AND($B478=N$1),LOOKUP(9.99999999999999E+307,$N$2:N477)+1,"")</f>
        <v>283</v>
      </c>
      <c r="O478" s="30">
        <f>IF(AND($B478=O$1),LOOKUP(9.99999999999999E+307,$O$2:O477)+1,"")</f>
        <v>283</v>
      </c>
      <c r="P478" s="30">
        <f>IF(AND($B478=P$1),LOOKUP(9.99999999999999E+307,$P$2:P477)+1,"")</f>
        <v>283</v>
      </c>
      <c r="Q478" s="30">
        <f>IF(AND($B478=Q$1),LOOKUP(9.99999999999999E+307,$Q$2:Q477)+1,"")</f>
        <v>283</v>
      </c>
      <c r="R478" s="30">
        <f>IF(AND($B478=R$1),LOOKUP(9.99999999999999E+307,$R$2:R477)+1,"")</f>
        <v>283</v>
      </c>
      <c r="S478" s="314"/>
      <c r="T478" s="274"/>
      <c r="U478" s="274"/>
      <c r="Z478" s="258" t="str">
        <f t="shared" si="52"/>
        <v/>
      </c>
      <c r="AA478" s="258" t="str">
        <f t="shared" si="53"/>
        <v/>
      </c>
      <c r="AB478" s="259">
        <f t="shared" si="47"/>
        <v>0</v>
      </c>
      <c r="AC478" s="259">
        <f t="shared" si="48"/>
        <v>1807</v>
      </c>
      <c r="AD478" s="260" t="str">
        <f t="shared" si="49"/>
        <v/>
      </c>
      <c r="AE478" s="253" t="str">
        <f t="shared" si="50"/>
        <v>-</v>
      </c>
    </row>
    <row r="479" spans="1:31" ht="20.100000000000001" customHeight="1" x14ac:dyDescent="0.5">
      <c r="A479" s="30">
        <v>477</v>
      </c>
      <c r="B479" s="238"/>
      <c r="C479" s="261"/>
      <c r="D479" s="261"/>
      <c r="E479" s="273"/>
      <c r="F479" s="270"/>
      <c r="G479" s="257" t="str">
        <f t="shared" si="51"/>
        <v/>
      </c>
      <c r="H479" s="30" t="str">
        <f>IF(AND(S479=H$1),LOOKUP(9.99999999999999E+307,$H$2:H478)+1,"")</f>
        <v/>
      </c>
      <c r="I479" s="30">
        <f>IF(AND(B479=I$1),LOOKUP(9.99999999999999E+307,$I$2:I478)+1,"")</f>
        <v>284</v>
      </c>
      <c r="J479" s="30">
        <f>IF(AND(B479=J$1),LOOKUP(9.99999999999999E+307,$J$2:J478)+1,"")</f>
        <v>284</v>
      </c>
      <c r="K479" s="30">
        <f>IF(AND(B479=K$1),LOOKUP(9.99999999999999E+307,$K$2:K478)+1,"")</f>
        <v>284</v>
      </c>
      <c r="L479" s="30">
        <f>IF(AND(B479=L$1),LOOKUP(9.99999999999999E+307,$L$2:L478)+1,"")</f>
        <v>284</v>
      </c>
      <c r="M479" s="30">
        <f>IF(AND(B479=M$1),LOOKUP(9.99999999999999E+307,$M$2:M478)+1,"")</f>
        <v>284</v>
      </c>
      <c r="N479" s="30">
        <f>IF(AND($B479=N$1),LOOKUP(9.99999999999999E+307,$N$2:N478)+1,"")</f>
        <v>284</v>
      </c>
      <c r="O479" s="30">
        <f>IF(AND($B479=O$1),LOOKUP(9.99999999999999E+307,$O$2:O478)+1,"")</f>
        <v>284</v>
      </c>
      <c r="P479" s="30">
        <f>IF(AND($B479=P$1),LOOKUP(9.99999999999999E+307,$P$2:P478)+1,"")</f>
        <v>284</v>
      </c>
      <c r="Q479" s="30">
        <f>IF(AND($B479=Q$1),LOOKUP(9.99999999999999E+307,$Q$2:Q478)+1,"")</f>
        <v>284</v>
      </c>
      <c r="R479" s="30">
        <f>IF(AND($B479=R$1),LOOKUP(9.99999999999999E+307,$R$2:R478)+1,"")</f>
        <v>284</v>
      </c>
      <c r="S479" s="314"/>
      <c r="T479" s="274"/>
      <c r="U479" s="274"/>
      <c r="Z479" s="258" t="str">
        <f t="shared" si="52"/>
        <v/>
      </c>
      <c r="AA479" s="258" t="str">
        <f t="shared" si="53"/>
        <v/>
      </c>
      <c r="AB479" s="259">
        <f t="shared" si="47"/>
        <v>0</v>
      </c>
      <c r="AC479" s="259">
        <f t="shared" si="48"/>
        <v>1807</v>
      </c>
      <c r="AD479" s="260" t="str">
        <f t="shared" si="49"/>
        <v/>
      </c>
      <c r="AE479" s="253" t="str">
        <f t="shared" si="50"/>
        <v>-</v>
      </c>
    </row>
    <row r="480" spans="1:31" ht="20.100000000000001" customHeight="1" x14ac:dyDescent="0.5">
      <c r="A480" s="30">
        <v>478</v>
      </c>
      <c r="B480" s="238"/>
      <c r="C480" s="261"/>
      <c r="D480" s="261"/>
      <c r="E480" s="273"/>
      <c r="F480" s="273"/>
      <c r="G480" s="257" t="str">
        <f t="shared" si="51"/>
        <v/>
      </c>
      <c r="H480" s="30" t="str">
        <f>IF(AND(S480=H$1),LOOKUP(9.99999999999999E+307,$H$2:H479)+1,"")</f>
        <v/>
      </c>
      <c r="I480" s="30">
        <f>IF(AND(B480=I$1),LOOKUP(9.99999999999999E+307,$I$2:I479)+1,"")</f>
        <v>285</v>
      </c>
      <c r="J480" s="30">
        <f>IF(AND(B480=J$1),LOOKUP(9.99999999999999E+307,$J$2:J479)+1,"")</f>
        <v>285</v>
      </c>
      <c r="K480" s="30">
        <f>IF(AND(B480=K$1),LOOKUP(9.99999999999999E+307,$K$2:K479)+1,"")</f>
        <v>285</v>
      </c>
      <c r="L480" s="30">
        <f>IF(AND(B480=L$1),LOOKUP(9.99999999999999E+307,$L$2:L479)+1,"")</f>
        <v>285</v>
      </c>
      <c r="M480" s="30">
        <f>IF(AND(B480=M$1),LOOKUP(9.99999999999999E+307,$M$2:M479)+1,"")</f>
        <v>285</v>
      </c>
      <c r="N480" s="30">
        <f>IF(AND($B480=N$1),LOOKUP(9.99999999999999E+307,$N$2:N479)+1,"")</f>
        <v>285</v>
      </c>
      <c r="O480" s="30">
        <f>IF(AND($B480=O$1),LOOKUP(9.99999999999999E+307,$O$2:O479)+1,"")</f>
        <v>285</v>
      </c>
      <c r="P480" s="30">
        <f>IF(AND($B480=P$1),LOOKUP(9.99999999999999E+307,$P$2:P479)+1,"")</f>
        <v>285</v>
      </c>
      <c r="Q480" s="30">
        <f>IF(AND($B480=Q$1),LOOKUP(9.99999999999999E+307,$Q$2:Q479)+1,"")</f>
        <v>285</v>
      </c>
      <c r="R480" s="30">
        <f>IF(AND($B480=R$1),LOOKUP(9.99999999999999E+307,$R$2:R479)+1,"")</f>
        <v>285</v>
      </c>
      <c r="S480" s="314"/>
      <c r="T480" s="274"/>
      <c r="U480" s="274"/>
      <c r="Z480" s="258" t="str">
        <f t="shared" si="52"/>
        <v/>
      </c>
      <c r="AA480" s="258" t="str">
        <f t="shared" si="53"/>
        <v/>
      </c>
      <c r="AB480" s="259">
        <f t="shared" si="47"/>
        <v>0</v>
      </c>
      <c r="AC480" s="259">
        <f t="shared" si="48"/>
        <v>1807</v>
      </c>
      <c r="AD480" s="260" t="str">
        <f t="shared" si="49"/>
        <v/>
      </c>
      <c r="AE480" s="253" t="str">
        <f t="shared" si="50"/>
        <v>-</v>
      </c>
    </row>
    <row r="481" spans="1:31" ht="20.100000000000001" customHeight="1" x14ac:dyDescent="0.5">
      <c r="A481" s="30">
        <v>479</v>
      </c>
      <c r="B481" s="238"/>
      <c r="C481" s="261"/>
      <c r="D481" s="261"/>
      <c r="E481" s="273"/>
      <c r="F481" s="273"/>
      <c r="G481" s="257" t="str">
        <f t="shared" si="51"/>
        <v/>
      </c>
      <c r="H481" s="30" t="str">
        <f>IF(AND(S481=H$1),LOOKUP(9.99999999999999E+307,$H$2:H480)+1,"")</f>
        <v/>
      </c>
      <c r="I481" s="30">
        <f>IF(AND(B481=I$1),LOOKUP(9.99999999999999E+307,$I$2:I480)+1,"")</f>
        <v>286</v>
      </c>
      <c r="J481" s="30">
        <f>IF(AND(B481=J$1),LOOKUP(9.99999999999999E+307,$J$2:J480)+1,"")</f>
        <v>286</v>
      </c>
      <c r="K481" s="30">
        <f>IF(AND(B481=K$1),LOOKUP(9.99999999999999E+307,$K$2:K480)+1,"")</f>
        <v>286</v>
      </c>
      <c r="L481" s="30">
        <f>IF(AND(B481=L$1),LOOKUP(9.99999999999999E+307,$L$2:L480)+1,"")</f>
        <v>286</v>
      </c>
      <c r="M481" s="30">
        <f>IF(AND(B481=M$1),LOOKUP(9.99999999999999E+307,$M$2:M480)+1,"")</f>
        <v>286</v>
      </c>
      <c r="N481" s="30">
        <f>IF(AND($B481=N$1),LOOKUP(9.99999999999999E+307,$N$2:N480)+1,"")</f>
        <v>286</v>
      </c>
      <c r="O481" s="30">
        <f>IF(AND($B481=O$1),LOOKUP(9.99999999999999E+307,$O$2:O480)+1,"")</f>
        <v>286</v>
      </c>
      <c r="P481" s="30">
        <f>IF(AND($B481=P$1),LOOKUP(9.99999999999999E+307,$P$2:P480)+1,"")</f>
        <v>286</v>
      </c>
      <c r="Q481" s="30">
        <f>IF(AND($B481=Q$1),LOOKUP(9.99999999999999E+307,$Q$2:Q480)+1,"")</f>
        <v>286</v>
      </c>
      <c r="R481" s="30">
        <f>IF(AND($B481=R$1),LOOKUP(9.99999999999999E+307,$R$2:R480)+1,"")</f>
        <v>286</v>
      </c>
      <c r="S481" s="314"/>
      <c r="T481" s="274"/>
      <c r="U481" s="274"/>
      <c r="Z481" s="258" t="str">
        <f t="shared" si="52"/>
        <v/>
      </c>
      <c r="AA481" s="258" t="str">
        <f t="shared" si="53"/>
        <v/>
      </c>
      <c r="AB481" s="259">
        <f t="shared" si="47"/>
        <v>0</v>
      </c>
      <c r="AC481" s="259">
        <f t="shared" si="48"/>
        <v>1807</v>
      </c>
      <c r="AD481" s="260" t="str">
        <f t="shared" si="49"/>
        <v/>
      </c>
      <c r="AE481" s="253" t="str">
        <f t="shared" si="50"/>
        <v>-</v>
      </c>
    </row>
    <row r="482" spans="1:31" ht="20.100000000000001" customHeight="1" x14ac:dyDescent="0.5">
      <c r="A482" s="30">
        <v>480</v>
      </c>
      <c r="B482" s="238"/>
      <c r="C482" s="261"/>
      <c r="D482" s="261"/>
      <c r="E482" s="273"/>
      <c r="F482" s="273"/>
      <c r="G482" s="257" t="str">
        <f t="shared" si="51"/>
        <v/>
      </c>
      <c r="H482" s="30" t="str">
        <f>IF(AND(S482=H$1),LOOKUP(9.99999999999999E+307,$H$2:H481)+1,"")</f>
        <v/>
      </c>
      <c r="I482" s="30">
        <f>IF(AND(B482=I$1),LOOKUP(9.99999999999999E+307,$I$2:I481)+1,"")</f>
        <v>287</v>
      </c>
      <c r="J482" s="30">
        <f>IF(AND(B482=J$1),LOOKUP(9.99999999999999E+307,$J$2:J481)+1,"")</f>
        <v>287</v>
      </c>
      <c r="K482" s="30">
        <f>IF(AND(B482=K$1),LOOKUP(9.99999999999999E+307,$K$2:K481)+1,"")</f>
        <v>287</v>
      </c>
      <c r="L482" s="30">
        <f>IF(AND(B482=L$1),LOOKUP(9.99999999999999E+307,$L$2:L481)+1,"")</f>
        <v>287</v>
      </c>
      <c r="M482" s="30">
        <f>IF(AND(B482=M$1),LOOKUP(9.99999999999999E+307,$M$2:M481)+1,"")</f>
        <v>287</v>
      </c>
      <c r="N482" s="30">
        <f>IF(AND($B482=N$1),LOOKUP(9.99999999999999E+307,$N$2:N481)+1,"")</f>
        <v>287</v>
      </c>
      <c r="O482" s="30">
        <f>IF(AND($B482=O$1),LOOKUP(9.99999999999999E+307,$O$2:O481)+1,"")</f>
        <v>287</v>
      </c>
      <c r="P482" s="30">
        <f>IF(AND($B482=P$1),LOOKUP(9.99999999999999E+307,$P$2:P481)+1,"")</f>
        <v>287</v>
      </c>
      <c r="Q482" s="30">
        <f>IF(AND($B482=Q$1),LOOKUP(9.99999999999999E+307,$Q$2:Q481)+1,"")</f>
        <v>287</v>
      </c>
      <c r="R482" s="30">
        <f>IF(AND($B482=R$1),LOOKUP(9.99999999999999E+307,$R$2:R481)+1,"")</f>
        <v>287</v>
      </c>
      <c r="S482" s="314"/>
      <c r="T482" s="274"/>
      <c r="U482" s="274"/>
      <c r="Z482" s="258" t="str">
        <f t="shared" si="52"/>
        <v/>
      </c>
      <c r="AA482" s="258" t="str">
        <f t="shared" si="53"/>
        <v/>
      </c>
      <c r="AB482" s="259">
        <f t="shared" si="47"/>
        <v>0</v>
      </c>
      <c r="AC482" s="259">
        <f t="shared" si="48"/>
        <v>1807</v>
      </c>
      <c r="AD482" s="260" t="str">
        <f t="shared" si="49"/>
        <v/>
      </c>
      <c r="AE482" s="253" t="str">
        <f t="shared" si="50"/>
        <v>-</v>
      </c>
    </row>
    <row r="483" spans="1:31" ht="20.100000000000001" customHeight="1" x14ac:dyDescent="0.5">
      <c r="A483" s="30">
        <v>481</v>
      </c>
      <c r="B483" s="238"/>
      <c r="C483" s="261"/>
      <c r="D483" s="261"/>
      <c r="E483" s="273"/>
      <c r="F483" s="273"/>
      <c r="G483" s="257" t="str">
        <f t="shared" si="51"/>
        <v/>
      </c>
      <c r="H483" s="30" t="str">
        <f>IF(AND(S483=H$1),LOOKUP(9.99999999999999E+307,$H$2:H482)+1,"")</f>
        <v/>
      </c>
      <c r="I483" s="30">
        <f>IF(AND(B483=I$1),LOOKUP(9.99999999999999E+307,$I$2:I482)+1,"")</f>
        <v>288</v>
      </c>
      <c r="J483" s="30">
        <f>IF(AND(B483=J$1),LOOKUP(9.99999999999999E+307,$J$2:J482)+1,"")</f>
        <v>288</v>
      </c>
      <c r="K483" s="30">
        <f>IF(AND(B483=K$1),LOOKUP(9.99999999999999E+307,$K$2:K482)+1,"")</f>
        <v>288</v>
      </c>
      <c r="L483" s="30">
        <f>IF(AND(B483=L$1),LOOKUP(9.99999999999999E+307,$L$2:L482)+1,"")</f>
        <v>288</v>
      </c>
      <c r="M483" s="30">
        <f>IF(AND(B483=M$1),LOOKUP(9.99999999999999E+307,$M$2:M482)+1,"")</f>
        <v>288</v>
      </c>
      <c r="N483" s="30">
        <f>IF(AND($B483=N$1),LOOKUP(9.99999999999999E+307,$N$2:N482)+1,"")</f>
        <v>288</v>
      </c>
      <c r="O483" s="30">
        <f>IF(AND($B483=O$1),LOOKUP(9.99999999999999E+307,$O$2:O482)+1,"")</f>
        <v>288</v>
      </c>
      <c r="P483" s="30">
        <f>IF(AND($B483=P$1),LOOKUP(9.99999999999999E+307,$P$2:P482)+1,"")</f>
        <v>288</v>
      </c>
      <c r="Q483" s="30">
        <f>IF(AND($B483=Q$1),LOOKUP(9.99999999999999E+307,$Q$2:Q482)+1,"")</f>
        <v>288</v>
      </c>
      <c r="R483" s="30">
        <f>IF(AND($B483=R$1),LOOKUP(9.99999999999999E+307,$R$2:R482)+1,"")</f>
        <v>288</v>
      </c>
      <c r="S483" s="314"/>
      <c r="T483" s="274"/>
      <c r="U483" s="274"/>
      <c r="Z483" s="258" t="str">
        <f t="shared" si="52"/>
        <v/>
      </c>
      <c r="AA483" s="258" t="str">
        <f t="shared" si="53"/>
        <v/>
      </c>
      <c r="AB483" s="259">
        <f t="shared" si="47"/>
        <v>0</v>
      </c>
      <c r="AC483" s="259">
        <f t="shared" si="48"/>
        <v>1807</v>
      </c>
      <c r="AD483" s="260" t="str">
        <f t="shared" si="49"/>
        <v/>
      </c>
      <c r="AE483" s="253" t="str">
        <f t="shared" si="50"/>
        <v>-</v>
      </c>
    </row>
    <row r="484" spans="1:31" ht="20.100000000000001" customHeight="1" x14ac:dyDescent="0.5">
      <c r="A484" s="30">
        <v>482</v>
      </c>
      <c r="B484" s="238"/>
      <c r="C484" s="261"/>
      <c r="D484" s="261"/>
      <c r="E484" s="273"/>
      <c r="F484" s="273"/>
      <c r="G484" s="257" t="str">
        <f t="shared" si="51"/>
        <v/>
      </c>
      <c r="H484" s="30" t="str">
        <f>IF(AND(S484=H$1),LOOKUP(9.99999999999999E+307,$H$2:H483)+1,"")</f>
        <v/>
      </c>
      <c r="I484" s="30">
        <f>IF(AND(B484=I$1),LOOKUP(9.99999999999999E+307,$I$2:I483)+1,"")</f>
        <v>289</v>
      </c>
      <c r="J484" s="30">
        <f>IF(AND(B484=J$1),LOOKUP(9.99999999999999E+307,$J$2:J483)+1,"")</f>
        <v>289</v>
      </c>
      <c r="K484" s="30">
        <f>IF(AND(B484=K$1),LOOKUP(9.99999999999999E+307,$K$2:K483)+1,"")</f>
        <v>289</v>
      </c>
      <c r="L484" s="30">
        <f>IF(AND(B484=L$1),LOOKUP(9.99999999999999E+307,$L$2:L483)+1,"")</f>
        <v>289</v>
      </c>
      <c r="M484" s="30">
        <f>IF(AND(B484=M$1),LOOKUP(9.99999999999999E+307,$M$2:M483)+1,"")</f>
        <v>289</v>
      </c>
      <c r="N484" s="30">
        <f>IF(AND($B484=N$1),LOOKUP(9.99999999999999E+307,$N$2:N483)+1,"")</f>
        <v>289</v>
      </c>
      <c r="O484" s="30">
        <f>IF(AND($B484=O$1),LOOKUP(9.99999999999999E+307,$O$2:O483)+1,"")</f>
        <v>289</v>
      </c>
      <c r="P484" s="30">
        <f>IF(AND($B484=P$1),LOOKUP(9.99999999999999E+307,$P$2:P483)+1,"")</f>
        <v>289</v>
      </c>
      <c r="Q484" s="30">
        <f>IF(AND($B484=Q$1),LOOKUP(9.99999999999999E+307,$Q$2:Q483)+1,"")</f>
        <v>289</v>
      </c>
      <c r="R484" s="30">
        <f>IF(AND($B484=R$1),LOOKUP(9.99999999999999E+307,$R$2:R483)+1,"")</f>
        <v>289</v>
      </c>
      <c r="S484" s="314"/>
      <c r="T484" s="274"/>
      <c r="U484" s="274"/>
      <c r="Z484" s="258" t="str">
        <f t="shared" si="52"/>
        <v/>
      </c>
      <c r="AA484" s="258" t="str">
        <f t="shared" si="53"/>
        <v/>
      </c>
      <c r="AB484" s="259">
        <f t="shared" si="47"/>
        <v>0</v>
      </c>
      <c r="AC484" s="259">
        <f t="shared" si="48"/>
        <v>1807</v>
      </c>
      <c r="AD484" s="260" t="str">
        <f t="shared" si="49"/>
        <v/>
      </c>
      <c r="AE484" s="253" t="str">
        <f t="shared" si="50"/>
        <v>-</v>
      </c>
    </row>
    <row r="485" spans="1:31" ht="20.100000000000001" customHeight="1" x14ac:dyDescent="0.5">
      <c r="A485" s="30">
        <v>483</v>
      </c>
      <c r="B485" s="238"/>
      <c r="C485" s="261"/>
      <c r="D485" s="261"/>
      <c r="E485" s="273"/>
      <c r="F485" s="273"/>
      <c r="G485" s="257" t="str">
        <f t="shared" si="51"/>
        <v/>
      </c>
      <c r="H485" s="30" t="str">
        <f>IF(AND(S485=H$1),LOOKUP(9.99999999999999E+307,$H$2:H484)+1,"")</f>
        <v/>
      </c>
      <c r="I485" s="30">
        <f>IF(AND(B485=I$1),LOOKUP(9.99999999999999E+307,$I$2:I484)+1,"")</f>
        <v>290</v>
      </c>
      <c r="J485" s="30">
        <f>IF(AND(B485=J$1),LOOKUP(9.99999999999999E+307,$J$2:J484)+1,"")</f>
        <v>290</v>
      </c>
      <c r="K485" s="30">
        <f>IF(AND(B485=K$1),LOOKUP(9.99999999999999E+307,$K$2:K484)+1,"")</f>
        <v>290</v>
      </c>
      <c r="L485" s="30">
        <f>IF(AND(B485=L$1),LOOKUP(9.99999999999999E+307,$L$2:L484)+1,"")</f>
        <v>290</v>
      </c>
      <c r="M485" s="30">
        <f>IF(AND(B485=M$1),LOOKUP(9.99999999999999E+307,$M$2:M484)+1,"")</f>
        <v>290</v>
      </c>
      <c r="N485" s="30">
        <f>IF(AND($B485=N$1),LOOKUP(9.99999999999999E+307,$N$2:N484)+1,"")</f>
        <v>290</v>
      </c>
      <c r="O485" s="30">
        <f>IF(AND($B485=O$1),LOOKUP(9.99999999999999E+307,$O$2:O484)+1,"")</f>
        <v>290</v>
      </c>
      <c r="P485" s="30">
        <f>IF(AND($B485=P$1),LOOKUP(9.99999999999999E+307,$P$2:P484)+1,"")</f>
        <v>290</v>
      </c>
      <c r="Q485" s="30">
        <f>IF(AND($B485=Q$1),LOOKUP(9.99999999999999E+307,$Q$2:Q484)+1,"")</f>
        <v>290</v>
      </c>
      <c r="R485" s="30">
        <f>IF(AND($B485=R$1),LOOKUP(9.99999999999999E+307,$R$2:R484)+1,"")</f>
        <v>290</v>
      </c>
      <c r="S485" s="314"/>
      <c r="T485" s="274"/>
      <c r="U485" s="274"/>
      <c r="Z485" s="258" t="str">
        <f t="shared" si="52"/>
        <v/>
      </c>
      <c r="AA485" s="258" t="str">
        <f t="shared" si="53"/>
        <v/>
      </c>
      <c r="AB485" s="259">
        <f t="shared" si="47"/>
        <v>0</v>
      </c>
      <c r="AC485" s="259">
        <f t="shared" si="48"/>
        <v>1807</v>
      </c>
      <c r="AD485" s="260" t="str">
        <f t="shared" si="49"/>
        <v/>
      </c>
      <c r="AE485" s="253" t="str">
        <f t="shared" si="50"/>
        <v>-</v>
      </c>
    </row>
    <row r="486" spans="1:31" ht="20.100000000000001" customHeight="1" x14ac:dyDescent="0.5">
      <c r="A486" s="30">
        <v>484</v>
      </c>
      <c r="B486" s="238"/>
      <c r="C486" s="261"/>
      <c r="D486" s="261"/>
      <c r="E486" s="273"/>
      <c r="F486" s="273"/>
      <c r="G486" s="257" t="str">
        <f t="shared" si="51"/>
        <v/>
      </c>
      <c r="H486" s="30" t="str">
        <f>IF(AND(S486=H$1),LOOKUP(9.99999999999999E+307,$H$2:H485)+1,"")</f>
        <v/>
      </c>
      <c r="I486" s="30">
        <f>IF(AND(B486=I$1),LOOKUP(9.99999999999999E+307,$I$2:I485)+1,"")</f>
        <v>291</v>
      </c>
      <c r="J486" s="30">
        <f>IF(AND(B486=J$1),LOOKUP(9.99999999999999E+307,$J$2:J485)+1,"")</f>
        <v>291</v>
      </c>
      <c r="K486" s="30">
        <f>IF(AND(B486=K$1),LOOKUP(9.99999999999999E+307,$K$2:K485)+1,"")</f>
        <v>291</v>
      </c>
      <c r="L486" s="30">
        <f>IF(AND(B486=L$1),LOOKUP(9.99999999999999E+307,$L$2:L485)+1,"")</f>
        <v>291</v>
      </c>
      <c r="M486" s="30">
        <f>IF(AND(B486=M$1),LOOKUP(9.99999999999999E+307,$M$2:M485)+1,"")</f>
        <v>291</v>
      </c>
      <c r="N486" s="30">
        <f>IF(AND($B486=N$1),LOOKUP(9.99999999999999E+307,$N$2:N485)+1,"")</f>
        <v>291</v>
      </c>
      <c r="O486" s="30">
        <f>IF(AND($B486=O$1),LOOKUP(9.99999999999999E+307,$O$2:O485)+1,"")</f>
        <v>291</v>
      </c>
      <c r="P486" s="30">
        <f>IF(AND($B486=P$1),LOOKUP(9.99999999999999E+307,$P$2:P485)+1,"")</f>
        <v>291</v>
      </c>
      <c r="Q486" s="30">
        <f>IF(AND($B486=Q$1),LOOKUP(9.99999999999999E+307,$Q$2:Q485)+1,"")</f>
        <v>291</v>
      </c>
      <c r="R486" s="30">
        <f>IF(AND($B486=R$1),LOOKUP(9.99999999999999E+307,$R$2:R485)+1,"")</f>
        <v>291</v>
      </c>
      <c r="S486" s="314"/>
      <c r="T486" s="274"/>
      <c r="U486" s="274"/>
      <c r="Z486" s="258" t="str">
        <f t="shared" si="52"/>
        <v/>
      </c>
      <c r="AA486" s="258" t="str">
        <f t="shared" si="53"/>
        <v/>
      </c>
      <c r="AB486" s="259">
        <f t="shared" si="47"/>
        <v>0</v>
      </c>
      <c r="AC486" s="259">
        <f t="shared" si="48"/>
        <v>1807</v>
      </c>
      <c r="AD486" s="260" t="str">
        <f t="shared" si="49"/>
        <v/>
      </c>
      <c r="AE486" s="253" t="str">
        <f t="shared" si="50"/>
        <v>-</v>
      </c>
    </row>
    <row r="487" spans="1:31" ht="20.100000000000001" customHeight="1" x14ac:dyDescent="0.5">
      <c r="A487" s="30">
        <v>485</v>
      </c>
      <c r="B487" s="238"/>
      <c r="C487" s="261"/>
      <c r="D487" s="261"/>
      <c r="E487" s="273"/>
      <c r="F487" s="273"/>
      <c r="G487" s="257" t="str">
        <f t="shared" si="51"/>
        <v/>
      </c>
      <c r="H487" s="30" t="str">
        <f>IF(AND(S487=H$1),LOOKUP(9.99999999999999E+307,$H$2:H486)+1,"")</f>
        <v/>
      </c>
      <c r="I487" s="30">
        <f>IF(AND(B487=I$1),LOOKUP(9.99999999999999E+307,$I$2:I486)+1,"")</f>
        <v>292</v>
      </c>
      <c r="J487" s="30">
        <f>IF(AND(B487=J$1),LOOKUP(9.99999999999999E+307,$J$2:J486)+1,"")</f>
        <v>292</v>
      </c>
      <c r="K487" s="30">
        <f>IF(AND(B487=K$1),LOOKUP(9.99999999999999E+307,$K$2:K486)+1,"")</f>
        <v>292</v>
      </c>
      <c r="L487" s="30">
        <f>IF(AND(B487=L$1),LOOKUP(9.99999999999999E+307,$L$2:L486)+1,"")</f>
        <v>292</v>
      </c>
      <c r="M487" s="30">
        <f>IF(AND(B487=M$1),LOOKUP(9.99999999999999E+307,$M$2:M486)+1,"")</f>
        <v>292</v>
      </c>
      <c r="N487" s="30">
        <f>IF(AND($B487=N$1),LOOKUP(9.99999999999999E+307,$N$2:N486)+1,"")</f>
        <v>292</v>
      </c>
      <c r="O487" s="30">
        <f>IF(AND($B487=O$1),LOOKUP(9.99999999999999E+307,$O$2:O486)+1,"")</f>
        <v>292</v>
      </c>
      <c r="P487" s="30">
        <f>IF(AND($B487=P$1),LOOKUP(9.99999999999999E+307,$P$2:P486)+1,"")</f>
        <v>292</v>
      </c>
      <c r="Q487" s="30">
        <f>IF(AND($B487=Q$1),LOOKUP(9.99999999999999E+307,$Q$2:Q486)+1,"")</f>
        <v>292</v>
      </c>
      <c r="R487" s="30">
        <f>IF(AND($B487=R$1),LOOKUP(9.99999999999999E+307,$R$2:R486)+1,"")</f>
        <v>292</v>
      </c>
      <c r="S487" s="314"/>
      <c r="T487" s="274"/>
      <c r="U487" s="274"/>
      <c r="Z487" s="258" t="str">
        <f t="shared" si="52"/>
        <v/>
      </c>
      <c r="AA487" s="258" t="str">
        <f t="shared" si="53"/>
        <v/>
      </c>
      <c r="AB487" s="259">
        <f t="shared" si="47"/>
        <v>0</v>
      </c>
      <c r="AC487" s="259">
        <f t="shared" si="48"/>
        <v>1807</v>
      </c>
      <c r="AD487" s="260" t="str">
        <f t="shared" si="49"/>
        <v/>
      </c>
      <c r="AE487" s="253" t="str">
        <f t="shared" si="50"/>
        <v>-</v>
      </c>
    </row>
    <row r="488" spans="1:31" ht="20.100000000000001" customHeight="1" x14ac:dyDescent="0.5">
      <c r="A488" s="30">
        <v>486</v>
      </c>
      <c r="B488" s="238"/>
      <c r="C488" s="261"/>
      <c r="D488" s="261"/>
      <c r="E488" s="273"/>
      <c r="F488" s="273"/>
      <c r="G488" s="257" t="str">
        <f t="shared" si="51"/>
        <v/>
      </c>
      <c r="H488" s="30" t="str">
        <f>IF(AND(S488=H$1),LOOKUP(9.99999999999999E+307,$H$2:H487)+1,"")</f>
        <v/>
      </c>
      <c r="I488" s="30">
        <f>IF(AND(B488=I$1),LOOKUP(9.99999999999999E+307,$I$2:I487)+1,"")</f>
        <v>293</v>
      </c>
      <c r="J488" s="30">
        <f>IF(AND(B488=J$1),LOOKUP(9.99999999999999E+307,$J$2:J487)+1,"")</f>
        <v>293</v>
      </c>
      <c r="K488" s="30">
        <f>IF(AND(B488=K$1),LOOKUP(9.99999999999999E+307,$K$2:K487)+1,"")</f>
        <v>293</v>
      </c>
      <c r="L488" s="30">
        <f>IF(AND(B488=L$1),LOOKUP(9.99999999999999E+307,$L$2:L487)+1,"")</f>
        <v>293</v>
      </c>
      <c r="M488" s="30">
        <f>IF(AND(B488=M$1),LOOKUP(9.99999999999999E+307,$M$2:M487)+1,"")</f>
        <v>293</v>
      </c>
      <c r="N488" s="30">
        <f>IF(AND($B488=N$1),LOOKUP(9.99999999999999E+307,$N$2:N487)+1,"")</f>
        <v>293</v>
      </c>
      <c r="O488" s="30">
        <f>IF(AND($B488=O$1),LOOKUP(9.99999999999999E+307,$O$2:O487)+1,"")</f>
        <v>293</v>
      </c>
      <c r="P488" s="30">
        <f>IF(AND($B488=P$1),LOOKUP(9.99999999999999E+307,$P$2:P487)+1,"")</f>
        <v>293</v>
      </c>
      <c r="Q488" s="30">
        <f>IF(AND($B488=Q$1),LOOKUP(9.99999999999999E+307,$Q$2:Q487)+1,"")</f>
        <v>293</v>
      </c>
      <c r="R488" s="30">
        <f>IF(AND($B488=R$1),LOOKUP(9.99999999999999E+307,$R$2:R487)+1,"")</f>
        <v>293</v>
      </c>
      <c r="S488" s="314"/>
      <c r="T488" s="274"/>
      <c r="U488" s="274"/>
      <c r="Z488" s="258" t="str">
        <f t="shared" si="52"/>
        <v/>
      </c>
      <c r="AA488" s="258" t="str">
        <f t="shared" si="53"/>
        <v/>
      </c>
      <c r="AB488" s="259">
        <f t="shared" si="47"/>
        <v>0</v>
      </c>
      <c r="AC488" s="259">
        <f t="shared" si="48"/>
        <v>1807</v>
      </c>
      <c r="AD488" s="260" t="str">
        <f t="shared" si="49"/>
        <v/>
      </c>
      <c r="AE488" s="253" t="str">
        <f t="shared" si="50"/>
        <v>-</v>
      </c>
    </row>
    <row r="489" spans="1:31" ht="20.100000000000001" customHeight="1" x14ac:dyDescent="0.5">
      <c r="A489" s="30">
        <v>487</v>
      </c>
      <c r="B489" s="238"/>
      <c r="C489" s="261"/>
      <c r="D489" s="261"/>
      <c r="E489" s="273"/>
      <c r="F489" s="273"/>
      <c r="G489" s="257" t="str">
        <f t="shared" si="51"/>
        <v/>
      </c>
      <c r="H489" s="30" t="str">
        <f>IF(AND(S489=H$1),LOOKUP(9.99999999999999E+307,$H$2:H488)+1,"")</f>
        <v/>
      </c>
      <c r="I489" s="30">
        <f>IF(AND(B489=I$1),LOOKUP(9.99999999999999E+307,$I$2:I488)+1,"")</f>
        <v>294</v>
      </c>
      <c r="J489" s="30">
        <f>IF(AND(B489=J$1),LOOKUP(9.99999999999999E+307,$J$2:J488)+1,"")</f>
        <v>294</v>
      </c>
      <c r="K489" s="30">
        <f>IF(AND(B489=K$1),LOOKUP(9.99999999999999E+307,$K$2:K488)+1,"")</f>
        <v>294</v>
      </c>
      <c r="L489" s="30">
        <f>IF(AND(B489=L$1),LOOKUP(9.99999999999999E+307,$L$2:L488)+1,"")</f>
        <v>294</v>
      </c>
      <c r="M489" s="30">
        <f>IF(AND(B489=M$1),LOOKUP(9.99999999999999E+307,$M$2:M488)+1,"")</f>
        <v>294</v>
      </c>
      <c r="N489" s="30">
        <f>IF(AND($B489=N$1),LOOKUP(9.99999999999999E+307,$N$2:N488)+1,"")</f>
        <v>294</v>
      </c>
      <c r="O489" s="30">
        <f>IF(AND($B489=O$1),LOOKUP(9.99999999999999E+307,$O$2:O488)+1,"")</f>
        <v>294</v>
      </c>
      <c r="P489" s="30">
        <f>IF(AND($B489=P$1),LOOKUP(9.99999999999999E+307,$P$2:P488)+1,"")</f>
        <v>294</v>
      </c>
      <c r="Q489" s="30">
        <f>IF(AND($B489=Q$1),LOOKUP(9.99999999999999E+307,$Q$2:Q488)+1,"")</f>
        <v>294</v>
      </c>
      <c r="R489" s="30">
        <f>IF(AND($B489=R$1),LOOKUP(9.99999999999999E+307,$R$2:R488)+1,"")</f>
        <v>294</v>
      </c>
      <c r="S489" s="314"/>
      <c r="T489" s="274"/>
      <c r="U489" s="274"/>
      <c r="Z489" s="258" t="str">
        <f t="shared" si="52"/>
        <v/>
      </c>
      <c r="AA489" s="258" t="str">
        <f t="shared" si="53"/>
        <v/>
      </c>
      <c r="AB489" s="259">
        <f t="shared" si="47"/>
        <v>0</v>
      </c>
      <c r="AC489" s="259">
        <f t="shared" si="48"/>
        <v>1807</v>
      </c>
      <c r="AD489" s="260" t="str">
        <f t="shared" si="49"/>
        <v/>
      </c>
      <c r="AE489" s="253" t="str">
        <f t="shared" si="50"/>
        <v>-</v>
      </c>
    </row>
    <row r="490" spans="1:31" ht="20.100000000000001" customHeight="1" x14ac:dyDescent="0.5">
      <c r="A490" s="30">
        <v>488</v>
      </c>
      <c r="B490" s="238"/>
      <c r="C490" s="261"/>
      <c r="D490" s="261"/>
      <c r="E490" s="273"/>
      <c r="F490" s="273"/>
      <c r="G490" s="257" t="str">
        <f t="shared" si="51"/>
        <v/>
      </c>
      <c r="H490" s="30" t="str">
        <f>IF(AND(S490=H$1),LOOKUP(9.99999999999999E+307,$H$2:H489)+1,"")</f>
        <v/>
      </c>
      <c r="I490" s="30">
        <f>IF(AND(B490=I$1),LOOKUP(9.99999999999999E+307,$I$2:I489)+1,"")</f>
        <v>295</v>
      </c>
      <c r="J490" s="30">
        <f>IF(AND(B490=J$1),LOOKUP(9.99999999999999E+307,$J$2:J489)+1,"")</f>
        <v>295</v>
      </c>
      <c r="K490" s="30">
        <f>IF(AND(B490=K$1),LOOKUP(9.99999999999999E+307,$K$2:K489)+1,"")</f>
        <v>295</v>
      </c>
      <c r="L490" s="30">
        <f>IF(AND(B490=L$1),LOOKUP(9.99999999999999E+307,$L$2:L489)+1,"")</f>
        <v>295</v>
      </c>
      <c r="M490" s="30">
        <f>IF(AND(B490=M$1),LOOKUP(9.99999999999999E+307,$M$2:M489)+1,"")</f>
        <v>295</v>
      </c>
      <c r="N490" s="30">
        <f>IF(AND($B490=N$1),LOOKUP(9.99999999999999E+307,$N$2:N489)+1,"")</f>
        <v>295</v>
      </c>
      <c r="O490" s="30">
        <f>IF(AND($B490=O$1),LOOKUP(9.99999999999999E+307,$O$2:O489)+1,"")</f>
        <v>295</v>
      </c>
      <c r="P490" s="30">
        <f>IF(AND($B490=P$1),LOOKUP(9.99999999999999E+307,$P$2:P489)+1,"")</f>
        <v>295</v>
      </c>
      <c r="Q490" s="30">
        <f>IF(AND($B490=Q$1),LOOKUP(9.99999999999999E+307,$Q$2:Q489)+1,"")</f>
        <v>295</v>
      </c>
      <c r="R490" s="30">
        <f>IF(AND($B490=R$1),LOOKUP(9.99999999999999E+307,$R$2:R489)+1,"")</f>
        <v>295</v>
      </c>
      <c r="S490" s="314"/>
      <c r="T490" s="274"/>
      <c r="U490" s="274"/>
      <c r="Z490" s="258" t="str">
        <f t="shared" si="52"/>
        <v/>
      </c>
      <c r="AA490" s="258" t="str">
        <f t="shared" si="53"/>
        <v/>
      </c>
      <c r="AB490" s="259">
        <f t="shared" si="47"/>
        <v>0</v>
      </c>
      <c r="AC490" s="259">
        <f t="shared" si="48"/>
        <v>1807</v>
      </c>
      <c r="AD490" s="260" t="str">
        <f t="shared" si="49"/>
        <v/>
      </c>
      <c r="AE490" s="253" t="str">
        <f t="shared" si="50"/>
        <v>-</v>
      </c>
    </row>
    <row r="491" spans="1:31" ht="20.100000000000001" customHeight="1" x14ac:dyDescent="0.5">
      <c r="A491" s="30">
        <v>489</v>
      </c>
      <c r="B491" s="238"/>
      <c r="C491" s="261"/>
      <c r="D491" s="261"/>
      <c r="E491" s="273"/>
      <c r="F491" s="273"/>
      <c r="G491" s="257" t="str">
        <f t="shared" si="51"/>
        <v/>
      </c>
      <c r="H491" s="30" t="str">
        <f>IF(AND(S491=H$1),LOOKUP(9.99999999999999E+307,$H$2:H490)+1,"")</f>
        <v/>
      </c>
      <c r="I491" s="30">
        <f>IF(AND(B491=I$1),LOOKUP(9.99999999999999E+307,$I$2:I490)+1,"")</f>
        <v>296</v>
      </c>
      <c r="J491" s="30">
        <f>IF(AND(B491=J$1),LOOKUP(9.99999999999999E+307,$J$2:J490)+1,"")</f>
        <v>296</v>
      </c>
      <c r="K491" s="30">
        <f>IF(AND(B491=K$1),LOOKUP(9.99999999999999E+307,$K$2:K490)+1,"")</f>
        <v>296</v>
      </c>
      <c r="L491" s="30">
        <f>IF(AND(B491=L$1),LOOKUP(9.99999999999999E+307,$L$2:L490)+1,"")</f>
        <v>296</v>
      </c>
      <c r="M491" s="30">
        <f>IF(AND(B491=M$1),LOOKUP(9.99999999999999E+307,$M$2:M490)+1,"")</f>
        <v>296</v>
      </c>
      <c r="N491" s="30">
        <f>IF(AND($B491=N$1),LOOKUP(9.99999999999999E+307,$N$2:N490)+1,"")</f>
        <v>296</v>
      </c>
      <c r="O491" s="30">
        <f>IF(AND($B491=O$1),LOOKUP(9.99999999999999E+307,$O$2:O490)+1,"")</f>
        <v>296</v>
      </c>
      <c r="P491" s="30">
        <f>IF(AND($B491=P$1),LOOKUP(9.99999999999999E+307,$P$2:P490)+1,"")</f>
        <v>296</v>
      </c>
      <c r="Q491" s="30">
        <f>IF(AND($B491=Q$1),LOOKUP(9.99999999999999E+307,$Q$2:Q490)+1,"")</f>
        <v>296</v>
      </c>
      <c r="R491" s="30">
        <f>IF(AND($B491=R$1),LOOKUP(9.99999999999999E+307,$R$2:R490)+1,"")</f>
        <v>296</v>
      </c>
      <c r="S491" s="314"/>
      <c r="T491" s="274"/>
      <c r="U491" s="274"/>
      <c r="Z491" s="258" t="str">
        <f t="shared" si="52"/>
        <v/>
      </c>
      <c r="AA491" s="258" t="str">
        <f t="shared" si="53"/>
        <v/>
      </c>
      <c r="AB491" s="259">
        <f t="shared" si="47"/>
        <v>0</v>
      </c>
      <c r="AC491" s="259">
        <f t="shared" si="48"/>
        <v>1807</v>
      </c>
      <c r="AD491" s="260" t="str">
        <f t="shared" si="49"/>
        <v/>
      </c>
      <c r="AE491" s="253" t="str">
        <f t="shared" si="50"/>
        <v>-</v>
      </c>
    </row>
    <row r="492" spans="1:31" ht="20.100000000000001" customHeight="1" x14ac:dyDescent="0.5">
      <c r="A492" s="30">
        <v>490</v>
      </c>
      <c r="B492" s="238"/>
      <c r="C492" s="261"/>
      <c r="D492" s="261"/>
      <c r="E492" s="273"/>
      <c r="F492" s="273"/>
      <c r="G492" s="257" t="str">
        <f t="shared" si="51"/>
        <v/>
      </c>
      <c r="H492" s="30" t="str">
        <f>IF(AND(S492=H$1),LOOKUP(9.99999999999999E+307,$H$2:H491)+1,"")</f>
        <v/>
      </c>
      <c r="I492" s="30">
        <f>IF(AND(B492=I$1),LOOKUP(9.99999999999999E+307,$I$2:I491)+1,"")</f>
        <v>297</v>
      </c>
      <c r="J492" s="30">
        <f>IF(AND(B492=J$1),LOOKUP(9.99999999999999E+307,$J$2:J491)+1,"")</f>
        <v>297</v>
      </c>
      <c r="K492" s="30">
        <f>IF(AND(B492=K$1),LOOKUP(9.99999999999999E+307,$K$2:K491)+1,"")</f>
        <v>297</v>
      </c>
      <c r="L492" s="30">
        <f>IF(AND(B492=L$1),LOOKUP(9.99999999999999E+307,$L$2:L491)+1,"")</f>
        <v>297</v>
      </c>
      <c r="M492" s="30">
        <f>IF(AND(B492=M$1),LOOKUP(9.99999999999999E+307,$M$2:M491)+1,"")</f>
        <v>297</v>
      </c>
      <c r="N492" s="30">
        <f>IF(AND($B492=N$1),LOOKUP(9.99999999999999E+307,$N$2:N491)+1,"")</f>
        <v>297</v>
      </c>
      <c r="O492" s="30">
        <f>IF(AND($B492=O$1),LOOKUP(9.99999999999999E+307,$O$2:O491)+1,"")</f>
        <v>297</v>
      </c>
      <c r="P492" s="30">
        <f>IF(AND($B492=P$1),LOOKUP(9.99999999999999E+307,$P$2:P491)+1,"")</f>
        <v>297</v>
      </c>
      <c r="Q492" s="30">
        <f>IF(AND($B492=Q$1),LOOKUP(9.99999999999999E+307,$Q$2:Q491)+1,"")</f>
        <v>297</v>
      </c>
      <c r="R492" s="30">
        <f>IF(AND($B492=R$1),LOOKUP(9.99999999999999E+307,$R$2:R491)+1,"")</f>
        <v>297</v>
      </c>
      <c r="S492" s="314"/>
      <c r="T492" s="274"/>
      <c r="U492" s="274"/>
      <c r="Z492" s="258" t="str">
        <f t="shared" si="52"/>
        <v/>
      </c>
      <c r="AA492" s="258" t="str">
        <f t="shared" si="53"/>
        <v/>
      </c>
      <c r="AB492" s="259">
        <f t="shared" si="47"/>
        <v>0</v>
      </c>
      <c r="AC492" s="259">
        <f t="shared" si="48"/>
        <v>1807</v>
      </c>
      <c r="AD492" s="260" t="str">
        <f t="shared" si="49"/>
        <v/>
      </c>
      <c r="AE492" s="253" t="str">
        <f t="shared" si="50"/>
        <v>-</v>
      </c>
    </row>
    <row r="493" spans="1:31" ht="20.100000000000001" customHeight="1" x14ac:dyDescent="0.5">
      <c r="A493" s="30">
        <v>491</v>
      </c>
      <c r="B493" s="238"/>
      <c r="C493" s="261"/>
      <c r="D493" s="261"/>
      <c r="E493" s="273"/>
      <c r="F493" s="273"/>
      <c r="G493" s="257" t="str">
        <f t="shared" si="51"/>
        <v/>
      </c>
      <c r="H493" s="30" t="str">
        <f>IF(AND(S493=H$1),LOOKUP(9.99999999999999E+307,$H$2:H492)+1,"")</f>
        <v/>
      </c>
      <c r="I493" s="30">
        <f>IF(AND(B493=I$1),LOOKUP(9.99999999999999E+307,$I$2:I492)+1,"")</f>
        <v>298</v>
      </c>
      <c r="J493" s="30">
        <f>IF(AND(B493=J$1),LOOKUP(9.99999999999999E+307,$J$2:J492)+1,"")</f>
        <v>298</v>
      </c>
      <c r="K493" s="30">
        <f>IF(AND(B493=K$1),LOOKUP(9.99999999999999E+307,$K$2:K492)+1,"")</f>
        <v>298</v>
      </c>
      <c r="L493" s="30">
        <f>IF(AND(B493=L$1),LOOKUP(9.99999999999999E+307,$L$2:L492)+1,"")</f>
        <v>298</v>
      </c>
      <c r="M493" s="30">
        <f>IF(AND(B493=M$1),LOOKUP(9.99999999999999E+307,$M$2:M492)+1,"")</f>
        <v>298</v>
      </c>
      <c r="N493" s="30">
        <f>IF(AND($B493=N$1),LOOKUP(9.99999999999999E+307,$N$2:N492)+1,"")</f>
        <v>298</v>
      </c>
      <c r="O493" s="30">
        <f>IF(AND($B493=O$1),LOOKUP(9.99999999999999E+307,$O$2:O492)+1,"")</f>
        <v>298</v>
      </c>
      <c r="P493" s="30">
        <f>IF(AND($B493=P$1),LOOKUP(9.99999999999999E+307,$P$2:P492)+1,"")</f>
        <v>298</v>
      </c>
      <c r="Q493" s="30">
        <f>IF(AND($B493=Q$1),LOOKUP(9.99999999999999E+307,$Q$2:Q492)+1,"")</f>
        <v>298</v>
      </c>
      <c r="R493" s="30">
        <f>IF(AND($B493=R$1),LOOKUP(9.99999999999999E+307,$R$2:R492)+1,"")</f>
        <v>298</v>
      </c>
      <c r="S493" s="314"/>
      <c r="T493" s="274"/>
      <c r="U493" s="274"/>
      <c r="Z493" s="258" t="str">
        <f t="shared" si="52"/>
        <v/>
      </c>
      <c r="AA493" s="258" t="str">
        <f t="shared" si="53"/>
        <v/>
      </c>
      <c r="AB493" s="259">
        <f t="shared" si="47"/>
        <v>0</v>
      </c>
      <c r="AC493" s="259">
        <f t="shared" si="48"/>
        <v>1807</v>
      </c>
      <c r="AD493" s="260" t="str">
        <f t="shared" si="49"/>
        <v/>
      </c>
      <c r="AE493" s="253" t="str">
        <f t="shared" si="50"/>
        <v>-</v>
      </c>
    </row>
    <row r="494" spans="1:31" ht="20.100000000000001" customHeight="1" x14ac:dyDescent="0.5">
      <c r="A494" s="30">
        <v>492</v>
      </c>
      <c r="B494" s="238"/>
      <c r="C494" s="261"/>
      <c r="D494" s="261"/>
      <c r="E494" s="273"/>
      <c r="F494" s="273"/>
      <c r="G494" s="257" t="str">
        <f t="shared" si="51"/>
        <v/>
      </c>
      <c r="H494" s="30" t="str">
        <f>IF(AND(S494=H$1),LOOKUP(9.99999999999999E+307,$H$2:H493)+1,"")</f>
        <v/>
      </c>
      <c r="I494" s="30">
        <f>IF(AND(B494=I$1),LOOKUP(9.99999999999999E+307,$I$2:I493)+1,"")</f>
        <v>299</v>
      </c>
      <c r="J494" s="30">
        <f>IF(AND(B494=J$1),LOOKUP(9.99999999999999E+307,$J$2:J493)+1,"")</f>
        <v>299</v>
      </c>
      <c r="K494" s="30">
        <f>IF(AND(B494=K$1),LOOKUP(9.99999999999999E+307,$K$2:K493)+1,"")</f>
        <v>299</v>
      </c>
      <c r="L494" s="30">
        <f>IF(AND(B494=L$1),LOOKUP(9.99999999999999E+307,$L$2:L493)+1,"")</f>
        <v>299</v>
      </c>
      <c r="M494" s="30">
        <f>IF(AND(B494=M$1),LOOKUP(9.99999999999999E+307,$M$2:M493)+1,"")</f>
        <v>299</v>
      </c>
      <c r="N494" s="30">
        <f>IF(AND($B494=N$1),LOOKUP(9.99999999999999E+307,$N$2:N493)+1,"")</f>
        <v>299</v>
      </c>
      <c r="O494" s="30">
        <f>IF(AND($B494=O$1),LOOKUP(9.99999999999999E+307,$O$2:O493)+1,"")</f>
        <v>299</v>
      </c>
      <c r="P494" s="30">
        <f>IF(AND($B494=P$1),LOOKUP(9.99999999999999E+307,$P$2:P493)+1,"")</f>
        <v>299</v>
      </c>
      <c r="Q494" s="30">
        <f>IF(AND($B494=Q$1),LOOKUP(9.99999999999999E+307,$Q$2:Q493)+1,"")</f>
        <v>299</v>
      </c>
      <c r="R494" s="30">
        <f>IF(AND($B494=R$1),LOOKUP(9.99999999999999E+307,$R$2:R493)+1,"")</f>
        <v>299</v>
      </c>
      <c r="S494" s="314"/>
      <c r="T494" s="274"/>
      <c r="U494" s="274"/>
      <c r="Z494" s="258" t="str">
        <f t="shared" si="52"/>
        <v/>
      </c>
      <c r="AA494" s="258" t="str">
        <f t="shared" si="53"/>
        <v/>
      </c>
      <c r="AB494" s="259">
        <f t="shared" si="47"/>
        <v>0</v>
      </c>
      <c r="AC494" s="259">
        <f t="shared" si="48"/>
        <v>1807</v>
      </c>
      <c r="AD494" s="260" t="str">
        <f t="shared" si="49"/>
        <v/>
      </c>
      <c r="AE494" s="253" t="str">
        <f t="shared" si="50"/>
        <v>-</v>
      </c>
    </row>
    <row r="495" spans="1:31" ht="20.100000000000001" customHeight="1" x14ac:dyDescent="0.5">
      <c r="A495" s="30">
        <v>493</v>
      </c>
      <c r="B495" s="238"/>
      <c r="C495" s="261"/>
      <c r="D495" s="261"/>
      <c r="E495" s="273"/>
      <c r="F495" s="273"/>
      <c r="G495" s="257" t="str">
        <f t="shared" si="51"/>
        <v/>
      </c>
      <c r="H495" s="30" t="str">
        <f>IF(AND(S495=H$1),LOOKUP(9.99999999999999E+307,$H$2:H494)+1,"")</f>
        <v/>
      </c>
      <c r="I495" s="30">
        <f>IF(AND(B495=I$1),LOOKUP(9.99999999999999E+307,$I$2:I494)+1,"")</f>
        <v>300</v>
      </c>
      <c r="J495" s="30">
        <f>IF(AND(B495=J$1),LOOKUP(9.99999999999999E+307,$J$2:J494)+1,"")</f>
        <v>300</v>
      </c>
      <c r="K495" s="30">
        <f>IF(AND(B495=K$1),LOOKUP(9.99999999999999E+307,$K$2:K494)+1,"")</f>
        <v>300</v>
      </c>
      <c r="L495" s="30">
        <f>IF(AND(B495=L$1),LOOKUP(9.99999999999999E+307,$L$2:L494)+1,"")</f>
        <v>300</v>
      </c>
      <c r="M495" s="30">
        <f>IF(AND(B495=M$1),LOOKUP(9.99999999999999E+307,$M$2:M494)+1,"")</f>
        <v>300</v>
      </c>
      <c r="N495" s="30">
        <f>IF(AND($B495=N$1),LOOKUP(9.99999999999999E+307,$N$2:N494)+1,"")</f>
        <v>300</v>
      </c>
      <c r="O495" s="30">
        <f>IF(AND($B495=O$1),LOOKUP(9.99999999999999E+307,$O$2:O494)+1,"")</f>
        <v>300</v>
      </c>
      <c r="P495" s="30">
        <f>IF(AND($B495=P$1),LOOKUP(9.99999999999999E+307,$P$2:P494)+1,"")</f>
        <v>300</v>
      </c>
      <c r="Q495" s="30">
        <f>IF(AND($B495=Q$1),LOOKUP(9.99999999999999E+307,$Q$2:Q494)+1,"")</f>
        <v>300</v>
      </c>
      <c r="R495" s="30">
        <f>IF(AND($B495=R$1),LOOKUP(9.99999999999999E+307,$R$2:R494)+1,"")</f>
        <v>300</v>
      </c>
      <c r="S495" s="314"/>
      <c r="T495" s="274"/>
      <c r="U495" s="274"/>
      <c r="Z495" s="258" t="str">
        <f t="shared" si="52"/>
        <v/>
      </c>
      <c r="AA495" s="258" t="str">
        <f t="shared" si="53"/>
        <v/>
      </c>
      <c r="AB495" s="259">
        <f t="shared" si="47"/>
        <v>0</v>
      </c>
      <c r="AC495" s="259">
        <f t="shared" si="48"/>
        <v>1807</v>
      </c>
      <c r="AD495" s="260" t="str">
        <f t="shared" si="49"/>
        <v/>
      </c>
      <c r="AE495" s="253" t="str">
        <f t="shared" si="50"/>
        <v>-</v>
      </c>
    </row>
    <row r="496" spans="1:31" ht="20.100000000000001" customHeight="1" x14ac:dyDescent="0.5">
      <c r="A496" s="30">
        <v>494</v>
      </c>
      <c r="B496" s="238"/>
      <c r="C496" s="261"/>
      <c r="D496" s="261"/>
      <c r="E496" s="273"/>
      <c r="F496" s="273"/>
      <c r="G496" s="257" t="str">
        <f t="shared" si="51"/>
        <v/>
      </c>
      <c r="H496" s="30" t="str">
        <f>IF(AND(S496=H$1),LOOKUP(9.99999999999999E+307,$H$2:H495)+1,"")</f>
        <v/>
      </c>
      <c r="I496" s="30">
        <f>IF(AND(B496=I$1),LOOKUP(9.99999999999999E+307,$I$2:I495)+1,"")</f>
        <v>301</v>
      </c>
      <c r="J496" s="30">
        <f>IF(AND(B496=J$1),LOOKUP(9.99999999999999E+307,$J$2:J495)+1,"")</f>
        <v>301</v>
      </c>
      <c r="K496" s="30">
        <f>IF(AND(B496=K$1),LOOKUP(9.99999999999999E+307,$K$2:K495)+1,"")</f>
        <v>301</v>
      </c>
      <c r="L496" s="30">
        <f>IF(AND(B496=L$1),LOOKUP(9.99999999999999E+307,$L$2:L495)+1,"")</f>
        <v>301</v>
      </c>
      <c r="M496" s="30">
        <f>IF(AND(B496=M$1),LOOKUP(9.99999999999999E+307,$M$2:M495)+1,"")</f>
        <v>301</v>
      </c>
      <c r="N496" s="30">
        <f>IF(AND($B496=N$1),LOOKUP(9.99999999999999E+307,$N$2:N495)+1,"")</f>
        <v>301</v>
      </c>
      <c r="O496" s="30">
        <f>IF(AND($B496=O$1),LOOKUP(9.99999999999999E+307,$O$2:O495)+1,"")</f>
        <v>301</v>
      </c>
      <c r="P496" s="30">
        <f>IF(AND($B496=P$1),LOOKUP(9.99999999999999E+307,$P$2:P495)+1,"")</f>
        <v>301</v>
      </c>
      <c r="Q496" s="30">
        <f>IF(AND($B496=Q$1),LOOKUP(9.99999999999999E+307,$Q$2:Q495)+1,"")</f>
        <v>301</v>
      </c>
      <c r="R496" s="30">
        <f>IF(AND($B496=R$1),LOOKUP(9.99999999999999E+307,$R$2:R495)+1,"")</f>
        <v>301</v>
      </c>
      <c r="S496" s="314"/>
      <c r="T496" s="274"/>
      <c r="U496" s="274"/>
      <c r="Z496" s="258" t="str">
        <f t="shared" si="52"/>
        <v/>
      </c>
      <c r="AA496" s="258" t="str">
        <f t="shared" si="53"/>
        <v/>
      </c>
      <c r="AB496" s="259">
        <f t="shared" si="47"/>
        <v>0</v>
      </c>
      <c r="AC496" s="259">
        <f t="shared" si="48"/>
        <v>1807</v>
      </c>
      <c r="AD496" s="260" t="str">
        <f t="shared" si="49"/>
        <v/>
      </c>
      <c r="AE496" s="253" t="str">
        <f t="shared" si="50"/>
        <v>-</v>
      </c>
    </row>
    <row r="497" spans="1:31" ht="20.100000000000001" customHeight="1" x14ac:dyDescent="0.5">
      <c r="A497" s="30">
        <v>495</v>
      </c>
      <c r="B497" s="238"/>
      <c r="C497" s="261"/>
      <c r="D497" s="261"/>
      <c r="E497" s="273"/>
      <c r="F497" s="273"/>
      <c r="G497" s="257" t="str">
        <f t="shared" si="51"/>
        <v/>
      </c>
      <c r="H497" s="30" t="str">
        <f>IF(AND(S497=H$1),LOOKUP(9.99999999999999E+307,$H$2:H496)+1,"")</f>
        <v/>
      </c>
      <c r="I497" s="30">
        <f>IF(AND(B497=I$1),LOOKUP(9.99999999999999E+307,$I$2:I496)+1,"")</f>
        <v>302</v>
      </c>
      <c r="J497" s="30">
        <f>IF(AND(B497=J$1),LOOKUP(9.99999999999999E+307,$J$2:J496)+1,"")</f>
        <v>302</v>
      </c>
      <c r="K497" s="30">
        <f>IF(AND(B497=K$1),LOOKUP(9.99999999999999E+307,$K$2:K496)+1,"")</f>
        <v>302</v>
      </c>
      <c r="L497" s="30">
        <f>IF(AND(B497=L$1),LOOKUP(9.99999999999999E+307,$L$2:L496)+1,"")</f>
        <v>302</v>
      </c>
      <c r="M497" s="30">
        <f>IF(AND(B497=M$1),LOOKUP(9.99999999999999E+307,$M$2:M496)+1,"")</f>
        <v>302</v>
      </c>
      <c r="N497" s="30">
        <f>IF(AND($B497=N$1),LOOKUP(9.99999999999999E+307,$N$2:N496)+1,"")</f>
        <v>302</v>
      </c>
      <c r="O497" s="30">
        <f>IF(AND($B497=O$1),LOOKUP(9.99999999999999E+307,$O$2:O496)+1,"")</f>
        <v>302</v>
      </c>
      <c r="P497" s="30">
        <f>IF(AND($B497=P$1),LOOKUP(9.99999999999999E+307,$P$2:P496)+1,"")</f>
        <v>302</v>
      </c>
      <c r="Q497" s="30">
        <f>IF(AND($B497=Q$1),LOOKUP(9.99999999999999E+307,$Q$2:Q496)+1,"")</f>
        <v>302</v>
      </c>
      <c r="R497" s="30">
        <f>IF(AND($B497=R$1),LOOKUP(9.99999999999999E+307,$R$2:R496)+1,"")</f>
        <v>302</v>
      </c>
      <c r="S497" s="314"/>
      <c r="T497" s="274"/>
      <c r="U497" s="274"/>
      <c r="Z497" s="258" t="str">
        <f t="shared" si="52"/>
        <v/>
      </c>
      <c r="AA497" s="258" t="str">
        <f t="shared" si="53"/>
        <v/>
      </c>
      <c r="AB497" s="259">
        <f t="shared" si="47"/>
        <v>0</v>
      </c>
      <c r="AC497" s="259">
        <f t="shared" si="48"/>
        <v>1807</v>
      </c>
      <c r="AD497" s="260" t="str">
        <f t="shared" si="49"/>
        <v/>
      </c>
      <c r="AE497" s="253" t="str">
        <f t="shared" si="50"/>
        <v>-</v>
      </c>
    </row>
    <row r="498" spans="1:31" ht="20.100000000000001" customHeight="1" x14ac:dyDescent="0.5">
      <c r="A498" s="30">
        <v>496</v>
      </c>
      <c r="B498" s="238"/>
      <c r="C498" s="261"/>
      <c r="D498" s="261"/>
      <c r="E498" s="270"/>
      <c r="F498" s="270"/>
      <c r="G498" s="257" t="str">
        <f t="shared" si="51"/>
        <v/>
      </c>
      <c r="H498" s="30" t="str">
        <f>IF(AND(S498=H$1),LOOKUP(9.99999999999999E+307,$H$2:H497)+1,"")</f>
        <v/>
      </c>
      <c r="I498" s="30">
        <f>IF(AND(B498=I$1),LOOKUP(9.99999999999999E+307,$I$2:I497)+1,"")</f>
        <v>303</v>
      </c>
      <c r="J498" s="30">
        <f>IF(AND(B498=J$1),LOOKUP(9.99999999999999E+307,$J$2:J497)+1,"")</f>
        <v>303</v>
      </c>
      <c r="K498" s="30">
        <f>IF(AND(B498=K$1),LOOKUP(9.99999999999999E+307,$K$2:K497)+1,"")</f>
        <v>303</v>
      </c>
      <c r="L498" s="30">
        <f>IF(AND(B498=L$1),LOOKUP(9.99999999999999E+307,$L$2:L497)+1,"")</f>
        <v>303</v>
      </c>
      <c r="M498" s="30">
        <f>IF(AND(B498=M$1),LOOKUP(9.99999999999999E+307,$M$2:M497)+1,"")</f>
        <v>303</v>
      </c>
      <c r="N498" s="30">
        <f>IF(AND($B498=N$1),LOOKUP(9.99999999999999E+307,$N$2:N497)+1,"")</f>
        <v>303</v>
      </c>
      <c r="O498" s="30">
        <f>IF(AND($B498=O$1),LOOKUP(9.99999999999999E+307,$O$2:O497)+1,"")</f>
        <v>303</v>
      </c>
      <c r="P498" s="30">
        <f>IF(AND($B498=P$1),LOOKUP(9.99999999999999E+307,$P$2:P497)+1,"")</f>
        <v>303</v>
      </c>
      <c r="Q498" s="30">
        <f>IF(AND($B498=Q$1),LOOKUP(9.99999999999999E+307,$Q$2:Q497)+1,"")</f>
        <v>303</v>
      </c>
      <c r="R498" s="30">
        <f>IF(AND($B498=R$1),LOOKUP(9.99999999999999E+307,$R$2:R497)+1,"")</f>
        <v>303</v>
      </c>
      <c r="S498" s="314"/>
      <c r="T498" s="274"/>
      <c r="U498" s="274"/>
      <c r="Z498" s="258" t="str">
        <f t="shared" si="52"/>
        <v/>
      </c>
      <c r="AA498" s="258" t="str">
        <f t="shared" si="53"/>
        <v/>
      </c>
      <c r="AB498" s="259">
        <f t="shared" si="47"/>
        <v>0</v>
      </c>
      <c r="AC498" s="259">
        <f t="shared" si="48"/>
        <v>1807</v>
      </c>
      <c r="AD498" s="260" t="str">
        <f t="shared" si="49"/>
        <v/>
      </c>
      <c r="AE498" s="253" t="str">
        <f t="shared" si="50"/>
        <v>-</v>
      </c>
    </row>
    <row r="499" spans="1:31" ht="20.100000000000001" customHeight="1" x14ac:dyDescent="0.5">
      <c r="A499" s="30">
        <v>497</v>
      </c>
      <c r="B499" s="238"/>
      <c r="C499" s="261"/>
      <c r="D499" s="261"/>
      <c r="E499" s="270"/>
      <c r="F499" s="270"/>
      <c r="G499" s="257" t="str">
        <f t="shared" si="51"/>
        <v/>
      </c>
      <c r="H499" s="30" t="str">
        <f>IF(AND(S499=H$1),LOOKUP(9.99999999999999E+307,$H$2:H498)+1,"")</f>
        <v/>
      </c>
      <c r="I499" s="30">
        <f>IF(AND(B499=I$1),LOOKUP(9.99999999999999E+307,$I$2:I498)+1,"")</f>
        <v>304</v>
      </c>
      <c r="J499" s="30">
        <f>IF(AND(B499=J$1),LOOKUP(9.99999999999999E+307,$J$2:J498)+1,"")</f>
        <v>304</v>
      </c>
      <c r="K499" s="30">
        <f>IF(AND(B499=K$1),LOOKUP(9.99999999999999E+307,$K$2:K498)+1,"")</f>
        <v>304</v>
      </c>
      <c r="L499" s="30">
        <f>IF(AND(B499=L$1),LOOKUP(9.99999999999999E+307,$L$2:L498)+1,"")</f>
        <v>304</v>
      </c>
      <c r="M499" s="30">
        <f>IF(AND(B499=M$1),LOOKUP(9.99999999999999E+307,$M$2:M498)+1,"")</f>
        <v>304</v>
      </c>
      <c r="N499" s="30">
        <f>IF(AND($B499=N$1),LOOKUP(9.99999999999999E+307,$N$2:N498)+1,"")</f>
        <v>304</v>
      </c>
      <c r="O499" s="30">
        <f>IF(AND($B499=O$1),LOOKUP(9.99999999999999E+307,$O$2:O498)+1,"")</f>
        <v>304</v>
      </c>
      <c r="P499" s="30">
        <f>IF(AND($B499=P$1),LOOKUP(9.99999999999999E+307,$P$2:P498)+1,"")</f>
        <v>304</v>
      </c>
      <c r="Q499" s="30">
        <f>IF(AND($B499=Q$1),LOOKUP(9.99999999999999E+307,$Q$2:Q498)+1,"")</f>
        <v>304</v>
      </c>
      <c r="R499" s="30">
        <f>IF(AND($B499=R$1),LOOKUP(9.99999999999999E+307,$R$2:R498)+1,"")</f>
        <v>304</v>
      </c>
      <c r="S499" s="314"/>
      <c r="T499" s="274"/>
      <c r="U499" s="274"/>
      <c r="Z499" s="258" t="str">
        <f t="shared" si="52"/>
        <v/>
      </c>
      <c r="AA499" s="258" t="str">
        <f t="shared" si="53"/>
        <v/>
      </c>
      <c r="AB499" s="259">
        <f t="shared" si="47"/>
        <v>0</v>
      </c>
      <c r="AC499" s="259">
        <f t="shared" si="48"/>
        <v>1807</v>
      </c>
      <c r="AD499" s="260" t="str">
        <f t="shared" si="49"/>
        <v/>
      </c>
      <c r="AE499" s="253" t="str">
        <f t="shared" si="50"/>
        <v>-</v>
      </c>
    </row>
    <row r="500" spans="1:31" ht="20.100000000000001" customHeight="1" x14ac:dyDescent="0.5">
      <c r="A500" s="30">
        <v>498</v>
      </c>
      <c r="B500" s="238"/>
      <c r="C500" s="261"/>
      <c r="D500" s="261"/>
      <c r="E500" s="270"/>
      <c r="F500" s="270"/>
      <c r="G500" s="257" t="str">
        <f t="shared" si="51"/>
        <v/>
      </c>
      <c r="H500" s="30" t="str">
        <f>IF(AND(S500=H$1),LOOKUP(9.99999999999999E+307,$H$2:H499)+1,"")</f>
        <v/>
      </c>
      <c r="I500" s="30">
        <f>IF(AND(B500=I$1),LOOKUP(9.99999999999999E+307,$I$2:I499)+1,"")</f>
        <v>305</v>
      </c>
      <c r="J500" s="30">
        <f>IF(AND(B500=J$1),LOOKUP(9.99999999999999E+307,$J$2:J499)+1,"")</f>
        <v>305</v>
      </c>
      <c r="K500" s="30">
        <f>IF(AND(B500=K$1),LOOKUP(9.99999999999999E+307,$K$2:K499)+1,"")</f>
        <v>305</v>
      </c>
      <c r="L500" s="30">
        <f>IF(AND(B500=L$1),LOOKUP(9.99999999999999E+307,$L$2:L499)+1,"")</f>
        <v>305</v>
      </c>
      <c r="M500" s="30">
        <f>IF(AND(B500=M$1),LOOKUP(9.99999999999999E+307,$M$2:M499)+1,"")</f>
        <v>305</v>
      </c>
      <c r="N500" s="30">
        <f>IF(AND($B500=N$1),LOOKUP(9.99999999999999E+307,$N$2:N499)+1,"")</f>
        <v>305</v>
      </c>
      <c r="O500" s="30">
        <f>IF(AND($B500=O$1),LOOKUP(9.99999999999999E+307,$O$2:O499)+1,"")</f>
        <v>305</v>
      </c>
      <c r="P500" s="30">
        <f>IF(AND($B500=P$1),LOOKUP(9.99999999999999E+307,$P$2:P499)+1,"")</f>
        <v>305</v>
      </c>
      <c r="Q500" s="30">
        <f>IF(AND($B500=Q$1),LOOKUP(9.99999999999999E+307,$Q$2:Q499)+1,"")</f>
        <v>305</v>
      </c>
      <c r="R500" s="30">
        <f>IF(AND($B500=R$1),LOOKUP(9.99999999999999E+307,$R$2:R499)+1,"")</f>
        <v>305</v>
      </c>
      <c r="S500" s="314"/>
      <c r="T500" s="274"/>
      <c r="U500" s="274"/>
      <c r="Z500" s="258" t="str">
        <f t="shared" si="52"/>
        <v/>
      </c>
      <c r="AA500" s="258" t="str">
        <f t="shared" si="53"/>
        <v/>
      </c>
      <c r="AB500" s="259">
        <f t="shared" si="47"/>
        <v>0</v>
      </c>
      <c r="AC500" s="259">
        <f t="shared" si="48"/>
        <v>1807</v>
      </c>
      <c r="AD500" s="260" t="str">
        <f t="shared" si="49"/>
        <v/>
      </c>
      <c r="AE500" s="253" t="str">
        <f t="shared" si="50"/>
        <v>-</v>
      </c>
    </row>
    <row r="501" spans="1:31" ht="20.100000000000001" customHeight="1" x14ac:dyDescent="0.5">
      <c r="A501" s="30">
        <v>499</v>
      </c>
      <c r="B501" s="238"/>
      <c r="C501" s="261"/>
      <c r="D501" s="261"/>
      <c r="E501" s="270"/>
      <c r="F501" s="270"/>
      <c r="G501" s="257" t="str">
        <f t="shared" si="51"/>
        <v/>
      </c>
      <c r="H501" s="30" t="str">
        <f>IF(AND(S501=H$1),LOOKUP(9.99999999999999E+307,$H$2:H500)+1,"")</f>
        <v/>
      </c>
      <c r="I501" s="30">
        <f>IF(AND(B501=I$1),LOOKUP(9.99999999999999E+307,$I$2:I500)+1,"")</f>
        <v>306</v>
      </c>
      <c r="J501" s="30">
        <f>IF(AND(B501=J$1),LOOKUP(9.99999999999999E+307,$J$2:J500)+1,"")</f>
        <v>306</v>
      </c>
      <c r="K501" s="30">
        <f>IF(AND(B501=K$1),LOOKUP(9.99999999999999E+307,$K$2:K500)+1,"")</f>
        <v>306</v>
      </c>
      <c r="L501" s="30">
        <f>IF(AND(B501=L$1),LOOKUP(9.99999999999999E+307,$L$2:L500)+1,"")</f>
        <v>306</v>
      </c>
      <c r="M501" s="30">
        <f>IF(AND(B501=M$1),LOOKUP(9.99999999999999E+307,$M$2:M500)+1,"")</f>
        <v>306</v>
      </c>
      <c r="N501" s="30">
        <f>IF(AND($B501=N$1),LOOKUP(9.99999999999999E+307,$N$2:N500)+1,"")</f>
        <v>306</v>
      </c>
      <c r="O501" s="30">
        <f>IF(AND($B501=O$1),LOOKUP(9.99999999999999E+307,$O$2:O500)+1,"")</f>
        <v>306</v>
      </c>
      <c r="P501" s="30">
        <f>IF(AND($B501=P$1),LOOKUP(9.99999999999999E+307,$P$2:P500)+1,"")</f>
        <v>306</v>
      </c>
      <c r="Q501" s="30">
        <f>IF(AND($B501=Q$1),LOOKUP(9.99999999999999E+307,$Q$2:Q500)+1,"")</f>
        <v>306</v>
      </c>
      <c r="R501" s="30">
        <f>IF(AND($B501=R$1),LOOKUP(9.99999999999999E+307,$R$2:R500)+1,"")</f>
        <v>306</v>
      </c>
      <c r="S501" s="314"/>
      <c r="T501" s="274"/>
      <c r="U501" s="274"/>
      <c r="Z501" s="258" t="str">
        <f t="shared" si="52"/>
        <v/>
      </c>
      <c r="AA501" s="258" t="str">
        <f t="shared" si="53"/>
        <v/>
      </c>
      <c r="AB501" s="259">
        <f t="shared" si="47"/>
        <v>0</v>
      </c>
      <c r="AC501" s="259">
        <f t="shared" si="48"/>
        <v>1807</v>
      </c>
      <c r="AD501" s="260" t="str">
        <f t="shared" si="49"/>
        <v/>
      </c>
      <c r="AE501" s="253" t="str">
        <f t="shared" si="50"/>
        <v>-</v>
      </c>
    </row>
    <row r="502" spans="1:31" ht="20.100000000000001" customHeight="1" x14ac:dyDescent="0.5">
      <c r="A502" s="30">
        <v>500</v>
      </c>
      <c r="B502" s="238"/>
      <c r="C502" s="261"/>
      <c r="D502" s="261"/>
      <c r="E502" s="270"/>
      <c r="F502" s="270"/>
      <c r="G502" s="257" t="str">
        <f t="shared" si="51"/>
        <v/>
      </c>
      <c r="H502" s="30" t="str">
        <f>IF(AND(S502=H$1),LOOKUP(9.99999999999999E+307,$H$2:H501)+1,"")</f>
        <v/>
      </c>
      <c r="I502" s="30">
        <f>IF(AND(B502=I$1),LOOKUP(9.99999999999999E+307,$I$2:I501)+1,"")</f>
        <v>307</v>
      </c>
      <c r="J502" s="30">
        <f>IF(AND(B502=J$1),LOOKUP(9.99999999999999E+307,$J$2:J501)+1,"")</f>
        <v>307</v>
      </c>
      <c r="K502" s="30">
        <f>IF(AND(B502=K$1),LOOKUP(9.99999999999999E+307,$K$2:K501)+1,"")</f>
        <v>307</v>
      </c>
      <c r="L502" s="30">
        <f>IF(AND(B502=L$1),LOOKUP(9.99999999999999E+307,$L$2:L501)+1,"")</f>
        <v>307</v>
      </c>
      <c r="M502" s="30">
        <f>IF(AND(B502=M$1),LOOKUP(9.99999999999999E+307,$M$2:M501)+1,"")</f>
        <v>307</v>
      </c>
      <c r="N502" s="30">
        <f>IF(AND($B502=N$1),LOOKUP(9.99999999999999E+307,$N$2:N501)+1,"")</f>
        <v>307</v>
      </c>
      <c r="O502" s="30">
        <f>IF(AND($B502=O$1),LOOKUP(9.99999999999999E+307,$O$2:O501)+1,"")</f>
        <v>307</v>
      </c>
      <c r="P502" s="30">
        <f>IF(AND($B502=P$1),LOOKUP(9.99999999999999E+307,$P$2:P501)+1,"")</f>
        <v>307</v>
      </c>
      <c r="Q502" s="30">
        <f>IF(AND($B502=Q$1),LOOKUP(9.99999999999999E+307,$Q$2:Q501)+1,"")</f>
        <v>307</v>
      </c>
      <c r="R502" s="30">
        <f>IF(AND($B502=R$1),LOOKUP(9.99999999999999E+307,$R$2:R501)+1,"")</f>
        <v>307</v>
      </c>
      <c r="S502" s="314"/>
      <c r="T502" s="274"/>
      <c r="U502" s="274"/>
      <c r="Z502" s="258" t="str">
        <f t="shared" si="52"/>
        <v/>
      </c>
      <c r="AA502" s="258" t="str">
        <f t="shared" si="53"/>
        <v/>
      </c>
      <c r="AB502" s="259">
        <f t="shared" si="47"/>
        <v>0</v>
      </c>
      <c r="AC502" s="259">
        <f t="shared" si="48"/>
        <v>1807</v>
      </c>
      <c r="AD502" s="260" t="str">
        <f t="shared" si="49"/>
        <v/>
      </c>
      <c r="AE502" s="253" t="str">
        <f t="shared" si="50"/>
        <v>-</v>
      </c>
    </row>
    <row r="503" spans="1:31" ht="20.100000000000001" customHeight="1" x14ac:dyDescent="0.5">
      <c r="A503" s="30">
        <v>501</v>
      </c>
      <c r="B503" s="238"/>
      <c r="C503" s="261"/>
      <c r="D503" s="261"/>
      <c r="E503" s="270"/>
      <c r="F503" s="270"/>
      <c r="G503" s="257" t="str">
        <f t="shared" si="51"/>
        <v/>
      </c>
      <c r="H503" s="30" t="str">
        <f>IF(AND(S503=H$1),LOOKUP(9.99999999999999E+307,$H$2:H502)+1,"")</f>
        <v/>
      </c>
      <c r="I503" s="30">
        <f>IF(AND(B503=I$1),LOOKUP(9.99999999999999E+307,$I$2:I502)+1,"")</f>
        <v>308</v>
      </c>
      <c r="J503" s="30">
        <f>IF(AND(B503=J$1),LOOKUP(9.99999999999999E+307,$J$2:J502)+1,"")</f>
        <v>308</v>
      </c>
      <c r="K503" s="30">
        <f>IF(AND(B503=K$1),LOOKUP(9.99999999999999E+307,$K$2:K502)+1,"")</f>
        <v>308</v>
      </c>
      <c r="L503" s="30">
        <f>IF(AND(B503=L$1),LOOKUP(9.99999999999999E+307,$L$2:L502)+1,"")</f>
        <v>308</v>
      </c>
      <c r="M503" s="30">
        <f>IF(AND(B503=M$1),LOOKUP(9.99999999999999E+307,$M$2:M502)+1,"")</f>
        <v>308</v>
      </c>
      <c r="N503" s="30">
        <f>IF(AND($B503=N$1),LOOKUP(9.99999999999999E+307,$N$2:N502)+1,"")</f>
        <v>308</v>
      </c>
      <c r="O503" s="30">
        <f>IF(AND($B503=O$1),LOOKUP(9.99999999999999E+307,$O$2:O502)+1,"")</f>
        <v>308</v>
      </c>
      <c r="P503" s="30">
        <f>IF(AND($B503=P$1),LOOKUP(9.99999999999999E+307,$P$2:P502)+1,"")</f>
        <v>308</v>
      </c>
      <c r="Q503" s="30">
        <f>IF(AND($B503=Q$1),LOOKUP(9.99999999999999E+307,$Q$2:Q502)+1,"")</f>
        <v>308</v>
      </c>
      <c r="R503" s="30">
        <f>IF(AND($B503=R$1),LOOKUP(9.99999999999999E+307,$R$2:R502)+1,"")</f>
        <v>308</v>
      </c>
      <c r="S503" s="314"/>
      <c r="T503" s="274"/>
      <c r="U503" s="274"/>
      <c r="Z503" s="258" t="str">
        <f t="shared" si="52"/>
        <v/>
      </c>
      <c r="AA503" s="258" t="str">
        <f t="shared" si="53"/>
        <v/>
      </c>
      <c r="AB503" s="259">
        <f t="shared" si="47"/>
        <v>0</v>
      </c>
      <c r="AC503" s="259">
        <f t="shared" si="48"/>
        <v>1807</v>
      </c>
      <c r="AD503" s="260" t="str">
        <f t="shared" si="49"/>
        <v/>
      </c>
      <c r="AE503" s="253" t="str">
        <f t="shared" si="50"/>
        <v>-</v>
      </c>
    </row>
    <row r="504" spans="1:31" ht="20.100000000000001" customHeight="1" x14ac:dyDescent="0.5">
      <c r="A504" s="30">
        <v>502</v>
      </c>
      <c r="B504" s="238"/>
      <c r="C504" s="261"/>
      <c r="D504" s="261"/>
      <c r="E504" s="270"/>
      <c r="F504" s="270"/>
      <c r="G504" s="257" t="str">
        <f t="shared" si="51"/>
        <v/>
      </c>
      <c r="H504" s="30" t="str">
        <f>IF(AND(S504=H$1),LOOKUP(9.99999999999999E+307,$H$2:H503)+1,"")</f>
        <v/>
      </c>
      <c r="I504" s="30">
        <f>IF(AND(B504=I$1),LOOKUP(9.99999999999999E+307,$I$2:I503)+1,"")</f>
        <v>309</v>
      </c>
      <c r="J504" s="30">
        <f>IF(AND(B504=J$1),LOOKUP(9.99999999999999E+307,$J$2:J503)+1,"")</f>
        <v>309</v>
      </c>
      <c r="K504" s="30">
        <f>IF(AND(B504=K$1),LOOKUP(9.99999999999999E+307,$K$2:K503)+1,"")</f>
        <v>309</v>
      </c>
      <c r="L504" s="30">
        <f>IF(AND(B504=L$1),LOOKUP(9.99999999999999E+307,$L$2:L503)+1,"")</f>
        <v>309</v>
      </c>
      <c r="M504" s="30">
        <f>IF(AND(B504=M$1),LOOKUP(9.99999999999999E+307,$M$2:M503)+1,"")</f>
        <v>309</v>
      </c>
      <c r="N504" s="30">
        <f>IF(AND($B504=N$1),LOOKUP(9.99999999999999E+307,$N$2:N503)+1,"")</f>
        <v>309</v>
      </c>
      <c r="O504" s="30">
        <f>IF(AND($B504=O$1),LOOKUP(9.99999999999999E+307,$O$2:O503)+1,"")</f>
        <v>309</v>
      </c>
      <c r="P504" s="30">
        <f>IF(AND($B504=P$1),LOOKUP(9.99999999999999E+307,$P$2:P503)+1,"")</f>
        <v>309</v>
      </c>
      <c r="Q504" s="30">
        <f>IF(AND($B504=Q$1),LOOKUP(9.99999999999999E+307,$Q$2:Q503)+1,"")</f>
        <v>309</v>
      </c>
      <c r="R504" s="30">
        <f>IF(AND($B504=R$1),LOOKUP(9.99999999999999E+307,$R$2:R503)+1,"")</f>
        <v>309</v>
      </c>
      <c r="S504" s="314"/>
      <c r="T504" s="274"/>
      <c r="U504" s="274"/>
      <c r="Z504" s="258" t="str">
        <f t="shared" si="52"/>
        <v/>
      </c>
      <c r="AA504" s="258" t="str">
        <f t="shared" si="53"/>
        <v/>
      </c>
      <c r="AB504" s="259">
        <f t="shared" si="47"/>
        <v>0</v>
      </c>
      <c r="AC504" s="259">
        <f t="shared" si="48"/>
        <v>1807</v>
      </c>
      <c r="AD504" s="260" t="str">
        <f t="shared" si="49"/>
        <v/>
      </c>
      <c r="AE504" s="253" t="str">
        <f t="shared" si="50"/>
        <v>-</v>
      </c>
    </row>
    <row r="505" spans="1:31" ht="20.100000000000001" customHeight="1" x14ac:dyDescent="0.5">
      <c r="A505" s="30">
        <v>503</v>
      </c>
      <c r="B505" s="238"/>
      <c r="C505" s="261"/>
      <c r="D505" s="261"/>
      <c r="E505" s="270"/>
      <c r="F505" s="270"/>
      <c r="G505" s="257" t="str">
        <f t="shared" si="51"/>
        <v/>
      </c>
      <c r="H505" s="30" t="str">
        <f>IF(AND(S505=H$1),LOOKUP(9.99999999999999E+307,$H$2:H504)+1,"")</f>
        <v/>
      </c>
      <c r="I505" s="30">
        <f>IF(AND(B505=I$1),LOOKUP(9.99999999999999E+307,$I$2:I504)+1,"")</f>
        <v>310</v>
      </c>
      <c r="J505" s="30">
        <f>IF(AND(B505=J$1),LOOKUP(9.99999999999999E+307,$J$2:J504)+1,"")</f>
        <v>310</v>
      </c>
      <c r="K505" s="30">
        <f>IF(AND(B505=K$1),LOOKUP(9.99999999999999E+307,$K$2:K504)+1,"")</f>
        <v>310</v>
      </c>
      <c r="L505" s="30">
        <f>IF(AND(B505=L$1),LOOKUP(9.99999999999999E+307,$L$2:L504)+1,"")</f>
        <v>310</v>
      </c>
      <c r="M505" s="30">
        <f>IF(AND(B505=M$1),LOOKUP(9.99999999999999E+307,$M$2:M504)+1,"")</f>
        <v>310</v>
      </c>
      <c r="N505" s="30">
        <f>IF(AND($B505=N$1),LOOKUP(9.99999999999999E+307,$N$2:N504)+1,"")</f>
        <v>310</v>
      </c>
      <c r="O505" s="30">
        <f>IF(AND($B505=O$1),LOOKUP(9.99999999999999E+307,$O$2:O504)+1,"")</f>
        <v>310</v>
      </c>
      <c r="P505" s="30">
        <f>IF(AND($B505=P$1),LOOKUP(9.99999999999999E+307,$P$2:P504)+1,"")</f>
        <v>310</v>
      </c>
      <c r="Q505" s="30">
        <f>IF(AND($B505=Q$1),LOOKUP(9.99999999999999E+307,$Q$2:Q504)+1,"")</f>
        <v>310</v>
      </c>
      <c r="R505" s="30">
        <f>IF(AND($B505=R$1),LOOKUP(9.99999999999999E+307,$R$2:R504)+1,"")</f>
        <v>310</v>
      </c>
      <c r="S505" s="314"/>
      <c r="T505" s="274"/>
      <c r="U505" s="274"/>
      <c r="Z505" s="258" t="str">
        <f t="shared" si="52"/>
        <v/>
      </c>
      <c r="AA505" s="258" t="str">
        <f t="shared" si="53"/>
        <v/>
      </c>
      <c r="AB505" s="259">
        <f t="shared" si="47"/>
        <v>0</v>
      </c>
      <c r="AC505" s="259">
        <f t="shared" si="48"/>
        <v>1807</v>
      </c>
      <c r="AD505" s="260" t="str">
        <f t="shared" si="49"/>
        <v/>
      </c>
      <c r="AE505" s="253" t="str">
        <f t="shared" si="50"/>
        <v>-</v>
      </c>
    </row>
    <row r="506" spans="1:31" ht="20.100000000000001" customHeight="1" x14ac:dyDescent="0.5">
      <c r="A506" s="30">
        <v>504</v>
      </c>
      <c r="B506" s="238"/>
      <c r="C506" s="261"/>
      <c r="D506" s="261"/>
      <c r="E506" s="270"/>
      <c r="F506" s="270"/>
      <c r="G506" s="257" t="str">
        <f t="shared" si="51"/>
        <v/>
      </c>
      <c r="H506" s="30" t="str">
        <f>IF(AND(S506=H$1),LOOKUP(9.99999999999999E+307,$H$2:H505)+1,"")</f>
        <v/>
      </c>
      <c r="I506" s="30">
        <f>IF(AND(B506=I$1),LOOKUP(9.99999999999999E+307,$I$2:I505)+1,"")</f>
        <v>311</v>
      </c>
      <c r="J506" s="30">
        <f>IF(AND(B506=J$1),LOOKUP(9.99999999999999E+307,$J$2:J505)+1,"")</f>
        <v>311</v>
      </c>
      <c r="K506" s="30">
        <f>IF(AND(B506=K$1),LOOKUP(9.99999999999999E+307,$K$2:K505)+1,"")</f>
        <v>311</v>
      </c>
      <c r="L506" s="30">
        <f>IF(AND(B506=L$1),LOOKUP(9.99999999999999E+307,$L$2:L505)+1,"")</f>
        <v>311</v>
      </c>
      <c r="M506" s="30">
        <f>IF(AND(B506=M$1),LOOKUP(9.99999999999999E+307,$M$2:M505)+1,"")</f>
        <v>311</v>
      </c>
      <c r="N506" s="30">
        <f>IF(AND($B506=N$1),LOOKUP(9.99999999999999E+307,$N$2:N505)+1,"")</f>
        <v>311</v>
      </c>
      <c r="O506" s="30">
        <f>IF(AND($B506=O$1),LOOKUP(9.99999999999999E+307,$O$2:O505)+1,"")</f>
        <v>311</v>
      </c>
      <c r="P506" s="30">
        <f>IF(AND($B506=P$1),LOOKUP(9.99999999999999E+307,$P$2:P505)+1,"")</f>
        <v>311</v>
      </c>
      <c r="Q506" s="30">
        <f>IF(AND($B506=Q$1),LOOKUP(9.99999999999999E+307,$Q$2:Q505)+1,"")</f>
        <v>311</v>
      </c>
      <c r="R506" s="30">
        <f>IF(AND($B506=R$1),LOOKUP(9.99999999999999E+307,$R$2:R505)+1,"")</f>
        <v>311</v>
      </c>
      <c r="S506" s="314"/>
      <c r="T506" s="274"/>
      <c r="U506" s="274"/>
      <c r="Z506" s="258" t="str">
        <f t="shared" si="52"/>
        <v/>
      </c>
      <c r="AA506" s="258" t="str">
        <f t="shared" si="53"/>
        <v/>
      </c>
      <c r="AB506" s="259">
        <f t="shared" si="47"/>
        <v>0</v>
      </c>
      <c r="AC506" s="259">
        <f t="shared" si="48"/>
        <v>1807</v>
      </c>
      <c r="AD506" s="260" t="str">
        <f t="shared" si="49"/>
        <v/>
      </c>
      <c r="AE506" s="253" t="str">
        <f t="shared" si="50"/>
        <v>-</v>
      </c>
    </row>
    <row r="507" spans="1:31" ht="20.100000000000001" customHeight="1" x14ac:dyDescent="0.5">
      <c r="A507" s="30">
        <v>505</v>
      </c>
      <c r="B507" s="238"/>
      <c r="C507" s="261"/>
      <c r="D507" s="261"/>
      <c r="E507" s="270"/>
      <c r="F507" s="270"/>
      <c r="G507" s="257" t="str">
        <f t="shared" si="51"/>
        <v/>
      </c>
      <c r="H507" s="30" t="str">
        <f>IF(AND(S507=H$1),LOOKUP(9.99999999999999E+307,$H$2:H506)+1,"")</f>
        <v/>
      </c>
      <c r="I507" s="30">
        <f>IF(AND(B507=I$1),LOOKUP(9.99999999999999E+307,$I$2:I506)+1,"")</f>
        <v>312</v>
      </c>
      <c r="J507" s="30">
        <f>IF(AND(B507=J$1),LOOKUP(9.99999999999999E+307,$J$2:J506)+1,"")</f>
        <v>312</v>
      </c>
      <c r="K507" s="30">
        <f>IF(AND(B507=K$1),LOOKUP(9.99999999999999E+307,$K$2:K506)+1,"")</f>
        <v>312</v>
      </c>
      <c r="L507" s="30">
        <f>IF(AND(B507=L$1),LOOKUP(9.99999999999999E+307,$L$2:L506)+1,"")</f>
        <v>312</v>
      </c>
      <c r="M507" s="30">
        <f>IF(AND(B507=M$1),LOOKUP(9.99999999999999E+307,$M$2:M506)+1,"")</f>
        <v>312</v>
      </c>
      <c r="N507" s="30">
        <f>IF(AND($B507=N$1),LOOKUP(9.99999999999999E+307,$N$2:N506)+1,"")</f>
        <v>312</v>
      </c>
      <c r="O507" s="30">
        <f>IF(AND($B507=O$1),LOOKUP(9.99999999999999E+307,$O$2:O506)+1,"")</f>
        <v>312</v>
      </c>
      <c r="P507" s="30">
        <f>IF(AND($B507=P$1),LOOKUP(9.99999999999999E+307,$P$2:P506)+1,"")</f>
        <v>312</v>
      </c>
      <c r="Q507" s="30">
        <f>IF(AND($B507=Q$1),LOOKUP(9.99999999999999E+307,$Q$2:Q506)+1,"")</f>
        <v>312</v>
      </c>
      <c r="R507" s="30">
        <f>IF(AND($B507=R$1),LOOKUP(9.99999999999999E+307,$R$2:R506)+1,"")</f>
        <v>312</v>
      </c>
      <c r="S507" s="314"/>
      <c r="T507" s="274"/>
      <c r="U507" s="274"/>
      <c r="Z507" s="258" t="str">
        <f t="shared" si="52"/>
        <v/>
      </c>
      <c r="AA507" s="258" t="str">
        <f t="shared" si="53"/>
        <v/>
      </c>
      <c r="AB507" s="259">
        <f t="shared" si="47"/>
        <v>0</v>
      </c>
      <c r="AC507" s="259">
        <f t="shared" si="48"/>
        <v>1807</v>
      </c>
      <c r="AD507" s="260" t="str">
        <f t="shared" si="49"/>
        <v/>
      </c>
      <c r="AE507" s="253" t="str">
        <f t="shared" si="50"/>
        <v>-</v>
      </c>
    </row>
    <row r="508" spans="1:31" ht="20.100000000000001" customHeight="1" x14ac:dyDescent="0.5">
      <c r="A508" s="30">
        <v>506</v>
      </c>
      <c r="B508" s="238"/>
      <c r="C508" s="261"/>
      <c r="D508" s="261"/>
      <c r="E508" s="270"/>
      <c r="F508" s="270"/>
      <c r="G508" s="257" t="str">
        <f t="shared" si="51"/>
        <v/>
      </c>
      <c r="H508" s="30" t="str">
        <f>IF(AND(S508=H$1),LOOKUP(9.99999999999999E+307,$H$2:H507)+1,"")</f>
        <v/>
      </c>
      <c r="I508" s="30">
        <f>IF(AND(B508=I$1),LOOKUP(9.99999999999999E+307,$I$2:I507)+1,"")</f>
        <v>313</v>
      </c>
      <c r="J508" s="30">
        <f>IF(AND(B508=J$1),LOOKUP(9.99999999999999E+307,$J$2:J507)+1,"")</f>
        <v>313</v>
      </c>
      <c r="K508" s="30">
        <f>IF(AND(B508=K$1),LOOKUP(9.99999999999999E+307,$K$2:K507)+1,"")</f>
        <v>313</v>
      </c>
      <c r="L508" s="30">
        <f>IF(AND(B508=L$1),LOOKUP(9.99999999999999E+307,$L$2:L507)+1,"")</f>
        <v>313</v>
      </c>
      <c r="M508" s="30">
        <f>IF(AND(B508=M$1),LOOKUP(9.99999999999999E+307,$M$2:M507)+1,"")</f>
        <v>313</v>
      </c>
      <c r="N508" s="30">
        <f>IF(AND($B508=N$1),LOOKUP(9.99999999999999E+307,$N$2:N507)+1,"")</f>
        <v>313</v>
      </c>
      <c r="O508" s="30">
        <f>IF(AND($B508=O$1),LOOKUP(9.99999999999999E+307,$O$2:O507)+1,"")</f>
        <v>313</v>
      </c>
      <c r="P508" s="30">
        <f>IF(AND($B508=P$1),LOOKUP(9.99999999999999E+307,$P$2:P507)+1,"")</f>
        <v>313</v>
      </c>
      <c r="Q508" s="30">
        <f>IF(AND($B508=Q$1),LOOKUP(9.99999999999999E+307,$Q$2:Q507)+1,"")</f>
        <v>313</v>
      </c>
      <c r="R508" s="30">
        <f>IF(AND($B508=R$1),LOOKUP(9.99999999999999E+307,$R$2:R507)+1,"")</f>
        <v>313</v>
      </c>
      <c r="S508" s="314"/>
      <c r="T508" s="274"/>
      <c r="U508" s="274"/>
      <c r="Z508" s="258" t="str">
        <f t="shared" si="52"/>
        <v/>
      </c>
      <c r="AA508" s="258" t="str">
        <f t="shared" si="53"/>
        <v/>
      </c>
      <c r="AB508" s="259">
        <f t="shared" si="47"/>
        <v>0</v>
      </c>
      <c r="AC508" s="259">
        <f t="shared" si="48"/>
        <v>1807</v>
      </c>
      <c r="AD508" s="260" t="str">
        <f t="shared" si="49"/>
        <v/>
      </c>
      <c r="AE508" s="253" t="str">
        <f t="shared" si="50"/>
        <v>-</v>
      </c>
    </row>
    <row r="509" spans="1:31" ht="20.100000000000001" customHeight="1" x14ac:dyDescent="0.5">
      <c r="A509" s="30">
        <v>507</v>
      </c>
      <c r="B509" s="238"/>
      <c r="C509" s="261"/>
      <c r="D509" s="261"/>
      <c r="E509" s="270"/>
      <c r="F509" s="270"/>
      <c r="G509" s="257" t="str">
        <f t="shared" si="51"/>
        <v/>
      </c>
      <c r="H509" s="30" t="str">
        <f>IF(AND(S509=H$1),LOOKUP(9.99999999999999E+307,$H$2:H508)+1,"")</f>
        <v/>
      </c>
      <c r="I509" s="30">
        <f>IF(AND(B509=I$1),LOOKUP(9.99999999999999E+307,$I$2:I508)+1,"")</f>
        <v>314</v>
      </c>
      <c r="J509" s="30">
        <f>IF(AND(B509=J$1),LOOKUP(9.99999999999999E+307,$J$2:J508)+1,"")</f>
        <v>314</v>
      </c>
      <c r="K509" s="30">
        <f>IF(AND(B509=K$1),LOOKUP(9.99999999999999E+307,$K$2:K508)+1,"")</f>
        <v>314</v>
      </c>
      <c r="L509" s="30">
        <f>IF(AND(B509=L$1),LOOKUP(9.99999999999999E+307,$L$2:L508)+1,"")</f>
        <v>314</v>
      </c>
      <c r="M509" s="30">
        <f>IF(AND(B509=M$1),LOOKUP(9.99999999999999E+307,$M$2:M508)+1,"")</f>
        <v>314</v>
      </c>
      <c r="N509" s="30">
        <f>IF(AND($B509=N$1),LOOKUP(9.99999999999999E+307,$N$2:N508)+1,"")</f>
        <v>314</v>
      </c>
      <c r="O509" s="30">
        <f>IF(AND($B509=O$1),LOOKUP(9.99999999999999E+307,$O$2:O508)+1,"")</f>
        <v>314</v>
      </c>
      <c r="P509" s="30">
        <f>IF(AND($B509=P$1),LOOKUP(9.99999999999999E+307,$P$2:P508)+1,"")</f>
        <v>314</v>
      </c>
      <c r="Q509" s="30">
        <f>IF(AND($B509=Q$1),LOOKUP(9.99999999999999E+307,$Q$2:Q508)+1,"")</f>
        <v>314</v>
      </c>
      <c r="R509" s="30">
        <f>IF(AND($B509=R$1),LOOKUP(9.99999999999999E+307,$R$2:R508)+1,"")</f>
        <v>314</v>
      </c>
      <c r="S509" s="314"/>
      <c r="T509" s="274"/>
      <c r="U509" s="274"/>
      <c r="Z509" s="258" t="str">
        <f t="shared" si="52"/>
        <v/>
      </c>
      <c r="AA509" s="258" t="str">
        <f t="shared" si="53"/>
        <v/>
      </c>
      <c r="AB509" s="259">
        <f t="shared" si="47"/>
        <v>0</v>
      </c>
      <c r="AC509" s="259">
        <f t="shared" si="48"/>
        <v>1807</v>
      </c>
      <c r="AD509" s="260" t="str">
        <f t="shared" si="49"/>
        <v/>
      </c>
      <c r="AE509" s="253" t="str">
        <f t="shared" si="50"/>
        <v>-</v>
      </c>
    </row>
    <row r="510" spans="1:31" ht="20.100000000000001" customHeight="1" x14ac:dyDescent="0.5">
      <c r="A510" s="30">
        <v>508</v>
      </c>
      <c r="B510" s="238"/>
      <c r="C510" s="261"/>
      <c r="D510" s="261"/>
      <c r="E510" s="270"/>
      <c r="F510" s="270"/>
      <c r="G510" s="257" t="str">
        <f t="shared" si="51"/>
        <v/>
      </c>
      <c r="H510" s="30" t="str">
        <f>IF(AND(S510=H$1),LOOKUP(9.99999999999999E+307,$H$2:H509)+1,"")</f>
        <v/>
      </c>
      <c r="I510" s="30">
        <f>IF(AND(B510=I$1),LOOKUP(9.99999999999999E+307,$I$2:I509)+1,"")</f>
        <v>315</v>
      </c>
      <c r="J510" s="30">
        <f>IF(AND(B510=J$1),LOOKUP(9.99999999999999E+307,$J$2:J509)+1,"")</f>
        <v>315</v>
      </c>
      <c r="K510" s="30">
        <f>IF(AND(B510=K$1),LOOKUP(9.99999999999999E+307,$K$2:K509)+1,"")</f>
        <v>315</v>
      </c>
      <c r="L510" s="30">
        <f>IF(AND(B510=L$1),LOOKUP(9.99999999999999E+307,$L$2:L509)+1,"")</f>
        <v>315</v>
      </c>
      <c r="M510" s="30">
        <f>IF(AND(B510=M$1),LOOKUP(9.99999999999999E+307,$M$2:M509)+1,"")</f>
        <v>315</v>
      </c>
      <c r="N510" s="30">
        <f>IF(AND($B510=N$1),LOOKUP(9.99999999999999E+307,$N$2:N509)+1,"")</f>
        <v>315</v>
      </c>
      <c r="O510" s="30">
        <f>IF(AND($B510=O$1),LOOKUP(9.99999999999999E+307,$O$2:O509)+1,"")</f>
        <v>315</v>
      </c>
      <c r="P510" s="30">
        <f>IF(AND($B510=P$1),LOOKUP(9.99999999999999E+307,$P$2:P509)+1,"")</f>
        <v>315</v>
      </c>
      <c r="Q510" s="30">
        <f>IF(AND($B510=Q$1),LOOKUP(9.99999999999999E+307,$Q$2:Q509)+1,"")</f>
        <v>315</v>
      </c>
      <c r="R510" s="30">
        <f>IF(AND($B510=R$1),LOOKUP(9.99999999999999E+307,$R$2:R509)+1,"")</f>
        <v>315</v>
      </c>
      <c r="S510" s="314"/>
      <c r="T510" s="274"/>
      <c r="U510" s="274"/>
      <c r="Z510" s="258" t="str">
        <f t="shared" si="52"/>
        <v/>
      </c>
      <c r="AA510" s="258" t="str">
        <f t="shared" si="53"/>
        <v/>
      </c>
      <c r="AB510" s="259">
        <f t="shared" si="47"/>
        <v>0</v>
      </c>
      <c r="AC510" s="259">
        <f t="shared" si="48"/>
        <v>1807</v>
      </c>
      <c r="AD510" s="260" t="str">
        <f t="shared" si="49"/>
        <v/>
      </c>
      <c r="AE510" s="253" t="str">
        <f t="shared" si="50"/>
        <v>-</v>
      </c>
    </row>
    <row r="511" spans="1:31" ht="20.100000000000001" customHeight="1" x14ac:dyDescent="0.5">
      <c r="A511" s="30">
        <v>509</v>
      </c>
      <c r="B511" s="238"/>
      <c r="C511" s="261"/>
      <c r="D511" s="261"/>
      <c r="E511" s="270"/>
      <c r="F511" s="270"/>
      <c r="G511" s="257" t="str">
        <f t="shared" si="51"/>
        <v/>
      </c>
      <c r="H511" s="30" t="str">
        <f>IF(AND(S511=H$1),LOOKUP(9.99999999999999E+307,$H$2:H510)+1,"")</f>
        <v/>
      </c>
      <c r="I511" s="30">
        <f>IF(AND(B511=I$1),LOOKUP(9.99999999999999E+307,$I$2:I510)+1,"")</f>
        <v>316</v>
      </c>
      <c r="J511" s="30">
        <f>IF(AND(B511=J$1),LOOKUP(9.99999999999999E+307,$J$2:J510)+1,"")</f>
        <v>316</v>
      </c>
      <c r="K511" s="30">
        <f>IF(AND(B511=K$1),LOOKUP(9.99999999999999E+307,$K$2:K510)+1,"")</f>
        <v>316</v>
      </c>
      <c r="L511" s="30">
        <f>IF(AND(B511=L$1),LOOKUP(9.99999999999999E+307,$L$2:L510)+1,"")</f>
        <v>316</v>
      </c>
      <c r="M511" s="30">
        <f>IF(AND(B511=M$1),LOOKUP(9.99999999999999E+307,$M$2:M510)+1,"")</f>
        <v>316</v>
      </c>
      <c r="N511" s="30">
        <f>IF(AND($B511=N$1),LOOKUP(9.99999999999999E+307,$N$2:N510)+1,"")</f>
        <v>316</v>
      </c>
      <c r="O511" s="30">
        <f>IF(AND($B511=O$1),LOOKUP(9.99999999999999E+307,$O$2:O510)+1,"")</f>
        <v>316</v>
      </c>
      <c r="P511" s="30">
        <f>IF(AND($B511=P$1),LOOKUP(9.99999999999999E+307,$P$2:P510)+1,"")</f>
        <v>316</v>
      </c>
      <c r="Q511" s="30">
        <f>IF(AND($B511=Q$1),LOOKUP(9.99999999999999E+307,$Q$2:Q510)+1,"")</f>
        <v>316</v>
      </c>
      <c r="R511" s="30">
        <f>IF(AND($B511=R$1),LOOKUP(9.99999999999999E+307,$R$2:R510)+1,"")</f>
        <v>316</v>
      </c>
      <c r="S511" s="314"/>
      <c r="T511" s="274"/>
      <c r="U511" s="274"/>
      <c r="Z511" s="258" t="str">
        <f t="shared" si="52"/>
        <v/>
      </c>
      <c r="AA511" s="258" t="str">
        <f t="shared" si="53"/>
        <v/>
      </c>
      <c r="AB511" s="259">
        <f t="shared" si="47"/>
        <v>0</v>
      </c>
      <c r="AC511" s="259">
        <f t="shared" si="48"/>
        <v>1807</v>
      </c>
      <c r="AD511" s="260" t="str">
        <f t="shared" si="49"/>
        <v/>
      </c>
      <c r="AE511" s="253" t="str">
        <f t="shared" si="50"/>
        <v>-</v>
      </c>
    </row>
    <row r="512" spans="1:31" ht="20.100000000000001" customHeight="1" x14ac:dyDescent="0.5">
      <c r="A512" s="30">
        <v>510</v>
      </c>
      <c r="B512" s="238"/>
      <c r="C512" s="261"/>
      <c r="D512" s="261"/>
      <c r="E512" s="270"/>
      <c r="F512" s="270"/>
      <c r="G512" s="257" t="str">
        <f t="shared" si="51"/>
        <v/>
      </c>
      <c r="H512" s="30" t="str">
        <f>IF(AND(S512=H$1),LOOKUP(9.99999999999999E+307,$H$2:H511)+1,"")</f>
        <v/>
      </c>
      <c r="I512" s="30">
        <f>IF(AND(B512=I$1),LOOKUP(9.99999999999999E+307,$I$2:I511)+1,"")</f>
        <v>317</v>
      </c>
      <c r="J512" s="30">
        <f>IF(AND(B512=J$1),LOOKUP(9.99999999999999E+307,$J$2:J511)+1,"")</f>
        <v>317</v>
      </c>
      <c r="K512" s="30">
        <f>IF(AND(B512=K$1),LOOKUP(9.99999999999999E+307,$K$2:K511)+1,"")</f>
        <v>317</v>
      </c>
      <c r="L512" s="30">
        <f>IF(AND(B512=L$1),LOOKUP(9.99999999999999E+307,$L$2:L511)+1,"")</f>
        <v>317</v>
      </c>
      <c r="M512" s="30">
        <f>IF(AND(B512=M$1),LOOKUP(9.99999999999999E+307,$M$2:M511)+1,"")</f>
        <v>317</v>
      </c>
      <c r="N512" s="30">
        <f>IF(AND($B512=N$1),LOOKUP(9.99999999999999E+307,$N$2:N511)+1,"")</f>
        <v>317</v>
      </c>
      <c r="O512" s="30">
        <f>IF(AND($B512=O$1),LOOKUP(9.99999999999999E+307,$O$2:O511)+1,"")</f>
        <v>317</v>
      </c>
      <c r="P512" s="30">
        <f>IF(AND($B512=P$1),LOOKUP(9.99999999999999E+307,$P$2:P511)+1,"")</f>
        <v>317</v>
      </c>
      <c r="Q512" s="30">
        <f>IF(AND($B512=Q$1),LOOKUP(9.99999999999999E+307,$Q$2:Q511)+1,"")</f>
        <v>317</v>
      </c>
      <c r="R512" s="30">
        <f>IF(AND($B512=R$1),LOOKUP(9.99999999999999E+307,$R$2:R511)+1,"")</f>
        <v>317</v>
      </c>
      <c r="S512" s="314"/>
      <c r="T512" s="274"/>
      <c r="U512" s="274"/>
      <c r="Z512" s="258" t="str">
        <f t="shared" si="52"/>
        <v/>
      </c>
      <c r="AA512" s="258" t="str">
        <f t="shared" si="53"/>
        <v/>
      </c>
      <c r="AB512" s="259">
        <f t="shared" si="47"/>
        <v>0</v>
      </c>
      <c r="AC512" s="259">
        <f t="shared" si="48"/>
        <v>1807</v>
      </c>
      <c r="AD512" s="260" t="str">
        <f t="shared" si="49"/>
        <v/>
      </c>
      <c r="AE512" s="253" t="str">
        <f t="shared" si="50"/>
        <v>-</v>
      </c>
    </row>
    <row r="513" spans="1:31" ht="20.100000000000001" customHeight="1" x14ac:dyDescent="0.5">
      <c r="A513" s="30">
        <v>511</v>
      </c>
      <c r="B513" s="238"/>
      <c r="C513" s="261"/>
      <c r="D513" s="261"/>
      <c r="E513" s="270"/>
      <c r="F513" s="270"/>
      <c r="G513" s="257" t="str">
        <f t="shared" si="51"/>
        <v/>
      </c>
      <c r="H513" s="30" t="str">
        <f>IF(AND(S513=H$1),LOOKUP(9.99999999999999E+307,$H$2:H512)+1,"")</f>
        <v/>
      </c>
      <c r="I513" s="30">
        <f>IF(AND(B513=I$1),LOOKUP(9.99999999999999E+307,$I$2:I512)+1,"")</f>
        <v>318</v>
      </c>
      <c r="J513" s="30">
        <f>IF(AND(B513=J$1),LOOKUP(9.99999999999999E+307,$J$2:J512)+1,"")</f>
        <v>318</v>
      </c>
      <c r="K513" s="30">
        <f>IF(AND(B513=K$1),LOOKUP(9.99999999999999E+307,$K$2:K512)+1,"")</f>
        <v>318</v>
      </c>
      <c r="L513" s="30">
        <f>IF(AND(B513=L$1),LOOKUP(9.99999999999999E+307,$L$2:L512)+1,"")</f>
        <v>318</v>
      </c>
      <c r="M513" s="30">
        <f>IF(AND(B513=M$1),LOOKUP(9.99999999999999E+307,$M$2:M512)+1,"")</f>
        <v>318</v>
      </c>
      <c r="N513" s="30">
        <f>IF(AND($B513=N$1),LOOKUP(9.99999999999999E+307,$N$2:N512)+1,"")</f>
        <v>318</v>
      </c>
      <c r="O513" s="30">
        <f>IF(AND($B513=O$1),LOOKUP(9.99999999999999E+307,$O$2:O512)+1,"")</f>
        <v>318</v>
      </c>
      <c r="P513" s="30">
        <f>IF(AND($B513=P$1),LOOKUP(9.99999999999999E+307,$P$2:P512)+1,"")</f>
        <v>318</v>
      </c>
      <c r="Q513" s="30">
        <f>IF(AND($B513=Q$1),LOOKUP(9.99999999999999E+307,$Q$2:Q512)+1,"")</f>
        <v>318</v>
      </c>
      <c r="R513" s="30">
        <f>IF(AND($B513=R$1),LOOKUP(9.99999999999999E+307,$R$2:R512)+1,"")</f>
        <v>318</v>
      </c>
      <c r="S513" s="314"/>
      <c r="T513" s="274"/>
      <c r="U513" s="274"/>
      <c r="Z513" s="258" t="str">
        <f t="shared" si="52"/>
        <v/>
      </c>
      <c r="AA513" s="258" t="str">
        <f t="shared" si="53"/>
        <v/>
      </c>
      <c r="AB513" s="259">
        <f t="shared" si="47"/>
        <v>0</v>
      </c>
      <c r="AC513" s="259">
        <f t="shared" si="48"/>
        <v>1807</v>
      </c>
      <c r="AD513" s="260" t="str">
        <f t="shared" si="49"/>
        <v/>
      </c>
      <c r="AE513" s="253" t="str">
        <f t="shared" si="50"/>
        <v>-</v>
      </c>
    </row>
    <row r="514" spans="1:31" ht="20.100000000000001" customHeight="1" x14ac:dyDescent="0.5">
      <c r="A514" s="30">
        <v>512</v>
      </c>
      <c r="B514" s="238"/>
      <c r="C514" s="261"/>
      <c r="D514" s="261"/>
      <c r="E514" s="270"/>
      <c r="F514" s="270"/>
      <c r="G514" s="257" t="str">
        <f t="shared" si="51"/>
        <v/>
      </c>
      <c r="H514" s="30" t="str">
        <f>IF(AND(S514=H$1),LOOKUP(9.99999999999999E+307,$H$2:H513)+1,"")</f>
        <v/>
      </c>
      <c r="I514" s="30">
        <f>IF(AND(B514=I$1),LOOKUP(9.99999999999999E+307,$I$2:I513)+1,"")</f>
        <v>319</v>
      </c>
      <c r="J514" s="30">
        <f>IF(AND(B514=J$1),LOOKUP(9.99999999999999E+307,$J$2:J513)+1,"")</f>
        <v>319</v>
      </c>
      <c r="K514" s="30">
        <f>IF(AND(B514=K$1),LOOKUP(9.99999999999999E+307,$K$2:K513)+1,"")</f>
        <v>319</v>
      </c>
      <c r="L514" s="30">
        <f>IF(AND(B514=L$1),LOOKUP(9.99999999999999E+307,$L$2:L513)+1,"")</f>
        <v>319</v>
      </c>
      <c r="M514" s="30">
        <f>IF(AND(B514=M$1),LOOKUP(9.99999999999999E+307,$M$2:M513)+1,"")</f>
        <v>319</v>
      </c>
      <c r="N514" s="30">
        <f>IF(AND($B514=N$1),LOOKUP(9.99999999999999E+307,$N$2:N513)+1,"")</f>
        <v>319</v>
      </c>
      <c r="O514" s="30">
        <f>IF(AND($B514=O$1),LOOKUP(9.99999999999999E+307,$O$2:O513)+1,"")</f>
        <v>319</v>
      </c>
      <c r="P514" s="30">
        <f>IF(AND($B514=P$1),LOOKUP(9.99999999999999E+307,$P$2:P513)+1,"")</f>
        <v>319</v>
      </c>
      <c r="Q514" s="30">
        <f>IF(AND($B514=Q$1),LOOKUP(9.99999999999999E+307,$Q$2:Q513)+1,"")</f>
        <v>319</v>
      </c>
      <c r="R514" s="30">
        <f>IF(AND($B514=R$1),LOOKUP(9.99999999999999E+307,$R$2:R513)+1,"")</f>
        <v>319</v>
      </c>
      <c r="S514" s="314"/>
      <c r="T514" s="274"/>
      <c r="U514" s="274"/>
      <c r="Z514" s="258" t="str">
        <f t="shared" si="52"/>
        <v/>
      </c>
      <c r="AA514" s="258" t="str">
        <f t="shared" si="53"/>
        <v/>
      </c>
      <c r="AB514" s="259">
        <f t="shared" si="47"/>
        <v>0</v>
      </c>
      <c r="AC514" s="259">
        <f t="shared" si="48"/>
        <v>1807</v>
      </c>
      <c r="AD514" s="260" t="str">
        <f t="shared" si="49"/>
        <v/>
      </c>
      <c r="AE514" s="253" t="str">
        <f t="shared" si="50"/>
        <v>-</v>
      </c>
    </row>
    <row r="515" spans="1:31" ht="20.100000000000001" customHeight="1" x14ac:dyDescent="0.5">
      <c r="A515" s="30">
        <v>513</v>
      </c>
      <c r="B515" s="238"/>
      <c r="C515" s="261"/>
      <c r="D515" s="261"/>
      <c r="E515" s="270"/>
      <c r="F515" s="270"/>
      <c r="G515" s="257" t="str">
        <f t="shared" si="51"/>
        <v/>
      </c>
      <c r="H515" s="30" t="str">
        <f>IF(AND(S515=H$1),LOOKUP(9.99999999999999E+307,$H$2:H514)+1,"")</f>
        <v/>
      </c>
      <c r="I515" s="30">
        <f>IF(AND(B515=I$1),LOOKUP(9.99999999999999E+307,$I$2:I514)+1,"")</f>
        <v>320</v>
      </c>
      <c r="J515" s="30">
        <f>IF(AND(B515=J$1),LOOKUP(9.99999999999999E+307,$J$2:J514)+1,"")</f>
        <v>320</v>
      </c>
      <c r="K515" s="30">
        <f>IF(AND(B515=K$1),LOOKUP(9.99999999999999E+307,$K$2:K514)+1,"")</f>
        <v>320</v>
      </c>
      <c r="L515" s="30">
        <f>IF(AND(B515=L$1),LOOKUP(9.99999999999999E+307,$L$2:L514)+1,"")</f>
        <v>320</v>
      </c>
      <c r="M515" s="30">
        <f>IF(AND(B515=M$1),LOOKUP(9.99999999999999E+307,$M$2:M514)+1,"")</f>
        <v>320</v>
      </c>
      <c r="N515" s="30">
        <f>IF(AND($B515=N$1),LOOKUP(9.99999999999999E+307,$N$2:N514)+1,"")</f>
        <v>320</v>
      </c>
      <c r="O515" s="30">
        <f>IF(AND($B515=O$1),LOOKUP(9.99999999999999E+307,$O$2:O514)+1,"")</f>
        <v>320</v>
      </c>
      <c r="P515" s="30">
        <f>IF(AND($B515=P$1),LOOKUP(9.99999999999999E+307,$P$2:P514)+1,"")</f>
        <v>320</v>
      </c>
      <c r="Q515" s="30">
        <f>IF(AND($B515=Q$1),LOOKUP(9.99999999999999E+307,$Q$2:Q514)+1,"")</f>
        <v>320</v>
      </c>
      <c r="R515" s="30">
        <f>IF(AND($B515=R$1),LOOKUP(9.99999999999999E+307,$R$2:R514)+1,"")</f>
        <v>320</v>
      </c>
      <c r="S515" s="314"/>
      <c r="T515" s="274"/>
      <c r="U515" s="274"/>
      <c r="Z515" s="258" t="str">
        <f t="shared" si="52"/>
        <v/>
      </c>
      <c r="AA515" s="258" t="str">
        <f t="shared" si="53"/>
        <v/>
      </c>
      <c r="AB515" s="259">
        <f t="shared" ref="AB515:AB578" si="54">COUNTIF($C$3:$C$2002,C515)</f>
        <v>0</v>
      </c>
      <c r="AC515" s="259">
        <f t="shared" ref="AC515:AC578" si="55">SUMPRODUCT(--(E515&amp;F515=$E$3:$E$2002&amp;$F$3:$F$2002))</f>
        <v>1807</v>
      </c>
      <c r="AD515" s="260" t="str">
        <f t="shared" ref="AD515:AD578" si="56">IF(D515="เด็กชาย",1,IF(D515="นาย",1,IF(D515="เด็กหญิง",2,IF(D515="นางสาว",2,IF(D515="ด.ช.",1,IF(D515="ด.ญ.",2,IF(D515="น.ส.",2,"")))))))</f>
        <v/>
      </c>
      <c r="AE515" s="253" t="str">
        <f t="shared" ref="AE515:AE578" si="57">CONCATENATE(B515,"-",AD515)</f>
        <v>-</v>
      </c>
    </row>
    <row r="516" spans="1:31" ht="20.100000000000001" customHeight="1" x14ac:dyDescent="0.5">
      <c r="A516" s="30">
        <v>514</v>
      </c>
      <c r="B516" s="238"/>
      <c r="C516" s="261"/>
      <c r="D516" s="261"/>
      <c r="E516" s="270"/>
      <c r="F516" s="270"/>
      <c r="G516" s="257" t="str">
        <f t="shared" ref="G516:G579" si="58">B516&amp;C516</f>
        <v/>
      </c>
      <c r="H516" s="30" t="str">
        <f>IF(AND(S516=H$1),LOOKUP(9.99999999999999E+307,$H$2:H515)+1,"")</f>
        <v/>
      </c>
      <c r="I516" s="30">
        <f>IF(AND(B516=I$1),LOOKUP(9.99999999999999E+307,$I$2:I515)+1,"")</f>
        <v>321</v>
      </c>
      <c r="J516" s="30">
        <f>IF(AND(B516=J$1),LOOKUP(9.99999999999999E+307,$J$2:J515)+1,"")</f>
        <v>321</v>
      </c>
      <c r="K516" s="30">
        <f>IF(AND(B516=K$1),LOOKUP(9.99999999999999E+307,$K$2:K515)+1,"")</f>
        <v>321</v>
      </c>
      <c r="L516" s="30">
        <f>IF(AND(B516=L$1),LOOKUP(9.99999999999999E+307,$L$2:L515)+1,"")</f>
        <v>321</v>
      </c>
      <c r="M516" s="30">
        <f>IF(AND(B516=M$1),LOOKUP(9.99999999999999E+307,$M$2:M515)+1,"")</f>
        <v>321</v>
      </c>
      <c r="N516" s="30">
        <f>IF(AND($B516=N$1),LOOKUP(9.99999999999999E+307,$N$2:N515)+1,"")</f>
        <v>321</v>
      </c>
      <c r="O516" s="30">
        <f>IF(AND($B516=O$1),LOOKUP(9.99999999999999E+307,$O$2:O515)+1,"")</f>
        <v>321</v>
      </c>
      <c r="P516" s="30">
        <f>IF(AND($B516=P$1),LOOKUP(9.99999999999999E+307,$P$2:P515)+1,"")</f>
        <v>321</v>
      </c>
      <c r="Q516" s="30">
        <f>IF(AND($B516=Q$1),LOOKUP(9.99999999999999E+307,$Q$2:Q515)+1,"")</f>
        <v>321</v>
      </c>
      <c r="R516" s="30">
        <f>IF(AND($B516=R$1),LOOKUP(9.99999999999999E+307,$R$2:R515)+1,"")</f>
        <v>321</v>
      </c>
      <c r="S516" s="314"/>
      <c r="T516" s="274"/>
      <c r="U516" s="274"/>
      <c r="Z516" s="258" t="str">
        <f t="shared" ref="Z516:Z579" si="59">IF(AC516=2,"นักเรียนซ้ำ","")</f>
        <v/>
      </c>
      <c r="AA516" s="258" t="str">
        <f t="shared" ref="AA516:AA579" si="60">IF(AB516=2,"เลขประจำตัวซ้ำ","")</f>
        <v/>
      </c>
      <c r="AB516" s="259">
        <f t="shared" si="54"/>
        <v>0</v>
      </c>
      <c r="AC516" s="259">
        <f t="shared" si="55"/>
        <v>1807</v>
      </c>
      <c r="AD516" s="260" t="str">
        <f t="shared" si="56"/>
        <v/>
      </c>
      <c r="AE516" s="253" t="str">
        <f t="shared" si="57"/>
        <v>-</v>
      </c>
    </row>
    <row r="517" spans="1:31" ht="20.100000000000001" customHeight="1" x14ac:dyDescent="0.5">
      <c r="A517" s="30">
        <v>515</v>
      </c>
      <c r="B517" s="238"/>
      <c r="C517" s="261"/>
      <c r="D517" s="261"/>
      <c r="E517" s="270"/>
      <c r="F517" s="270"/>
      <c r="G517" s="257" t="str">
        <f t="shared" si="58"/>
        <v/>
      </c>
      <c r="H517" s="30" t="str">
        <f>IF(AND(S517=H$1),LOOKUP(9.99999999999999E+307,$H$2:H516)+1,"")</f>
        <v/>
      </c>
      <c r="I517" s="30">
        <f>IF(AND(B517=I$1),LOOKUP(9.99999999999999E+307,$I$2:I516)+1,"")</f>
        <v>322</v>
      </c>
      <c r="J517" s="30">
        <f>IF(AND(B517=J$1),LOOKUP(9.99999999999999E+307,$J$2:J516)+1,"")</f>
        <v>322</v>
      </c>
      <c r="K517" s="30">
        <f>IF(AND(B517=K$1),LOOKUP(9.99999999999999E+307,$K$2:K516)+1,"")</f>
        <v>322</v>
      </c>
      <c r="L517" s="30">
        <f>IF(AND(B517=L$1),LOOKUP(9.99999999999999E+307,$L$2:L516)+1,"")</f>
        <v>322</v>
      </c>
      <c r="M517" s="30">
        <f>IF(AND(B517=M$1),LOOKUP(9.99999999999999E+307,$M$2:M516)+1,"")</f>
        <v>322</v>
      </c>
      <c r="N517" s="30">
        <f>IF(AND($B517=N$1),LOOKUP(9.99999999999999E+307,$N$2:N516)+1,"")</f>
        <v>322</v>
      </c>
      <c r="O517" s="30">
        <f>IF(AND($B517=O$1),LOOKUP(9.99999999999999E+307,$O$2:O516)+1,"")</f>
        <v>322</v>
      </c>
      <c r="P517" s="30">
        <f>IF(AND($B517=P$1),LOOKUP(9.99999999999999E+307,$P$2:P516)+1,"")</f>
        <v>322</v>
      </c>
      <c r="Q517" s="30">
        <f>IF(AND($B517=Q$1),LOOKUP(9.99999999999999E+307,$Q$2:Q516)+1,"")</f>
        <v>322</v>
      </c>
      <c r="R517" s="30">
        <f>IF(AND($B517=R$1),LOOKUP(9.99999999999999E+307,$R$2:R516)+1,"")</f>
        <v>322</v>
      </c>
      <c r="S517" s="314"/>
      <c r="T517" s="274"/>
      <c r="U517" s="274"/>
      <c r="Z517" s="258" t="str">
        <f t="shared" si="59"/>
        <v/>
      </c>
      <c r="AA517" s="258" t="str">
        <f t="shared" si="60"/>
        <v/>
      </c>
      <c r="AB517" s="259">
        <f t="shared" si="54"/>
        <v>0</v>
      </c>
      <c r="AC517" s="259">
        <f t="shared" si="55"/>
        <v>1807</v>
      </c>
      <c r="AD517" s="260" t="str">
        <f t="shared" si="56"/>
        <v/>
      </c>
      <c r="AE517" s="253" t="str">
        <f t="shared" si="57"/>
        <v>-</v>
      </c>
    </row>
    <row r="518" spans="1:31" ht="20.100000000000001" customHeight="1" x14ac:dyDescent="0.5">
      <c r="A518" s="30">
        <v>516</v>
      </c>
      <c r="B518" s="238"/>
      <c r="C518" s="261"/>
      <c r="D518" s="261"/>
      <c r="E518" s="270"/>
      <c r="F518" s="270"/>
      <c r="G518" s="257" t="str">
        <f t="shared" si="58"/>
        <v/>
      </c>
      <c r="H518" s="30" t="str">
        <f>IF(AND(S518=H$1),LOOKUP(9.99999999999999E+307,$H$2:H517)+1,"")</f>
        <v/>
      </c>
      <c r="I518" s="30">
        <f>IF(AND(B518=I$1),LOOKUP(9.99999999999999E+307,$I$2:I517)+1,"")</f>
        <v>323</v>
      </c>
      <c r="J518" s="30">
        <f>IF(AND(B518=J$1),LOOKUP(9.99999999999999E+307,$J$2:J517)+1,"")</f>
        <v>323</v>
      </c>
      <c r="K518" s="30">
        <f>IF(AND(B518=K$1),LOOKUP(9.99999999999999E+307,$K$2:K517)+1,"")</f>
        <v>323</v>
      </c>
      <c r="L518" s="30">
        <f>IF(AND(B518=L$1),LOOKUP(9.99999999999999E+307,$L$2:L517)+1,"")</f>
        <v>323</v>
      </c>
      <c r="M518" s="30">
        <f>IF(AND(B518=M$1),LOOKUP(9.99999999999999E+307,$M$2:M517)+1,"")</f>
        <v>323</v>
      </c>
      <c r="N518" s="30">
        <f>IF(AND($B518=N$1),LOOKUP(9.99999999999999E+307,$N$2:N517)+1,"")</f>
        <v>323</v>
      </c>
      <c r="O518" s="30">
        <f>IF(AND($B518=O$1),LOOKUP(9.99999999999999E+307,$O$2:O517)+1,"")</f>
        <v>323</v>
      </c>
      <c r="P518" s="30">
        <f>IF(AND($B518=P$1),LOOKUP(9.99999999999999E+307,$P$2:P517)+1,"")</f>
        <v>323</v>
      </c>
      <c r="Q518" s="30">
        <f>IF(AND($B518=Q$1),LOOKUP(9.99999999999999E+307,$Q$2:Q517)+1,"")</f>
        <v>323</v>
      </c>
      <c r="R518" s="30">
        <f>IF(AND($B518=R$1),LOOKUP(9.99999999999999E+307,$R$2:R517)+1,"")</f>
        <v>323</v>
      </c>
      <c r="S518" s="314"/>
      <c r="T518" s="274"/>
      <c r="U518" s="274"/>
      <c r="Z518" s="258" t="str">
        <f t="shared" si="59"/>
        <v/>
      </c>
      <c r="AA518" s="258" t="str">
        <f t="shared" si="60"/>
        <v/>
      </c>
      <c r="AB518" s="259">
        <f t="shared" si="54"/>
        <v>0</v>
      </c>
      <c r="AC518" s="259">
        <f t="shared" si="55"/>
        <v>1807</v>
      </c>
      <c r="AD518" s="260" t="str">
        <f t="shared" si="56"/>
        <v/>
      </c>
      <c r="AE518" s="253" t="str">
        <f t="shared" si="57"/>
        <v>-</v>
      </c>
    </row>
    <row r="519" spans="1:31" ht="20.100000000000001" customHeight="1" x14ac:dyDescent="0.5">
      <c r="A519" s="30">
        <v>517</v>
      </c>
      <c r="B519" s="238"/>
      <c r="C519" s="261"/>
      <c r="D519" s="261"/>
      <c r="E519" s="270"/>
      <c r="F519" s="270"/>
      <c r="G519" s="257" t="str">
        <f t="shared" si="58"/>
        <v/>
      </c>
      <c r="H519" s="30" t="str">
        <f>IF(AND(S519=H$1),LOOKUP(9.99999999999999E+307,$H$2:H518)+1,"")</f>
        <v/>
      </c>
      <c r="I519" s="30">
        <f>IF(AND(B519=I$1),LOOKUP(9.99999999999999E+307,$I$2:I518)+1,"")</f>
        <v>324</v>
      </c>
      <c r="J519" s="30">
        <f>IF(AND(B519=J$1),LOOKUP(9.99999999999999E+307,$J$2:J518)+1,"")</f>
        <v>324</v>
      </c>
      <c r="K519" s="30">
        <f>IF(AND(B519=K$1),LOOKUP(9.99999999999999E+307,$K$2:K518)+1,"")</f>
        <v>324</v>
      </c>
      <c r="L519" s="30">
        <f>IF(AND(B519=L$1),LOOKUP(9.99999999999999E+307,$L$2:L518)+1,"")</f>
        <v>324</v>
      </c>
      <c r="M519" s="30">
        <f>IF(AND(B519=M$1),LOOKUP(9.99999999999999E+307,$M$2:M518)+1,"")</f>
        <v>324</v>
      </c>
      <c r="N519" s="30">
        <f>IF(AND($B519=N$1),LOOKUP(9.99999999999999E+307,$N$2:N518)+1,"")</f>
        <v>324</v>
      </c>
      <c r="O519" s="30">
        <f>IF(AND($B519=O$1),LOOKUP(9.99999999999999E+307,$O$2:O518)+1,"")</f>
        <v>324</v>
      </c>
      <c r="P519" s="30">
        <f>IF(AND($B519=P$1),LOOKUP(9.99999999999999E+307,$P$2:P518)+1,"")</f>
        <v>324</v>
      </c>
      <c r="Q519" s="30">
        <f>IF(AND($B519=Q$1),LOOKUP(9.99999999999999E+307,$Q$2:Q518)+1,"")</f>
        <v>324</v>
      </c>
      <c r="R519" s="30">
        <f>IF(AND($B519=R$1),LOOKUP(9.99999999999999E+307,$R$2:R518)+1,"")</f>
        <v>324</v>
      </c>
      <c r="S519" s="314"/>
      <c r="T519" s="274"/>
      <c r="U519" s="274"/>
      <c r="Z519" s="258" t="str">
        <f t="shared" si="59"/>
        <v/>
      </c>
      <c r="AA519" s="258" t="str">
        <f t="shared" si="60"/>
        <v/>
      </c>
      <c r="AB519" s="259">
        <f t="shared" si="54"/>
        <v>0</v>
      </c>
      <c r="AC519" s="259">
        <f t="shared" si="55"/>
        <v>1807</v>
      </c>
      <c r="AD519" s="260" t="str">
        <f t="shared" si="56"/>
        <v/>
      </c>
      <c r="AE519" s="253" t="str">
        <f t="shared" si="57"/>
        <v>-</v>
      </c>
    </row>
    <row r="520" spans="1:31" ht="20.100000000000001" customHeight="1" x14ac:dyDescent="0.5">
      <c r="A520" s="30">
        <v>518</v>
      </c>
      <c r="B520" s="238"/>
      <c r="C520" s="261"/>
      <c r="D520" s="261"/>
      <c r="E520" s="270"/>
      <c r="F520" s="270"/>
      <c r="G520" s="257" t="str">
        <f t="shared" si="58"/>
        <v/>
      </c>
      <c r="H520" s="30" t="str">
        <f>IF(AND(S520=H$1),LOOKUP(9.99999999999999E+307,$H$2:H519)+1,"")</f>
        <v/>
      </c>
      <c r="I520" s="30">
        <f>IF(AND(B520=I$1),LOOKUP(9.99999999999999E+307,$I$2:I519)+1,"")</f>
        <v>325</v>
      </c>
      <c r="J520" s="30">
        <f>IF(AND(B520=J$1),LOOKUP(9.99999999999999E+307,$J$2:J519)+1,"")</f>
        <v>325</v>
      </c>
      <c r="K520" s="30">
        <f>IF(AND(B520=K$1),LOOKUP(9.99999999999999E+307,$K$2:K519)+1,"")</f>
        <v>325</v>
      </c>
      <c r="L520" s="30">
        <f>IF(AND(B520=L$1),LOOKUP(9.99999999999999E+307,$L$2:L519)+1,"")</f>
        <v>325</v>
      </c>
      <c r="M520" s="30">
        <f>IF(AND(B520=M$1),LOOKUP(9.99999999999999E+307,$M$2:M519)+1,"")</f>
        <v>325</v>
      </c>
      <c r="N520" s="30">
        <f>IF(AND($B520=N$1),LOOKUP(9.99999999999999E+307,$N$2:N519)+1,"")</f>
        <v>325</v>
      </c>
      <c r="O520" s="30">
        <f>IF(AND($B520=O$1),LOOKUP(9.99999999999999E+307,$O$2:O519)+1,"")</f>
        <v>325</v>
      </c>
      <c r="P520" s="30">
        <f>IF(AND($B520=P$1),LOOKUP(9.99999999999999E+307,$P$2:P519)+1,"")</f>
        <v>325</v>
      </c>
      <c r="Q520" s="30">
        <f>IF(AND($B520=Q$1),LOOKUP(9.99999999999999E+307,$Q$2:Q519)+1,"")</f>
        <v>325</v>
      </c>
      <c r="R520" s="30">
        <f>IF(AND($B520=R$1),LOOKUP(9.99999999999999E+307,$R$2:R519)+1,"")</f>
        <v>325</v>
      </c>
      <c r="S520" s="314"/>
      <c r="T520" s="274"/>
      <c r="U520" s="274"/>
      <c r="Z520" s="258" t="str">
        <f t="shared" si="59"/>
        <v/>
      </c>
      <c r="AA520" s="258" t="str">
        <f t="shared" si="60"/>
        <v/>
      </c>
      <c r="AB520" s="259">
        <f t="shared" si="54"/>
        <v>0</v>
      </c>
      <c r="AC520" s="259">
        <f t="shared" si="55"/>
        <v>1807</v>
      </c>
      <c r="AD520" s="260" t="str">
        <f t="shared" si="56"/>
        <v/>
      </c>
      <c r="AE520" s="253" t="str">
        <f t="shared" si="57"/>
        <v>-</v>
      </c>
    </row>
    <row r="521" spans="1:31" ht="20.100000000000001" customHeight="1" x14ac:dyDescent="0.5">
      <c r="A521" s="30">
        <v>519</v>
      </c>
      <c r="B521" s="238"/>
      <c r="C521" s="261"/>
      <c r="D521" s="261"/>
      <c r="E521" s="270"/>
      <c r="F521" s="270"/>
      <c r="G521" s="257" t="str">
        <f t="shared" si="58"/>
        <v/>
      </c>
      <c r="H521" s="30" t="str">
        <f>IF(AND(S521=H$1),LOOKUP(9.99999999999999E+307,$H$2:H520)+1,"")</f>
        <v/>
      </c>
      <c r="I521" s="30">
        <f>IF(AND(B521=I$1),LOOKUP(9.99999999999999E+307,$I$2:I520)+1,"")</f>
        <v>326</v>
      </c>
      <c r="J521" s="30">
        <f>IF(AND(B521=J$1),LOOKUP(9.99999999999999E+307,$J$2:J520)+1,"")</f>
        <v>326</v>
      </c>
      <c r="K521" s="30">
        <f>IF(AND(B521=K$1),LOOKUP(9.99999999999999E+307,$K$2:K520)+1,"")</f>
        <v>326</v>
      </c>
      <c r="L521" s="30">
        <f>IF(AND(B521=L$1),LOOKUP(9.99999999999999E+307,$L$2:L520)+1,"")</f>
        <v>326</v>
      </c>
      <c r="M521" s="30">
        <f>IF(AND(B521=M$1),LOOKUP(9.99999999999999E+307,$M$2:M520)+1,"")</f>
        <v>326</v>
      </c>
      <c r="N521" s="30">
        <f>IF(AND($B521=N$1),LOOKUP(9.99999999999999E+307,$N$2:N520)+1,"")</f>
        <v>326</v>
      </c>
      <c r="O521" s="30">
        <f>IF(AND($B521=O$1),LOOKUP(9.99999999999999E+307,$O$2:O520)+1,"")</f>
        <v>326</v>
      </c>
      <c r="P521" s="30">
        <f>IF(AND($B521=P$1),LOOKUP(9.99999999999999E+307,$P$2:P520)+1,"")</f>
        <v>326</v>
      </c>
      <c r="Q521" s="30">
        <f>IF(AND($B521=Q$1),LOOKUP(9.99999999999999E+307,$Q$2:Q520)+1,"")</f>
        <v>326</v>
      </c>
      <c r="R521" s="30">
        <f>IF(AND($B521=R$1),LOOKUP(9.99999999999999E+307,$R$2:R520)+1,"")</f>
        <v>326</v>
      </c>
      <c r="S521" s="314"/>
      <c r="T521" s="274"/>
      <c r="U521" s="274"/>
      <c r="Z521" s="258" t="str">
        <f t="shared" si="59"/>
        <v/>
      </c>
      <c r="AA521" s="258" t="str">
        <f t="shared" si="60"/>
        <v/>
      </c>
      <c r="AB521" s="259">
        <f t="shared" si="54"/>
        <v>0</v>
      </c>
      <c r="AC521" s="259">
        <f t="shared" si="55"/>
        <v>1807</v>
      </c>
      <c r="AD521" s="260" t="str">
        <f t="shared" si="56"/>
        <v/>
      </c>
      <c r="AE521" s="253" t="str">
        <f t="shared" si="57"/>
        <v>-</v>
      </c>
    </row>
    <row r="522" spans="1:31" ht="20.100000000000001" customHeight="1" x14ac:dyDescent="0.5">
      <c r="A522" s="30">
        <v>520</v>
      </c>
      <c r="B522" s="238"/>
      <c r="C522" s="261"/>
      <c r="D522" s="261"/>
      <c r="E522" s="270"/>
      <c r="F522" s="270"/>
      <c r="G522" s="257" t="str">
        <f t="shared" si="58"/>
        <v/>
      </c>
      <c r="H522" s="30" t="str">
        <f>IF(AND(S522=H$1),LOOKUP(9.99999999999999E+307,$H$2:H521)+1,"")</f>
        <v/>
      </c>
      <c r="I522" s="30">
        <f>IF(AND(B522=I$1),LOOKUP(9.99999999999999E+307,$I$2:I521)+1,"")</f>
        <v>327</v>
      </c>
      <c r="J522" s="30">
        <f>IF(AND(B522=J$1),LOOKUP(9.99999999999999E+307,$J$2:J521)+1,"")</f>
        <v>327</v>
      </c>
      <c r="K522" s="30">
        <f>IF(AND(B522=K$1),LOOKUP(9.99999999999999E+307,$K$2:K521)+1,"")</f>
        <v>327</v>
      </c>
      <c r="L522" s="30">
        <f>IF(AND(B522=L$1),LOOKUP(9.99999999999999E+307,$L$2:L521)+1,"")</f>
        <v>327</v>
      </c>
      <c r="M522" s="30">
        <f>IF(AND(B522=M$1),LOOKUP(9.99999999999999E+307,$M$2:M521)+1,"")</f>
        <v>327</v>
      </c>
      <c r="N522" s="30">
        <f>IF(AND($B522=N$1),LOOKUP(9.99999999999999E+307,$N$2:N521)+1,"")</f>
        <v>327</v>
      </c>
      <c r="O522" s="30">
        <f>IF(AND($B522=O$1),LOOKUP(9.99999999999999E+307,$O$2:O521)+1,"")</f>
        <v>327</v>
      </c>
      <c r="P522" s="30">
        <f>IF(AND($B522=P$1),LOOKUP(9.99999999999999E+307,$P$2:P521)+1,"")</f>
        <v>327</v>
      </c>
      <c r="Q522" s="30">
        <f>IF(AND($B522=Q$1),LOOKUP(9.99999999999999E+307,$Q$2:Q521)+1,"")</f>
        <v>327</v>
      </c>
      <c r="R522" s="30">
        <f>IF(AND($B522=R$1),LOOKUP(9.99999999999999E+307,$R$2:R521)+1,"")</f>
        <v>327</v>
      </c>
      <c r="S522" s="314"/>
      <c r="T522" s="274"/>
      <c r="U522" s="274"/>
      <c r="Z522" s="258" t="str">
        <f t="shared" si="59"/>
        <v/>
      </c>
      <c r="AA522" s="258" t="str">
        <f t="shared" si="60"/>
        <v/>
      </c>
      <c r="AB522" s="259">
        <f t="shared" si="54"/>
        <v>0</v>
      </c>
      <c r="AC522" s="259">
        <f t="shared" si="55"/>
        <v>1807</v>
      </c>
      <c r="AD522" s="260" t="str">
        <f t="shared" si="56"/>
        <v/>
      </c>
      <c r="AE522" s="253" t="str">
        <f t="shared" si="57"/>
        <v>-</v>
      </c>
    </row>
    <row r="523" spans="1:31" ht="20.100000000000001" customHeight="1" x14ac:dyDescent="0.5">
      <c r="A523" s="30">
        <v>521</v>
      </c>
      <c r="B523" s="238"/>
      <c r="C523" s="261"/>
      <c r="D523" s="261"/>
      <c r="E523" s="270"/>
      <c r="F523" s="270"/>
      <c r="G523" s="257" t="str">
        <f t="shared" si="58"/>
        <v/>
      </c>
      <c r="H523" s="30" t="str">
        <f>IF(AND(S523=H$1),LOOKUP(9.99999999999999E+307,$H$2:H522)+1,"")</f>
        <v/>
      </c>
      <c r="I523" s="30">
        <f>IF(AND(B523=I$1),LOOKUP(9.99999999999999E+307,$I$2:I522)+1,"")</f>
        <v>328</v>
      </c>
      <c r="J523" s="30">
        <f>IF(AND(B523=J$1),LOOKUP(9.99999999999999E+307,$J$2:J522)+1,"")</f>
        <v>328</v>
      </c>
      <c r="K523" s="30">
        <f>IF(AND(B523=K$1),LOOKUP(9.99999999999999E+307,$K$2:K522)+1,"")</f>
        <v>328</v>
      </c>
      <c r="L523" s="30">
        <f>IF(AND(B523=L$1),LOOKUP(9.99999999999999E+307,$L$2:L522)+1,"")</f>
        <v>328</v>
      </c>
      <c r="M523" s="30">
        <f>IF(AND(B523=M$1),LOOKUP(9.99999999999999E+307,$M$2:M522)+1,"")</f>
        <v>328</v>
      </c>
      <c r="N523" s="30">
        <f>IF(AND($B523=N$1),LOOKUP(9.99999999999999E+307,$N$2:N522)+1,"")</f>
        <v>328</v>
      </c>
      <c r="O523" s="30">
        <f>IF(AND($B523=O$1),LOOKUP(9.99999999999999E+307,$O$2:O522)+1,"")</f>
        <v>328</v>
      </c>
      <c r="P523" s="30">
        <f>IF(AND($B523=P$1),LOOKUP(9.99999999999999E+307,$P$2:P522)+1,"")</f>
        <v>328</v>
      </c>
      <c r="Q523" s="30">
        <f>IF(AND($B523=Q$1),LOOKUP(9.99999999999999E+307,$Q$2:Q522)+1,"")</f>
        <v>328</v>
      </c>
      <c r="R523" s="30">
        <f>IF(AND($B523=R$1),LOOKUP(9.99999999999999E+307,$R$2:R522)+1,"")</f>
        <v>328</v>
      </c>
      <c r="S523" s="314"/>
      <c r="T523" s="274"/>
      <c r="U523" s="274"/>
      <c r="Z523" s="258" t="str">
        <f t="shared" si="59"/>
        <v/>
      </c>
      <c r="AA523" s="258" t="str">
        <f t="shared" si="60"/>
        <v/>
      </c>
      <c r="AB523" s="259">
        <f t="shared" si="54"/>
        <v>0</v>
      </c>
      <c r="AC523" s="259">
        <f t="shared" si="55"/>
        <v>1807</v>
      </c>
      <c r="AD523" s="260" t="str">
        <f t="shared" si="56"/>
        <v/>
      </c>
      <c r="AE523" s="253" t="str">
        <f t="shared" si="57"/>
        <v>-</v>
      </c>
    </row>
    <row r="524" spans="1:31" ht="20.100000000000001" customHeight="1" x14ac:dyDescent="0.5">
      <c r="A524" s="30">
        <v>522</v>
      </c>
      <c r="B524" s="238"/>
      <c r="C524" s="261"/>
      <c r="D524" s="261"/>
      <c r="E524" s="270"/>
      <c r="F524" s="270"/>
      <c r="G524" s="257" t="str">
        <f t="shared" si="58"/>
        <v/>
      </c>
      <c r="H524" s="30" t="str">
        <f>IF(AND(S524=H$1),LOOKUP(9.99999999999999E+307,$H$2:H523)+1,"")</f>
        <v/>
      </c>
      <c r="I524" s="30">
        <f>IF(AND(B524=I$1),LOOKUP(9.99999999999999E+307,$I$2:I523)+1,"")</f>
        <v>329</v>
      </c>
      <c r="J524" s="30">
        <f>IF(AND(B524=J$1),LOOKUP(9.99999999999999E+307,$J$2:J523)+1,"")</f>
        <v>329</v>
      </c>
      <c r="K524" s="30">
        <f>IF(AND(B524=K$1),LOOKUP(9.99999999999999E+307,$K$2:K523)+1,"")</f>
        <v>329</v>
      </c>
      <c r="L524" s="30">
        <f>IF(AND(B524=L$1),LOOKUP(9.99999999999999E+307,$L$2:L523)+1,"")</f>
        <v>329</v>
      </c>
      <c r="M524" s="30">
        <f>IF(AND(B524=M$1),LOOKUP(9.99999999999999E+307,$M$2:M523)+1,"")</f>
        <v>329</v>
      </c>
      <c r="N524" s="30">
        <f>IF(AND($B524=N$1),LOOKUP(9.99999999999999E+307,$N$2:N523)+1,"")</f>
        <v>329</v>
      </c>
      <c r="O524" s="30">
        <f>IF(AND($B524=O$1),LOOKUP(9.99999999999999E+307,$O$2:O523)+1,"")</f>
        <v>329</v>
      </c>
      <c r="P524" s="30">
        <f>IF(AND($B524=P$1),LOOKUP(9.99999999999999E+307,$P$2:P523)+1,"")</f>
        <v>329</v>
      </c>
      <c r="Q524" s="30">
        <f>IF(AND($B524=Q$1),LOOKUP(9.99999999999999E+307,$Q$2:Q523)+1,"")</f>
        <v>329</v>
      </c>
      <c r="R524" s="30">
        <f>IF(AND($B524=R$1),LOOKUP(9.99999999999999E+307,$R$2:R523)+1,"")</f>
        <v>329</v>
      </c>
      <c r="S524" s="314"/>
      <c r="T524" s="274"/>
      <c r="U524" s="274"/>
      <c r="Z524" s="258" t="str">
        <f t="shared" si="59"/>
        <v/>
      </c>
      <c r="AA524" s="258" t="str">
        <f t="shared" si="60"/>
        <v/>
      </c>
      <c r="AB524" s="259">
        <f t="shared" si="54"/>
        <v>0</v>
      </c>
      <c r="AC524" s="259">
        <f t="shared" si="55"/>
        <v>1807</v>
      </c>
      <c r="AD524" s="260" t="str">
        <f t="shared" si="56"/>
        <v/>
      </c>
      <c r="AE524" s="253" t="str">
        <f t="shared" si="57"/>
        <v>-</v>
      </c>
    </row>
    <row r="525" spans="1:31" ht="20.100000000000001" customHeight="1" x14ac:dyDescent="0.5">
      <c r="A525" s="30">
        <v>523</v>
      </c>
      <c r="B525" s="238"/>
      <c r="C525" s="261"/>
      <c r="D525" s="261"/>
      <c r="E525" s="270"/>
      <c r="F525" s="270"/>
      <c r="G525" s="257" t="str">
        <f t="shared" si="58"/>
        <v/>
      </c>
      <c r="H525" s="30" t="str">
        <f>IF(AND(S525=H$1),LOOKUP(9.99999999999999E+307,$H$2:H524)+1,"")</f>
        <v/>
      </c>
      <c r="I525" s="30">
        <f>IF(AND(B525=I$1),LOOKUP(9.99999999999999E+307,$I$2:I524)+1,"")</f>
        <v>330</v>
      </c>
      <c r="J525" s="30">
        <f>IF(AND(B525=J$1),LOOKUP(9.99999999999999E+307,$J$2:J524)+1,"")</f>
        <v>330</v>
      </c>
      <c r="K525" s="30">
        <f>IF(AND(B525=K$1),LOOKUP(9.99999999999999E+307,$K$2:K524)+1,"")</f>
        <v>330</v>
      </c>
      <c r="L525" s="30">
        <f>IF(AND(B525=L$1),LOOKUP(9.99999999999999E+307,$L$2:L524)+1,"")</f>
        <v>330</v>
      </c>
      <c r="M525" s="30">
        <f>IF(AND(B525=M$1),LOOKUP(9.99999999999999E+307,$M$2:M524)+1,"")</f>
        <v>330</v>
      </c>
      <c r="N525" s="30">
        <f>IF(AND($B525=N$1),LOOKUP(9.99999999999999E+307,$N$2:N524)+1,"")</f>
        <v>330</v>
      </c>
      <c r="O525" s="30">
        <f>IF(AND($B525=O$1),LOOKUP(9.99999999999999E+307,$O$2:O524)+1,"")</f>
        <v>330</v>
      </c>
      <c r="P525" s="30">
        <f>IF(AND($B525=P$1),LOOKUP(9.99999999999999E+307,$P$2:P524)+1,"")</f>
        <v>330</v>
      </c>
      <c r="Q525" s="30">
        <f>IF(AND($B525=Q$1),LOOKUP(9.99999999999999E+307,$Q$2:Q524)+1,"")</f>
        <v>330</v>
      </c>
      <c r="R525" s="30">
        <f>IF(AND($B525=R$1),LOOKUP(9.99999999999999E+307,$R$2:R524)+1,"")</f>
        <v>330</v>
      </c>
      <c r="S525" s="314"/>
      <c r="T525" s="274"/>
      <c r="U525" s="274"/>
      <c r="Z525" s="258" t="str">
        <f t="shared" si="59"/>
        <v/>
      </c>
      <c r="AA525" s="258" t="str">
        <f t="shared" si="60"/>
        <v/>
      </c>
      <c r="AB525" s="259">
        <f t="shared" si="54"/>
        <v>0</v>
      </c>
      <c r="AC525" s="259">
        <f t="shared" si="55"/>
        <v>1807</v>
      </c>
      <c r="AD525" s="260" t="str">
        <f t="shared" si="56"/>
        <v/>
      </c>
      <c r="AE525" s="253" t="str">
        <f t="shared" si="57"/>
        <v>-</v>
      </c>
    </row>
    <row r="526" spans="1:31" ht="20.100000000000001" customHeight="1" x14ac:dyDescent="0.5">
      <c r="A526" s="30">
        <v>524</v>
      </c>
      <c r="B526" s="238"/>
      <c r="C526" s="261"/>
      <c r="D526" s="261"/>
      <c r="E526" s="270"/>
      <c r="F526" s="270"/>
      <c r="G526" s="257" t="str">
        <f t="shared" si="58"/>
        <v/>
      </c>
      <c r="H526" s="30" t="str">
        <f>IF(AND(S526=H$1),LOOKUP(9.99999999999999E+307,$H$2:H525)+1,"")</f>
        <v/>
      </c>
      <c r="I526" s="30">
        <f>IF(AND(B526=I$1),LOOKUP(9.99999999999999E+307,$I$2:I525)+1,"")</f>
        <v>331</v>
      </c>
      <c r="J526" s="30">
        <f>IF(AND(B526=J$1),LOOKUP(9.99999999999999E+307,$J$2:J525)+1,"")</f>
        <v>331</v>
      </c>
      <c r="K526" s="30">
        <f>IF(AND(B526=K$1),LOOKUP(9.99999999999999E+307,$K$2:K525)+1,"")</f>
        <v>331</v>
      </c>
      <c r="L526" s="30">
        <f>IF(AND(B526=L$1),LOOKUP(9.99999999999999E+307,$L$2:L525)+1,"")</f>
        <v>331</v>
      </c>
      <c r="M526" s="30">
        <f>IF(AND(B526=M$1),LOOKUP(9.99999999999999E+307,$M$2:M525)+1,"")</f>
        <v>331</v>
      </c>
      <c r="N526" s="30">
        <f>IF(AND($B526=N$1),LOOKUP(9.99999999999999E+307,$N$2:N525)+1,"")</f>
        <v>331</v>
      </c>
      <c r="O526" s="30">
        <f>IF(AND($B526=O$1),LOOKUP(9.99999999999999E+307,$O$2:O525)+1,"")</f>
        <v>331</v>
      </c>
      <c r="P526" s="30">
        <f>IF(AND($B526=P$1),LOOKUP(9.99999999999999E+307,$P$2:P525)+1,"")</f>
        <v>331</v>
      </c>
      <c r="Q526" s="30">
        <f>IF(AND($B526=Q$1),LOOKUP(9.99999999999999E+307,$Q$2:Q525)+1,"")</f>
        <v>331</v>
      </c>
      <c r="R526" s="30">
        <f>IF(AND($B526=R$1),LOOKUP(9.99999999999999E+307,$R$2:R525)+1,"")</f>
        <v>331</v>
      </c>
      <c r="S526" s="314"/>
      <c r="T526" s="274"/>
      <c r="U526" s="274"/>
      <c r="Z526" s="258" t="str">
        <f t="shared" si="59"/>
        <v/>
      </c>
      <c r="AA526" s="258" t="str">
        <f t="shared" si="60"/>
        <v/>
      </c>
      <c r="AB526" s="259">
        <f t="shared" si="54"/>
        <v>0</v>
      </c>
      <c r="AC526" s="259">
        <f t="shared" si="55"/>
        <v>1807</v>
      </c>
      <c r="AD526" s="260" t="str">
        <f t="shared" si="56"/>
        <v/>
      </c>
      <c r="AE526" s="253" t="str">
        <f t="shared" si="57"/>
        <v>-</v>
      </c>
    </row>
    <row r="527" spans="1:31" ht="20.100000000000001" customHeight="1" x14ac:dyDescent="0.5">
      <c r="A527" s="30">
        <v>525</v>
      </c>
      <c r="B527" s="238"/>
      <c r="C527" s="261"/>
      <c r="D527" s="261"/>
      <c r="E527" s="270"/>
      <c r="F527" s="270"/>
      <c r="G527" s="257" t="str">
        <f t="shared" si="58"/>
        <v/>
      </c>
      <c r="H527" s="30" t="str">
        <f>IF(AND(S527=H$1),LOOKUP(9.99999999999999E+307,$H$2:H526)+1,"")</f>
        <v/>
      </c>
      <c r="I527" s="30">
        <f>IF(AND(B527=I$1),LOOKUP(9.99999999999999E+307,$I$2:I526)+1,"")</f>
        <v>332</v>
      </c>
      <c r="J527" s="30">
        <f>IF(AND(B527=J$1),LOOKUP(9.99999999999999E+307,$J$2:J526)+1,"")</f>
        <v>332</v>
      </c>
      <c r="K527" s="30">
        <f>IF(AND(B527=K$1),LOOKUP(9.99999999999999E+307,$K$2:K526)+1,"")</f>
        <v>332</v>
      </c>
      <c r="L527" s="30">
        <f>IF(AND(B527=L$1),LOOKUP(9.99999999999999E+307,$L$2:L526)+1,"")</f>
        <v>332</v>
      </c>
      <c r="M527" s="30">
        <f>IF(AND(B527=M$1),LOOKUP(9.99999999999999E+307,$M$2:M526)+1,"")</f>
        <v>332</v>
      </c>
      <c r="N527" s="30">
        <f>IF(AND($B527=N$1),LOOKUP(9.99999999999999E+307,$N$2:N526)+1,"")</f>
        <v>332</v>
      </c>
      <c r="O527" s="30">
        <f>IF(AND($B527=O$1),LOOKUP(9.99999999999999E+307,$O$2:O526)+1,"")</f>
        <v>332</v>
      </c>
      <c r="P527" s="30">
        <f>IF(AND($B527=P$1),LOOKUP(9.99999999999999E+307,$P$2:P526)+1,"")</f>
        <v>332</v>
      </c>
      <c r="Q527" s="30">
        <f>IF(AND($B527=Q$1),LOOKUP(9.99999999999999E+307,$Q$2:Q526)+1,"")</f>
        <v>332</v>
      </c>
      <c r="R527" s="30">
        <f>IF(AND($B527=R$1),LOOKUP(9.99999999999999E+307,$R$2:R526)+1,"")</f>
        <v>332</v>
      </c>
      <c r="S527" s="314"/>
      <c r="T527" s="274"/>
      <c r="U527" s="274"/>
      <c r="Z527" s="258" t="str">
        <f t="shared" si="59"/>
        <v/>
      </c>
      <c r="AA527" s="258" t="str">
        <f t="shared" si="60"/>
        <v/>
      </c>
      <c r="AB527" s="259">
        <f t="shared" si="54"/>
        <v>0</v>
      </c>
      <c r="AC527" s="259">
        <f t="shared" si="55"/>
        <v>1807</v>
      </c>
      <c r="AD527" s="260" t="str">
        <f t="shared" si="56"/>
        <v/>
      </c>
      <c r="AE527" s="253" t="str">
        <f t="shared" si="57"/>
        <v>-</v>
      </c>
    </row>
    <row r="528" spans="1:31" ht="20.100000000000001" customHeight="1" x14ac:dyDescent="0.5">
      <c r="A528" s="30">
        <v>526</v>
      </c>
      <c r="B528" s="238"/>
      <c r="C528" s="261"/>
      <c r="D528" s="261"/>
      <c r="E528" s="270"/>
      <c r="F528" s="270"/>
      <c r="G528" s="257" t="str">
        <f t="shared" si="58"/>
        <v/>
      </c>
      <c r="H528" s="30" t="str">
        <f>IF(AND(S528=H$1),LOOKUP(9.99999999999999E+307,$H$2:H527)+1,"")</f>
        <v/>
      </c>
      <c r="I528" s="30">
        <f>IF(AND(B528=I$1),LOOKUP(9.99999999999999E+307,$I$2:I527)+1,"")</f>
        <v>333</v>
      </c>
      <c r="J528" s="30">
        <f>IF(AND(B528=J$1),LOOKUP(9.99999999999999E+307,$J$2:J527)+1,"")</f>
        <v>333</v>
      </c>
      <c r="K528" s="30">
        <f>IF(AND(B528=K$1),LOOKUP(9.99999999999999E+307,$K$2:K527)+1,"")</f>
        <v>333</v>
      </c>
      <c r="L528" s="30">
        <f>IF(AND(B528=L$1),LOOKUP(9.99999999999999E+307,$L$2:L527)+1,"")</f>
        <v>333</v>
      </c>
      <c r="M528" s="30">
        <f>IF(AND(B528=M$1),LOOKUP(9.99999999999999E+307,$M$2:M527)+1,"")</f>
        <v>333</v>
      </c>
      <c r="N528" s="30">
        <f>IF(AND($B528=N$1),LOOKUP(9.99999999999999E+307,$N$2:N527)+1,"")</f>
        <v>333</v>
      </c>
      <c r="O528" s="30">
        <f>IF(AND($B528=O$1),LOOKUP(9.99999999999999E+307,$O$2:O527)+1,"")</f>
        <v>333</v>
      </c>
      <c r="P528" s="30">
        <f>IF(AND($B528=P$1),LOOKUP(9.99999999999999E+307,$P$2:P527)+1,"")</f>
        <v>333</v>
      </c>
      <c r="Q528" s="30">
        <f>IF(AND($B528=Q$1),LOOKUP(9.99999999999999E+307,$Q$2:Q527)+1,"")</f>
        <v>333</v>
      </c>
      <c r="R528" s="30">
        <f>IF(AND($B528=R$1),LOOKUP(9.99999999999999E+307,$R$2:R527)+1,"")</f>
        <v>333</v>
      </c>
      <c r="S528" s="314"/>
      <c r="T528" s="274"/>
      <c r="U528" s="274"/>
      <c r="Z528" s="258" t="str">
        <f t="shared" si="59"/>
        <v/>
      </c>
      <c r="AA528" s="258" t="str">
        <f t="shared" si="60"/>
        <v/>
      </c>
      <c r="AB528" s="259">
        <f t="shared" si="54"/>
        <v>0</v>
      </c>
      <c r="AC528" s="259">
        <f t="shared" si="55"/>
        <v>1807</v>
      </c>
      <c r="AD528" s="260" t="str">
        <f t="shared" si="56"/>
        <v/>
      </c>
      <c r="AE528" s="253" t="str">
        <f t="shared" si="57"/>
        <v>-</v>
      </c>
    </row>
    <row r="529" spans="1:31" ht="20.100000000000001" customHeight="1" x14ac:dyDescent="0.5">
      <c r="A529" s="30">
        <v>527</v>
      </c>
      <c r="B529" s="238"/>
      <c r="C529" s="261"/>
      <c r="D529" s="261"/>
      <c r="E529" s="270"/>
      <c r="F529" s="270"/>
      <c r="G529" s="257" t="str">
        <f t="shared" si="58"/>
        <v/>
      </c>
      <c r="H529" s="30" t="str">
        <f>IF(AND(S529=H$1),LOOKUP(9.99999999999999E+307,$H$2:H528)+1,"")</f>
        <v/>
      </c>
      <c r="I529" s="30">
        <f>IF(AND(B529=I$1),LOOKUP(9.99999999999999E+307,$I$2:I528)+1,"")</f>
        <v>334</v>
      </c>
      <c r="J529" s="30">
        <f>IF(AND(B529=J$1),LOOKUP(9.99999999999999E+307,$J$2:J528)+1,"")</f>
        <v>334</v>
      </c>
      <c r="K529" s="30">
        <f>IF(AND(B529=K$1),LOOKUP(9.99999999999999E+307,$K$2:K528)+1,"")</f>
        <v>334</v>
      </c>
      <c r="L529" s="30">
        <f>IF(AND(B529=L$1),LOOKUP(9.99999999999999E+307,$L$2:L528)+1,"")</f>
        <v>334</v>
      </c>
      <c r="M529" s="30">
        <f>IF(AND(B529=M$1),LOOKUP(9.99999999999999E+307,$M$2:M528)+1,"")</f>
        <v>334</v>
      </c>
      <c r="N529" s="30">
        <f>IF(AND($B529=N$1),LOOKUP(9.99999999999999E+307,$N$2:N528)+1,"")</f>
        <v>334</v>
      </c>
      <c r="O529" s="30">
        <f>IF(AND($B529=O$1),LOOKUP(9.99999999999999E+307,$O$2:O528)+1,"")</f>
        <v>334</v>
      </c>
      <c r="P529" s="30">
        <f>IF(AND($B529=P$1),LOOKUP(9.99999999999999E+307,$P$2:P528)+1,"")</f>
        <v>334</v>
      </c>
      <c r="Q529" s="30">
        <f>IF(AND($B529=Q$1),LOOKUP(9.99999999999999E+307,$Q$2:Q528)+1,"")</f>
        <v>334</v>
      </c>
      <c r="R529" s="30">
        <f>IF(AND($B529=R$1),LOOKUP(9.99999999999999E+307,$R$2:R528)+1,"")</f>
        <v>334</v>
      </c>
      <c r="S529" s="314"/>
      <c r="T529" s="274"/>
      <c r="U529" s="274"/>
      <c r="Z529" s="258" t="str">
        <f t="shared" si="59"/>
        <v/>
      </c>
      <c r="AA529" s="258" t="str">
        <f t="shared" si="60"/>
        <v/>
      </c>
      <c r="AB529" s="259">
        <f t="shared" si="54"/>
        <v>0</v>
      </c>
      <c r="AC529" s="259">
        <f t="shared" si="55"/>
        <v>1807</v>
      </c>
      <c r="AD529" s="260" t="str">
        <f t="shared" si="56"/>
        <v/>
      </c>
      <c r="AE529" s="253" t="str">
        <f t="shared" si="57"/>
        <v>-</v>
      </c>
    </row>
    <row r="530" spans="1:31" ht="20.100000000000001" customHeight="1" x14ac:dyDescent="0.5">
      <c r="A530" s="30">
        <v>528</v>
      </c>
      <c r="B530" s="238"/>
      <c r="C530" s="261"/>
      <c r="D530" s="261"/>
      <c r="E530" s="270"/>
      <c r="F530" s="270"/>
      <c r="G530" s="257" t="str">
        <f t="shared" si="58"/>
        <v/>
      </c>
      <c r="H530" s="30" t="str">
        <f>IF(AND(S530=H$1),LOOKUP(9.99999999999999E+307,$H$2:H529)+1,"")</f>
        <v/>
      </c>
      <c r="I530" s="30">
        <f>IF(AND(B530=I$1),LOOKUP(9.99999999999999E+307,$I$2:I529)+1,"")</f>
        <v>335</v>
      </c>
      <c r="J530" s="30">
        <f>IF(AND(B530=J$1),LOOKUP(9.99999999999999E+307,$J$2:J529)+1,"")</f>
        <v>335</v>
      </c>
      <c r="K530" s="30">
        <f>IF(AND(B530=K$1),LOOKUP(9.99999999999999E+307,$K$2:K529)+1,"")</f>
        <v>335</v>
      </c>
      <c r="L530" s="30">
        <f>IF(AND(B530=L$1),LOOKUP(9.99999999999999E+307,$L$2:L529)+1,"")</f>
        <v>335</v>
      </c>
      <c r="M530" s="30">
        <f>IF(AND(B530=M$1),LOOKUP(9.99999999999999E+307,$M$2:M529)+1,"")</f>
        <v>335</v>
      </c>
      <c r="N530" s="30">
        <f>IF(AND($B530=N$1),LOOKUP(9.99999999999999E+307,$N$2:N529)+1,"")</f>
        <v>335</v>
      </c>
      <c r="O530" s="30">
        <f>IF(AND($B530=O$1),LOOKUP(9.99999999999999E+307,$O$2:O529)+1,"")</f>
        <v>335</v>
      </c>
      <c r="P530" s="30">
        <f>IF(AND($B530=P$1),LOOKUP(9.99999999999999E+307,$P$2:P529)+1,"")</f>
        <v>335</v>
      </c>
      <c r="Q530" s="30">
        <f>IF(AND($B530=Q$1),LOOKUP(9.99999999999999E+307,$Q$2:Q529)+1,"")</f>
        <v>335</v>
      </c>
      <c r="R530" s="30">
        <f>IF(AND($B530=R$1),LOOKUP(9.99999999999999E+307,$R$2:R529)+1,"")</f>
        <v>335</v>
      </c>
      <c r="S530" s="314"/>
      <c r="T530" s="274"/>
      <c r="U530" s="274"/>
      <c r="Z530" s="258" t="str">
        <f t="shared" si="59"/>
        <v/>
      </c>
      <c r="AA530" s="258" t="str">
        <f t="shared" si="60"/>
        <v/>
      </c>
      <c r="AB530" s="259">
        <f t="shared" si="54"/>
        <v>0</v>
      </c>
      <c r="AC530" s="259">
        <f t="shared" si="55"/>
        <v>1807</v>
      </c>
      <c r="AD530" s="260" t="str">
        <f t="shared" si="56"/>
        <v/>
      </c>
      <c r="AE530" s="253" t="str">
        <f t="shared" si="57"/>
        <v>-</v>
      </c>
    </row>
    <row r="531" spans="1:31" ht="20.100000000000001" customHeight="1" x14ac:dyDescent="0.5">
      <c r="A531" s="30">
        <v>529</v>
      </c>
      <c r="B531" s="238"/>
      <c r="C531" s="261"/>
      <c r="D531" s="261"/>
      <c r="E531" s="270"/>
      <c r="F531" s="270"/>
      <c r="G531" s="257" t="str">
        <f t="shared" si="58"/>
        <v/>
      </c>
      <c r="H531" s="30" t="str">
        <f>IF(AND(S531=H$1),LOOKUP(9.99999999999999E+307,$H$2:H530)+1,"")</f>
        <v/>
      </c>
      <c r="I531" s="30">
        <f>IF(AND(B531=I$1),LOOKUP(9.99999999999999E+307,$I$2:I530)+1,"")</f>
        <v>336</v>
      </c>
      <c r="J531" s="30">
        <f>IF(AND(B531=J$1),LOOKUP(9.99999999999999E+307,$J$2:J530)+1,"")</f>
        <v>336</v>
      </c>
      <c r="K531" s="30">
        <f>IF(AND(B531=K$1),LOOKUP(9.99999999999999E+307,$K$2:K530)+1,"")</f>
        <v>336</v>
      </c>
      <c r="L531" s="30">
        <f>IF(AND(B531=L$1),LOOKUP(9.99999999999999E+307,$L$2:L530)+1,"")</f>
        <v>336</v>
      </c>
      <c r="M531" s="30">
        <f>IF(AND(B531=M$1),LOOKUP(9.99999999999999E+307,$M$2:M530)+1,"")</f>
        <v>336</v>
      </c>
      <c r="N531" s="30">
        <f>IF(AND($B531=N$1),LOOKUP(9.99999999999999E+307,$N$2:N530)+1,"")</f>
        <v>336</v>
      </c>
      <c r="O531" s="30">
        <f>IF(AND($B531=O$1),LOOKUP(9.99999999999999E+307,$O$2:O530)+1,"")</f>
        <v>336</v>
      </c>
      <c r="P531" s="30">
        <f>IF(AND($B531=P$1),LOOKUP(9.99999999999999E+307,$P$2:P530)+1,"")</f>
        <v>336</v>
      </c>
      <c r="Q531" s="30">
        <f>IF(AND($B531=Q$1),LOOKUP(9.99999999999999E+307,$Q$2:Q530)+1,"")</f>
        <v>336</v>
      </c>
      <c r="R531" s="30">
        <f>IF(AND($B531=R$1),LOOKUP(9.99999999999999E+307,$R$2:R530)+1,"")</f>
        <v>336</v>
      </c>
      <c r="S531" s="314"/>
      <c r="T531" s="274"/>
      <c r="U531" s="274"/>
      <c r="Z531" s="258" t="str">
        <f t="shared" si="59"/>
        <v/>
      </c>
      <c r="AA531" s="258" t="str">
        <f t="shared" si="60"/>
        <v/>
      </c>
      <c r="AB531" s="259">
        <f t="shared" si="54"/>
        <v>0</v>
      </c>
      <c r="AC531" s="259">
        <f t="shared" si="55"/>
        <v>1807</v>
      </c>
      <c r="AD531" s="260" t="str">
        <f t="shared" si="56"/>
        <v/>
      </c>
      <c r="AE531" s="253" t="str">
        <f t="shared" si="57"/>
        <v>-</v>
      </c>
    </row>
    <row r="532" spans="1:31" ht="20.100000000000001" customHeight="1" x14ac:dyDescent="0.5">
      <c r="A532" s="30">
        <v>530</v>
      </c>
      <c r="B532" s="238"/>
      <c r="C532" s="261"/>
      <c r="D532" s="261"/>
      <c r="E532" s="270"/>
      <c r="F532" s="270"/>
      <c r="G532" s="257" t="str">
        <f t="shared" si="58"/>
        <v/>
      </c>
      <c r="H532" s="30" t="str">
        <f>IF(AND(S532=H$1),LOOKUP(9.99999999999999E+307,$H$2:H531)+1,"")</f>
        <v/>
      </c>
      <c r="I532" s="30">
        <f>IF(AND(B532=I$1),LOOKUP(9.99999999999999E+307,$I$2:I531)+1,"")</f>
        <v>337</v>
      </c>
      <c r="J532" s="30">
        <f>IF(AND(B532=J$1),LOOKUP(9.99999999999999E+307,$J$2:J531)+1,"")</f>
        <v>337</v>
      </c>
      <c r="K532" s="30">
        <f>IF(AND(B532=K$1),LOOKUP(9.99999999999999E+307,$K$2:K531)+1,"")</f>
        <v>337</v>
      </c>
      <c r="L532" s="30">
        <f>IF(AND(B532=L$1),LOOKUP(9.99999999999999E+307,$L$2:L531)+1,"")</f>
        <v>337</v>
      </c>
      <c r="M532" s="30">
        <f>IF(AND(B532=M$1),LOOKUP(9.99999999999999E+307,$M$2:M531)+1,"")</f>
        <v>337</v>
      </c>
      <c r="N532" s="30">
        <f>IF(AND($B532=N$1),LOOKUP(9.99999999999999E+307,$N$2:N531)+1,"")</f>
        <v>337</v>
      </c>
      <c r="O532" s="30">
        <f>IF(AND($B532=O$1),LOOKUP(9.99999999999999E+307,$O$2:O531)+1,"")</f>
        <v>337</v>
      </c>
      <c r="P532" s="30">
        <f>IF(AND($B532=P$1),LOOKUP(9.99999999999999E+307,$P$2:P531)+1,"")</f>
        <v>337</v>
      </c>
      <c r="Q532" s="30">
        <f>IF(AND($B532=Q$1),LOOKUP(9.99999999999999E+307,$Q$2:Q531)+1,"")</f>
        <v>337</v>
      </c>
      <c r="R532" s="30">
        <f>IF(AND($B532=R$1),LOOKUP(9.99999999999999E+307,$R$2:R531)+1,"")</f>
        <v>337</v>
      </c>
      <c r="S532" s="314"/>
      <c r="T532" s="274"/>
      <c r="U532" s="274"/>
      <c r="Z532" s="258" t="str">
        <f t="shared" si="59"/>
        <v/>
      </c>
      <c r="AA532" s="258" t="str">
        <f t="shared" si="60"/>
        <v/>
      </c>
      <c r="AB532" s="259">
        <f t="shared" si="54"/>
        <v>0</v>
      </c>
      <c r="AC532" s="259">
        <f t="shared" si="55"/>
        <v>1807</v>
      </c>
      <c r="AD532" s="260" t="str">
        <f t="shared" si="56"/>
        <v/>
      </c>
      <c r="AE532" s="253" t="str">
        <f t="shared" si="57"/>
        <v>-</v>
      </c>
    </row>
    <row r="533" spans="1:31" ht="20.100000000000001" customHeight="1" x14ac:dyDescent="0.5">
      <c r="A533" s="30">
        <v>531</v>
      </c>
      <c r="B533" s="238"/>
      <c r="C533" s="261"/>
      <c r="D533" s="261"/>
      <c r="E533" s="270"/>
      <c r="F533" s="270"/>
      <c r="G533" s="257" t="str">
        <f t="shared" si="58"/>
        <v/>
      </c>
      <c r="H533" s="30" t="str">
        <f>IF(AND(S533=H$1),LOOKUP(9.99999999999999E+307,$H$2:H532)+1,"")</f>
        <v/>
      </c>
      <c r="I533" s="30">
        <f>IF(AND(B533=I$1),LOOKUP(9.99999999999999E+307,$I$2:I532)+1,"")</f>
        <v>338</v>
      </c>
      <c r="J533" s="30">
        <f>IF(AND(B533=J$1),LOOKUP(9.99999999999999E+307,$J$2:J532)+1,"")</f>
        <v>338</v>
      </c>
      <c r="K533" s="30">
        <f>IF(AND(B533=K$1),LOOKUP(9.99999999999999E+307,$K$2:K532)+1,"")</f>
        <v>338</v>
      </c>
      <c r="L533" s="30">
        <f>IF(AND(B533=L$1),LOOKUP(9.99999999999999E+307,$L$2:L532)+1,"")</f>
        <v>338</v>
      </c>
      <c r="M533" s="30">
        <f>IF(AND(B533=M$1),LOOKUP(9.99999999999999E+307,$M$2:M532)+1,"")</f>
        <v>338</v>
      </c>
      <c r="N533" s="30">
        <f>IF(AND($B533=N$1),LOOKUP(9.99999999999999E+307,$N$2:N532)+1,"")</f>
        <v>338</v>
      </c>
      <c r="O533" s="30">
        <f>IF(AND($B533=O$1),LOOKUP(9.99999999999999E+307,$O$2:O532)+1,"")</f>
        <v>338</v>
      </c>
      <c r="P533" s="30">
        <f>IF(AND($B533=P$1),LOOKUP(9.99999999999999E+307,$P$2:P532)+1,"")</f>
        <v>338</v>
      </c>
      <c r="Q533" s="30">
        <f>IF(AND($B533=Q$1),LOOKUP(9.99999999999999E+307,$Q$2:Q532)+1,"")</f>
        <v>338</v>
      </c>
      <c r="R533" s="30">
        <f>IF(AND($B533=R$1),LOOKUP(9.99999999999999E+307,$R$2:R532)+1,"")</f>
        <v>338</v>
      </c>
      <c r="S533" s="314"/>
      <c r="T533" s="274"/>
      <c r="U533" s="274"/>
      <c r="Z533" s="258" t="str">
        <f t="shared" si="59"/>
        <v/>
      </c>
      <c r="AA533" s="258" t="str">
        <f t="shared" si="60"/>
        <v/>
      </c>
      <c r="AB533" s="259">
        <f t="shared" si="54"/>
        <v>0</v>
      </c>
      <c r="AC533" s="259">
        <f t="shared" si="55"/>
        <v>1807</v>
      </c>
      <c r="AD533" s="260" t="str">
        <f t="shared" si="56"/>
        <v/>
      </c>
      <c r="AE533" s="253" t="str">
        <f t="shared" si="57"/>
        <v>-</v>
      </c>
    </row>
    <row r="534" spans="1:31" ht="20.100000000000001" customHeight="1" x14ac:dyDescent="0.5">
      <c r="A534" s="30">
        <v>532</v>
      </c>
      <c r="B534" s="238"/>
      <c r="C534" s="261"/>
      <c r="D534" s="261"/>
      <c r="E534" s="270"/>
      <c r="F534" s="270"/>
      <c r="G534" s="257" t="str">
        <f t="shared" si="58"/>
        <v/>
      </c>
      <c r="H534" s="30" t="str">
        <f>IF(AND(S534=H$1),LOOKUP(9.99999999999999E+307,$H$2:H533)+1,"")</f>
        <v/>
      </c>
      <c r="I534" s="30">
        <f>IF(AND(B534=I$1),LOOKUP(9.99999999999999E+307,$I$2:I533)+1,"")</f>
        <v>339</v>
      </c>
      <c r="J534" s="30">
        <f>IF(AND(B534=J$1),LOOKUP(9.99999999999999E+307,$J$2:J533)+1,"")</f>
        <v>339</v>
      </c>
      <c r="K534" s="30">
        <f>IF(AND(B534=K$1),LOOKUP(9.99999999999999E+307,$K$2:K533)+1,"")</f>
        <v>339</v>
      </c>
      <c r="L534" s="30">
        <f>IF(AND(B534=L$1),LOOKUP(9.99999999999999E+307,$L$2:L533)+1,"")</f>
        <v>339</v>
      </c>
      <c r="M534" s="30">
        <f>IF(AND(B534=M$1),LOOKUP(9.99999999999999E+307,$M$2:M533)+1,"")</f>
        <v>339</v>
      </c>
      <c r="N534" s="30">
        <f>IF(AND($B534=N$1),LOOKUP(9.99999999999999E+307,$N$2:N533)+1,"")</f>
        <v>339</v>
      </c>
      <c r="O534" s="30">
        <f>IF(AND($B534=O$1),LOOKUP(9.99999999999999E+307,$O$2:O533)+1,"")</f>
        <v>339</v>
      </c>
      <c r="P534" s="30">
        <f>IF(AND($B534=P$1),LOOKUP(9.99999999999999E+307,$P$2:P533)+1,"")</f>
        <v>339</v>
      </c>
      <c r="Q534" s="30">
        <f>IF(AND($B534=Q$1),LOOKUP(9.99999999999999E+307,$Q$2:Q533)+1,"")</f>
        <v>339</v>
      </c>
      <c r="R534" s="30">
        <f>IF(AND($B534=R$1),LOOKUP(9.99999999999999E+307,$R$2:R533)+1,"")</f>
        <v>339</v>
      </c>
      <c r="S534" s="314"/>
      <c r="T534" s="274"/>
      <c r="U534" s="274"/>
      <c r="Z534" s="258" t="str">
        <f t="shared" si="59"/>
        <v/>
      </c>
      <c r="AA534" s="258" t="str">
        <f t="shared" si="60"/>
        <v/>
      </c>
      <c r="AB534" s="259">
        <f t="shared" si="54"/>
        <v>0</v>
      </c>
      <c r="AC534" s="259">
        <f t="shared" si="55"/>
        <v>1807</v>
      </c>
      <c r="AD534" s="260" t="str">
        <f t="shared" si="56"/>
        <v/>
      </c>
      <c r="AE534" s="253" t="str">
        <f t="shared" si="57"/>
        <v>-</v>
      </c>
    </row>
    <row r="535" spans="1:31" ht="20.100000000000001" customHeight="1" x14ac:dyDescent="0.5">
      <c r="A535" s="30">
        <v>533</v>
      </c>
      <c r="B535" s="238"/>
      <c r="C535" s="261"/>
      <c r="D535" s="261"/>
      <c r="E535" s="270"/>
      <c r="F535" s="270"/>
      <c r="G535" s="257" t="str">
        <f t="shared" si="58"/>
        <v/>
      </c>
      <c r="H535" s="30" t="str">
        <f>IF(AND(S535=H$1),LOOKUP(9.99999999999999E+307,$H$2:H534)+1,"")</f>
        <v/>
      </c>
      <c r="I535" s="30">
        <f>IF(AND(B535=I$1),LOOKUP(9.99999999999999E+307,$I$2:I534)+1,"")</f>
        <v>340</v>
      </c>
      <c r="J535" s="30">
        <f>IF(AND(B535=J$1),LOOKUP(9.99999999999999E+307,$J$2:J534)+1,"")</f>
        <v>340</v>
      </c>
      <c r="K535" s="30">
        <f>IF(AND(B535=K$1),LOOKUP(9.99999999999999E+307,$K$2:K534)+1,"")</f>
        <v>340</v>
      </c>
      <c r="L535" s="30">
        <f>IF(AND(B535=L$1),LOOKUP(9.99999999999999E+307,$L$2:L534)+1,"")</f>
        <v>340</v>
      </c>
      <c r="M535" s="30">
        <f>IF(AND(B535=M$1),LOOKUP(9.99999999999999E+307,$M$2:M534)+1,"")</f>
        <v>340</v>
      </c>
      <c r="N535" s="30">
        <f>IF(AND($B535=N$1),LOOKUP(9.99999999999999E+307,$N$2:N534)+1,"")</f>
        <v>340</v>
      </c>
      <c r="O535" s="30">
        <f>IF(AND($B535=O$1),LOOKUP(9.99999999999999E+307,$O$2:O534)+1,"")</f>
        <v>340</v>
      </c>
      <c r="P535" s="30">
        <f>IF(AND($B535=P$1),LOOKUP(9.99999999999999E+307,$P$2:P534)+1,"")</f>
        <v>340</v>
      </c>
      <c r="Q535" s="30">
        <f>IF(AND($B535=Q$1),LOOKUP(9.99999999999999E+307,$Q$2:Q534)+1,"")</f>
        <v>340</v>
      </c>
      <c r="R535" s="30">
        <f>IF(AND($B535=R$1),LOOKUP(9.99999999999999E+307,$R$2:R534)+1,"")</f>
        <v>340</v>
      </c>
      <c r="S535" s="314"/>
      <c r="T535" s="274"/>
      <c r="U535" s="274"/>
      <c r="Z535" s="258" t="str">
        <f t="shared" si="59"/>
        <v/>
      </c>
      <c r="AA535" s="258" t="str">
        <f t="shared" si="60"/>
        <v/>
      </c>
      <c r="AB535" s="259">
        <f t="shared" si="54"/>
        <v>0</v>
      </c>
      <c r="AC535" s="259">
        <f t="shared" si="55"/>
        <v>1807</v>
      </c>
      <c r="AD535" s="260" t="str">
        <f t="shared" si="56"/>
        <v/>
      </c>
      <c r="AE535" s="253" t="str">
        <f t="shared" si="57"/>
        <v>-</v>
      </c>
    </row>
    <row r="536" spans="1:31" ht="20.100000000000001" customHeight="1" x14ac:dyDescent="0.5">
      <c r="A536" s="30">
        <v>534</v>
      </c>
      <c r="B536" s="238"/>
      <c r="C536" s="261"/>
      <c r="D536" s="261"/>
      <c r="E536" s="270"/>
      <c r="F536" s="270"/>
      <c r="G536" s="257" t="str">
        <f t="shared" si="58"/>
        <v/>
      </c>
      <c r="H536" s="30" t="str">
        <f>IF(AND(S536=H$1),LOOKUP(9.99999999999999E+307,$H$2:H535)+1,"")</f>
        <v/>
      </c>
      <c r="I536" s="30">
        <f>IF(AND(B536=I$1),LOOKUP(9.99999999999999E+307,$I$2:I535)+1,"")</f>
        <v>341</v>
      </c>
      <c r="J536" s="30">
        <f>IF(AND(B536=J$1),LOOKUP(9.99999999999999E+307,$J$2:J535)+1,"")</f>
        <v>341</v>
      </c>
      <c r="K536" s="30">
        <f>IF(AND(B536=K$1),LOOKUP(9.99999999999999E+307,$K$2:K535)+1,"")</f>
        <v>341</v>
      </c>
      <c r="L536" s="30">
        <f>IF(AND(B536=L$1),LOOKUP(9.99999999999999E+307,$L$2:L535)+1,"")</f>
        <v>341</v>
      </c>
      <c r="M536" s="30">
        <f>IF(AND(B536=M$1),LOOKUP(9.99999999999999E+307,$M$2:M535)+1,"")</f>
        <v>341</v>
      </c>
      <c r="N536" s="30">
        <f>IF(AND($B536=N$1),LOOKUP(9.99999999999999E+307,$N$2:N535)+1,"")</f>
        <v>341</v>
      </c>
      <c r="O536" s="30">
        <f>IF(AND($B536=O$1),LOOKUP(9.99999999999999E+307,$O$2:O535)+1,"")</f>
        <v>341</v>
      </c>
      <c r="P536" s="30">
        <f>IF(AND($B536=P$1),LOOKUP(9.99999999999999E+307,$P$2:P535)+1,"")</f>
        <v>341</v>
      </c>
      <c r="Q536" s="30">
        <f>IF(AND($B536=Q$1),LOOKUP(9.99999999999999E+307,$Q$2:Q535)+1,"")</f>
        <v>341</v>
      </c>
      <c r="R536" s="30">
        <f>IF(AND($B536=R$1),LOOKUP(9.99999999999999E+307,$R$2:R535)+1,"")</f>
        <v>341</v>
      </c>
      <c r="S536" s="314"/>
      <c r="T536" s="274"/>
      <c r="U536" s="274"/>
      <c r="Z536" s="258" t="str">
        <f t="shared" si="59"/>
        <v/>
      </c>
      <c r="AA536" s="258" t="str">
        <f t="shared" si="60"/>
        <v/>
      </c>
      <c r="AB536" s="259">
        <f t="shared" si="54"/>
        <v>0</v>
      </c>
      <c r="AC536" s="259">
        <f t="shared" si="55"/>
        <v>1807</v>
      </c>
      <c r="AD536" s="260" t="str">
        <f t="shared" si="56"/>
        <v/>
      </c>
      <c r="AE536" s="253" t="str">
        <f t="shared" si="57"/>
        <v>-</v>
      </c>
    </row>
    <row r="537" spans="1:31" ht="20.100000000000001" customHeight="1" x14ac:dyDescent="0.5">
      <c r="A537" s="30">
        <v>535</v>
      </c>
      <c r="B537" s="238"/>
      <c r="C537" s="261"/>
      <c r="D537" s="261"/>
      <c r="E537" s="270"/>
      <c r="F537" s="270"/>
      <c r="G537" s="257" t="str">
        <f t="shared" si="58"/>
        <v/>
      </c>
      <c r="H537" s="30" t="str">
        <f>IF(AND(S537=H$1),LOOKUP(9.99999999999999E+307,$H$2:H536)+1,"")</f>
        <v/>
      </c>
      <c r="I537" s="30">
        <f>IF(AND(B537=I$1),LOOKUP(9.99999999999999E+307,$I$2:I536)+1,"")</f>
        <v>342</v>
      </c>
      <c r="J537" s="30">
        <f>IF(AND(B537=J$1),LOOKUP(9.99999999999999E+307,$J$2:J536)+1,"")</f>
        <v>342</v>
      </c>
      <c r="K537" s="30">
        <f>IF(AND(B537=K$1),LOOKUP(9.99999999999999E+307,$K$2:K536)+1,"")</f>
        <v>342</v>
      </c>
      <c r="L537" s="30">
        <f>IF(AND(B537=L$1),LOOKUP(9.99999999999999E+307,$L$2:L536)+1,"")</f>
        <v>342</v>
      </c>
      <c r="M537" s="30">
        <f>IF(AND(B537=M$1),LOOKUP(9.99999999999999E+307,$M$2:M536)+1,"")</f>
        <v>342</v>
      </c>
      <c r="N537" s="30">
        <f>IF(AND($B537=N$1),LOOKUP(9.99999999999999E+307,$N$2:N536)+1,"")</f>
        <v>342</v>
      </c>
      <c r="O537" s="30">
        <f>IF(AND($B537=O$1),LOOKUP(9.99999999999999E+307,$O$2:O536)+1,"")</f>
        <v>342</v>
      </c>
      <c r="P537" s="30">
        <f>IF(AND($B537=P$1),LOOKUP(9.99999999999999E+307,$P$2:P536)+1,"")</f>
        <v>342</v>
      </c>
      <c r="Q537" s="30">
        <f>IF(AND($B537=Q$1),LOOKUP(9.99999999999999E+307,$Q$2:Q536)+1,"")</f>
        <v>342</v>
      </c>
      <c r="R537" s="30">
        <f>IF(AND($B537=R$1),LOOKUP(9.99999999999999E+307,$R$2:R536)+1,"")</f>
        <v>342</v>
      </c>
      <c r="S537" s="314"/>
      <c r="T537" s="274"/>
      <c r="U537" s="274"/>
      <c r="Z537" s="258" t="str">
        <f t="shared" si="59"/>
        <v/>
      </c>
      <c r="AA537" s="258" t="str">
        <f t="shared" si="60"/>
        <v/>
      </c>
      <c r="AB537" s="259">
        <f t="shared" si="54"/>
        <v>0</v>
      </c>
      <c r="AC537" s="259">
        <f t="shared" si="55"/>
        <v>1807</v>
      </c>
      <c r="AD537" s="260" t="str">
        <f t="shared" si="56"/>
        <v/>
      </c>
      <c r="AE537" s="253" t="str">
        <f t="shared" si="57"/>
        <v>-</v>
      </c>
    </row>
    <row r="538" spans="1:31" ht="20.100000000000001" customHeight="1" x14ac:dyDescent="0.5">
      <c r="A538" s="30">
        <v>536</v>
      </c>
      <c r="B538" s="238"/>
      <c r="C538" s="261"/>
      <c r="D538" s="261"/>
      <c r="E538" s="270"/>
      <c r="F538" s="270"/>
      <c r="G538" s="257" t="str">
        <f t="shared" si="58"/>
        <v/>
      </c>
      <c r="H538" s="30" t="str">
        <f>IF(AND(S538=H$1),LOOKUP(9.99999999999999E+307,$H$2:H537)+1,"")</f>
        <v/>
      </c>
      <c r="I538" s="30">
        <f>IF(AND(B538=I$1),LOOKUP(9.99999999999999E+307,$I$2:I537)+1,"")</f>
        <v>343</v>
      </c>
      <c r="J538" s="30">
        <f>IF(AND(B538=J$1),LOOKUP(9.99999999999999E+307,$J$2:J537)+1,"")</f>
        <v>343</v>
      </c>
      <c r="K538" s="30">
        <f>IF(AND(B538=K$1),LOOKUP(9.99999999999999E+307,$K$2:K537)+1,"")</f>
        <v>343</v>
      </c>
      <c r="L538" s="30">
        <f>IF(AND(B538=L$1),LOOKUP(9.99999999999999E+307,$L$2:L537)+1,"")</f>
        <v>343</v>
      </c>
      <c r="M538" s="30">
        <f>IF(AND(B538=M$1),LOOKUP(9.99999999999999E+307,$M$2:M537)+1,"")</f>
        <v>343</v>
      </c>
      <c r="N538" s="30">
        <f>IF(AND($B538=N$1),LOOKUP(9.99999999999999E+307,$N$2:N537)+1,"")</f>
        <v>343</v>
      </c>
      <c r="O538" s="30">
        <f>IF(AND($B538=O$1),LOOKUP(9.99999999999999E+307,$O$2:O537)+1,"")</f>
        <v>343</v>
      </c>
      <c r="P538" s="30">
        <f>IF(AND($B538=P$1),LOOKUP(9.99999999999999E+307,$P$2:P537)+1,"")</f>
        <v>343</v>
      </c>
      <c r="Q538" s="30">
        <f>IF(AND($B538=Q$1),LOOKUP(9.99999999999999E+307,$Q$2:Q537)+1,"")</f>
        <v>343</v>
      </c>
      <c r="R538" s="30">
        <f>IF(AND($B538=R$1),LOOKUP(9.99999999999999E+307,$R$2:R537)+1,"")</f>
        <v>343</v>
      </c>
      <c r="S538" s="314"/>
      <c r="T538" s="274"/>
      <c r="U538" s="274"/>
      <c r="Z538" s="258" t="str">
        <f t="shared" si="59"/>
        <v/>
      </c>
      <c r="AA538" s="258" t="str">
        <f t="shared" si="60"/>
        <v/>
      </c>
      <c r="AB538" s="259">
        <f t="shared" si="54"/>
        <v>0</v>
      </c>
      <c r="AC538" s="259">
        <f t="shared" si="55"/>
        <v>1807</v>
      </c>
      <c r="AD538" s="260" t="str">
        <f t="shared" si="56"/>
        <v/>
      </c>
      <c r="AE538" s="253" t="str">
        <f t="shared" si="57"/>
        <v>-</v>
      </c>
    </row>
    <row r="539" spans="1:31" ht="20.100000000000001" customHeight="1" x14ac:dyDescent="0.5">
      <c r="A539" s="30">
        <v>537</v>
      </c>
      <c r="B539" s="238"/>
      <c r="C539" s="261"/>
      <c r="D539" s="261"/>
      <c r="E539" s="270"/>
      <c r="F539" s="270"/>
      <c r="G539" s="257" t="str">
        <f t="shared" si="58"/>
        <v/>
      </c>
      <c r="H539" s="30" t="str">
        <f>IF(AND(S539=H$1),LOOKUP(9.99999999999999E+307,$H$2:H538)+1,"")</f>
        <v/>
      </c>
      <c r="I539" s="30">
        <f>IF(AND(B539=I$1),LOOKUP(9.99999999999999E+307,$I$2:I538)+1,"")</f>
        <v>344</v>
      </c>
      <c r="J539" s="30">
        <f>IF(AND(B539=J$1),LOOKUP(9.99999999999999E+307,$J$2:J538)+1,"")</f>
        <v>344</v>
      </c>
      <c r="K539" s="30">
        <f>IF(AND(B539=K$1),LOOKUP(9.99999999999999E+307,$K$2:K538)+1,"")</f>
        <v>344</v>
      </c>
      <c r="L539" s="30">
        <f>IF(AND(B539=L$1),LOOKUP(9.99999999999999E+307,$L$2:L538)+1,"")</f>
        <v>344</v>
      </c>
      <c r="M539" s="30">
        <f>IF(AND(B539=M$1),LOOKUP(9.99999999999999E+307,$M$2:M538)+1,"")</f>
        <v>344</v>
      </c>
      <c r="N539" s="30">
        <f>IF(AND($B539=N$1),LOOKUP(9.99999999999999E+307,$N$2:N538)+1,"")</f>
        <v>344</v>
      </c>
      <c r="O539" s="30">
        <f>IF(AND($B539=O$1),LOOKUP(9.99999999999999E+307,$O$2:O538)+1,"")</f>
        <v>344</v>
      </c>
      <c r="P539" s="30">
        <f>IF(AND($B539=P$1),LOOKUP(9.99999999999999E+307,$P$2:P538)+1,"")</f>
        <v>344</v>
      </c>
      <c r="Q539" s="30">
        <f>IF(AND($B539=Q$1),LOOKUP(9.99999999999999E+307,$Q$2:Q538)+1,"")</f>
        <v>344</v>
      </c>
      <c r="R539" s="30">
        <f>IF(AND($B539=R$1),LOOKUP(9.99999999999999E+307,$R$2:R538)+1,"")</f>
        <v>344</v>
      </c>
      <c r="S539" s="314"/>
      <c r="T539" s="274"/>
      <c r="U539" s="274"/>
      <c r="Z539" s="258" t="str">
        <f t="shared" si="59"/>
        <v/>
      </c>
      <c r="AA539" s="258" t="str">
        <f t="shared" si="60"/>
        <v/>
      </c>
      <c r="AB539" s="259">
        <f t="shared" si="54"/>
        <v>0</v>
      </c>
      <c r="AC539" s="259">
        <f t="shared" si="55"/>
        <v>1807</v>
      </c>
      <c r="AD539" s="260" t="str">
        <f t="shared" si="56"/>
        <v/>
      </c>
      <c r="AE539" s="253" t="str">
        <f t="shared" si="57"/>
        <v>-</v>
      </c>
    </row>
    <row r="540" spans="1:31" ht="20.100000000000001" customHeight="1" x14ac:dyDescent="0.5">
      <c r="A540" s="30">
        <v>538</v>
      </c>
      <c r="B540" s="238"/>
      <c r="C540" s="261"/>
      <c r="D540" s="261"/>
      <c r="E540" s="270"/>
      <c r="F540" s="270"/>
      <c r="G540" s="257" t="str">
        <f t="shared" si="58"/>
        <v/>
      </c>
      <c r="H540" s="30" t="str">
        <f>IF(AND(S540=H$1),LOOKUP(9.99999999999999E+307,$H$2:H539)+1,"")</f>
        <v/>
      </c>
      <c r="I540" s="30">
        <f>IF(AND(B540=I$1),LOOKUP(9.99999999999999E+307,$I$2:I539)+1,"")</f>
        <v>345</v>
      </c>
      <c r="J540" s="30">
        <f>IF(AND(B540=J$1),LOOKUP(9.99999999999999E+307,$J$2:J539)+1,"")</f>
        <v>345</v>
      </c>
      <c r="K540" s="30">
        <f>IF(AND(B540=K$1),LOOKUP(9.99999999999999E+307,$K$2:K539)+1,"")</f>
        <v>345</v>
      </c>
      <c r="L540" s="30">
        <f>IF(AND(B540=L$1),LOOKUP(9.99999999999999E+307,$L$2:L539)+1,"")</f>
        <v>345</v>
      </c>
      <c r="M540" s="30">
        <f>IF(AND(B540=M$1),LOOKUP(9.99999999999999E+307,$M$2:M539)+1,"")</f>
        <v>345</v>
      </c>
      <c r="N540" s="30">
        <f>IF(AND($B540=N$1),LOOKUP(9.99999999999999E+307,$N$2:N539)+1,"")</f>
        <v>345</v>
      </c>
      <c r="O540" s="30">
        <f>IF(AND($B540=O$1),LOOKUP(9.99999999999999E+307,$O$2:O539)+1,"")</f>
        <v>345</v>
      </c>
      <c r="P540" s="30">
        <f>IF(AND($B540=P$1),LOOKUP(9.99999999999999E+307,$P$2:P539)+1,"")</f>
        <v>345</v>
      </c>
      <c r="Q540" s="30">
        <f>IF(AND($B540=Q$1),LOOKUP(9.99999999999999E+307,$Q$2:Q539)+1,"")</f>
        <v>345</v>
      </c>
      <c r="R540" s="30">
        <f>IF(AND($B540=R$1),LOOKUP(9.99999999999999E+307,$R$2:R539)+1,"")</f>
        <v>345</v>
      </c>
      <c r="S540" s="314"/>
      <c r="T540" s="274"/>
      <c r="U540" s="274"/>
      <c r="Z540" s="258" t="str">
        <f t="shared" si="59"/>
        <v/>
      </c>
      <c r="AA540" s="258" t="str">
        <f t="shared" si="60"/>
        <v/>
      </c>
      <c r="AB540" s="259">
        <f t="shared" si="54"/>
        <v>0</v>
      </c>
      <c r="AC540" s="259">
        <f t="shared" si="55"/>
        <v>1807</v>
      </c>
      <c r="AD540" s="260" t="str">
        <f t="shared" si="56"/>
        <v/>
      </c>
      <c r="AE540" s="253" t="str">
        <f t="shared" si="57"/>
        <v>-</v>
      </c>
    </row>
    <row r="541" spans="1:31" ht="20.100000000000001" customHeight="1" x14ac:dyDescent="0.5">
      <c r="A541" s="30">
        <v>539</v>
      </c>
      <c r="B541" s="238"/>
      <c r="C541" s="261"/>
      <c r="D541" s="261"/>
      <c r="E541" s="270"/>
      <c r="F541" s="270"/>
      <c r="G541" s="257" t="str">
        <f t="shared" si="58"/>
        <v/>
      </c>
      <c r="H541" s="30" t="str">
        <f>IF(AND(S541=H$1),LOOKUP(9.99999999999999E+307,$H$2:H540)+1,"")</f>
        <v/>
      </c>
      <c r="I541" s="30">
        <f>IF(AND(B541=I$1),LOOKUP(9.99999999999999E+307,$I$2:I540)+1,"")</f>
        <v>346</v>
      </c>
      <c r="J541" s="30">
        <f>IF(AND(B541=J$1),LOOKUP(9.99999999999999E+307,$J$2:J540)+1,"")</f>
        <v>346</v>
      </c>
      <c r="K541" s="30">
        <f>IF(AND(B541=K$1),LOOKUP(9.99999999999999E+307,$K$2:K540)+1,"")</f>
        <v>346</v>
      </c>
      <c r="L541" s="30">
        <f>IF(AND(B541=L$1),LOOKUP(9.99999999999999E+307,$L$2:L540)+1,"")</f>
        <v>346</v>
      </c>
      <c r="M541" s="30">
        <f>IF(AND(B541=M$1),LOOKUP(9.99999999999999E+307,$M$2:M540)+1,"")</f>
        <v>346</v>
      </c>
      <c r="N541" s="30">
        <f>IF(AND($B541=N$1),LOOKUP(9.99999999999999E+307,$N$2:N540)+1,"")</f>
        <v>346</v>
      </c>
      <c r="O541" s="30">
        <f>IF(AND($B541=O$1),LOOKUP(9.99999999999999E+307,$O$2:O540)+1,"")</f>
        <v>346</v>
      </c>
      <c r="P541" s="30">
        <f>IF(AND($B541=P$1),LOOKUP(9.99999999999999E+307,$P$2:P540)+1,"")</f>
        <v>346</v>
      </c>
      <c r="Q541" s="30">
        <f>IF(AND($B541=Q$1),LOOKUP(9.99999999999999E+307,$Q$2:Q540)+1,"")</f>
        <v>346</v>
      </c>
      <c r="R541" s="30">
        <f>IF(AND($B541=R$1),LOOKUP(9.99999999999999E+307,$R$2:R540)+1,"")</f>
        <v>346</v>
      </c>
      <c r="S541" s="314"/>
      <c r="T541" s="274"/>
      <c r="U541" s="274"/>
      <c r="Z541" s="258" t="str">
        <f t="shared" si="59"/>
        <v/>
      </c>
      <c r="AA541" s="258" t="str">
        <f t="shared" si="60"/>
        <v/>
      </c>
      <c r="AB541" s="259">
        <f t="shared" si="54"/>
        <v>0</v>
      </c>
      <c r="AC541" s="259">
        <f t="shared" si="55"/>
        <v>1807</v>
      </c>
      <c r="AD541" s="260" t="str">
        <f t="shared" si="56"/>
        <v/>
      </c>
      <c r="AE541" s="253" t="str">
        <f t="shared" si="57"/>
        <v>-</v>
      </c>
    </row>
    <row r="542" spans="1:31" ht="20.100000000000001" customHeight="1" x14ac:dyDescent="0.5">
      <c r="A542" s="30">
        <v>540</v>
      </c>
      <c r="B542" s="238"/>
      <c r="C542" s="261"/>
      <c r="D542" s="261"/>
      <c r="E542" s="270"/>
      <c r="F542" s="270"/>
      <c r="G542" s="257" t="str">
        <f t="shared" si="58"/>
        <v/>
      </c>
      <c r="H542" s="30" t="str">
        <f>IF(AND(S542=H$1),LOOKUP(9.99999999999999E+307,$H$2:H541)+1,"")</f>
        <v/>
      </c>
      <c r="I542" s="30">
        <f>IF(AND(B542=I$1),LOOKUP(9.99999999999999E+307,$I$2:I541)+1,"")</f>
        <v>347</v>
      </c>
      <c r="J542" s="30">
        <f>IF(AND(B542=J$1),LOOKUP(9.99999999999999E+307,$J$2:J541)+1,"")</f>
        <v>347</v>
      </c>
      <c r="K542" s="30">
        <f>IF(AND(B542=K$1),LOOKUP(9.99999999999999E+307,$K$2:K541)+1,"")</f>
        <v>347</v>
      </c>
      <c r="L542" s="30">
        <f>IF(AND(B542=L$1),LOOKUP(9.99999999999999E+307,$L$2:L541)+1,"")</f>
        <v>347</v>
      </c>
      <c r="M542" s="30">
        <f>IF(AND(B542=M$1),LOOKUP(9.99999999999999E+307,$M$2:M541)+1,"")</f>
        <v>347</v>
      </c>
      <c r="N542" s="30">
        <f>IF(AND($B542=N$1),LOOKUP(9.99999999999999E+307,$N$2:N541)+1,"")</f>
        <v>347</v>
      </c>
      <c r="O542" s="30">
        <f>IF(AND($B542=O$1),LOOKUP(9.99999999999999E+307,$O$2:O541)+1,"")</f>
        <v>347</v>
      </c>
      <c r="P542" s="30">
        <f>IF(AND($B542=P$1),LOOKUP(9.99999999999999E+307,$P$2:P541)+1,"")</f>
        <v>347</v>
      </c>
      <c r="Q542" s="30">
        <f>IF(AND($B542=Q$1),LOOKUP(9.99999999999999E+307,$Q$2:Q541)+1,"")</f>
        <v>347</v>
      </c>
      <c r="R542" s="30">
        <f>IF(AND($B542=R$1),LOOKUP(9.99999999999999E+307,$R$2:R541)+1,"")</f>
        <v>347</v>
      </c>
      <c r="S542" s="314"/>
      <c r="T542" s="274"/>
      <c r="U542" s="274"/>
      <c r="Z542" s="258" t="str">
        <f t="shared" si="59"/>
        <v/>
      </c>
      <c r="AA542" s="258" t="str">
        <f t="shared" si="60"/>
        <v/>
      </c>
      <c r="AB542" s="259">
        <f t="shared" si="54"/>
        <v>0</v>
      </c>
      <c r="AC542" s="259">
        <f t="shared" si="55"/>
        <v>1807</v>
      </c>
      <c r="AD542" s="260" t="str">
        <f t="shared" si="56"/>
        <v/>
      </c>
      <c r="AE542" s="253" t="str">
        <f t="shared" si="57"/>
        <v>-</v>
      </c>
    </row>
    <row r="543" spans="1:31" ht="20.100000000000001" customHeight="1" x14ac:dyDescent="0.5">
      <c r="A543" s="30">
        <v>541</v>
      </c>
      <c r="B543" s="238"/>
      <c r="C543" s="261"/>
      <c r="D543" s="261"/>
      <c r="E543" s="270"/>
      <c r="F543" s="270"/>
      <c r="G543" s="257" t="str">
        <f t="shared" si="58"/>
        <v/>
      </c>
      <c r="H543" s="30" t="str">
        <f>IF(AND(S543=H$1),LOOKUP(9.99999999999999E+307,$H$2:H542)+1,"")</f>
        <v/>
      </c>
      <c r="I543" s="30">
        <f>IF(AND(B543=I$1),LOOKUP(9.99999999999999E+307,$I$2:I542)+1,"")</f>
        <v>348</v>
      </c>
      <c r="J543" s="30">
        <f>IF(AND(B543=J$1),LOOKUP(9.99999999999999E+307,$J$2:J542)+1,"")</f>
        <v>348</v>
      </c>
      <c r="K543" s="30">
        <f>IF(AND(B543=K$1),LOOKUP(9.99999999999999E+307,$K$2:K542)+1,"")</f>
        <v>348</v>
      </c>
      <c r="L543" s="30">
        <f>IF(AND(B543=L$1),LOOKUP(9.99999999999999E+307,$L$2:L542)+1,"")</f>
        <v>348</v>
      </c>
      <c r="M543" s="30">
        <f>IF(AND(B543=M$1),LOOKUP(9.99999999999999E+307,$M$2:M542)+1,"")</f>
        <v>348</v>
      </c>
      <c r="N543" s="30">
        <f>IF(AND($B543=N$1),LOOKUP(9.99999999999999E+307,$N$2:N542)+1,"")</f>
        <v>348</v>
      </c>
      <c r="O543" s="30">
        <f>IF(AND($B543=O$1),LOOKUP(9.99999999999999E+307,$O$2:O542)+1,"")</f>
        <v>348</v>
      </c>
      <c r="P543" s="30">
        <f>IF(AND($B543=P$1),LOOKUP(9.99999999999999E+307,$P$2:P542)+1,"")</f>
        <v>348</v>
      </c>
      <c r="Q543" s="30">
        <f>IF(AND($B543=Q$1),LOOKUP(9.99999999999999E+307,$Q$2:Q542)+1,"")</f>
        <v>348</v>
      </c>
      <c r="R543" s="30">
        <f>IF(AND($B543=R$1),LOOKUP(9.99999999999999E+307,$R$2:R542)+1,"")</f>
        <v>348</v>
      </c>
      <c r="S543" s="314"/>
      <c r="T543" s="274"/>
      <c r="U543" s="274"/>
      <c r="Z543" s="258" t="str">
        <f t="shared" si="59"/>
        <v/>
      </c>
      <c r="AA543" s="258" t="str">
        <f t="shared" si="60"/>
        <v/>
      </c>
      <c r="AB543" s="259">
        <f t="shared" si="54"/>
        <v>0</v>
      </c>
      <c r="AC543" s="259">
        <f t="shared" si="55"/>
        <v>1807</v>
      </c>
      <c r="AD543" s="260" t="str">
        <f t="shared" si="56"/>
        <v/>
      </c>
      <c r="AE543" s="253" t="str">
        <f t="shared" si="57"/>
        <v>-</v>
      </c>
    </row>
    <row r="544" spans="1:31" ht="20.100000000000001" customHeight="1" x14ac:dyDescent="0.5">
      <c r="A544" s="30">
        <v>542</v>
      </c>
      <c r="B544" s="238"/>
      <c r="C544" s="261"/>
      <c r="D544" s="261"/>
      <c r="E544" s="270"/>
      <c r="F544" s="270"/>
      <c r="G544" s="257" t="str">
        <f t="shared" si="58"/>
        <v/>
      </c>
      <c r="H544" s="30" t="str">
        <f>IF(AND(S544=H$1),LOOKUP(9.99999999999999E+307,$H$2:H543)+1,"")</f>
        <v/>
      </c>
      <c r="I544" s="30">
        <f>IF(AND(B544=I$1),LOOKUP(9.99999999999999E+307,$I$2:I543)+1,"")</f>
        <v>349</v>
      </c>
      <c r="J544" s="30">
        <f>IF(AND(B544=J$1),LOOKUP(9.99999999999999E+307,$J$2:J543)+1,"")</f>
        <v>349</v>
      </c>
      <c r="K544" s="30">
        <f>IF(AND(B544=K$1),LOOKUP(9.99999999999999E+307,$K$2:K543)+1,"")</f>
        <v>349</v>
      </c>
      <c r="L544" s="30">
        <f>IF(AND(B544=L$1),LOOKUP(9.99999999999999E+307,$L$2:L543)+1,"")</f>
        <v>349</v>
      </c>
      <c r="M544" s="30">
        <f>IF(AND(B544=M$1),LOOKUP(9.99999999999999E+307,$M$2:M543)+1,"")</f>
        <v>349</v>
      </c>
      <c r="N544" s="30">
        <f>IF(AND($B544=N$1),LOOKUP(9.99999999999999E+307,$N$2:N543)+1,"")</f>
        <v>349</v>
      </c>
      <c r="O544" s="30">
        <f>IF(AND($B544=O$1),LOOKUP(9.99999999999999E+307,$O$2:O543)+1,"")</f>
        <v>349</v>
      </c>
      <c r="P544" s="30">
        <f>IF(AND($B544=P$1),LOOKUP(9.99999999999999E+307,$P$2:P543)+1,"")</f>
        <v>349</v>
      </c>
      <c r="Q544" s="30">
        <f>IF(AND($B544=Q$1),LOOKUP(9.99999999999999E+307,$Q$2:Q543)+1,"")</f>
        <v>349</v>
      </c>
      <c r="R544" s="30">
        <f>IF(AND($B544=R$1),LOOKUP(9.99999999999999E+307,$R$2:R543)+1,"")</f>
        <v>349</v>
      </c>
      <c r="S544" s="314"/>
      <c r="T544" s="274"/>
      <c r="U544" s="274"/>
      <c r="Z544" s="258" t="str">
        <f t="shared" si="59"/>
        <v/>
      </c>
      <c r="AA544" s="258" t="str">
        <f t="shared" si="60"/>
        <v/>
      </c>
      <c r="AB544" s="259">
        <f t="shared" si="54"/>
        <v>0</v>
      </c>
      <c r="AC544" s="259">
        <f t="shared" si="55"/>
        <v>1807</v>
      </c>
      <c r="AD544" s="260" t="str">
        <f t="shared" si="56"/>
        <v/>
      </c>
      <c r="AE544" s="253" t="str">
        <f t="shared" si="57"/>
        <v>-</v>
      </c>
    </row>
    <row r="545" spans="1:31" ht="20.100000000000001" customHeight="1" x14ac:dyDescent="0.5">
      <c r="A545" s="30">
        <v>543</v>
      </c>
      <c r="B545" s="238"/>
      <c r="C545" s="261"/>
      <c r="D545" s="261"/>
      <c r="E545" s="270"/>
      <c r="F545" s="270"/>
      <c r="G545" s="257" t="str">
        <f t="shared" si="58"/>
        <v/>
      </c>
      <c r="H545" s="30" t="str">
        <f>IF(AND(S545=H$1),LOOKUP(9.99999999999999E+307,$H$2:H544)+1,"")</f>
        <v/>
      </c>
      <c r="I545" s="30">
        <f>IF(AND(B545=I$1),LOOKUP(9.99999999999999E+307,$I$2:I544)+1,"")</f>
        <v>350</v>
      </c>
      <c r="J545" s="30">
        <f>IF(AND(B545=J$1),LOOKUP(9.99999999999999E+307,$J$2:J544)+1,"")</f>
        <v>350</v>
      </c>
      <c r="K545" s="30">
        <f>IF(AND(B545=K$1),LOOKUP(9.99999999999999E+307,$K$2:K544)+1,"")</f>
        <v>350</v>
      </c>
      <c r="L545" s="30">
        <f>IF(AND(B545=L$1),LOOKUP(9.99999999999999E+307,$L$2:L544)+1,"")</f>
        <v>350</v>
      </c>
      <c r="M545" s="30">
        <f>IF(AND(B545=M$1),LOOKUP(9.99999999999999E+307,$M$2:M544)+1,"")</f>
        <v>350</v>
      </c>
      <c r="N545" s="30">
        <f>IF(AND($B545=N$1),LOOKUP(9.99999999999999E+307,$N$2:N544)+1,"")</f>
        <v>350</v>
      </c>
      <c r="O545" s="30">
        <f>IF(AND($B545=O$1),LOOKUP(9.99999999999999E+307,$O$2:O544)+1,"")</f>
        <v>350</v>
      </c>
      <c r="P545" s="30">
        <f>IF(AND($B545=P$1),LOOKUP(9.99999999999999E+307,$P$2:P544)+1,"")</f>
        <v>350</v>
      </c>
      <c r="Q545" s="30">
        <f>IF(AND($B545=Q$1),LOOKUP(9.99999999999999E+307,$Q$2:Q544)+1,"")</f>
        <v>350</v>
      </c>
      <c r="R545" s="30">
        <f>IF(AND($B545=R$1),LOOKUP(9.99999999999999E+307,$R$2:R544)+1,"")</f>
        <v>350</v>
      </c>
      <c r="S545" s="314"/>
      <c r="T545" s="274"/>
      <c r="U545" s="274"/>
      <c r="Z545" s="258" t="str">
        <f t="shared" si="59"/>
        <v/>
      </c>
      <c r="AA545" s="258" t="str">
        <f t="shared" si="60"/>
        <v/>
      </c>
      <c r="AB545" s="259">
        <f t="shared" si="54"/>
        <v>0</v>
      </c>
      <c r="AC545" s="259">
        <f t="shared" si="55"/>
        <v>1807</v>
      </c>
      <c r="AD545" s="260" t="str">
        <f t="shared" si="56"/>
        <v/>
      </c>
      <c r="AE545" s="253" t="str">
        <f t="shared" si="57"/>
        <v>-</v>
      </c>
    </row>
    <row r="546" spans="1:31" ht="20.100000000000001" customHeight="1" x14ac:dyDescent="0.5">
      <c r="A546" s="30">
        <v>544</v>
      </c>
      <c r="B546" s="238"/>
      <c r="C546" s="261"/>
      <c r="D546" s="261"/>
      <c r="E546" s="270"/>
      <c r="F546" s="270"/>
      <c r="G546" s="257" t="str">
        <f t="shared" si="58"/>
        <v/>
      </c>
      <c r="H546" s="30" t="str">
        <f>IF(AND(S546=H$1),LOOKUP(9.99999999999999E+307,$H$2:H545)+1,"")</f>
        <v/>
      </c>
      <c r="I546" s="30">
        <f>IF(AND(B546=I$1),LOOKUP(9.99999999999999E+307,$I$2:I545)+1,"")</f>
        <v>351</v>
      </c>
      <c r="J546" s="30">
        <f>IF(AND(B546=J$1),LOOKUP(9.99999999999999E+307,$J$2:J545)+1,"")</f>
        <v>351</v>
      </c>
      <c r="K546" s="30">
        <f>IF(AND(B546=K$1),LOOKUP(9.99999999999999E+307,$K$2:K545)+1,"")</f>
        <v>351</v>
      </c>
      <c r="L546" s="30">
        <f>IF(AND(B546=L$1),LOOKUP(9.99999999999999E+307,$L$2:L545)+1,"")</f>
        <v>351</v>
      </c>
      <c r="M546" s="30">
        <f>IF(AND(B546=M$1),LOOKUP(9.99999999999999E+307,$M$2:M545)+1,"")</f>
        <v>351</v>
      </c>
      <c r="N546" s="30">
        <f>IF(AND($B546=N$1),LOOKUP(9.99999999999999E+307,$N$2:N545)+1,"")</f>
        <v>351</v>
      </c>
      <c r="O546" s="30">
        <f>IF(AND($B546=O$1),LOOKUP(9.99999999999999E+307,$O$2:O545)+1,"")</f>
        <v>351</v>
      </c>
      <c r="P546" s="30">
        <f>IF(AND($B546=P$1),LOOKUP(9.99999999999999E+307,$P$2:P545)+1,"")</f>
        <v>351</v>
      </c>
      <c r="Q546" s="30">
        <f>IF(AND($B546=Q$1),LOOKUP(9.99999999999999E+307,$Q$2:Q545)+1,"")</f>
        <v>351</v>
      </c>
      <c r="R546" s="30">
        <f>IF(AND($B546=R$1),LOOKUP(9.99999999999999E+307,$R$2:R545)+1,"")</f>
        <v>351</v>
      </c>
      <c r="S546" s="314"/>
      <c r="T546" s="274"/>
      <c r="U546" s="274"/>
      <c r="Z546" s="258" t="str">
        <f t="shared" si="59"/>
        <v/>
      </c>
      <c r="AA546" s="258" t="str">
        <f t="shared" si="60"/>
        <v/>
      </c>
      <c r="AB546" s="259">
        <f t="shared" si="54"/>
        <v>0</v>
      </c>
      <c r="AC546" s="259">
        <f t="shared" si="55"/>
        <v>1807</v>
      </c>
      <c r="AD546" s="260" t="str">
        <f t="shared" si="56"/>
        <v/>
      </c>
      <c r="AE546" s="253" t="str">
        <f t="shared" si="57"/>
        <v>-</v>
      </c>
    </row>
    <row r="547" spans="1:31" ht="20.100000000000001" customHeight="1" x14ac:dyDescent="0.5">
      <c r="A547" s="30">
        <v>545</v>
      </c>
      <c r="B547" s="238"/>
      <c r="C547" s="261"/>
      <c r="D547" s="261"/>
      <c r="E547" s="270"/>
      <c r="F547" s="270"/>
      <c r="G547" s="257" t="str">
        <f t="shared" si="58"/>
        <v/>
      </c>
      <c r="H547" s="30" t="str">
        <f>IF(AND(S547=H$1),LOOKUP(9.99999999999999E+307,$H$2:H546)+1,"")</f>
        <v/>
      </c>
      <c r="I547" s="30">
        <f>IF(AND(B547=I$1),LOOKUP(9.99999999999999E+307,$I$2:I546)+1,"")</f>
        <v>352</v>
      </c>
      <c r="J547" s="30">
        <f>IF(AND(B547=J$1),LOOKUP(9.99999999999999E+307,$J$2:J546)+1,"")</f>
        <v>352</v>
      </c>
      <c r="K547" s="30">
        <f>IF(AND(B547=K$1),LOOKUP(9.99999999999999E+307,$K$2:K546)+1,"")</f>
        <v>352</v>
      </c>
      <c r="L547" s="30">
        <f>IF(AND(B547=L$1),LOOKUP(9.99999999999999E+307,$L$2:L546)+1,"")</f>
        <v>352</v>
      </c>
      <c r="M547" s="30">
        <f>IF(AND(B547=M$1),LOOKUP(9.99999999999999E+307,$M$2:M546)+1,"")</f>
        <v>352</v>
      </c>
      <c r="N547" s="30">
        <f>IF(AND($B547=N$1),LOOKUP(9.99999999999999E+307,$N$2:N546)+1,"")</f>
        <v>352</v>
      </c>
      <c r="O547" s="30">
        <f>IF(AND($B547=O$1),LOOKUP(9.99999999999999E+307,$O$2:O546)+1,"")</f>
        <v>352</v>
      </c>
      <c r="P547" s="30">
        <f>IF(AND($B547=P$1),LOOKUP(9.99999999999999E+307,$P$2:P546)+1,"")</f>
        <v>352</v>
      </c>
      <c r="Q547" s="30">
        <f>IF(AND($B547=Q$1),LOOKUP(9.99999999999999E+307,$Q$2:Q546)+1,"")</f>
        <v>352</v>
      </c>
      <c r="R547" s="30">
        <f>IF(AND($B547=R$1),LOOKUP(9.99999999999999E+307,$R$2:R546)+1,"")</f>
        <v>352</v>
      </c>
      <c r="S547" s="314"/>
      <c r="T547" s="274"/>
      <c r="U547" s="274"/>
      <c r="Z547" s="258" t="str">
        <f t="shared" si="59"/>
        <v/>
      </c>
      <c r="AA547" s="258" t="str">
        <f t="shared" si="60"/>
        <v/>
      </c>
      <c r="AB547" s="259">
        <f t="shared" si="54"/>
        <v>0</v>
      </c>
      <c r="AC547" s="259">
        <f t="shared" si="55"/>
        <v>1807</v>
      </c>
      <c r="AD547" s="260" t="str">
        <f t="shared" si="56"/>
        <v/>
      </c>
      <c r="AE547" s="253" t="str">
        <f t="shared" si="57"/>
        <v>-</v>
      </c>
    </row>
    <row r="548" spans="1:31" ht="20.100000000000001" customHeight="1" x14ac:dyDescent="0.5">
      <c r="A548" s="30">
        <v>546</v>
      </c>
      <c r="B548" s="238"/>
      <c r="C548" s="261"/>
      <c r="D548" s="261"/>
      <c r="E548" s="270"/>
      <c r="F548" s="270"/>
      <c r="G548" s="257" t="str">
        <f t="shared" si="58"/>
        <v/>
      </c>
      <c r="H548" s="30" t="str">
        <f>IF(AND(S548=H$1),LOOKUP(9.99999999999999E+307,$H$2:H547)+1,"")</f>
        <v/>
      </c>
      <c r="I548" s="30">
        <f>IF(AND(B548=I$1),LOOKUP(9.99999999999999E+307,$I$2:I547)+1,"")</f>
        <v>353</v>
      </c>
      <c r="J548" s="30">
        <f>IF(AND(B548=J$1),LOOKUP(9.99999999999999E+307,$J$2:J547)+1,"")</f>
        <v>353</v>
      </c>
      <c r="K548" s="30">
        <f>IF(AND(B548=K$1),LOOKUP(9.99999999999999E+307,$K$2:K547)+1,"")</f>
        <v>353</v>
      </c>
      <c r="L548" s="30">
        <f>IF(AND(B548=L$1),LOOKUP(9.99999999999999E+307,$L$2:L547)+1,"")</f>
        <v>353</v>
      </c>
      <c r="M548" s="30">
        <f>IF(AND(B548=M$1),LOOKUP(9.99999999999999E+307,$M$2:M547)+1,"")</f>
        <v>353</v>
      </c>
      <c r="N548" s="30">
        <f>IF(AND($B548=N$1),LOOKUP(9.99999999999999E+307,$N$2:N547)+1,"")</f>
        <v>353</v>
      </c>
      <c r="O548" s="30">
        <f>IF(AND($B548=O$1),LOOKUP(9.99999999999999E+307,$O$2:O547)+1,"")</f>
        <v>353</v>
      </c>
      <c r="P548" s="30">
        <f>IF(AND($B548=P$1),LOOKUP(9.99999999999999E+307,$P$2:P547)+1,"")</f>
        <v>353</v>
      </c>
      <c r="Q548" s="30">
        <f>IF(AND($B548=Q$1),LOOKUP(9.99999999999999E+307,$Q$2:Q547)+1,"")</f>
        <v>353</v>
      </c>
      <c r="R548" s="30">
        <f>IF(AND($B548=R$1),LOOKUP(9.99999999999999E+307,$R$2:R547)+1,"")</f>
        <v>353</v>
      </c>
      <c r="S548" s="314"/>
      <c r="T548" s="274"/>
      <c r="U548" s="274"/>
      <c r="Z548" s="258" t="str">
        <f t="shared" si="59"/>
        <v/>
      </c>
      <c r="AA548" s="258" t="str">
        <f t="shared" si="60"/>
        <v/>
      </c>
      <c r="AB548" s="259">
        <f t="shared" si="54"/>
        <v>0</v>
      </c>
      <c r="AC548" s="259">
        <f t="shared" si="55"/>
        <v>1807</v>
      </c>
      <c r="AD548" s="260" t="str">
        <f t="shared" si="56"/>
        <v/>
      </c>
      <c r="AE548" s="253" t="str">
        <f t="shared" si="57"/>
        <v>-</v>
      </c>
    </row>
    <row r="549" spans="1:31" ht="20.100000000000001" customHeight="1" x14ac:dyDescent="0.5">
      <c r="A549" s="30">
        <v>547</v>
      </c>
      <c r="B549" s="238"/>
      <c r="C549" s="261"/>
      <c r="D549" s="261"/>
      <c r="E549" s="270"/>
      <c r="F549" s="270"/>
      <c r="G549" s="257" t="str">
        <f t="shared" si="58"/>
        <v/>
      </c>
      <c r="H549" s="30" t="str">
        <f>IF(AND(S549=H$1),LOOKUP(9.99999999999999E+307,$H$2:H548)+1,"")</f>
        <v/>
      </c>
      <c r="I549" s="30">
        <f>IF(AND(B549=I$1),LOOKUP(9.99999999999999E+307,$I$2:I548)+1,"")</f>
        <v>354</v>
      </c>
      <c r="J549" s="30">
        <f>IF(AND(B549=J$1),LOOKUP(9.99999999999999E+307,$J$2:J548)+1,"")</f>
        <v>354</v>
      </c>
      <c r="K549" s="30">
        <f>IF(AND(B549=K$1),LOOKUP(9.99999999999999E+307,$K$2:K548)+1,"")</f>
        <v>354</v>
      </c>
      <c r="L549" s="30">
        <f>IF(AND(B549=L$1),LOOKUP(9.99999999999999E+307,$L$2:L548)+1,"")</f>
        <v>354</v>
      </c>
      <c r="M549" s="30">
        <f>IF(AND(B549=M$1),LOOKUP(9.99999999999999E+307,$M$2:M548)+1,"")</f>
        <v>354</v>
      </c>
      <c r="N549" s="30">
        <f>IF(AND($B549=N$1),LOOKUP(9.99999999999999E+307,$N$2:N548)+1,"")</f>
        <v>354</v>
      </c>
      <c r="O549" s="30">
        <f>IF(AND($B549=O$1),LOOKUP(9.99999999999999E+307,$O$2:O548)+1,"")</f>
        <v>354</v>
      </c>
      <c r="P549" s="30">
        <f>IF(AND($B549=P$1),LOOKUP(9.99999999999999E+307,$P$2:P548)+1,"")</f>
        <v>354</v>
      </c>
      <c r="Q549" s="30">
        <f>IF(AND($B549=Q$1),LOOKUP(9.99999999999999E+307,$Q$2:Q548)+1,"")</f>
        <v>354</v>
      </c>
      <c r="R549" s="30">
        <f>IF(AND($B549=R$1),LOOKUP(9.99999999999999E+307,$R$2:R548)+1,"")</f>
        <v>354</v>
      </c>
      <c r="S549" s="314"/>
      <c r="T549" s="274"/>
      <c r="U549" s="274"/>
      <c r="Z549" s="258" t="str">
        <f t="shared" si="59"/>
        <v/>
      </c>
      <c r="AA549" s="258" t="str">
        <f t="shared" si="60"/>
        <v/>
      </c>
      <c r="AB549" s="259">
        <f t="shared" si="54"/>
        <v>0</v>
      </c>
      <c r="AC549" s="259">
        <f t="shared" si="55"/>
        <v>1807</v>
      </c>
      <c r="AD549" s="260" t="str">
        <f t="shared" si="56"/>
        <v/>
      </c>
      <c r="AE549" s="253" t="str">
        <f t="shared" si="57"/>
        <v>-</v>
      </c>
    </row>
    <row r="550" spans="1:31" ht="20.100000000000001" customHeight="1" x14ac:dyDescent="0.5">
      <c r="A550" s="30">
        <v>548</v>
      </c>
      <c r="B550" s="238"/>
      <c r="C550" s="261"/>
      <c r="D550" s="261"/>
      <c r="E550" s="270"/>
      <c r="F550" s="270"/>
      <c r="G550" s="257" t="str">
        <f t="shared" si="58"/>
        <v/>
      </c>
      <c r="H550" s="30" t="str">
        <f>IF(AND(S550=H$1),LOOKUP(9.99999999999999E+307,$H$2:H549)+1,"")</f>
        <v/>
      </c>
      <c r="I550" s="30">
        <f>IF(AND(B550=I$1),LOOKUP(9.99999999999999E+307,$I$2:I549)+1,"")</f>
        <v>355</v>
      </c>
      <c r="J550" s="30">
        <f>IF(AND(B550=J$1),LOOKUP(9.99999999999999E+307,$J$2:J549)+1,"")</f>
        <v>355</v>
      </c>
      <c r="K550" s="30">
        <f>IF(AND(B550=K$1),LOOKUP(9.99999999999999E+307,$K$2:K549)+1,"")</f>
        <v>355</v>
      </c>
      <c r="L550" s="30">
        <f>IF(AND(B550=L$1),LOOKUP(9.99999999999999E+307,$L$2:L549)+1,"")</f>
        <v>355</v>
      </c>
      <c r="M550" s="30">
        <f>IF(AND(B550=M$1),LOOKUP(9.99999999999999E+307,$M$2:M549)+1,"")</f>
        <v>355</v>
      </c>
      <c r="N550" s="30">
        <f>IF(AND($B550=N$1),LOOKUP(9.99999999999999E+307,$N$2:N549)+1,"")</f>
        <v>355</v>
      </c>
      <c r="O550" s="30">
        <f>IF(AND($B550=O$1),LOOKUP(9.99999999999999E+307,$O$2:O549)+1,"")</f>
        <v>355</v>
      </c>
      <c r="P550" s="30">
        <f>IF(AND($B550=P$1),LOOKUP(9.99999999999999E+307,$P$2:P549)+1,"")</f>
        <v>355</v>
      </c>
      <c r="Q550" s="30">
        <f>IF(AND($B550=Q$1),LOOKUP(9.99999999999999E+307,$Q$2:Q549)+1,"")</f>
        <v>355</v>
      </c>
      <c r="R550" s="30">
        <f>IF(AND($B550=R$1),LOOKUP(9.99999999999999E+307,$R$2:R549)+1,"")</f>
        <v>355</v>
      </c>
      <c r="S550" s="314"/>
      <c r="T550" s="274"/>
      <c r="U550" s="274"/>
      <c r="Z550" s="258" t="str">
        <f t="shared" si="59"/>
        <v/>
      </c>
      <c r="AA550" s="258" t="str">
        <f t="shared" si="60"/>
        <v/>
      </c>
      <c r="AB550" s="259">
        <f t="shared" si="54"/>
        <v>0</v>
      </c>
      <c r="AC550" s="259">
        <f t="shared" si="55"/>
        <v>1807</v>
      </c>
      <c r="AD550" s="260" t="str">
        <f t="shared" si="56"/>
        <v/>
      </c>
      <c r="AE550" s="253" t="str">
        <f t="shared" si="57"/>
        <v>-</v>
      </c>
    </row>
    <row r="551" spans="1:31" ht="20.100000000000001" customHeight="1" x14ac:dyDescent="0.5">
      <c r="A551" s="30">
        <v>549</v>
      </c>
      <c r="B551" s="238"/>
      <c r="C551" s="261"/>
      <c r="D551" s="261"/>
      <c r="E551" s="270"/>
      <c r="F551" s="270"/>
      <c r="G551" s="257" t="str">
        <f t="shared" si="58"/>
        <v/>
      </c>
      <c r="H551" s="30" t="str">
        <f>IF(AND(S551=H$1),LOOKUP(9.99999999999999E+307,$H$2:H550)+1,"")</f>
        <v/>
      </c>
      <c r="I551" s="30">
        <f>IF(AND(B551=I$1),LOOKUP(9.99999999999999E+307,$I$2:I550)+1,"")</f>
        <v>356</v>
      </c>
      <c r="J551" s="30">
        <f>IF(AND(B551=J$1),LOOKUP(9.99999999999999E+307,$J$2:J550)+1,"")</f>
        <v>356</v>
      </c>
      <c r="K551" s="30">
        <f>IF(AND(B551=K$1),LOOKUP(9.99999999999999E+307,$K$2:K550)+1,"")</f>
        <v>356</v>
      </c>
      <c r="L551" s="30">
        <f>IF(AND(B551=L$1),LOOKUP(9.99999999999999E+307,$L$2:L550)+1,"")</f>
        <v>356</v>
      </c>
      <c r="M551" s="30">
        <f>IF(AND(B551=M$1),LOOKUP(9.99999999999999E+307,$M$2:M550)+1,"")</f>
        <v>356</v>
      </c>
      <c r="N551" s="30">
        <f>IF(AND($B551=N$1),LOOKUP(9.99999999999999E+307,$N$2:N550)+1,"")</f>
        <v>356</v>
      </c>
      <c r="O551" s="30">
        <f>IF(AND($B551=O$1),LOOKUP(9.99999999999999E+307,$O$2:O550)+1,"")</f>
        <v>356</v>
      </c>
      <c r="P551" s="30">
        <f>IF(AND($B551=P$1),LOOKUP(9.99999999999999E+307,$P$2:P550)+1,"")</f>
        <v>356</v>
      </c>
      <c r="Q551" s="30">
        <f>IF(AND($B551=Q$1),LOOKUP(9.99999999999999E+307,$Q$2:Q550)+1,"")</f>
        <v>356</v>
      </c>
      <c r="R551" s="30">
        <f>IF(AND($B551=R$1),LOOKUP(9.99999999999999E+307,$R$2:R550)+1,"")</f>
        <v>356</v>
      </c>
      <c r="S551" s="314"/>
      <c r="T551" s="274"/>
      <c r="U551" s="274"/>
      <c r="Z551" s="258" t="str">
        <f t="shared" si="59"/>
        <v/>
      </c>
      <c r="AA551" s="258" t="str">
        <f t="shared" si="60"/>
        <v/>
      </c>
      <c r="AB551" s="259">
        <f t="shared" si="54"/>
        <v>0</v>
      </c>
      <c r="AC551" s="259">
        <f t="shared" si="55"/>
        <v>1807</v>
      </c>
      <c r="AD551" s="260" t="str">
        <f t="shared" si="56"/>
        <v/>
      </c>
      <c r="AE551" s="253" t="str">
        <f t="shared" si="57"/>
        <v>-</v>
      </c>
    </row>
    <row r="552" spans="1:31" ht="20.100000000000001" customHeight="1" x14ac:dyDescent="0.5">
      <c r="A552" s="30">
        <v>550</v>
      </c>
      <c r="B552" s="238"/>
      <c r="C552" s="261"/>
      <c r="D552" s="261"/>
      <c r="E552" s="270"/>
      <c r="F552" s="270"/>
      <c r="G552" s="257" t="str">
        <f t="shared" si="58"/>
        <v/>
      </c>
      <c r="H552" s="30" t="str">
        <f>IF(AND(S552=H$1),LOOKUP(9.99999999999999E+307,$H$2:H551)+1,"")</f>
        <v/>
      </c>
      <c r="I552" s="30">
        <f>IF(AND(B552=I$1),LOOKUP(9.99999999999999E+307,$I$2:I551)+1,"")</f>
        <v>357</v>
      </c>
      <c r="J552" s="30">
        <f>IF(AND(B552=J$1),LOOKUP(9.99999999999999E+307,$J$2:J551)+1,"")</f>
        <v>357</v>
      </c>
      <c r="K552" s="30">
        <f>IF(AND(B552=K$1),LOOKUP(9.99999999999999E+307,$K$2:K551)+1,"")</f>
        <v>357</v>
      </c>
      <c r="L552" s="30">
        <f>IF(AND(B552=L$1),LOOKUP(9.99999999999999E+307,$L$2:L551)+1,"")</f>
        <v>357</v>
      </c>
      <c r="M552" s="30">
        <f>IF(AND(B552=M$1),LOOKUP(9.99999999999999E+307,$M$2:M551)+1,"")</f>
        <v>357</v>
      </c>
      <c r="N552" s="30">
        <f>IF(AND($B552=N$1),LOOKUP(9.99999999999999E+307,$N$2:N551)+1,"")</f>
        <v>357</v>
      </c>
      <c r="O552" s="30">
        <f>IF(AND($B552=O$1),LOOKUP(9.99999999999999E+307,$O$2:O551)+1,"")</f>
        <v>357</v>
      </c>
      <c r="P552" s="30">
        <f>IF(AND($B552=P$1),LOOKUP(9.99999999999999E+307,$P$2:P551)+1,"")</f>
        <v>357</v>
      </c>
      <c r="Q552" s="30">
        <f>IF(AND($B552=Q$1),LOOKUP(9.99999999999999E+307,$Q$2:Q551)+1,"")</f>
        <v>357</v>
      </c>
      <c r="R552" s="30">
        <f>IF(AND($B552=R$1),LOOKUP(9.99999999999999E+307,$R$2:R551)+1,"")</f>
        <v>357</v>
      </c>
      <c r="S552" s="314"/>
      <c r="T552" s="274"/>
      <c r="U552" s="274"/>
      <c r="Z552" s="258" t="str">
        <f t="shared" si="59"/>
        <v/>
      </c>
      <c r="AA552" s="258" t="str">
        <f t="shared" si="60"/>
        <v/>
      </c>
      <c r="AB552" s="259">
        <f t="shared" si="54"/>
        <v>0</v>
      </c>
      <c r="AC552" s="259">
        <f t="shared" si="55"/>
        <v>1807</v>
      </c>
      <c r="AD552" s="260" t="str">
        <f t="shared" si="56"/>
        <v/>
      </c>
      <c r="AE552" s="253" t="str">
        <f t="shared" si="57"/>
        <v>-</v>
      </c>
    </row>
    <row r="553" spans="1:31" ht="20.100000000000001" customHeight="1" x14ac:dyDescent="0.5">
      <c r="A553" s="30">
        <v>551</v>
      </c>
      <c r="B553" s="238"/>
      <c r="C553" s="261"/>
      <c r="D553" s="261"/>
      <c r="E553" s="270"/>
      <c r="F553" s="270"/>
      <c r="G553" s="257" t="str">
        <f t="shared" si="58"/>
        <v/>
      </c>
      <c r="H553" s="30" t="str">
        <f>IF(AND(S553=H$1),LOOKUP(9.99999999999999E+307,$H$2:H552)+1,"")</f>
        <v/>
      </c>
      <c r="I553" s="30">
        <f>IF(AND(B553=I$1),LOOKUP(9.99999999999999E+307,$I$2:I552)+1,"")</f>
        <v>358</v>
      </c>
      <c r="J553" s="30">
        <f>IF(AND(B553=J$1),LOOKUP(9.99999999999999E+307,$J$2:J552)+1,"")</f>
        <v>358</v>
      </c>
      <c r="K553" s="30">
        <f>IF(AND(B553=K$1),LOOKUP(9.99999999999999E+307,$K$2:K552)+1,"")</f>
        <v>358</v>
      </c>
      <c r="L553" s="30">
        <f>IF(AND(B553=L$1),LOOKUP(9.99999999999999E+307,$L$2:L552)+1,"")</f>
        <v>358</v>
      </c>
      <c r="M553" s="30">
        <f>IF(AND(B553=M$1),LOOKUP(9.99999999999999E+307,$M$2:M552)+1,"")</f>
        <v>358</v>
      </c>
      <c r="N553" s="30">
        <f>IF(AND($B553=N$1),LOOKUP(9.99999999999999E+307,$N$2:N552)+1,"")</f>
        <v>358</v>
      </c>
      <c r="O553" s="30">
        <f>IF(AND($B553=O$1),LOOKUP(9.99999999999999E+307,$O$2:O552)+1,"")</f>
        <v>358</v>
      </c>
      <c r="P553" s="30">
        <f>IF(AND($B553=P$1),LOOKUP(9.99999999999999E+307,$P$2:P552)+1,"")</f>
        <v>358</v>
      </c>
      <c r="Q553" s="30">
        <f>IF(AND($B553=Q$1),LOOKUP(9.99999999999999E+307,$Q$2:Q552)+1,"")</f>
        <v>358</v>
      </c>
      <c r="R553" s="30">
        <f>IF(AND($B553=R$1),LOOKUP(9.99999999999999E+307,$R$2:R552)+1,"")</f>
        <v>358</v>
      </c>
      <c r="S553" s="314"/>
      <c r="T553" s="274"/>
      <c r="U553" s="274"/>
      <c r="Z553" s="258" t="str">
        <f t="shared" si="59"/>
        <v/>
      </c>
      <c r="AA553" s="258" t="str">
        <f t="shared" si="60"/>
        <v/>
      </c>
      <c r="AB553" s="259">
        <f t="shared" si="54"/>
        <v>0</v>
      </c>
      <c r="AC553" s="259">
        <f t="shared" si="55"/>
        <v>1807</v>
      </c>
      <c r="AD553" s="260" t="str">
        <f t="shared" si="56"/>
        <v/>
      </c>
      <c r="AE553" s="253" t="str">
        <f t="shared" si="57"/>
        <v>-</v>
      </c>
    </row>
    <row r="554" spans="1:31" ht="20.100000000000001" customHeight="1" x14ac:dyDescent="0.5">
      <c r="A554" s="30">
        <v>552</v>
      </c>
      <c r="B554" s="238"/>
      <c r="C554" s="261"/>
      <c r="D554" s="261"/>
      <c r="E554" s="270"/>
      <c r="F554" s="270"/>
      <c r="G554" s="257" t="str">
        <f t="shared" si="58"/>
        <v/>
      </c>
      <c r="H554" s="30" t="str">
        <f>IF(AND(S554=H$1),LOOKUP(9.99999999999999E+307,$H$2:H553)+1,"")</f>
        <v/>
      </c>
      <c r="I554" s="30">
        <f>IF(AND(B554=I$1),LOOKUP(9.99999999999999E+307,$I$2:I553)+1,"")</f>
        <v>359</v>
      </c>
      <c r="J554" s="30">
        <f>IF(AND(B554=J$1),LOOKUP(9.99999999999999E+307,$J$2:J553)+1,"")</f>
        <v>359</v>
      </c>
      <c r="K554" s="30">
        <f>IF(AND(B554=K$1),LOOKUP(9.99999999999999E+307,$K$2:K553)+1,"")</f>
        <v>359</v>
      </c>
      <c r="L554" s="30">
        <f>IF(AND(B554=L$1),LOOKUP(9.99999999999999E+307,$L$2:L553)+1,"")</f>
        <v>359</v>
      </c>
      <c r="M554" s="30">
        <f>IF(AND(B554=M$1),LOOKUP(9.99999999999999E+307,$M$2:M553)+1,"")</f>
        <v>359</v>
      </c>
      <c r="N554" s="30">
        <f>IF(AND($B554=N$1),LOOKUP(9.99999999999999E+307,$N$2:N553)+1,"")</f>
        <v>359</v>
      </c>
      <c r="O554" s="30">
        <f>IF(AND($B554=O$1),LOOKUP(9.99999999999999E+307,$O$2:O553)+1,"")</f>
        <v>359</v>
      </c>
      <c r="P554" s="30">
        <f>IF(AND($B554=P$1),LOOKUP(9.99999999999999E+307,$P$2:P553)+1,"")</f>
        <v>359</v>
      </c>
      <c r="Q554" s="30">
        <f>IF(AND($B554=Q$1),LOOKUP(9.99999999999999E+307,$Q$2:Q553)+1,"")</f>
        <v>359</v>
      </c>
      <c r="R554" s="30">
        <f>IF(AND($B554=R$1),LOOKUP(9.99999999999999E+307,$R$2:R553)+1,"")</f>
        <v>359</v>
      </c>
      <c r="S554" s="314"/>
      <c r="T554" s="274"/>
      <c r="U554" s="274"/>
      <c r="Z554" s="258" t="str">
        <f t="shared" si="59"/>
        <v/>
      </c>
      <c r="AA554" s="258" t="str">
        <f t="shared" si="60"/>
        <v/>
      </c>
      <c r="AB554" s="259">
        <f t="shared" si="54"/>
        <v>0</v>
      </c>
      <c r="AC554" s="259">
        <f t="shared" si="55"/>
        <v>1807</v>
      </c>
      <c r="AD554" s="260" t="str">
        <f t="shared" si="56"/>
        <v/>
      </c>
      <c r="AE554" s="253" t="str">
        <f t="shared" si="57"/>
        <v>-</v>
      </c>
    </row>
    <row r="555" spans="1:31" ht="20.100000000000001" customHeight="1" x14ac:dyDescent="0.5">
      <c r="A555" s="30">
        <v>553</v>
      </c>
      <c r="B555" s="238"/>
      <c r="C555" s="261"/>
      <c r="D555" s="261"/>
      <c r="E555" s="270"/>
      <c r="F555" s="270"/>
      <c r="G555" s="257" t="str">
        <f t="shared" si="58"/>
        <v/>
      </c>
      <c r="H555" s="30" t="str">
        <f>IF(AND(S555=H$1),LOOKUP(9.99999999999999E+307,$H$2:H554)+1,"")</f>
        <v/>
      </c>
      <c r="I555" s="30">
        <f>IF(AND(B555=I$1),LOOKUP(9.99999999999999E+307,$I$2:I554)+1,"")</f>
        <v>360</v>
      </c>
      <c r="J555" s="30">
        <f>IF(AND(B555=J$1),LOOKUP(9.99999999999999E+307,$J$2:J554)+1,"")</f>
        <v>360</v>
      </c>
      <c r="K555" s="30">
        <f>IF(AND(B555=K$1),LOOKUP(9.99999999999999E+307,$K$2:K554)+1,"")</f>
        <v>360</v>
      </c>
      <c r="L555" s="30">
        <f>IF(AND(B555=L$1),LOOKUP(9.99999999999999E+307,$L$2:L554)+1,"")</f>
        <v>360</v>
      </c>
      <c r="M555" s="30">
        <f>IF(AND(B555=M$1),LOOKUP(9.99999999999999E+307,$M$2:M554)+1,"")</f>
        <v>360</v>
      </c>
      <c r="N555" s="30">
        <f>IF(AND($B555=N$1),LOOKUP(9.99999999999999E+307,$N$2:N554)+1,"")</f>
        <v>360</v>
      </c>
      <c r="O555" s="30">
        <f>IF(AND($B555=O$1),LOOKUP(9.99999999999999E+307,$O$2:O554)+1,"")</f>
        <v>360</v>
      </c>
      <c r="P555" s="30">
        <f>IF(AND($B555=P$1),LOOKUP(9.99999999999999E+307,$P$2:P554)+1,"")</f>
        <v>360</v>
      </c>
      <c r="Q555" s="30">
        <f>IF(AND($B555=Q$1),LOOKUP(9.99999999999999E+307,$Q$2:Q554)+1,"")</f>
        <v>360</v>
      </c>
      <c r="R555" s="30">
        <f>IF(AND($B555=R$1),LOOKUP(9.99999999999999E+307,$R$2:R554)+1,"")</f>
        <v>360</v>
      </c>
      <c r="S555" s="314"/>
      <c r="T555" s="274"/>
      <c r="U555" s="274"/>
      <c r="Z555" s="258" t="str">
        <f t="shared" si="59"/>
        <v/>
      </c>
      <c r="AA555" s="258" t="str">
        <f t="shared" si="60"/>
        <v/>
      </c>
      <c r="AB555" s="259">
        <f t="shared" si="54"/>
        <v>0</v>
      </c>
      <c r="AC555" s="259">
        <f t="shared" si="55"/>
        <v>1807</v>
      </c>
      <c r="AD555" s="260" t="str">
        <f t="shared" si="56"/>
        <v/>
      </c>
      <c r="AE555" s="253" t="str">
        <f t="shared" si="57"/>
        <v>-</v>
      </c>
    </row>
    <row r="556" spans="1:31" ht="20.100000000000001" customHeight="1" x14ac:dyDescent="0.5">
      <c r="A556" s="30">
        <v>554</v>
      </c>
      <c r="B556" s="238"/>
      <c r="C556" s="261"/>
      <c r="D556" s="261"/>
      <c r="E556" s="270"/>
      <c r="F556" s="270"/>
      <c r="G556" s="257" t="str">
        <f t="shared" si="58"/>
        <v/>
      </c>
      <c r="H556" s="30" t="str">
        <f>IF(AND(S556=H$1),LOOKUP(9.99999999999999E+307,$H$2:H555)+1,"")</f>
        <v/>
      </c>
      <c r="I556" s="30">
        <f>IF(AND(B556=I$1),LOOKUP(9.99999999999999E+307,$I$2:I555)+1,"")</f>
        <v>361</v>
      </c>
      <c r="J556" s="30">
        <f>IF(AND(B556=J$1),LOOKUP(9.99999999999999E+307,$J$2:J555)+1,"")</f>
        <v>361</v>
      </c>
      <c r="K556" s="30">
        <f>IF(AND(B556=K$1),LOOKUP(9.99999999999999E+307,$K$2:K555)+1,"")</f>
        <v>361</v>
      </c>
      <c r="L556" s="30">
        <f>IF(AND(B556=L$1),LOOKUP(9.99999999999999E+307,$L$2:L555)+1,"")</f>
        <v>361</v>
      </c>
      <c r="M556" s="30">
        <f>IF(AND(B556=M$1),LOOKUP(9.99999999999999E+307,$M$2:M555)+1,"")</f>
        <v>361</v>
      </c>
      <c r="N556" s="30">
        <f>IF(AND($B556=N$1),LOOKUP(9.99999999999999E+307,$N$2:N555)+1,"")</f>
        <v>361</v>
      </c>
      <c r="O556" s="30">
        <f>IF(AND($B556=O$1),LOOKUP(9.99999999999999E+307,$O$2:O555)+1,"")</f>
        <v>361</v>
      </c>
      <c r="P556" s="30">
        <f>IF(AND($B556=P$1),LOOKUP(9.99999999999999E+307,$P$2:P555)+1,"")</f>
        <v>361</v>
      </c>
      <c r="Q556" s="30">
        <f>IF(AND($B556=Q$1),LOOKUP(9.99999999999999E+307,$Q$2:Q555)+1,"")</f>
        <v>361</v>
      </c>
      <c r="R556" s="30">
        <f>IF(AND($B556=R$1),LOOKUP(9.99999999999999E+307,$R$2:R555)+1,"")</f>
        <v>361</v>
      </c>
      <c r="S556" s="314"/>
      <c r="T556" s="274"/>
      <c r="U556" s="274"/>
      <c r="Z556" s="258" t="str">
        <f t="shared" si="59"/>
        <v/>
      </c>
      <c r="AA556" s="258" t="str">
        <f t="shared" si="60"/>
        <v/>
      </c>
      <c r="AB556" s="259">
        <f t="shared" si="54"/>
        <v>0</v>
      </c>
      <c r="AC556" s="259">
        <f t="shared" si="55"/>
        <v>1807</v>
      </c>
      <c r="AD556" s="260" t="str">
        <f t="shared" si="56"/>
        <v/>
      </c>
      <c r="AE556" s="253" t="str">
        <f t="shared" si="57"/>
        <v>-</v>
      </c>
    </row>
    <row r="557" spans="1:31" ht="20.100000000000001" customHeight="1" x14ac:dyDescent="0.5">
      <c r="A557" s="30">
        <v>555</v>
      </c>
      <c r="B557" s="238"/>
      <c r="C557" s="261"/>
      <c r="D557" s="261"/>
      <c r="E557" s="270"/>
      <c r="F557" s="270"/>
      <c r="G557" s="257" t="str">
        <f t="shared" si="58"/>
        <v/>
      </c>
      <c r="H557" s="30" t="str">
        <f>IF(AND(S557=H$1),LOOKUP(9.99999999999999E+307,$H$2:H556)+1,"")</f>
        <v/>
      </c>
      <c r="I557" s="30">
        <f>IF(AND(B557=I$1),LOOKUP(9.99999999999999E+307,$I$2:I556)+1,"")</f>
        <v>362</v>
      </c>
      <c r="J557" s="30">
        <f>IF(AND(B557=J$1),LOOKUP(9.99999999999999E+307,$J$2:J556)+1,"")</f>
        <v>362</v>
      </c>
      <c r="K557" s="30">
        <f>IF(AND(B557=K$1),LOOKUP(9.99999999999999E+307,$K$2:K556)+1,"")</f>
        <v>362</v>
      </c>
      <c r="L557" s="30">
        <f>IF(AND(B557=L$1),LOOKUP(9.99999999999999E+307,$L$2:L556)+1,"")</f>
        <v>362</v>
      </c>
      <c r="M557" s="30">
        <f>IF(AND(B557=M$1),LOOKUP(9.99999999999999E+307,$M$2:M556)+1,"")</f>
        <v>362</v>
      </c>
      <c r="N557" s="30">
        <f>IF(AND($B557=N$1),LOOKUP(9.99999999999999E+307,$N$2:N556)+1,"")</f>
        <v>362</v>
      </c>
      <c r="O557" s="30">
        <f>IF(AND($B557=O$1),LOOKUP(9.99999999999999E+307,$O$2:O556)+1,"")</f>
        <v>362</v>
      </c>
      <c r="P557" s="30">
        <f>IF(AND($B557=P$1),LOOKUP(9.99999999999999E+307,$P$2:P556)+1,"")</f>
        <v>362</v>
      </c>
      <c r="Q557" s="30">
        <f>IF(AND($B557=Q$1),LOOKUP(9.99999999999999E+307,$Q$2:Q556)+1,"")</f>
        <v>362</v>
      </c>
      <c r="R557" s="30">
        <f>IF(AND($B557=R$1),LOOKUP(9.99999999999999E+307,$R$2:R556)+1,"")</f>
        <v>362</v>
      </c>
      <c r="S557" s="314"/>
      <c r="T557" s="274"/>
      <c r="U557" s="274"/>
      <c r="Z557" s="258" t="str">
        <f t="shared" si="59"/>
        <v/>
      </c>
      <c r="AA557" s="258" t="str">
        <f t="shared" si="60"/>
        <v/>
      </c>
      <c r="AB557" s="259">
        <f t="shared" si="54"/>
        <v>0</v>
      </c>
      <c r="AC557" s="259">
        <f t="shared" si="55"/>
        <v>1807</v>
      </c>
      <c r="AD557" s="260" t="str">
        <f t="shared" si="56"/>
        <v/>
      </c>
      <c r="AE557" s="253" t="str">
        <f t="shared" si="57"/>
        <v>-</v>
      </c>
    </row>
    <row r="558" spans="1:31" ht="20.100000000000001" customHeight="1" x14ac:dyDescent="0.5">
      <c r="A558" s="30">
        <v>556</v>
      </c>
      <c r="B558" s="238"/>
      <c r="C558" s="261"/>
      <c r="D558" s="261"/>
      <c r="E558" s="270"/>
      <c r="F558" s="270"/>
      <c r="G558" s="257" t="str">
        <f t="shared" si="58"/>
        <v/>
      </c>
      <c r="H558" s="30" t="str">
        <f>IF(AND(S558=H$1),LOOKUP(9.99999999999999E+307,$H$2:H557)+1,"")</f>
        <v/>
      </c>
      <c r="I558" s="30">
        <f>IF(AND(B558=I$1),LOOKUP(9.99999999999999E+307,$I$2:I557)+1,"")</f>
        <v>363</v>
      </c>
      <c r="J558" s="30">
        <f>IF(AND(B558=J$1),LOOKUP(9.99999999999999E+307,$J$2:J557)+1,"")</f>
        <v>363</v>
      </c>
      <c r="K558" s="30">
        <f>IF(AND(B558=K$1),LOOKUP(9.99999999999999E+307,$K$2:K557)+1,"")</f>
        <v>363</v>
      </c>
      <c r="L558" s="30">
        <f>IF(AND(B558=L$1),LOOKUP(9.99999999999999E+307,$L$2:L557)+1,"")</f>
        <v>363</v>
      </c>
      <c r="M558" s="30">
        <f>IF(AND(B558=M$1),LOOKUP(9.99999999999999E+307,$M$2:M557)+1,"")</f>
        <v>363</v>
      </c>
      <c r="N558" s="30">
        <f>IF(AND($B558=N$1),LOOKUP(9.99999999999999E+307,$N$2:N557)+1,"")</f>
        <v>363</v>
      </c>
      <c r="O558" s="30">
        <f>IF(AND($B558=O$1),LOOKUP(9.99999999999999E+307,$O$2:O557)+1,"")</f>
        <v>363</v>
      </c>
      <c r="P558" s="30">
        <f>IF(AND($B558=P$1),LOOKUP(9.99999999999999E+307,$P$2:P557)+1,"")</f>
        <v>363</v>
      </c>
      <c r="Q558" s="30">
        <f>IF(AND($B558=Q$1),LOOKUP(9.99999999999999E+307,$Q$2:Q557)+1,"")</f>
        <v>363</v>
      </c>
      <c r="R558" s="30">
        <f>IF(AND($B558=R$1),LOOKUP(9.99999999999999E+307,$R$2:R557)+1,"")</f>
        <v>363</v>
      </c>
      <c r="S558" s="314"/>
      <c r="T558" s="274"/>
      <c r="U558" s="274"/>
      <c r="Z558" s="258" t="str">
        <f t="shared" si="59"/>
        <v/>
      </c>
      <c r="AA558" s="258" t="str">
        <f t="shared" si="60"/>
        <v/>
      </c>
      <c r="AB558" s="259">
        <f t="shared" si="54"/>
        <v>0</v>
      </c>
      <c r="AC558" s="259">
        <f t="shared" si="55"/>
        <v>1807</v>
      </c>
      <c r="AD558" s="260" t="str">
        <f t="shared" si="56"/>
        <v/>
      </c>
      <c r="AE558" s="253" t="str">
        <f t="shared" si="57"/>
        <v>-</v>
      </c>
    </row>
    <row r="559" spans="1:31" ht="20.100000000000001" customHeight="1" x14ac:dyDescent="0.5">
      <c r="A559" s="30">
        <v>557</v>
      </c>
      <c r="B559" s="238"/>
      <c r="C559" s="261"/>
      <c r="D559" s="261"/>
      <c r="E559" s="270"/>
      <c r="F559" s="270"/>
      <c r="G559" s="257" t="str">
        <f t="shared" si="58"/>
        <v/>
      </c>
      <c r="H559" s="30" t="str">
        <f>IF(AND(S559=H$1),LOOKUP(9.99999999999999E+307,$H$2:H558)+1,"")</f>
        <v/>
      </c>
      <c r="I559" s="30">
        <f>IF(AND(B559=I$1),LOOKUP(9.99999999999999E+307,$I$2:I558)+1,"")</f>
        <v>364</v>
      </c>
      <c r="J559" s="30">
        <f>IF(AND(B559=J$1),LOOKUP(9.99999999999999E+307,$J$2:J558)+1,"")</f>
        <v>364</v>
      </c>
      <c r="K559" s="30">
        <f>IF(AND(B559=K$1),LOOKUP(9.99999999999999E+307,$K$2:K558)+1,"")</f>
        <v>364</v>
      </c>
      <c r="L559" s="30">
        <f>IF(AND(B559=L$1),LOOKUP(9.99999999999999E+307,$L$2:L558)+1,"")</f>
        <v>364</v>
      </c>
      <c r="M559" s="30">
        <f>IF(AND(B559=M$1),LOOKUP(9.99999999999999E+307,$M$2:M558)+1,"")</f>
        <v>364</v>
      </c>
      <c r="N559" s="30">
        <f>IF(AND($B559=N$1),LOOKUP(9.99999999999999E+307,$N$2:N558)+1,"")</f>
        <v>364</v>
      </c>
      <c r="O559" s="30">
        <f>IF(AND($B559=O$1),LOOKUP(9.99999999999999E+307,$O$2:O558)+1,"")</f>
        <v>364</v>
      </c>
      <c r="P559" s="30">
        <f>IF(AND($B559=P$1),LOOKUP(9.99999999999999E+307,$P$2:P558)+1,"")</f>
        <v>364</v>
      </c>
      <c r="Q559" s="30">
        <f>IF(AND($B559=Q$1),LOOKUP(9.99999999999999E+307,$Q$2:Q558)+1,"")</f>
        <v>364</v>
      </c>
      <c r="R559" s="30">
        <f>IF(AND($B559=R$1),LOOKUP(9.99999999999999E+307,$R$2:R558)+1,"")</f>
        <v>364</v>
      </c>
      <c r="S559" s="314"/>
      <c r="T559" s="274"/>
      <c r="U559" s="274"/>
      <c r="Z559" s="258" t="str">
        <f t="shared" si="59"/>
        <v/>
      </c>
      <c r="AA559" s="258" t="str">
        <f t="shared" si="60"/>
        <v/>
      </c>
      <c r="AB559" s="259">
        <f t="shared" si="54"/>
        <v>0</v>
      </c>
      <c r="AC559" s="259">
        <f t="shared" si="55"/>
        <v>1807</v>
      </c>
      <c r="AD559" s="260" t="str">
        <f t="shared" si="56"/>
        <v/>
      </c>
      <c r="AE559" s="253" t="str">
        <f t="shared" si="57"/>
        <v>-</v>
      </c>
    </row>
    <row r="560" spans="1:31" ht="20.100000000000001" customHeight="1" x14ac:dyDescent="0.5">
      <c r="A560" s="30">
        <v>558</v>
      </c>
      <c r="B560" s="238"/>
      <c r="C560" s="261"/>
      <c r="D560" s="261"/>
      <c r="E560" s="270"/>
      <c r="F560" s="270"/>
      <c r="G560" s="257" t="str">
        <f t="shared" si="58"/>
        <v/>
      </c>
      <c r="H560" s="30" t="str">
        <f>IF(AND(S560=H$1),LOOKUP(9.99999999999999E+307,$H$2:H559)+1,"")</f>
        <v/>
      </c>
      <c r="I560" s="30">
        <f>IF(AND(B560=I$1),LOOKUP(9.99999999999999E+307,$I$2:I559)+1,"")</f>
        <v>365</v>
      </c>
      <c r="J560" s="30">
        <f>IF(AND(B560=J$1),LOOKUP(9.99999999999999E+307,$J$2:J559)+1,"")</f>
        <v>365</v>
      </c>
      <c r="K560" s="30">
        <f>IF(AND(B560=K$1),LOOKUP(9.99999999999999E+307,$K$2:K559)+1,"")</f>
        <v>365</v>
      </c>
      <c r="L560" s="30">
        <f>IF(AND(B560=L$1),LOOKUP(9.99999999999999E+307,$L$2:L559)+1,"")</f>
        <v>365</v>
      </c>
      <c r="M560" s="30">
        <f>IF(AND(B560=M$1),LOOKUP(9.99999999999999E+307,$M$2:M559)+1,"")</f>
        <v>365</v>
      </c>
      <c r="N560" s="30">
        <f>IF(AND($B560=N$1),LOOKUP(9.99999999999999E+307,$N$2:N559)+1,"")</f>
        <v>365</v>
      </c>
      <c r="O560" s="30">
        <f>IF(AND($B560=O$1),LOOKUP(9.99999999999999E+307,$O$2:O559)+1,"")</f>
        <v>365</v>
      </c>
      <c r="P560" s="30">
        <f>IF(AND($B560=P$1),LOOKUP(9.99999999999999E+307,$P$2:P559)+1,"")</f>
        <v>365</v>
      </c>
      <c r="Q560" s="30">
        <f>IF(AND($B560=Q$1),LOOKUP(9.99999999999999E+307,$Q$2:Q559)+1,"")</f>
        <v>365</v>
      </c>
      <c r="R560" s="30">
        <f>IF(AND($B560=R$1),LOOKUP(9.99999999999999E+307,$R$2:R559)+1,"")</f>
        <v>365</v>
      </c>
      <c r="S560" s="314"/>
      <c r="T560" s="274"/>
      <c r="U560" s="274"/>
      <c r="Z560" s="258" t="str">
        <f t="shared" si="59"/>
        <v/>
      </c>
      <c r="AA560" s="258" t="str">
        <f t="shared" si="60"/>
        <v/>
      </c>
      <c r="AB560" s="259">
        <f t="shared" si="54"/>
        <v>0</v>
      </c>
      <c r="AC560" s="259">
        <f t="shared" si="55"/>
        <v>1807</v>
      </c>
      <c r="AD560" s="260" t="str">
        <f t="shared" si="56"/>
        <v/>
      </c>
      <c r="AE560" s="253" t="str">
        <f t="shared" si="57"/>
        <v>-</v>
      </c>
    </row>
    <row r="561" spans="1:31" ht="20.100000000000001" customHeight="1" x14ac:dyDescent="0.5">
      <c r="A561" s="30">
        <v>559</v>
      </c>
      <c r="B561" s="238"/>
      <c r="C561" s="261"/>
      <c r="D561" s="261"/>
      <c r="E561" s="270"/>
      <c r="F561" s="270"/>
      <c r="G561" s="257" t="str">
        <f t="shared" si="58"/>
        <v/>
      </c>
      <c r="H561" s="30" t="str">
        <f>IF(AND(S561=H$1),LOOKUP(9.99999999999999E+307,$H$2:H560)+1,"")</f>
        <v/>
      </c>
      <c r="I561" s="30">
        <f>IF(AND(B561=I$1),LOOKUP(9.99999999999999E+307,$I$2:I560)+1,"")</f>
        <v>366</v>
      </c>
      <c r="J561" s="30">
        <f>IF(AND(B561=J$1),LOOKUP(9.99999999999999E+307,$J$2:J560)+1,"")</f>
        <v>366</v>
      </c>
      <c r="K561" s="30">
        <f>IF(AND(B561=K$1),LOOKUP(9.99999999999999E+307,$K$2:K560)+1,"")</f>
        <v>366</v>
      </c>
      <c r="L561" s="30">
        <f>IF(AND(B561=L$1),LOOKUP(9.99999999999999E+307,$L$2:L560)+1,"")</f>
        <v>366</v>
      </c>
      <c r="M561" s="30">
        <f>IF(AND(B561=M$1),LOOKUP(9.99999999999999E+307,$M$2:M560)+1,"")</f>
        <v>366</v>
      </c>
      <c r="N561" s="30">
        <f>IF(AND($B561=N$1),LOOKUP(9.99999999999999E+307,$N$2:N560)+1,"")</f>
        <v>366</v>
      </c>
      <c r="O561" s="30">
        <f>IF(AND($B561=O$1),LOOKUP(9.99999999999999E+307,$O$2:O560)+1,"")</f>
        <v>366</v>
      </c>
      <c r="P561" s="30">
        <f>IF(AND($B561=P$1),LOOKUP(9.99999999999999E+307,$P$2:P560)+1,"")</f>
        <v>366</v>
      </c>
      <c r="Q561" s="30">
        <f>IF(AND($B561=Q$1),LOOKUP(9.99999999999999E+307,$Q$2:Q560)+1,"")</f>
        <v>366</v>
      </c>
      <c r="R561" s="30">
        <f>IF(AND($B561=R$1),LOOKUP(9.99999999999999E+307,$R$2:R560)+1,"")</f>
        <v>366</v>
      </c>
      <c r="S561" s="314"/>
      <c r="T561" s="274"/>
      <c r="U561" s="274"/>
      <c r="Z561" s="258" t="str">
        <f t="shared" si="59"/>
        <v/>
      </c>
      <c r="AA561" s="258" t="str">
        <f t="shared" si="60"/>
        <v/>
      </c>
      <c r="AB561" s="259">
        <f t="shared" si="54"/>
        <v>0</v>
      </c>
      <c r="AC561" s="259">
        <f t="shared" si="55"/>
        <v>1807</v>
      </c>
      <c r="AD561" s="260" t="str">
        <f t="shared" si="56"/>
        <v/>
      </c>
      <c r="AE561" s="253" t="str">
        <f t="shared" si="57"/>
        <v>-</v>
      </c>
    </row>
    <row r="562" spans="1:31" ht="20.100000000000001" customHeight="1" x14ac:dyDescent="0.5">
      <c r="A562" s="30">
        <v>560</v>
      </c>
      <c r="B562" s="238"/>
      <c r="C562" s="261"/>
      <c r="D562" s="261"/>
      <c r="E562" s="270"/>
      <c r="F562" s="270"/>
      <c r="G562" s="257" t="str">
        <f t="shared" si="58"/>
        <v/>
      </c>
      <c r="H562" s="30" t="str">
        <f>IF(AND(S562=H$1),LOOKUP(9.99999999999999E+307,$H$2:H561)+1,"")</f>
        <v/>
      </c>
      <c r="I562" s="30">
        <f>IF(AND(B562=I$1),LOOKUP(9.99999999999999E+307,$I$2:I561)+1,"")</f>
        <v>367</v>
      </c>
      <c r="J562" s="30">
        <f>IF(AND(B562=J$1),LOOKUP(9.99999999999999E+307,$J$2:J561)+1,"")</f>
        <v>367</v>
      </c>
      <c r="K562" s="30">
        <f>IF(AND(B562=K$1),LOOKUP(9.99999999999999E+307,$K$2:K561)+1,"")</f>
        <v>367</v>
      </c>
      <c r="L562" s="30">
        <f>IF(AND(B562=L$1),LOOKUP(9.99999999999999E+307,$L$2:L561)+1,"")</f>
        <v>367</v>
      </c>
      <c r="M562" s="30">
        <f>IF(AND(B562=M$1),LOOKUP(9.99999999999999E+307,$M$2:M561)+1,"")</f>
        <v>367</v>
      </c>
      <c r="N562" s="30">
        <f>IF(AND($B562=N$1),LOOKUP(9.99999999999999E+307,$N$2:N561)+1,"")</f>
        <v>367</v>
      </c>
      <c r="O562" s="30">
        <f>IF(AND($B562=O$1),LOOKUP(9.99999999999999E+307,$O$2:O561)+1,"")</f>
        <v>367</v>
      </c>
      <c r="P562" s="30">
        <f>IF(AND($B562=P$1),LOOKUP(9.99999999999999E+307,$P$2:P561)+1,"")</f>
        <v>367</v>
      </c>
      <c r="Q562" s="30">
        <f>IF(AND($B562=Q$1),LOOKUP(9.99999999999999E+307,$Q$2:Q561)+1,"")</f>
        <v>367</v>
      </c>
      <c r="R562" s="30">
        <f>IF(AND($B562=R$1),LOOKUP(9.99999999999999E+307,$R$2:R561)+1,"")</f>
        <v>367</v>
      </c>
      <c r="S562" s="314"/>
      <c r="T562" s="274"/>
      <c r="U562" s="274"/>
      <c r="Z562" s="258" t="str">
        <f t="shared" si="59"/>
        <v/>
      </c>
      <c r="AA562" s="258" t="str">
        <f t="shared" si="60"/>
        <v/>
      </c>
      <c r="AB562" s="259">
        <f t="shared" si="54"/>
        <v>0</v>
      </c>
      <c r="AC562" s="259">
        <f t="shared" si="55"/>
        <v>1807</v>
      </c>
      <c r="AD562" s="260" t="str">
        <f t="shared" si="56"/>
        <v/>
      </c>
      <c r="AE562" s="253" t="str">
        <f t="shared" si="57"/>
        <v>-</v>
      </c>
    </row>
    <row r="563" spans="1:31" ht="20.100000000000001" customHeight="1" x14ac:dyDescent="0.5">
      <c r="A563" s="30">
        <v>561</v>
      </c>
      <c r="B563" s="238"/>
      <c r="C563" s="261"/>
      <c r="D563" s="261"/>
      <c r="E563" s="270"/>
      <c r="F563" s="270"/>
      <c r="G563" s="257" t="str">
        <f t="shared" si="58"/>
        <v/>
      </c>
      <c r="H563" s="30" t="str">
        <f>IF(AND(S563=H$1),LOOKUP(9.99999999999999E+307,$H$2:H562)+1,"")</f>
        <v/>
      </c>
      <c r="I563" s="30">
        <f>IF(AND(B563=I$1),LOOKUP(9.99999999999999E+307,$I$2:I562)+1,"")</f>
        <v>368</v>
      </c>
      <c r="J563" s="30">
        <f>IF(AND(B563=J$1),LOOKUP(9.99999999999999E+307,$J$2:J562)+1,"")</f>
        <v>368</v>
      </c>
      <c r="K563" s="30">
        <f>IF(AND(B563=K$1),LOOKUP(9.99999999999999E+307,$K$2:K562)+1,"")</f>
        <v>368</v>
      </c>
      <c r="L563" s="30">
        <f>IF(AND(B563=L$1),LOOKUP(9.99999999999999E+307,$L$2:L562)+1,"")</f>
        <v>368</v>
      </c>
      <c r="M563" s="30">
        <f>IF(AND(B563=M$1),LOOKUP(9.99999999999999E+307,$M$2:M562)+1,"")</f>
        <v>368</v>
      </c>
      <c r="N563" s="30">
        <f>IF(AND($B563=N$1),LOOKUP(9.99999999999999E+307,$N$2:N562)+1,"")</f>
        <v>368</v>
      </c>
      <c r="O563" s="30">
        <f>IF(AND($B563=O$1),LOOKUP(9.99999999999999E+307,$O$2:O562)+1,"")</f>
        <v>368</v>
      </c>
      <c r="P563" s="30">
        <f>IF(AND($B563=P$1),LOOKUP(9.99999999999999E+307,$P$2:P562)+1,"")</f>
        <v>368</v>
      </c>
      <c r="Q563" s="30">
        <f>IF(AND($B563=Q$1),LOOKUP(9.99999999999999E+307,$Q$2:Q562)+1,"")</f>
        <v>368</v>
      </c>
      <c r="R563" s="30">
        <f>IF(AND($B563=R$1),LOOKUP(9.99999999999999E+307,$R$2:R562)+1,"")</f>
        <v>368</v>
      </c>
      <c r="S563" s="314"/>
      <c r="T563" s="274"/>
      <c r="U563" s="274"/>
      <c r="Z563" s="258" t="str">
        <f t="shared" si="59"/>
        <v/>
      </c>
      <c r="AA563" s="258" t="str">
        <f t="shared" si="60"/>
        <v/>
      </c>
      <c r="AB563" s="259">
        <f t="shared" si="54"/>
        <v>0</v>
      </c>
      <c r="AC563" s="259">
        <f t="shared" si="55"/>
        <v>1807</v>
      </c>
      <c r="AD563" s="260" t="str">
        <f t="shared" si="56"/>
        <v/>
      </c>
      <c r="AE563" s="253" t="str">
        <f t="shared" si="57"/>
        <v>-</v>
      </c>
    </row>
    <row r="564" spans="1:31" ht="20.100000000000001" customHeight="1" x14ac:dyDescent="0.5">
      <c r="A564" s="30">
        <v>562</v>
      </c>
      <c r="B564" s="238"/>
      <c r="C564" s="261"/>
      <c r="D564" s="261"/>
      <c r="E564" s="270"/>
      <c r="F564" s="270"/>
      <c r="G564" s="257" t="str">
        <f t="shared" si="58"/>
        <v/>
      </c>
      <c r="H564" s="30" t="str">
        <f>IF(AND(S564=H$1),LOOKUP(9.99999999999999E+307,$H$2:H563)+1,"")</f>
        <v/>
      </c>
      <c r="I564" s="30">
        <f>IF(AND(B564=I$1),LOOKUP(9.99999999999999E+307,$I$2:I563)+1,"")</f>
        <v>369</v>
      </c>
      <c r="J564" s="30">
        <f>IF(AND(B564=J$1),LOOKUP(9.99999999999999E+307,$J$2:J563)+1,"")</f>
        <v>369</v>
      </c>
      <c r="K564" s="30">
        <f>IF(AND(B564=K$1),LOOKUP(9.99999999999999E+307,$K$2:K563)+1,"")</f>
        <v>369</v>
      </c>
      <c r="L564" s="30">
        <f>IF(AND(B564=L$1),LOOKUP(9.99999999999999E+307,$L$2:L563)+1,"")</f>
        <v>369</v>
      </c>
      <c r="M564" s="30">
        <f>IF(AND(B564=M$1),LOOKUP(9.99999999999999E+307,$M$2:M563)+1,"")</f>
        <v>369</v>
      </c>
      <c r="N564" s="30">
        <f>IF(AND($B564=N$1),LOOKUP(9.99999999999999E+307,$N$2:N563)+1,"")</f>
        <v>369</v>
      </c>
      <c r="O564" s="30">
        <f>IF(AND($B564=O$1),LOOKUP(9.99999999999999E+307,$O$2:O563)+1,"")</f>
        <v>369</v>
      </c>
      <c r="P564" s="30">
        <f>IF(AND($B564=P$1),LOOKUP(9.99999999999999E+307,$P$2:P563)+1,"")</f>
        <v>369</v>
      </c>
      <c r="Q564" s="30">
        <f>IF(AND($B564=Q$1),LOOKUP(9.99999999999999E+307,$Q$2:Q563)+1,"")</f>
        <v>369</v>
      </c>
      <c r="R564" s="30">
        <f>IF(AND($B564=R$1),LOOKUP(9.99999999999999E+307,$R$2:R563)+1,"")</f>
        <v>369</v>
      </c>
      <c r="S564" s="314"/>
      <c r="T564" s="274"/>
      <c r="U564" s="274"/>
      <c r="Z564" s="258" t="str">
        <f t="shared" si="59"/>
        <v/>
      </c>
      <c r="AA564" s="258" t="str">
        <f t="shared" si="60"/>
        <v/>
      </c>
      <c r="AB564" s="259">
        <f t="shared" si="54"/>
        <v>0</v>
      </c>
      <c r="AC564" s="259">
        <f t="shared" si="55"/>
        <v>1807</v>
      </c>
      <c r="AD564" s="260" t="str">
        <f t="shared" si="56"/>
        <v/>
      </c>
      <c r="AE564" s="253" t="str">
        <f t="shared" si="57"/>
        <v>-</v>
      </c>
    </row>
    <row r="565" spans="1:31" ht="20.100000000000001" customHeight="1" x14ac:dyDescent="0.5">
      <c r="A565" s="30">
        <v>563</v>
      </c>
      <c r="B565" s="238"/>
      <c r="C565" s="261"/>
      <c r="D565" s="261"/>
      <c r="E565" s="270"/>
      <c r="F565" s="270"/>
      <c r="G565" s="257" t="str">
        <f t="shared" si="58"/>
        <v/>
      </c>
      <c r="H565" s="30" t="str">
        <f>IF(AND(S565=H$1),LOOKUP(9.99999999999999E+307,$H$2:H564)+1,"")</f>
        <v/>
      </c>
      <c r="I565" s="30">
        <f>IF(AND(B565=I$1),LOOKUP(9.99999999999999E+307,$I$2:I564)+1,"")</f>
        <v>370</v>
      </c>
      <c r="J565" s="30">
        <f>IF(AND(B565=J$1),LOOKUP(9.99999999999999E+307,$J$2:J564)+1,"")</f>
        <v>370</v>
      </c>
      <c r="K565" s="30">
        <f>IF(AND(B565=K$1),LOOKUP(9.99999999999999E+307,$K$2:K564)+1,"")</f>
        <v>370</v>
      </c>
      <c r="L565" s="30">
        <f>IF(AND(B565=L$1),LOOKUP(9.99999999999999E+307,$L$2:L564)+1,"")</f>
        <v>370</v>
      </c>
      <c r="M565" s="30">
        <f>IF(AND(B565=M$1),LOOKUP(9.99999999999999E+307,$M$2:M564)+1,"")</f>
        <v>370</v>
      </c>
      <c r="N565" s="30">
        <f>IF(AND($B565=N$1),LOOKUP(9.99999999999999E+307,$N$2:N564)+1,"")</f>
        <v>370</v>
      </c>
      <c r="O565" s="30">
        <f>IF(AND($B565=O$1),LOOKUP(9.99999999999999E+307,$O$2:O564)+1,"")</f>
        <v>370</v>
      </c>
      <c r="P565" s="30">
        <f>IF(AND($B565=P$1),LOOKUP(9.99999999999999E+307,$P$2:P564)+1,"")</f>
        <v>370</v>
      </c>
      <c r="Q565" s="30">
        <f>IF(AND($B565=Q$1),LOOKUP(9.99999999999999E+307,$Q$2:Q564)+1,"")</f>
        <v>370</v>
      </c>
      <c r="R565" s="30">
        <f>IF(AND($B565=R$1),LOOKUP(9.99999999999999E+307,$R$2:R564)+1,"")</f>
        <v>370</v>
      </c>
      <c r="S565" s="314"/>
      <c r="T565" s="274"/>
      <c r="U565" s="274"/>
      <c r="Z565" s="258" t="str">
        <f t="shared" si="59"/>
        <v/>
      </c>
      <c r="AA565" s="258" t="str">
        <f t="shared" si="60"/>
        <v/>
      </c>
      <c r="AB565" s="259">
        <f t="shared" si="54"/>
        <v>0</v>
      </c>
      <c r="AC565" s="259">
        <f t="shared" si="55"/>
        <v>1807</v>
      </c>
      <c r="AD565" s="260" t="str">
        <f t="shared" si="56"/>
        <v/>
      </c>
      <c r="AE565" s="253" t="str">
        <f t="shared" si="57"/>
        <v>-</v>
      </c>
    </row>
    <row r="566" spans="1:31" ht="20.100000000000001" customHeight="1" x14ac:dyDescent="0.5">
      <c r="A566" s="30">
        <v>564</v>
      </c>
      <c r="B566" s="238"/>
      <c r="C566" s="261"/>
      <c r="D566" s="261"/>
      <c r="E566" s="270"/>
      <c r="F566" s="270"/>
      <c r="G566" s="257" t="str">
        <f t="shared" si="58"/>
        <v/>
      </c>
      <c r="H566" s="30" t="str">
        <f>IF(AND(S566=H$1),LOOKUP(9.99999999999999E+307,$H$2:H565)+1,"")</f>
        <v/>
      </c>
      <c r="I566" s="30">
        <f>IF(AND(B566=I$1),LOOKUP(9.99999999999999E+307,$I$2:I565)+1,"")</f>
        <v>371</v>
      </c>
      <c r="J566" s="30">
        <f>IF(AND(B566=J$1),LOOKUP(9.99999999999999E+307,$J$2:J565)+1,"")</f>
        <v>371</v>
      </c>
      <c r="K566" s="30">
        <f>IF(AND(B566=K$1),LOOKUP(9.99999999999999E+307,$K$2:K565)+1,"")</f>
        <v>371</v>
      </c>
      <c r="L566" s="30">
        <f>IF(AND(B566=L$1),LOOKUP(9.99999999999999E+307,$L$2:L565)+1,"")</f>
        <v>371</v>
      </c>
      <c r="M566" s="30">
        <f>IF(AND(B566=M$1),LOOKUP(9.99999999999999E+307,$M$2:M565)+1,"")</f>
        <v>371</v>
      </c>
      <c r="N566" s="30">
        <f>IF(AND($B566=N$1),LOOKUP(9.99999999999999E+307,$N$2:N565)+1,"")</f>
        <v>371</v>
      </c>
      <c r="O566" s="30">
        <f>IF(AND($B566=O$1),LOOKUP(9.99999999999999E+307,$O$2:O565)+1,"")</f>
        <v>371</v>
      </c>
      <c r="P566" s="30">
        <f>IF(AND($B566=P$1),LOOKUP(9.99999999999999E+307,$P$2:P565)+1,"")</f>
        <v>371</v>
      </c>
      <c r="Q566" s="30">
        <f>IF(AND($B566=Q$1),LOOKUP(9.99999999999999E+307,$Q$2:Q565)+1,"")</f>
        <v>371</v>
      </c>
      <c r="R566" s="30">
        <f>IF(AND($B566=R$1),LOOKUP(9.99999999999999E+307,$R$2:R565)+1,"")</f>
        <v>371</v>
      </c>
      <c r="S566" s="314"/>
      <c r="T566" s="274"/>
      <c r="U566" s="274"/>
      <c r="Z566" s="258" t="str">
        <f t="shared" si="59"/>
        <v/>
      </c>
      <c r="AA566" s="258" t="str">
        <f t="shared" si="60"/>
        <v/>
      </c>
      <c r="AB566" s="259">
        <f t="shared" si="54"/>
        <v>0</v>
      </c>
      <c r="AC566" s="259">
        <f t="shared" si="55"/>
        <v>1807</v>
      </c>
      <c r="AD566" s="260" t="str">
        <f t="shared" si="56"/>
        <v/>
      </c>
      <c r="AE566" s="253" t="str">
        <f t="shared" si="57"/>
        <v>-</v>
      </c>
    </row>
    <row r="567" spans="1:31" ht="20.100000000000001" customHeight="1" x14ac:dyDescent="0.5">
      <c r="A567" s="30">
        <v>565</v>
      </c>
      <c r="B567" s="238"/>
      <c r="C567" s="261"/>
      <c r="D567" s="261"/>
      <c r="E567" s="270"/>
      <c r="F567" s="270"/>
      <c r="G567" s="257" t="str">
        <f t="shared" si="58"/>
        <v/>
      </c>
      <c r="H567" s="30" t="str">
        <f>IF(AND(S567=H$1),LOOKUP(9.99999999999999E+307,$H$2:H566)+1,"")</f>
        <v/>
      </c>
      <c r="I567" s="30">
        <f>IF(AND(B567=I$1),LOOKUP(9.99999999999999E+307,$I$2:I566)+1,"")</f>
        <v>372</v>
      </c>
      <c r="J567" s="30">
        <f>IF(AND(B567=J$1),LOOKUP(9.99999999999999E+307,$J$2:J566)+1,"")</f>
        <v>372</v>
      </c>
      <c r="K567" s="30">
        <f>IF(AND(B567=K$1),LOOKUP(9.99999999999999E+307,$K$2:K566)+1,"")</f>
        <v>372</v>
      </c>
      <c r="L567" s="30">
        <f>IF(AND(B567=L$1),LOOKUP(9.99999999999999E+307,$L$2:L566)+1,"")</f>
        <v>372</v>
      </c>
      <c r="M567" s="30">
        <f>IF(AND(B567=M$1),LOOKUP(9.99999999999999E+307,$M$2:M566)+1,"")</f>
        <v>372</v>
      </c>
      <c r="N567" s="30">
        <f>IF(AND($B567=N$1),LOOKUP(9.99999999999999E+307,$N$2:N566)+1,"")</f>
        <v>372</v>
      </c>
      <c r="O567" s="30">
        <f>IF(AND($B567=O$1),LOOKUP(9.99999999999999E+307,$O$2:O566)+1,"")</f>
        <v>372</v>
      </c>
      <c r="P567" s="30">
        <f>IF(AND($B567=P$1),LOOKUP(9.99999999999999E+307,$P$2:P566)+1,"")</f>
        <v>372</v>
      </c>
      <c r="Q567" s="30">
        <f>IF(AND($B567=Q$1),LOOKUP(9.99999999999999E+307,$Q$2:Q566)+1,"")</f>
        <v>372</v>
      </c>
      <c r="R567" s="30">
        <f>IF(AND($B567=R$1),LOOKUP(9.99999999999999E+307,$R$2:R566)+1,"")</f>
        <v>372</v>
      </c>
      <c r="S567" s="314"/>
      <c r="T567" s="274"/>
      <c r="U567" s="274"/>
      <c r="Z567" s="258" t="str">
        <f t="shared" si="59"/>
        <v/>
      </c>
      <c r="AA567" s="258" t="str">
        <f t="shared" si="60"/>
        <v/>
      </c>
      <c r="AB567" s="259">
        <f t="shared" si="54"/>
        <v>0</v>
      </c>
      <c r="AC567" s="259">
        <f t="shared" si="55"/>
        <v>1807</v>
      </c>
      <c r="AD567" s="260" t="str">
        <f t="shared" si="56"/>
        <v/>
      </c>
      <c r="AE567" s="253" t="str">
        <f t="shared" si="57"/>
        <v>-</v>
      </c>
    </row>
    <row r="568" spans="1:31" ht="20.100000000000001" customHeight="1" x14ac:dyDescent="0.5">
      <c r="A568" s="30">
        <v>566</v>
      </c>
      <c r="B568" s="238"/>
      <c r="C568" s="261"/>
      <c r="D568" s="261"/>
      <c r="E568" s="270"/>
      <c r="F568" s="270"/>
      <c r="G568" s="257" t="str">
        <f t="shared" si="58"/>
        <v/>
      </c>
      <c r="H568" s="30" t="str">
        <f>IF(AND(S568=H$1),LOOKUP(9.99999999999999E+307,$H$2:H567)+1,"")</f>
        <v/>
      </c>
      <c r="I568" s="30">
        <f>IF(AND(B568=I$1),LOOKUP(9.99999999999999E+307,$I$2:I567)+1,"")</f>
        <v>373</v>
      </c>
      <c r="J568" s="30">
        <f>IF(AND(B568=J$1),LOOKUP(9.99999999999999E+307,$J$2:J567)+1,"")</f>
        <v>373</v>
      </c>
      <c r="K568" s="30">
        <f>IF(AND(B568=K$1),LOOKUP(9.99999999999999E+307,$K$2:K567)+1,"")</f>
        <v>373</v>
      </c>
      <c r="L568" s="30">
        <f>IF(AND(B568=L$1),LOOKUP(9.99999999999999E+307,$L$2:L567)+1,"")</f>
        <v>373</v>
      </c>
      <c r="M568" s="30">
        <f>IF(AND(B568=M$1),LOOKUP(9.99999999999999E+307,$M$2:M567)+1,"")</f>
        <v>373</v>
      </c>
      <c r="N568" s="30">
        <f>IF(AND($B568=N$1),LOOKUP(9.99999999999999E+307,$N$2:N567)+1,"")</f>
        <v>373</v>
      </c>
      <c r="O568" s="30">
        <f>IF(AND($B568=O$1),LOOKUP(9.99999999999999E+307,$O$2:O567)+1,"")</f>
        <v>373</v>
      </c>
      <c r="P568" s="30">
        <f>IF(AND($B568=P$1),LOOKUP(9.99999999999999E+307,$P$2:P567)+1,"")</f>
        <v>373</v>
      </c>
      <c r="Q568" s="30">
        <f>IF(AND($B568=Q$1),LOOKUP(9.99999999999999E+307,$Q$2:Q567)+1,"")</f>
        <v>373</v>
      </c>
      <c r="R568" s="30">
        <f>IF(AND($B568=R$1),LOOKUP(9.99999999999999E+307,$R$2:R567)+1,"")</f>
        <v>373</v>
      </c>
      <c r="S568" s="314"/>
      <c r="T568" s="274"/>
      <c r="U568" s="274"/>
      <c r="Z568" s="258" t="str">
        <f t="shared" si="59"/>
        <v/>
      </c>
      <c r="AA568" s="258" t="str">
        <f t="shared" si="60"/>
        <v/>
      </c>
      <c r="AB568" s="259">
        <f t="shared" si="54"/>
        <v>0</v>
      </c>
      <c r="AC568" s="259">
        <f t="shared" si="55"/>
        <v>1807</v>
      </c>
      <c r="AD568" s="260" t="str">
        <f t="shared" si="56"/>
        <v/>
      </c>
      <c r="AE568" s="253" t="str">
        <f t="shared" si="57"/>
        <v>-</v>
      </c>
    </row>
    <row r="569" spans="1:31" ht="20.100000000000001" customHeight="1" x14ac:dyDescent="0.5">
      <c r="A569" s="30">
        <v>567</v>
      </c>
      <c r="B569" s="238"/>
      <c r="C569" s="261"/>
      <c r="D569" s="261"/>
      <c r="E569" s="270"/>
      <c r="F569" s="270"/>
      <c r="G569" s="257" t="str">
        <f t="shared" si="58"/>
        <v/>
      </c>
      <c r="H569" s="30" t="str">
        <f>IF(AND(S569=H$1),LOOKUP(9.99999999999999E+307,$H$2:H568)+1,"")</f>
        <v/>
      </c>
      <c r="I569" s="30">
        <f>IF(AND(B569=I$1),LOOKUP(9.99999999999999E+307,$I$2:I568)+1,"")</f>
        <v>374</v>
      </c>
      <c r="J569" s="30">
        <f>IF(AND(B569=J$1),LOOKUP(9.99999999999999E+307,$J$2:J568)+1,"")</f>
        <v>374</v>
      </c>
      <c r="K569" s="30">
        <f>IF(AND(B569=K$1),LOOKUP(9.99999999999999E+307,$K$2:K568)+1,"")</f>
        <v>374</v>
      </c>
      <c r="L569" s="30">
        <f>IF(AND(B569=L$1),LOOKUP(9.99999999999999E+307,$L$2:L568)+1,"")</f>
        <v>374</v>
      </c>
      <c r="M569" s="30">
        <f>IF(AND(B569=M$1),LOOKUP(9.99999999999999E+307,$M$2:M568)+1,"")</f>
        <v>374</v>
      </c>
      <c r="N569" s="30">
        <f>IF(AND($B569=N$1),LOOKUP(9.99999999999999E+307,$N$2:N568)+1,"")</f>
        <v>374</v>
      </c>
      <c r="O569" s="30">
        <f>IF(AND($B569=O$1),LOOKUP(9.99999999999999E+307,$O$2:O568)+1,"")</f>
        <v>374</v>
      </c>
      <c r="P569" s="30">
        <f>IF(AND($B569=P$1),LOOKUP(9.99999999999999E+307,$P$2:P568)+1,"")</f>
        <v>374</v>
      </c>
      <c r="Q569" s="30">
        <f>IF(AND($B569=Q$1),LOOKUP(9.99999999999999E+307,$Q$2:Q568)+1,"")</f>
        <v>374</v>
      </c>
      <c r="R569" s="30">
        <f>IF(AND($B569=R$1),LOOKUP(9.99999999999999E+307,$R$2:R568)+1,"")</f>
        <v>374</v>
      </c>
      <c r="S569" s="314"/>
      <c r="T569" s="274"/>
      <c r="U569" s="274"/>
      <c r="Z569" s="258" t="str">
        <f t="shared" si="59"/>
        <v/>
      </c>
      <c r="AA569" s="258" t="str">
        <f t="shared" si="60"/>
        <v/>
      </c>
      <c r="AB569" s="259">
        <f t="shared" si="54"/>
        <v>0</v>
      </c>
      <c r="AC569" s="259">
        <f t="shared" si="55"/>
        <v>1807</v>
      </c>
      <c r="AD569" s="260" t="str">
        <f t="shared" si="56"/>
        <v/>
      </c>
      <c r="AE569" s="253" t="str">
        <f t="shared" si="57"/>
        <v>-</v>
      </c>
    </row>
    <row r="570" spans="1:31" ht="20.100000000000001" customHeight="1" x14ac:dyDescent="0.5">
      <c r="A570" s="30">
        <v>568</v>
      </c>
      <c r="B570" s="238"/>
      <c r="C570" s="261"/>
      <c r="D570" s="261"/>
      <c r="E570" s="270"/>
      <c r="F570" s="270"/>
      <c r="G570" s="257" t="str">
        <f t="shared" si="58"/>
        <v/>
      </c>
      <c r="H570" s="30" t="str">
        <f>IF(AND(S570=H$1),LOOKUP(9.99999999999999E+307,$H$2:H569)+1,"")</f>
        <v/>
      </c>
      <c r="I570" s="30">
        <f>IF(AND(B570=I$1),LOOKUP(9.99999999999999E+307,$I$2:I569)+1,"")</f>
        <v>375</v>
      </c>
      <c r="J570" s="30">
        <f>IF(AND(B570=J$1),LOOKUP(9.99999999999999E+307,$J$2:J569)+1,"")</f>
        <v>375</v>
      </c>
      <c r="K570" s="30">
        <f>IF(AND(B570=K$1),LOOKUP(9.99999999999999E+307,$K$2:K569)+1,"")</f>
        <v>375</v>
      </c>
      <c r="L570" s="30">
        <f>IF(AND(B570=L$1),LOOKUP(9.99999999999999E+307,$L$2:L569)+1,"")</f>
        <v>375</v>
      </c>
      <c r="M570" s="30">
        <f>IF(AND(B570=M$1),LOOKUP(9.99999999999999E+307,$M$2:M569)+1,"")</f>
        <v>375</v>
      </c>
      <c r="N570" s="30">
        <f>IF(AND($B570=N$1),LOOKUP(9.99999999999999E+307,$N$2:N569)+1,"")</f>
        <v>375</v>
      </c>
      <c r="O570" s="30">
        <f>IF(AND($B570=O$1),LOOKUP(9.99999999999999E+307,$O$2:O569)+1,"")</f>
        <v>375</v>
      </c>
      <c r="P570" s="30">
        <f>IF(AND($B570=P$1),LOOKUP(9.99999999999999E+307,$P$2:P569)+1,"")</f>
        <v>375</v>
      </c>
      <c r="Q570" s="30">
        <f>IF(AND($B570=Q$1),LOOKUP(9.99999999999999E+307,$Q$2:Q569)+1,"")</f>
        <v>375</v>
      </c>
      <c r="R570" s="30">
        <f>IF(AND($B570=R$1),LOOKUP(9.99999999999999E+307,$R$2:R569)+1,"")</f>
        <v>375</v>
      </c>
      <c r="S570" s="314"/>
      <c r="T570" s="274"/>
      <c r="U570" s="274"/>
      <c r="Z570" s="258" t="str">
        <f t="shared" si="59"/>
        <v/>
      </c>
      <c r="AA570" s="258" t="str">
        <f t="shared" si="60"/>
        <v/>
      </c>
      <c r="AB570" s="259">
        <f t="shared" si="54"/>
        <v>0</v>
      </c>
      <c r="AC570" s="259">
        <f t="shared" si="55"/>
        <v>1807</v>
      </c>
      <c r="AD570" s="260" t="str">
        <f t="shared" si="56"/>
        <v/>
      </c>
      <c r="AE570" s="253" t="str">
        <f t="shared" si="57"/>
        <v>-</v>
      </c>
    </row>
    <row r="571" spans="1:31" ht="20.100000000000001" customHeight="1" x14ac:dyDescent="0.5">
      <c r="A571" s="30">
        <v>569</v>
      </c>
      <c r="B571" s="238"/>
      <c r="C571" s="261"/>
      <c r="D571" s="261"/>
      <c r="E571" s="270"/>
      <c r="F571" s="270"/>
      <c r="G571" s="257" t="str">
        <f t="shared" si="58"/>
        <v/>
      </c>
      <c r="H571" s="30" t="str">
        <f>IF(AND(S571=H$1),LOOKUP(9.99999999999999E+307,$H$2:H570)+1,"")</f>
        <v/>
      </c>
      <c r="I571" s="30">
        <f>IF(AND(B571=I$1),LOOKUP(9.99999999999999E+307,$I$2:I570)+1,"")</f>
        <v>376</v>
      </c>
      <c r="J571" s="30">
        <f>IF(AND(B571=J$1),LOOKUP(9.99999999999999E+307,$J$2:J570)+1,"")</f>
        <v>376</v>
      </c>
      <c r="K571" s="30">
        <f>IF(AND(B571=K$1),LOOKUP(9.99999999999999E+307,$K$2:K570)+1,"")</f>
        <v>376</v>
      </c>
      <c r="L571" s="30">
        <f>IF(AND(B571=L$1),LOOKUP(9.99999999999999E+307,$L$2:L570)+1,"")</f>
        <v>376</v>
      </c>
      <c r="M571" s="30">
        <f>IF(AND(B571=M$1),LOOKUP(9.99999999999999E+307,$M$2:M570)+1,"")</f>
        <v>376</v>
      </c>
      <c r="N571" s="30">
        <f>IF(AND($B571=N$1),LOOKUP(9.99999999999999E+307,$N$2:N570)+1,"")</f>
        <v>376</v>
      </c>
      <c r="O571" s="30">
        <f>IF(AND($B571=O$1),LOOKUP(9.99999999999999E+307,$O$2:O570)+1,"")</f>
        <v>376</v>
      </c>
      <c r="P571" s="30">
        <f>IF(AND($B571=P$1),LOOKUP(9.99999999999999E+307,$P$2:P570)+1,"")</f>
        <v>376</v>
      </c>
      <c r="Q571" s="30">
        <f>IF(AND($B571=Q$1),LOOKUP(9.99999999999999E+307,$Q$2:Q570)+1,"")</f>
        <v>376</v>
      </c>
      <c r="R571" s="30">
        <f>IF(AND($B571=R$1),LOOKUP(9.99999999999999E+307,$R$2:R570)+1,"")</f>
        <v>376</v>
      </c>
      <c r="S571" s="314"/>
      <c r="T571" s="274"/>
      <c r="U571" s="274"/>
      <c r="Z571" s="258" t="str">
        <f t="shared" si="59"/>
        <v/>
      </c>
      <c r="AA571" s="258" t="str">
        <f t="shared" si="60"/>
        <v/>
      </c>
      <c r="AB571" s="259">
        <f t="shared" si="54"/>
        <v>0</v>
      </c>
      <c r="AC571" s="259">
        <f t="shared" si="55"/>
        <v>1807</v>
      </c>
      <c r="AD571" s="260" t="str">
        <f t="shared" si="56"/>
        <v/>
      </c>
      <c r="AE571" s="253" t="str">
        <f t="shared" si="57"/>
        <v>-</v>
      </c>
    </row>
    <row r="572" spans="1:31" ht="20.100000000000001" customHeight="1" x14ac:dyDescent="0.5">
      <c r="A572" s="30">
        <v>570</v>
      </c>
      <c r="B572" s="238"/>
      <c r="C572" s="261"/>
      <c r="D572" s="261"/>
      <c r="E572" s="270"/>
      <c r="F572" s="270"/>
      <c r="G572" s="257" t="str">
        <f t="shared" si="58"/>
        <v/>
      </c>
      <c r="H572" s="30" t="str">
        <f>IF(AND(S572=H$1),LOOKUP(9.99999999999999E+307,$H$2:H571)+1,"")</f>
        <v/>
      </c>
      <c r="I572" s="30">
        <f>IF(AND(B572=I$1),LOOKUP(9.99999999999999E+307,$I$2:I571)+1,"")</f>
        <v>377</v>
      </c>
      <c r="J572" s="30">
        <f>IF(AND(B572=J$1),LOOKUP(9.99999999999999E+307,$J$2:J571)+1,"")</f>
        <v>377</v>
      </c>
      <c r="K572" s="30">
        <f>IF(AND(B572=K$1),LOOKUP(9.99999999999999E+307,$K$2:K571)+1,"")</f>
        <v>377</v>
      </c>
      <c r="L572" s="30">
        <f>IF(AND(B572=L$1),LOOKUP(9.99999999999999E+307,$L$2:L571)+1,"")</f>
        <v>377</v>
      </c>
      <c r="M572" s="30">
        <f>IF(AND(B572=M$1),LOOKUP(9.99999999999999E+307,$M$2:M571)+1,"")</f>
        <v>377</v>
      </c>
      <c r="N572" s="30">
        <f>IF(AND($B572=N$1),LOOKUP(9.99999999999999E+307,$N$2:N571)+1,"")</f>
        <v>377</v>
      </c>
      <c r="O572" s="30">
        <f>IF(AND($B572=O$1),LOOKUP(9.99999999999999E+307,$O$2:O571)+1,"")</f>
        <v>377</v>
      </c>
      <c r="P572" s="30">
        <f>IF(AND($B572=P$1),LOOKUP(9.99999999999999E+307,$P$2:P571)+1,"")</f>
        <v>377</v>
      </c>
      <c r="Q572" s="30">
        <f>IF(AND($B572=Q$1),LOOKUP(9.99999999999999E+307,$Q$2:Q571)+1,"")</f>
        <v>377</v>
      </c>
      <c r="R572" s="30">
        <f>IF(AND($B572=R$1),LOOKUP(9.99999999999999E+307,$R$2:R571)+1,"")</f>
        <v>377</v>
      </c>
      <c r="S572" s="314"/>
      <c r="T572" s="274"/>
      <c r="U572" s="274"/>
      <c r="Z572" s="258" t="str">
        <f t="shared" si="59"/>
        <v/>
      </c>
      <c r="AA572" s="258" t="str">
        <f t="shared" si="60"/>
        <v/>
      </c>
      <c r="AB572" s="259">
        <f t="shared" si="54"/>
        <v>0</v>
      </c>
      <c r="AC572" s="259">
        <f t="shared" si="55"/>
        <v>1807</v>
      </c>
      <c r="AD572" s="260" t="str">
        <f t="shared" si="56"/>
        <v/>
      </c>
      <c r="AE572" s="253" t="str">
        <f t="shared" si="57"/>
        <v>-</v>
      </c>
    </row>
    <row r="573" spans="1:31" ht="20.100000000000001" customHeight="1" x14ac:dyDescent="0.5">
      <c r="A573" s="30">
        <v>571</v>
      </c>
      <c r="B573" s="238"/>
      <c r="C573" s="261"/>
      <c r="D573" s="261"/>
      <c r="E573" s="270"/>
      <c r="F573" s="270"/>
      <c r="G573" s="257" t="str">
        <f t="shared" si="58"/>
        <v/>
      </c>
      <c r="H573" s="30" t="str">
        <f>IF(AND(S573=H$1),LOOKUP(9.99999999999999E+307,$H$2:H572)+1,"")</f>
        <v/>
      </c>
      <c r="I573" s="30">
        <f>IF(AND(B573=I$1),LOOKUP(9.99999999999999E+307,$I$2:I572)+1,"")</f>
        <v>378</v>
      </c>
      <c r="J573" s="30">
        <f>IF(AND(B573=J$1),LOOKUP(9.99999999999999E+307,$J$2:J572)+1,"")</f>
        <v>378</v>
      </c>
      <c r="K573" s="30">
        <f>IF(AND(B573=K$1),LOOKUP(9.99999999999999E+307,$K$2:K572)+1,"")</f>
        <v>378</v>
      </c>
      <c r="L573" s="30">
        <f>IF(AND(B573=L$1),LOOKUP(9.99999999999999E+307,$L$2:L572)+1,"")</f>
        <v>378</v>
      </c>
      <c r="M573" s="30">
        <f>IF(AND(B573=M$1),LOOKUP(9.99999999999999E+307,$M$2:M572)+1,"")</f>
        <v>378</v>
      </c>
      <c r="N573" s="30">
        <f>IF(AND($B573=N$1),LOOKUP(9.99999999999999E+307,$N$2:N572)+1,"")</f>
        <v>378</v>
      </c>
      <c r="O573" s="30">
        <f>IF(AND($B573=O$1),LOOKUP(9.99999999999999E+307,$O$2:O572)+1,"")</f>
        <v>378</v>
      </c>
      <c r="P573" s="30">
        <f>IF(AND($B573=P$1),LOOKUP(9.99999999999999E+307,$P$2:P572)+1,"")</f>
        <v>378</v>
      </c>
      <c r="Q573" s="30">
        <f>IF(AND($B573=Q$1),LOOKUP(9.99999999999999E+307,$Q$2:Q572)+1,"")</f>
        <v>378</v>
      </c>
      <c r="R573" s="30">
        <f>IF(AND($B573=R$1),LOOKUP(9.99999999999999E+307,$R$2:R572)+1,"")</f>
        <v>378</v>
      </c>
      <c r="S573" s="314"/>
      <c r="T573" s="274"/>
      <c r="U573" s="274"/>
      <c r="Z573" s="258" t="str">
        <f t="shared" si="59"/>
        <v/>
      </c>
      <c r="AA573" s="258" t="str">
        <f t="shared" si="60"/>
        <v/>
      </c>
      <c r="AB573" s="259">
        <f t="shared" si="54"/>
        <v>0</v>
      </c>
      <c r="AC573" s="259">
        <f t="shared" si="55"/>
        <v>1807</v>
      </c>
      <c r="AD573" s="260" t="str">
        <f t="shared" si="56"/>
        <v/>
      </c>
      <c r="AE573" s="253" t="str">
        <f t="shared" si="57"/>
        <v>-</v>
      </c>
    </row>
    <row r="574" spans="1:31" ht="20.100000000000001" customHeight="1" x14ac:dyDescent="0.5">
      <c r="A574" s="30">
        <v>572</v>
      </c>
      <c r="B574" s="238"/>
      <c r="C574" s="261"/>
      <c r="D574" s="261"/>
      <c r="E574" s="270"/>
      <c r="F574" s="270"/>
      <c r="G574" s="257" t="str">
        <f t="shared" si="58"/>
        <v/>
      </c>
      <c r="H574" s="30" t="str">
        <f>IF(AND(S574=H$1),LOOKUP(9.99999999999999E+307,$H$2:H573)+1,"")</f>
        <v/>
      </c>
      <c r="I574" s="30">
        <f>IF(AND(B574=I$1),LOOKUP(9.99999999999999E+307,$I$2:I573)+1,"")</f>
        <v>379</v>
      </c>
      <c r="J574" s="30">
        <f>IF(AND(B574=J$1),LOOKUP(9.99999999999999E+307,$J$2:J573)+1,"")</f>
        <v>379</v>
      </c>
      <c r="K574" s="30">
        <f>IF(AND(B574=K$1),LOOKUP(9.99999999999999E+307,$K$2:K573)+1,"")</f>
        <v>379</v>
      </c>
      <c r="L574" s="30">
        <f>IF(AND(B574=L$1),LOOKUP(9.99999999999999E+307,$L$2:L573)+1,"")</f>
        <v>379</v>
      </c>
      <c r="M574" s="30">
        <f>IF(AND(B574=M$1),LOOKUP(9.99999999999999E+307,$M$2:M573)+1,"")</f>
        <v>379</v>
      </c>
      <c r="N574" s="30">
        <f>IF(AND($B574=N$1),LOOKUP(9.99999999999999E+307,$N$2:N573)+1,"")</f>
        <v>379</v>
      </c>
      <c r="O574" s="30">
        <f>IF(AND($B574=O$1),LOOKUP(9.99999999999999E+307,$O$2:O573)+1,"")</f>
        <v>379</v>
      </c>
      <c r="P574" s="30">
        <f>IF(AND($B574=P$1),LOOKUP(9.99999999999999E+307,$P$2:P573)+1,"")</f>
        <v>379</v>
      </c>
      <c r="Q574" s="30">
        <f>IF(AND($B574=Q$1),LOOKUP(9.99999999999999E+307,$Q$2:Q573)+1,"")</f>
        <v>379</v>
      </c>
      <c r="R574" s="30">
        <f>IF(AND($B574=R$1),LOOKUP(9.99999999999999E+307,$R$2:R573)+1,"")</f>
        <v>379</v>
      </c>
      <c r="S574" s="314"/>
      <c r="T574" s="274"/>
      <c r="U574" s="274"/>
      <c r="Z574" s="258" t="str">
        <f t="shared" si="59"/>
        <v/>
      </c>
      <c r="AA574" s="258" t="str">
        <f t="shared" si="60"/>
        <v/>
      </c>
      <c r="AB574" s="259">
        <f t="shared" si="54"/>
        <v>0</v>
      </c>
      <c r="AC574" s="259">
        <f t="shared" si="55"/>
        <v>1807</v>
      </c>
      <c r="AD574" s="260" t="str">
        <f t="shared" si="56"/>
        <v/>
      </c>
      <c r="AE574" s="253" t="str">
        <f t="shared" si="57"/>
        <v>-</v>
      </c>
    </row>
    <row r="575" spans="1:31" ht="20.100000000000001" customHeight="1" x14ac:dyDescent="0.5">
      <c r="A575" s="30">
        <v>573</v>
      </c>
      <c r="B575" s="238"/>
      <c r="C575" s="261"/>
      <c r="D575" s="261"/>
      <c r="E575" s="270"/>
      <c r="F575" s="270"/>
      <c r="G575" s="257" t="str">
        <f t="shared" si="58"/>
        <v/>
      </c>
      <c r="H575" s="30" t="str">
        <f>IF(AND(S575=H$1),LOOKUP(9.99999999999999E+307,$H$2:H574)+1,"")</f>
        <v/>
      </c>
      <c r="I575" s="30">
        <f>IF(AND(B575=I$1),LOOKUP(9.99999999999999E+307,$I$2:I574)+1,"")</f>
        <v>380</v>
      </c>
      <c r="J575" s="30">
        <f>IF(AND(B575=J$1),LOOKUP(9.99999999999999E+307,$J$2:J574)+1,"")</f>
        <v>380</v>
      </c>
      <c r="K575" s="30">
        <f>IF(AND(B575=K$1),LOOKUP(9.99999999999999E+307,$K$2:K574)+1,"")</f>
        <v>380</v>
      </c>
      <c r="L575" s="30">
        <f>IF(AND(B575=L$1),LOOKUP(9.99999999999999E+307,$L$2:L574)+1,"")</f>
        <v>380</v>
      </c>
      <c r="M575" s="30">
        <f>IF(AND(B575=M$1),LOOKUP(9.99999999999999E+307,$M$2:M574)+1,"")</f>
        <v>380</v>
      </c>
      <c r="N575" s="30">
        <f>IF(AND($B575=N$1),LOOKUP(9.99999999999999E+307,$N$2:N574)+1,"")</f>
        <v>380</v>
      </c>
      <c r="O575" s="30">
        <f>IF(AND($B575=O$1),LOOKUP(9.99999999999999E+307,$O$2:O574)+1,"")</f>
        <v>380</v>
      </c>
      <c r="P575" s="30">
        <f>IF(AND($B575=P$1),LOOKUP(9.99999999999999E+307,$P$2:P574)+1,"")</f>
        <v>380</v>
      </c>
      <c r="Q575" s="30">
        <f>IF(AND($B575=Q$1),LOOKUP(9.99999999999999E+307,$Q$2:Q574)+1,"")</f>
        <v>380</v>
      </c>
      <c r="R575" s="30">
        <f>IF(AND($B575=R$1),LOOKUP(9.99999999999999E+307,$R$2:R574)+1,"")</f>
        <v>380</v>
      </c>
      <c r="S575" s="314"/>
      <c r="T575" s="274"/>
      <c r="U575" s="274"/>
      <c r="Z575" s="258" t="str">
        <f t="shared" si="59"/>
        <v/>
      </c>
      <c r="AA575" s="258" t="str">
        <f t="shared" si="60"/>
        <v/>
      </c>
      <c r="AB575" s="259">
        <f t="shared" si="54"/>
        <v>0</v>
      </c>
      <c r="AC575" s="259">
        <f t="shared" si="55"/>
        <v>1807</v>
      </c>
      <c r="AD575" s="260" t="str">
        <f t="shared" si="56"/>
        <v/>
      </c>
      <c r="AE575" s="253" t="str">
        <f t="shared" si="57"/>
        <v>-</v>
      </c>
    </row>
    <row r="576" spans="1:31" ht="20.100000000000001" customHeight="1" x14ac:dyDescent="0.5">
      <c r="A576" s="30">
        <v>574</v>
      </c>
      <c r="B576" s="238"/>
      <c r="C576" s="261"/>
      <c r="D576" s="261"/>
      <c r="E576" s="270"/>
      <c r="F576" s="270"/>
      <c r="G576" s="257" t="str">
        <f t="shared" si="58"/>
        <v/>
      </c>
      <c r="H576" s="30" t="str">
        <f>IF(AND(S576=H$1),LOOKUP(9.99999999999999E+307,$H$2:H575)+1,"")</f>
        <v/>
      </c>
      <c r="I576" s="30">
        <f>IF(AND(B576=I$1),LOOKUP(9.99999999999999E+307,$I$2:I575)+1,"")</f>
        <v>381</v>
      </c>
      <c r="J576" s="30">
        <f>IF(AND(B576=J$1),LOOKUP(9.99999999999999E+307,$J$2:J575)+1,"")</f>
        <v>381</v>
      </c>
      <c r="K576" s="30">
        <f>IF(AND(B576=K$1),LOOKUP(9.99999999999999E+307,$K$2:K575)+1,"")</f>
        <v>381</v>
      </c>
      <c r="L576" s="30">
        <f>IF(AND(B576=L$1),LOOKUP(9.99999999999999E+307,$L$2:L575)+1,"")</f>
        <v>381</v>
      </c>
      <c r="M576" s="30">
        <f>IF(AND(B576=M$1),LOOKUP(9.99999999999999E+307,$M$2:M575)+1,"")</f>
        <v>381</v>
      </c>
      <c r="N576" s="30">
        <f>IF(AND($B576=N$1),LOOKUP(9.99999999999999E+307,$N$2:N575)+1,"")</f>
        <v>381</v>
      </c>
      <c r="O576" s="30">
        <f>IF(AND($B576=O$1),LOOKUP(9.99999999999999E+307,$O$2:O575)+1,"")</f>
        <v>381</v>
      </c>
      <c r="P576" s="30">
        <f>IF(AND($B576=P$1),LOOKUP(9.99999999999999E+307,$P$2:P575)+1,"")</f>
        <v>381</v>
      </c>
      <c r="Q576" s="30">
        <f>IF(AND($B576=Q$1),LOOKUP(9.99999999999999E+307,$Q$2:Q575)+1,"")</f>
        <v>381</v>
      </c>
      <c r="R576" s="30">
        <f>IF(AND($B576=R$1),LOOKUP(9.99999999999999E+307,$R$2:R575)+1,"")</f>
        <v>381</v>
      </c>
      <c r="S576" s="314"/>
      <c r="T576" s="274"/>
      <c r="U576" s="274"/>
      <c r="Z576" s="258" t="str">
        <f t="shared" si="59"/>
        <v/>
      </c>
      <c r="AA576" s="258" t="str">
        <f t="shared" si="60"/>
        <v/>
      </c>
      <c r="AB576" s="259">
        <f t="shared" si="54"/>
        <v>0</v>
      </c>
      <c r="AC576" s="259">
        <f t="shared" si="55"/>
        <v>1807</v>
      </c>
      <c r="AD576" s="260" t="str">
        <f t="shared" si="56"/>
        <v/>
      </c>
      <c r="AE576" s="253" t="str">
        <f t="shared" si="57"/>
        <v>-</v>
      </c>
    </row>
    <row r="577" spans="1:31" ht="20.100000000000001" customHeight="1" x14ac:dyDescent="0.5">
      <c r="A577" s="30">
        <v>575</v>
      </c>
      <c r="B577" s="238"/>
      <c r="C577" s="261"/>
      <c r="D577" s="261"/>
      <c r="E577" s="270"/>
      <c r="F577" s="270"/>
      <c r="G577" s="257" t="str">
        <f t="shared" si="58"/>
        <v/>
      </c>
      <c r="H577" s="30" t="str">
        <f>IF(AND(S577=H$1),LOOKUP(9.99999999999999E+307,$H$2:H576)+1,"")</f>
        <v/>
      </c>
      <c r="I577" s="30">
        <f>IF(AND(B577=I$1),LOOKUP(9.99999999999999E+307,$I$2:I576)+1,"")</f>
        <v>382</v>
      </c>
      <c r="J577" s="30">
        <f>IF(AND(B577=J$1),LOOKUP(9.99999999999999E+307,$J$2:J576)+1,"")</f>
        <v>382</v>
      </c>
      <c r="K577" s="30">
        <f>IF(AND(B577=K$1),LOOKUP(9.99999999999999E+307,$K$2:K576)+1,"")</f>
        <v>382</v>
      </c>
      <c r="L577" s="30">
        <f>IF(AND(B577=L$1),LOOKUP(9.99999999999999E+307,$L$2:L576)+1,"")</f>
        <v>382</v>
      </c>
      <c r="M577" s="30">
        <f>IF(AND(B577=M$1),LOOKUP(9.99999999999999E+307,$M$2:M576)+1,"")</f>
        <v>382</v>
      </c>
      <c r="N577" s="30">
        <f>IF(AND($B577=N$1),LOOKUP(9.99999999999999E+307,$N$2:N576)+1,"")</f>
        <v>382</v>
      </c>
      <c r="O577" s="30">
        <f>IF(AND($B577=O$1),LOOKUP(9.99999999999999E+307,$O$2:O576)+1,"")</f>
        <v>382</v>
      </c>
      <c r="P577" s="30">
        <f>IF(AND($B577=P$1),LOOKUP(9.99999999999999E+307,$P$2:P576)+1,"")</f>
        <v>382</v>
      </c>
      <c r="Q577" s="30">
        <f>IF(AND($B577=Q$1),LOOKUP(9.99999999999999E+307,$Q$2:Q576)+1,"")</f>
        <v>382</v>
      </c>
      <c r="R577" s="30">
        <f>IF(AND($B577=R$1),LOOKUP(9.99999999999999E+307,$R$2:R576)+1,"")</f>
        <v>382</v>
      </c>
      <c r="S577" s="314"/>
      <c r="T577" s="274"/>
      <c r="U577" s="274"/>
      <c r="Z577" s="258" t="str">
        <f t="shared" si="59"/>
        <v/>
      </c>
      <c r="AA577" s="258" t="str">
        <f t="shared" si="60"/>
        <v/>
      </c>
      <c r="AB577" s="259">
        <f t="shared" si="54"/>
        <v>0</v>
      </c>
      <c r="AC577" s="259">
        <f t="shared" si="55"/>
        <v>1807</v>
      </c>
      <c r="AD577" s="260" t="str">
        <f t="shared" si="56"/>
        <v/>
      </c>
      <c r="AE577" s="253" t="str">
        <f t="shared" si="57"/>
        <v>-</v>
      </c>
    </row>
    <row r="578" spans="1:31" ht="20.100000000000001" customHeight="1" x14ac:dyDescent="0.5">
      <c r="A578" s="30">
        <v>576</v>
      </c>
      <c r="B578" s="238"/>
      <c r="C578" s="261"/>
      <c r="D578" s="261"/>
      <c r="E578" s="270"/>
      <c r="F578" s="270"/>
      <c r="G578" s="257" t="str">
        <f t="shared" si="58"/>
        <v/>
      </c>
      <c r="H578" s="30" t="str">
        <f>IF(AND(S578=H$1),LOOKUP(9.99999999999999E+307,$H$2:H577)+1,"")</f>
        <v/>
      </c>
      <c r="I578" s="30">
        <f>IF(AND(B578=I$1),LOOKUP(9.99999999999999E+307,$I$2:I577)+1,"")</f>
        <v>383</v>
      </c>
      <c r="J578" s="30">
        <f>IF(AND(B578=J$1),LOOKUP(9.99999999999999E+307,$J$2:J577)+1,"")</f>
        <v>383</v>
      </c>
      <c r="K578" s="30">
        <f>IF(AND(B578=K$1),LOOKUP(9.99999999999999E+307,$K$2:K577)+1,"")</f>
        <v>383</v>
      </c>
      <c r="L578" s="30">
        <f>IF(AND(B578=L$1),LOOKUP(9.99999999999999E+307,$L$2:L577)+1,"")</f>
        <v>383</v>
      </c>
      <c r="M578" s="30">
        <f>IF(AND(B578=M$1),LOOKUP(9.99999999999999E+307,$M$2:M577)+1,"")</f>
        <v>383</v>
      </c>
      <c r="N578" s="30">
        <f>IF(AND($B578=N$1),LOOKUP(9.99999999999999E+307,$N$2:N577)+1,"")</f>
        <v>383</v>
      </c>
      <c r="O578" s="30">
        <f>IF(AND($B578=O$1),LOOKUP(9.99999999999999E+307,$O$2:O577)+1,"")</f>
        <v>383</v>
      </c>
      <c r="P578" s="30">
        <f>IF(AND($B578=P$1),LOOKUP(9.99999999999999E+307,$P$2:P577)+1,"")</f>
        <v>383</v>
      </c>
      <c r="Q578" s="30">
        <f>IF(AND($B578=Q$1),LOOKUP(9.99999999999999E+307,$Q$2:Q577)+1,"")</f>
        <v>383</v>
      </c>
      <c r="R578" s="30">
        <f>IF(AND($B578=R$1),LOOKUP(9.99999999999999E+307,$R$2:R577)+1,"")</f>
        <v>383</v>
      </c>
      <c r="S578" s="314"/>
      <c r="T578" s="274"/>
      <c r="U578" s="274"/>
      <c r="Z578" s="258" t="str">
        <f t="shared" si="59"/>
        <v/>
      </c>
      <c r="AA578" s="258" t="str">
        <f t="shared" si="60"/>
        <v/>
      </c>
      <c r="AB578" s="259">
        <f t="shared" si="54"/>
        <v>0</v>
      </c>
      <c r="AC578" s="259">
        <f t="shared" si="55"/>
        <v>1807</v>
      </c>
      <c r="AD578" s="260" t="str">
        <f t="shared" si="56"/>
        <v/>
      </c>
      <c r="AE578" s="253" t="str">
        <f t="shared" si="57"/>
        <v>-</v>
      </c>
    </row>
    <row r="579" spans="1:31" ht="20.100000000000001" customHeight="1" x14ac:dyDescent="0.5">
      <c r="A579" s="30">
        <v>577</v>
      </c>
      <c r="B579" s="238"/>
      <c r="C579" s="261"/>
      <c r="D579" s="261"/>
      <c r="E579" s="270"/>
      <c r="F579" s="270"/>
      <c r="G579" s="257" t="str">
        <f t="shared" si="58"/>
        <v/>
      </c>
      <c r="H579" s="30" t="str">
        <f>IF(AND(S579=H$1),LOOKUP(9.99999999999999E+307,$H$2:H578)+1,"")</f>
        <v/>
      </c>
      <c r="I579" s="30">
        <f>IF(AND(B579=I$1),LOOKUP(9.99999999999999E+307,$I$2:I578)+1,"")</f>
        <v>384</v>
      </c>
      <c r="J579" s="30">
        <f>IF(AND(B579=J$1),LOOKUP(9.99999999999999E+307,$J$2:J578)+1,"")</f>
        <v>384</v>
      </c>
      <c r="K579" s="30">
        <f>IF(AND(B579=K$1),LOOKUP(9.99999999999999E+307,$K$2:K578)+1,"")</f>
        <v>384</v>
      </c>
      <c r="L579" s="30">
        <f>IF(AND(B579=L$1),LOOKUP(9.99999999999999E+307,$L$2:L578)+1,"")</f>
        <v>384</v>
      </c>
      <c r="M579" s="30">
        <f>IF(AND(B579=M$1),LOOKUP(9.99999999999999E+307,$M$2:M578)+1,"")</f>
        <v>384</v>
      </c>
      <c r="N579" s="30">
        <f>IF(AND($B579=N$1),LOOKUP(9.99999999999999E+307,$N$2:N578)+1,"")</f>
        <v>384</v>
      </c>
      <c r="O579" s="30">
        <f>IF(AND($B579=O$1),LOOKUP(9.99999999999999E+307,$O$2:O578)+1,"")</f>
        <v>384</v>
      </c>
      <c r="P579" s="30">
        <f>IF(AND($B579=P$1),LOOKUP(9.99999999999999E+307,$P$2:P578)+1,"")</f>
        <v>384</v>
      </c>
      <c r="Q579" s="30">
        <f>IF(AND($B579=Q$1),LOOKUP(9.99999999999999E+307,$Q$2:Q578)+1,"")</f>
        <v>384</v>
      </c>
      <c r="R579" s="30">
        <f>IF(AND($B579=R$1),LOOKUP(9.99999999999999E+307,$R$2:R578)+1,"")</f>
        <v>384</v>
      </c>
      <c r="S579" s="314"/>
      <c r="T579" s="274"/>
      <c r="U579" s="274"/>
      <c r="Z579" s="258" t="str">
        <f t="shared" si="59"/>
        <v/>
      </c>
      <c r="AA579" s="258" t="str">
        <f t="shared" si="60"/>
        <v/>
      </c>
      <c r="AB579" s="259">
        <f t="shared" ref="AB579:AB642" si="61">COUNTIF($C$3:$C$2002,C579)</f>
        <v>0</v>
      </c>
      <c r="AC579" s="259">
        <f t="shared" ref="AC579:AC642" si="62">SUMPRODUCT(--(E579&amp;F579=$E$3:$E$2002&amp;$F$3:$F$2002))</f>
        <v>1807</v>
      </c>
      <c r="AD579" s="260" t="str">
        <f t="shared" ref="AD579:AD642" si="63">IF(D579="เด็กชาย",1,IF(D579="นาย",1,IF(D579="เด็กหญิง",2,IF(D579="นางสาว",2,IF(D579="ด.ช.",1,IF(D579="ด.ญ.",2,IF(D579="น.ส.",2,"")))))))</f>
        <v/>
      </c>
      <c r="AE579" s="253" t="str">
        <f t="shared" ref="AE579:AE642" si="64">CONCATENATE(B579,"-",AD579)</f>
        <v>-</v>
      </c>
    </row>
    <row r="580" spans="1:31" ht="20.100000000000001" customHeight="1" x14ac:dyDescent="0.5">
      <c r="A580" s="30">
        <v>578</v>
      </c>
      <c r="B580" s="238"/>
      <c r="C580" s="261"/>
      <c r="D580" s="261"/>
      <c r="E580" s="270"/>
      <c r="F580" s="270"/>
      <c r="G580" s="257" t="str">
        <f t="shared" ref="G580:G643" si="65">B580&amp;C580</f>
        <v/>
      </c>
      <c r="H580" s="30" t="str">
        <f>IF(AND(S580=H$1),LOOKUP(9.99999999999999E+307,$H$2:H579)+1,"")</f>
        <v/>
      </c>
      <c r="I580" s="30">
        <f>IF(AND(B580=I$1),LOOKUP(9.99999999999999E+307,$I$2:I579)+1,"")</f>
        <v>385</v>
      </c>
      <c r="J580" s="30">
        <f>IF(AND(B580=J$1),LOOKUP(9.99999999999999E+307,$J$2:J579)+1,"")</f>
        <v>385</v>
      </c>
      <c r="K580" s="30">
        <f>IF(AND(B580=K$1),LOOKUP(9.99999999999999E+307,$K$2:K579)+1,"")</f>
        <v>385</v>
      </c>
      <c r="L580" s="30">
        <f>IF(AND(B580=L$1),LOOKUP(9.99999999999999E+307,$L$2:L579)+1,"")</f>
        <v>385</v>
      </c>
      <c r="M580" s="30">
        <f>IF(AND(B580=M$1),LOOKUP(9.99999999999999E+307,$M$2:M579)+1,"")</f>
        <v>385</v>
      </c>
      <c r="N580" s="30">
        <f>IF(AND($B580=N$1),LOOKUP(9.99999999999999E+307,$N$2:N579)+1,"")</f>
        <v>385</v>
      </c>
      <c r="O580" s="30">
        <f>IF(AND($B580=O$1),LOOKUP(9.99999999999999E+307,$O$2:O579)+1,"")</f>
        <v>385</v>
      </c>
      <c r="P580" s="30">
        <f>IF(AND($B580=P$1),LOOKUP(9.99999999999999E+307,$P$2:P579)+1,"")</f>
        <v>385</v>
      </c>
      <c r="Q580" s="30">
        <f>IF(AND($B580=Q$1),LOOKUP(9.99999999999999E+307,$Q$2:Q579)+1,"")</f>
        <v>385</v>
      </c>
      <c r="R580" s="30">
        <f>IF(AND($B580=R$1),LOOKUP(9.99999999999999E+307,$R$2:R579)+1,"")</f>
        <v>385</v>
      </c>
      <c r="S580" s="314"/>
      <c r="T580" s="274"/>
      <c r="U580" s="274"/>
      <c r="Z580" s="258" t="str">
        <f t="shared" ref="Z580:Z643" si="66">IF(AC580=2,"นักเรียนซ้ำ","")</f>
        <v/>
      </c>
      <c r="AA580" s="258" t="str">
        <f t="shared" ref="AA580:AA643" si="67">IF(AB580=2,"เลขประจำตัวซ้ำ","")</f>
        <v/>
      </c>
      <c r="AB580" s="259">
        <f t="shared" si="61"/>
        <v>0</v>
      </c>
      <c r="AC580" s="259">
        <f t="shared" si="62"/>
        <v>1807</v>
      </c>
      <c r="AD580" s="260" t="str">
        <f t="shared" si="63"/>
        <v/>
      </c>
      <c r="AE580" s="253" t="str">
        <f t="shared" si="64"/>
        <v>-</v>
      </c>
    </row>
    <row r="581" spans="1:31" ht="20.100000000000001" customHeight="1" x14ac:dyDescent="0.5">
      <c r="A581" s="30">
        <v>579</v>
      </c>
      <c r="B581" s="238"/>
      <c r="C581" s="261"/>
      <c r="D581" s="261"/>
      <c r="E581" s="270"/>
      <c r="F581" s="270"/>
      <c r="G581" s="257" t="str">
        <f t="shared" si="65"/>
        <v/>
      </c>
      <c r="H581" s="30" t="str">
        <f>IF(AND(S581=H$1),LOOKUP(9.99999999999999E+307,$H$2:H580)+1,"")</f>
        <v/>
      </c>
      <c r="I581" s="30">
        <f>IF(AND(B581=I$1),LOOKUP(9.99999999999999E+307,$I$2:I580)+1,"")</f>
        <v>386</v>
      </c>
      <c r="J581" s="30">
        <f>IF(AND(B581=J$1),LOOKUP(9.99999999999999E+307,$J$2:J580)+1,"")</f>
        <v>386</v>
      </c>
      <c r="K581" s="30">
        <f>IF(AND(B581=K$1),LOOKUP(9.99999999999999E+307,$K$2:K580)+1,"")</f>
        <v>386</v>
      </c>
      <c r="L581" s="30">
        <f>IF(AND(B581=L$1),LOOKUP(9.99999999999999E+307,$L$2:L580)+1,"")</f>
        <v>386</v>
      </c>
      <c r="M581" s="30">
        <f>IF(AND(B581=M$1),LOOKUP(9.99999999999999E+307,$M$2:M580)+1,"")</f>
        <v>386</v>
      </c>
      <c r="N581" s="30">
        <f>IF(AND($B581=N$1),LOOKUP(9.99999999999999E+307,$N$2:N580)+1,"")</f>
        <v>386</v>
      </c>
      <c r="O581" s="30">
        <f>IF(AND($B581=O$1),LOOKUP(9.99999999999999E+307,$O$2:O580)+1,"")</f>
        <v>386</v>
      </c>
      <c r="P581" s="30">
        <f>IF(AND($B581=P$1),LOOKUP(9.99999999999999E+307,$P$2:P580)+1,"")</f>
        <v>386</v>
      </c>
      <c r="Q581" s="30">
        <f>IF(AND($B581=Q$1),LOOKUP(9.99999999999999E+307,$Q$2:Q580)+1,"")</f>
        <v>386</v>
      </c>
      <c r="R581" s="30">
        <f>IF(AND($B581=R$1),LOOKUP(9.99999999999999E+307,$R$2:R580)+1,"")</f>
        <v>386</v>
      </c>
      <c r="S581" s="314"/>
      <c r="T581" s="274"/>
      <c r="U581" s="274"/>
      <c r="Z581" s="258" t="str">
        <f t="shared" si="66"/>
        <v/>
      </c>
      <c r="AA581" s="258" t="str">
        <f t="shared" si="67"/>
        <v/>
      </c>
      <c r="AB581" s="259">
        <f t="shared" si="61"/>
        <v>0</v>
      </c>
      <c r="AC581" s="259">
        <f t="shared" si="62"/>
        <v>1807</v>
      </c>
      <c r="AD581" s="260" t="str">
        <f t="shared" si="63"/>
        <v/>
      </c>
      <c r="AE581" s="253" t="str">
        <f t="shared" si="64"/>
        <v>-</v>
      </c>
    </row>
    <row r="582" spans="1:31" ht="20.100000000000001" customHeight="1" x14ac:dyDescent="0.5">
      <c r="A582" s="30">
        <v>580</v>
      </c>
      <c r="B582" s="238"/>
      <c r="C582" s="261"/>
      <c r="D582" s="261"/>
      <c r="E582" s="270"/>
      <c r="F582" s="270"/>
      <c r="G582" s="257" t="str">
        <f t="shared" si="65"/>
        <v/>
      </c>
      <c r="H582" s="30" t="str">
        <f>IF(AND(S582=H$1),LOOKUP(9.99999999999999E+307,$H$2:H581)+1,"")</f>
        <v/>
      </c>
      <c r="I582" s="30">
        <f>IF(AND(B582=I$1),LOOKUP(9.99999999999999E+307,$I$2:I581)+1,"")</f>
        <v>387</v>
      </c>
      <c r="J582" s="30">
        <f>IF(AND(B582=J$1),LOOKUP(9.99999999999999E+307,$J$2:J581)+1,"")</f>
        <v>387</v>
      </c>
      <c r="K582" s="30">
        <f>IF(AND(B582=K$1),LOOKUP(9.99999999999999E+307,$K$2:K581)+1,"")</f>
        <v>387</v>
      </c>
      <c r="L582" s="30">
        <f>IF(AND(B582=L$1),LOOKUP(9.99999999999999E+307,$L$2:L581)+1,"")</f>
        <v>387</v>
      </c>
      <c r="M582" s="30">
        <f>IF(AND(B582=M$1),LOOKUP(9.99999999999999E+307,$M$2:M581)+1,"")</f>
        <v>387</v>
      </c>
      <c r="N582" s="30">
        <f>IF(AND($B582=N$1),LOOKUP(9.99999999999999E+307,$N$2:N581)+1,"")</f>
        <v>387</v>
      </c>
      <c r="O582" s="30">
        <f>IF(AND($B582=O$1),LOOKUP(9.99999999999999E+307,$O$2:O581)+1,"")</f>
        <v>387</v>
      </c>
      <c r="P582" s="30">
        <f>IF(AND($B582=P$1),LOOKUP(9.99999999999999E+307,$P$2:P581)+1,"")</f>
        <v>387</v>
      </c>
      <c r="Q582" s="30">
        <f>IF(AND($B582=Q$1),LOOKUP(9.99999999999999E+307,$Q$2:Q581)+1,"")</f>
        <v>387</v>
      </c>
      <c r="R582" s="30">
        <f>IF(AND($B582=R$1),LOOKUP(9.99999999999999E+307,$R$2:R581)+1,"")</f>
        <v>387</v>
      </c>
      <c r="S582" s="314"/>
      <c r="T582" s="274"/>
      <c r="U582" s="274"/>
      <c r="Z582" s="258" t="str">
        <f t="shared" si="66"/>
        <v/>
      </c>
      <c r="AA582" s="258" t="str">
        <f t="shared" si="67"/>
        <v/>
      </c>
      <c r="AB582" s="259">
        <f t="shared" si="61"/>
        <v>0</v>
      </c>
      <c r="AC582" s="259">
        <f t="shared" si="62"/>
        <v>1807</v>
      </c>
      <c r="AD582" s="260" t="str">
        <f t="shared" si="63"/>
        <v/>
      </c>
      <c r="AE582" s="253" t="str">
        <f t="shared" si="64"/>
        <v>-</v>
      </c>
    </row>
    <row r="583" spans="1:31" ht="20.100000000000001" customHeight="1" x14ac:dyDescent="0.5">
      <c r="A583" s="30">
        <v>581</v>
      </c>
      <c r="B583" s="238"/>
      <c r="C583" s="261"/>
      <c r="D583" s="261"/>
      <c r="E583" s="270"/>
      <c r="F583" s="270"/>
      <c r="G583" s="257" t="str">
        <f t="shared" si="65"/>
        <v/>
      </c>
      <c r="H583" s="30" t="str">
        <f>IF(AND(S583=H$1),LOOKUP(9.99999999999999E+307,$H$2:H582)+1,"")</f>
        <v/>
      </c>
      <c r="I583" s="30">
        <f>IF(AND(B583=I$1),LOOKUP(9.99999999999999E+307,$I$2:I582)+1,"")</f>
        <v>388</v>
      </c>
      <c r="J583" s="30">
        <f>IF(AND(B583=J$1),LOOKUP(9.99999999999999E+307,$J$2:J582)+1,"")</f>
        <v>388</v>
      </c>
      <c r="K583" s="30">
        <f>IF(AND(B583=K$1),LOOKUP(9.99999999999999E+307,$K$2:K582)+1,"")</f>
        <v>388</v>
      </c>
      <c r="L583" s="30">
        <f>IF(AND(B583=L$1),LOOKUP(9.99999999999999E+307,$L$2:L582)+1,"")</f>
        <v>388</v>
      </c>
      <c r="M583" s="30">
        <f>IF(AND(B583=M$1),LOOKUP(9.99999999999999E+307,$M$2:M582)+1,"")</f>
        <v>388</v>
      </c>
      <c r="N583" s="30">
        <f>IF(AND($B583=N$1),LOOKUP(9.99999999999999E+307,$N$2:N582)+1,"")</f>
        <v>388</v>
      </c>
      <c r="O583" s="30">
        <f>IF(AND($B583=O$1),LOOKUP(9.99999999999999E+307,$O$2:O582)+1,"")</f>
        <v>388</v>
      </c>
      <c r="P583" s="30">
        <f>IF(AND($B583=P$1),LOOKUP(9.99999999999999E+307,$P$2:P582)+1,"")</f>
        <v>388</v>
      </c>
      <c r="Q583" s="30">
        <f>IF(AND($B583=Q$1),LOOKUP(9.99999999999999E+307,$Q$2:Q582)+1,"")</f>
        <v>388</v>
      </c>
      <c r="R583" s="30">
        <f>IF(AND($B583=R$1),LOOKUP(9.99999999999999E+307,$R$2:R582)+1,"")</f>
        <v>388</v>
      </c>
      <c r="S583" s="314"/>
      <c r="T583" s="274"/>
      <c r="U583" s="274"/>
      <c r="Z583" s="258" t="str">
        <f t="shared" si="66"/>
        <v/>
      </c>
      <c r="AA583" s="258" t="str">
        <f t="shared" si="67"/>
        <v/>
      </c>
      <c r="AB583" s="259">
        <f t="shared" si="61"/>
        <v>0</v>
      </c>
      <c r="AC583" s="259">
        <f t="shared" si="62"/>
        <v>1807</v>
      </c>
      <c r="AD583" s="260" t="str">
        <f t="shared" si="63"/>
        <v/>
      </c>
      <c r="AE583" s="253" t="str">
        <f t="shared" si="64"/>
        <v>-</v>
      </c>
    </row>
    <row r="584" spans="1:31" ht="20.100000000000001" customHeight="1" x14ac:dyDescent="0.5">
      <c r="A584" s="30">
        <v>582</v>
      </c>
      <c r="B584" s="238"/>
      <c r="C584" s="261"/>
      <c r="D584" s="261"/>
      <c r="E584" s="270"/>
      <c r="F584" s="270"/>
      <c r="G584" s="257" t="str">
        <f t="shared" si="65"/>
        <v/>
      </c>
      <c r="H584" s="30" t="str">
        <f>IF(AND(S584=H$1),LOOKUP(9.99999999999999E+307,$H$2:H583)+1,"")</f>
        <v/>
      </c>
      <c r="I584" s="30">
        <f>IF(AND(B584=I$1),LOOKUP(9.99999999999999E+307,$I$2:I583)+1,"")</f>
        <v>389</v>
      </c>
      <c r="J584" s="30">
        <f>IF(AND(B584=J$1),LOOKUP(9.99999999999999E+307,$J$2:J583)+1,"")</f>
        <v>389</v>
      </c>
      <c r="K584" s="30">
        <f>IF(AND(B584=K$1),LOOKUP(9.99999999999999E+307,$K$2:K583)+1,"")</f>
        <v>389</v>
      </c>
      <c r="L584" s="30">
        <f>IF(AND(B584=L$1),LOOKUP(9.99999999999999E+307,$L$2:L583)+1,"")</f>
        <v>389</v>
      </c>
      <c r="M584" s="30">
        <f>IF(AND(B584=M$1),LOOKUP(9.99999999999999E+307,$M$2:M583)+1,"")</f>
        <v>389</v>
      </c>
      <c r="N584" s="30">
        <f>IF(AND($B584=N$1),LOOKUP(9.99999999999999E+307,$N$2:N583)+1,"")</f>
        <v>389</v>
      </c>
      <c r="O584" s="30">
        <f>IF(AND($B584=O$1),LOOKUP(9.99999999999999E+307,$O$2:O583)+1,"")</f>
        <v>389</v>
      </c>
      <c r="P584" s="30">
        <f>IF(AND($B584=P$1),LOOKUP(9.99999999999999E+307,$P$2:P583)+1,"")</f>
        <v>389</v>
      </c>
      <c r="Q584" s="30">
        <f>IF(AND($B584=Q$1),LOOKUP(9.99999999999999E+307,$Q$2:Q583)+1,"")</f>
        <v>389</v>
      </c>
      <c r="R584" s="30">
        <f>IF(AND($B584=R$1),LOOKUP(9.99999999999999E+307,$R$2:R583)+1,"")</f>
        <v>389</v>
      </c>
      <c r="S584" s="314"/>
      <c r="T584" s="274"/>
      <c r="U584" s="274"/>
      <c r="Z584" s="258" t="str">
        <f t="shared" si="66"/>
        <v/>
      </c>
      <c r="AA584" s="258" t="str">
        <f t="shared" si="67"/>
        <v/>
      </c>
      <c r="AB584" s="259">
        <f t="shared" si="61"/>
        <v>0</v>
      </c>
      <c r="AC584" s="259">
        <f t="shared" si="62"/>
        <v>1807</v>
      </c>
      <c r="AD584" s="260" t="str">
        <f t="shared" si="63"/>
        <v/>
      </c>
      <c r="AE584" s="253" t="str">
        <f t="shared" si="64"/>
        <v>-</v>
      </c>
    </row>
    <row r="585" spans="1:31" ht="20.100000000000001" customHeight="1" x14ac:dyDescent="0.5">
      <c r="A585" s="30">
        <v>583</v>
      </c>
      <c r="B585" s="238"/>
      <c r="C585" s="261"/>
      <c r="D585" s="261"/>
      <c r="E585" s="270"/>
      <c r="F585" s="270"/>
      <c r="G585" s="257" t="str">
        <f t="shared" si="65"/>
        <v/>
      </c>
      <c r="H585" s="30" t="str">
        <f>IF(AND(S585=H$1),LOOKUP(9.99999999999999E+307,$H$2:H584)+1,"")</f>
        <v/>
      </c>
      <c r="I585" s="30">
        <f>IF(AND(B585=I$1),LOOKUP(9.99999999999999E+307,$I$2:I584)+1,"")</f>
        <v>390</v>
      </c>
      <c r="J585" s="30">
        <f>IF(AND(B585=J$1),LOOKUP(9.99999999999999E+307,$J$2:J584)+1,"")</f>
        <v>390</v>
      </c>
      <c r="K585" s="30">
        <f>IF(AND(B585=K$1),LOOKUP(9.99999999999999E+307,$K$2:K584)+1,"")</f>
        <v>390</v>
      </c>
      <c r="L585" s="30">
        <f>IF(AND(B585=L$1),LOOKUP(9.99999999999999E+307,$L$2:L584)+1,"")</f>
        <v>390</v>
      </c>
      <c r="M585" s="30">
        <f>IF(AND(B585=M$1),LOOKUP(9.99999999999999E+307,$M$2:M584)+1,"")</f>
        <v>390</v>
      </c>
      <c r="N585" s="30">
        <f>IF(AND($B585=N$1),LOOKUP(9.99999999999999E+307,$N$2:N584)+1,"")</f>
        <v>390</v>
      </c>
      <c r="O585" s="30">
        <f>IF(AND($B585=O$1),LOOKUP(9.99999999999999E+307,$O$2:O584)+1,"")</f>
        <v>390</v>
      </c>
      <c r="P585" s="30">
        <f>IF(AND($B585=P$1),LOOKUP(9.99999999999999E+307,$P$2:P584)+1,"")</f>
        <v>390</v>
      </c>
      <c r="Q585" s="30">
        <f>IF(AND($B585=Q$1),LOOKUP(9.99999999999999E+307,$Q$2:Q584)+1,"")</f>
        <v>390</v>
      </c>
      <c r="R585" s="30">
        <f>IF(AND($B585=R$1),LOOKUP(9.99999999999999E+307,$R$2:R584)+1,"")</f>
        <v>390</v>
      </c>
      <c r="S585" s="314"/>
      <c r="T585" s="274"/>
      <c r="U585" s="274"/>
      <c r="Z585" s="258" t="str">
        <f t="shared" si="66"/>
        <v/>
      </c>
      <c r="AA585" s="258" t="str">
        <f t="shared" si="67"/>
        <v/>
      </c>
      <c r="AB585" s="259">
        <f t="shared" si="61"/>
        <v>0</v>
      </c>
      <c r="AC585" s="259">
        <f t="shared" si="62"/>
        <v>1807</v>
      </c>
      <c r="AD585" s="260" t="str">
        <f t="shared" si="63"/>
        <v/>
      </c>
      <c r="AE585" s="253" t="str">
        <f t="shared" si="64"/>
        <v>-</v>
      </c>
    </row>
    <row r="586" spans="1:31" ht="20.100000000000001" customHeight="1" x14ac:dyDescent="0.5">
      <c r="A586" s="30">
        <v>584</v>
      </c>
      <c r="B586" s="238"/>
      <c r="C586" s="261"/>
      <c r="D586" s="261"/>
      <c r="E586" s="270"/>
      <c r="F586" s="270"/>
      <c r="G586" s="257" t="str">
        <f t="shared" si="65"/>
        <v/>
      </c>
      <c r="H586" s="30" t="str">
        <f>IF(AND(S586=H$1),LOOKUP(9.99999999999999E+307,$H$2:H585)+1,"")</f>
        <v/>
      </c>
      <c r="I586" s="30">
        <f>IF(AND(B586=I$1),LOOKUP(9.99999999999999E+307,$I$2:I585)+1,"")</f>
        <v>391</v>
      </c>
      <c r="J586" s="30">
        <f>IF(AND(B586=J$1),LOOKUP(9.99999999999999E+307,$J$2:J585)+1,"")</f>
        <v>391</v>
      </c>
      <c r="K586" s="30">
        <f>IF(AND(B586=K$1),LOOKUP(9.99999999999999E+307,$K$2:K585)+1,"")</f>
        <v>391</v>
      </c>
      <c r="L586" s="30">
        <f>IF(AND(B586=L$1),LOOKUP(9.99999999999999E+307,$L$2:L585)+1,"")</f>
        <v>391</v>
      </c>
      <c r="M586" s="30">
        <f>IF(AND(B586=M$1),LOOKUP(9.99999999999999E+307,$M$2:M585)+1,"")</f>
        <v>391</v>
      </c>
      <c r="N586" s="30">
        <f>IF(AND($B586=N$1),LOOKUP(9.99999999999999E+307,$N$2:N585)+1,"")</f>
        <v>391</v>
      </c>
      <c r="O586" s="30">
        <f>IF(AND($B586=O$1),LOOKUP(9.99999999999999E+307,$O$2:O585)+1,"")</f>
        <v>391</v>
      </c>
      <c r="P586" s="30">
        <f>IF(AND($B586=P$1),LOOKUP(9.99999999999999E+307,$P$2:P585)+1,"")</f>
        <v>391</v>
      </c>
      <c r="Q586" s="30">
        <f>IF(AND($B586=Q$1),LOOKUP(9.99999999999999E+307,$Q$2:Q585)+1,"")</f>
        <v>391</v>
      </c>
      <c r="R586" s="30">
        <f>IF(AND($B586=R$1),LOOKUP(9.99999999999999E+307,$R$2:R585)+1,"")</f>
        <v>391</v>
      </c>
      <c r="S586" s="314"/>
      <c r="T586" s="274"/>
      <c r="U586" s="274"/>
      <c r="Z586" s="258" t="str">
        <f t="shared" si="66"/>
        <v/>
      </c>
      <c r="AA586" s="258" t="str">
        <f t="shared" si="67"/>
        <v/>
      </c>
      <c r="AB586" s="259">
        <f t="shared" si="61"/>
        <v>0</v>
      </c>
      <c r="AC586" s="259">
        <f t="shared" si="62"/>
        <v>1807</v>
      </c>
      <c r="AD586" s="260" t="str">
        <f t="shared" si="63"/>
        <v/>
      </c>
      <c r="AE586" s="253" t="str">
        <f t="shared" si="64"/>
        <v>-</v>
      </c>
    </row>
    <row r="587" spans="1:31" ht="20.100000000000001" customHeight="1" x14ac:dyDescent="0.5">
      <c r="A587" s="30">
        <v>585</v>
      </c>
      <c r="B587" s="238"/>
      <c r="C587" s="261"/>
      <c r="D587" s="261"/>
      <c r="E587" s="270"/>
      <c r="F587" s="270"/>
      <c r="G587" s="257" t="str">
        <f t="shared" si="65"/>
        <v/>
      </c>
      <c r="H587" s="30" t="str">
        <f>IF(AND(S587=H$1),LOOKUP(9.99999999999999E+307,$H$2:H586)+1,"")</f>
        <v/>
      </c>
      <c r="I587" s="30">
        <f>IF(AND(B587=I$1),LOOKUP(9.99999999999999E+307,$I$2:I586)+1,"")</f>
        <v>392</v>
      </c>
      <c r="J587" s="30">
        <f>IF(AND(B587=J$1),LOOKUP(9.99999999999999E+307,$J$2:J586)+1,"")</f>
        <v>392</v>
      </c>
      <c r="K587" s="30">
        <f>IF(AND(B587=K$1),LOOKUP(9.99999999999999E+307,$K$2:K586)+1,"")</f>
        <v>392</v>
      </c>
      <c r="L587" s="30">
        <f>IF(AND(B587=L$1),LOOKUP(9.99999999999999E+307,$L$2:L586)+1,"")</f>
        <v>392</v>
      </c>
      <c r="M587" s="30">
        <f>IF(AND(B587=M$1),LOOKUP(9.99999999999999E+307,$M$2:M586)+1,"")</f>
        <v>392</v>
      </c>
      <c r="N587" s="30">
        <f>IF(AND($B587=N$1),LOOKUP(9.99999999999999E+307,$N$2:N586)+1,"")</f>
        <v>392</v>
      </c>
      <c r="O587" s="30">
        <f>IF(AND($B587=O$1),LOOKUP(9.99999999999999E+307,$O$2:O586)+1,"")</f>
        <v>392</v>
      </c>
      <c r="P587" s="30">
        <f>IF(AND($B587=P$1),LOOKUP(9.99999999999999E+307,$P$2:P586)+1,"")</f>
        <v>392</v>
      </c>
      <c r="Q587" s="30">
        <f>IF(AND($B587=Q$1),LOOKUP(9.99999999999999E+307,$Q$2:Q586)+1,"")</f>
        <v>392</v>
      </c>
      <c r="R587" s="30">
        <f>IF(AND($B587=R$1),LOOKUP(9.99999999999999E+307,$R$2:R586)+1,"")</f>
        <v>392</v>
      </c>
      <c r="S587" s="314"/>
      <c r="T587" s="274"/>
      <c r="U587" s="274"/>
      <c r="Z587" s="258" t="str">
        <f t="shared" si="66"/>
        <v/>
      </c>
      <c r="AA587" s="258" t="str">
        <f t="shared" si="67"/>
        <v/>
      </c>
      <c r="AB587" s="259">
        <f t="shared" si="61"/>
        <v>0</v>
      </c>
      <c r="AC587" s="259">
        <f t="shared" si="62"/>
        <v>1807</v>
      </c>
      <c r="AD587" s="260" t="str">
        <f t="shared" si="63"/>
        <v/>
      </c>
      <c r="AE587" s="253" t="str">
        <f t="shared" si="64"/>
        <v>-</v>
      </c>
    </row>
    <row r="588" spans="1:31" ht="20.100000000000001" customHeight="1" x14ac:dyDescent="0.5">
      <c r="A588" s="30">
        <v>586</v>
      </c>
      <c r="B588" s="238"/>
      <c r="C588" s="261"/>
      <c r="D588" s="261"/>
      <c r="E588" s="270"/>
      <c r="F588" s="270"/>
      <c r="G588" s="257" t="str">
        <f t="shared" si="65"/>
        <v/>
      </c>
      <c r="H588" s="30" t="str">
        <f>IF(AND(S588=H$1),LOOKUP(9.99999999999999E+307,$H$2:H587)+1,"")</f>
        <v/>
      </c>
      <c r="I588" s="30">
        <f>IF(AND(B588=I$1),LOOKUP(9.99999999999999E+307,$I$2:I587)+1,"")</f>
        <v>393</v>
      </c>
      <c r="J588" s="30">
        <f>IF(AND(B588=J$1),LOOKUP(9.99999999999999E+307,$J$2:J587)+1,"")</f>
        <v>393</v>
      </c>
      <c r="K588" s="30">
        <f>IF(AND(B588=K$1),LOOKUP(9.99999999999999E+307,$K$2:K587)+1,"")</f>
        <v>393</v>
      </c>
      <c r="L588" s="30">
        <f>IF(AND(B588=L$1),LOOKUP(9.99999999999999E+307,$L$2:L587)+1,"")</f>
        <v>393</v>
      </c>
      <c r="M588" s="30">
        <f>IF(AND(B588=M$1),LOOKUP(9.99999999999999E+307,$M$2:M587)+1,"")</f>
        <v>393</v>
      </c>
      <c r="N588" s="30">
        <f>IF(AND($B588=N$1),LOOKUP(9.99999999999999E+307,$N$2:N587)+1,"")</f>
        <v>393</v>
      </c>
      <c r="O588" s="30">
        <f>IF(AND($B588=O$1),LOOKUP(9.99999999999999E+307,$O$2:O587)+1,"")</f>
        <v>393</v>
      </c>
      <c r="P588" s="30">
        <f>IF(AND($B588=P$1),LOOKUP(9.99999999999999E+307,$P$2:P587)+1,"")</f>
        <v>393</v>
      </c>
      <c r="Q588" s="30">
        <f>IF(AND($B588=Q$1),LOOKUP(9.99999999999999E+307,$Q$2:Q587)+1,"")</f>
        <v>393</v>
      </c>
      <c r="R588" s="30">
        <f>IF(AND($B588=R$1),LOOKUP(9.99999999999999E+307,$R$2:R587)+1,"")</f>
        <v>393</v>
      </c>
      <c r="S588" s="314"/>
      <c r="T588" s="274"/>
      <c r="U588" s="274"/>
      <c r="Z588" s="258" t="str">
        <f t="shared" si="66"/>
        <v/>
      </c>
      <c r="AA588" s="258" t="str">
        <f t="shared" si="67"/>
        <v/>
      </c>
      <c r="AB588" s="259">
        <f t="shared" si="61"/>
        <v>0</v>
      </c>
      <c r="AC588" s="259">
        <f t="shared" si="62"/>
        <v>1807</v>
      </c>
      <c r="AD588" s="260" t="str">
        <f t="shared" si="63"/>
        <v/>
      </c>
      <c r="AE588" s="253" t="str">
        <f t="shared" si="64"/>
        <v>-</v>
      </c>
    </row>
    <row r="589" spans="1:31" ht="20.100000000000001" customHeight="1" x14ac:dyDescent="0.5">
      <c r="A589" s="30">
        <v>587</v>
      </c>
      <c r="B589" s="238"/>
      <c r="C589" s="261"/>
      <c r="D589" s="261"/>
      <c r="E589" s="270"/>
      <c r="F589" s="270"/>
      <c r="G589" s="257" t="str">
        <f t="shared" si="65"/>
        <v/>
      </c>
      <c r="H589" s="30" t="str">
        <f>IF(AND(S589=H$1),LOOKUP(9.99999999999999E+307,$H$2:H588)+1,"")</f>
        <v/>
      </c>
      <c r="I589" s="30">
        <f>IF(AND(B589=I$1),LOOKUP(9.99999999999999E+307,$I$2:I588)+1,"")</f>
        <v>394</v>
      </c>
      <c r="J589" s="30">
        <f>IF(AND(B589=J$1),LOOKUP(9.99999999999999E+307,$J$2:J588)+1,"")</f>
        <v>394</v>
      </c>
      <c r="K589" s="30">
        <f>IF(AND(B589=K$1),LOOKUP(9.99999999999999E+307,$K$2:K588)+1,"")</f>
        <v>394</v>
      </c>
      <c r="L589" s="30">
        <f>IF(AND(B589=L$1),LOOKUP(9.99999999999999E+307,$L$2:L588)+1,"")</f>
        <v>394</v>
      </c>
      <c r="M589" s="30">
        <f>IF(AND(B589=M$1),LOOKUP(9.99999999999999E+307,$M$2:M588)+1,"")</f>
        <v>394</v>
      </c>
      <c r="N589" s="30">
        <f>IF(AND($B589=N$1),LOOKUP(9.99999999999999E+307,$N$2:N588)+1,"")</f>
        <v>394</v>
      </c>
      <c r="O589" s="30">
        <f>IF(AND($B589=O$1),LOOKUP(9.99999999999999E+307,$O$2:O588)+1,"")</f>
        <v>394</v>
      </c>
      <c r="P589" s="30">
        <f>IF(AND($B589=P$1),LOOKUP(9.99999999999999E+307,$P$2:P588)+1,"")</f>
        <v>394</v>
      </c>
      <c r="Q589" s="30">
        <f>IF(AND($B589=Q$1),LOOKUP(9.99999999999999E+307,$Q$2:Q588)+1,"")</f>
        <v>394</v>
      </c>
      <c r="R589" s="30">
        <f>IF(AND($B589=R$1),LOOKUP(9.99999999999999E+307,$R$2:R588)+1,"")</f>
        <v>394</v>
      </c>
      <c r="S589" s="314"/>
      <c r="T589" s="274"/>
      <c r="U589" s="274"/>
      <c r="Z589" s="258" t="str">
        <f t="shared" si="66"/>
        <v/>
      </c>
      <c r="AA589" s="258" t="str">
        <f t="shared" si="67"/>
        <v/>
      </c>
      <c r="AB589" s="259">
        <f t="shared" si="61"/>
        <v>0</v>
      </c>
      <c r="AC589" s="259">
        <f t="shared" si="62"/>
        <v>1807</v>
      </c>
      <c r="AD589" s="260" t="str">
        <f t="shared" si="63"/>
        <v/>
      </c>
      <c r="AE589" s="253" t="str">
        <f t="shared" si="64"/>
        <v>-</v>
      </c>
    </row>
    <row r="590" spans="1:31" ht="20.100000000000001" customHeight="1" x14ac:dyDescent="0.5">
      <c r="A590" s="30">
        <v>588</v>
      </c>
      <c r="B590" s="238"/>
      <c r="C590" s="261"/>
      <c r="D590" s="261"/>
      <c r="E590" s="270"/>
      <c r="F590" s="270"/>
      <c r="G590" s="257" t="str">
        <f t="shared" si="65"/>
        <v/>
      </c>
      <c r="H590" s="30" t="str">
        <f>IF(AND(S590=H$1),LOOKUP(9.99999999999999E+307,$H$2:H589)+1,"")</f>
        <v/>
      </c>
      <c r="I590" s="30">
        <f>IF(AND(B590=I$1),LOOKUP(9.99999999999999E+307,$I$2:I589)+1,"")</f>
        <v>395</v>
      </c>
      <c r="J590" s="30">
        <f>IF(AND(B590=J$1),LOOKUP(9.99999999999999E+307,$J$2:J589)+1,"")</f>
        <v>395</v>
      </c>
      <c r="K590" s="30">
        <f>IF(AND(B590=K$1),LOOKUP(9.99999999999999E+307,$K$2:K589)+1,"")</f>
        <v>395</v>
      </c>
      <c r="L590" s="30">
        <f>IF(AND(B590=L$1),LOOKUP(9.99999999999999E+307,$L$2:L589)+1,"")</f>
        <v>395</v>
      </c>
      <c r="M590" s="30">
        <f>IF(AND(B590=M$1),LOOKUP(9.99999999999999E+307,$M$2:M589)+1,"")</f>
        <v>395</v>
      </c>
      <c r="N590" s="30">
        <f>IF(AND($B590=N$1),LOOKUP(9.99999999999999E+307,$N$2:N589)+1,"")</f>
        <v>395</v>
      </c>
      <c r="O590" s="30">
        <f>IF(AND($B590=O$1),LOOKUP(9.99999999999999E+307,$O$2:O589)+1,"")</f>
        <v>395</v>
      </c>
      <c r="P590" s="30">
        <f>IF(AND($B590=P$1),LOOKUP(9.99999999999999E+307,$P$2:P589)+1,"")</f>
        <v>395</v>
      </c>
      <c r="Q590" s="30">
        <f>IF(AND($B590=Q$1),LOOKUP(9.99999999999999E+307,$Q$2:Q589)+1,"")</f>
        <v>395</v>
      </c>
      <c r="R590" s="30">
        <f>IF(AND($B590=R$1),LOOKUP(9.99999999999999E+307,$R$2:R589)+1,"")</f>
        <v>395</v>
      </c>
      <c r="S590" s="314"/>
      <c r="T590" s="274"/>
      <c r="U590" s="274"/>
      <c r="Z590" s="258" t="str">
        <f t="shared" si="66"/>
        <v/>
      </c>
      <c r="AA590" s="258" t="str">
        <f t="shared" si="67"/>
        <v/>
      </c>
      <c r="AB590" s="259">
        <f t="shared" si="61"/>
        <v>0</v>
      </c>
      <c r="AC590" s="259">
        <f t="shared" si="62"/>
        <v>1807</v>
      </c>
      <c r="AD590" s="260" t="str">
        <f t="shared" si="63"/>
        <v/>
      </c>
      <c r="AE590" s="253" t="str">
        <f t="shared" si="64"/>
        <v>-</v>
      </c>
    </row>
    <row r="591" spans="1:31" ht="20.100000000000001" customHeight="1" x14ac:dyDescent="0.5">
      <c r="A591" s="30">
        <v>589</v>
      </c>
      <c r="B591" s="238"/>
      <c r="C591" s="261"/>
      <c r="D591" s="261"/>
      <c r="E591" s="270"/>
      <c r="F591" s="270"/>
      <c r="G591" s="257" t="str">
        <f t="shared" si="65"/>
        <v/>
      </c>
      <c r="H591" s="30" t="str">
        <f>IF(AND(S591=H$1),LOOKUP(9.99999999999999E+307,$H$2:H590)+1,"")</f>
        <v/>
      </c>
      <c r="I591" s="30">
        <f>IF(AND(B591=I$1),LOOKUP(9.99999999999999E+307,$I$2:I590)+1,"")</f>
        <v>396</v>
      </c>
      <c r="J591" s="30">
        <f>IF(AND(B591=J$1),LOOKUP(9.99999999999999E+307,$J$2:J590)+1,"")</f>
        <v>396</v>
      </c>
      <c r="K591" s="30">
        <f>IF(AND(B591=K$1),LOOKUP(9.99999999999999E+307,$K$2:K590)+1,"")</f>
        <v>396</v>
      </c>
      <c r="L591" s="30">
        <f>IF(AND(B591=L$1),LOOKUP(9.99999999999999E+307,$L$2:L590)+1,"")</f>
        <v>396</v>
      </c>
      <c r="M591" s="30">
        <f>IF(AND(B591=M$1),LOOKUP(9.99999999999999E+307,$M$2:M590)+1,"")</f>
        <v>396</v>
      </c>
      <c r="N591" s="30">
        <f>IF(AND($B591=N$1),LOOKUP(9.99999999999999E+307,$N$2:N590)+1,"")</f>
        <v>396</v>
      </c>
      <c r="O591" s="30">
        <f>IF(AND($B591=O$1),LOOKUP(9.99999999999999E+307,$O$2:O590)+1,"")</f>
        <v>396</v>
      </c>
      <c r="P591" s="30">
        <f>IF(AND($B591=P$1),LOOKUP(9.99999999999999E+307,$P$2:P590)+1,"")</f>
        <v>396</v>
      </c>
      <c r="Q591" s="30">
        <f>IF(AND($B591=Q$1),LOOKUP(9.99999999999999E+307,$Q$2:Q590)+1,"")</f>
        <v>396</v>
      </c>
      <c r="R591" s="30">
        <f>IF(AND($B591=R$1),LOOKUP(9.99999999999999E+307,$R$2:R590)+1,"")</f>
        <v>396</v>
      </c>
      <c r="S591" s="314"/>
      <c r="T591" s="274"/>
      <c r="U591" s="274"/>
      <c r="Z591" s="258" t="str">
        <f t="shared" si="66"/>
        <v/>
      </c>
      <c r="AA591" s="258" t="str">
        <f t="shared" si="67"/>
        <v/>
      </c>
      <c r="AB591" s="259">
        <f t="shared" si="61"/>
        <v>0</v>
      </c>
      <c r="AC591" s="259">
        <f t="shared" si="62"/>
        <v>1807</v>
      </c>
      <c r="AD591" s="260" t="str">
        <f t="shared" si="63"/>
        <v/>
      </c>
      <c r="AE591" s="253" t="str">
        <f t="shared" si="64"/>
        <v>-</v>
      </c>
    </row>
    <row r="592" spans="1:31" ht="20.100000000000001" customHeight="1" x14ac:dyDescent="0.5">
      <c r="A592" s="30">
        <v>590</v>
      </c>
      <c r="B592" s="238"/>
      <c r="C592" s="261"/>
      <c r="D592" s="261"/>
      <c r="E592" s="270"/>
      <c r="F592" s="270"/>
      <c r="G592" s="257" t="str">
        <f t="shared" si="65"/>
        <v/>
      </c>
      <c r="H592" s="30" t="str">
        <f>IF(AND(S592=H$1),LOOKUP(9.99999999999999E+307,$H$2:H591)+1,"")</f>
        <v/>
      </c>
      <c r="I592" s="30">
        <f>IF(AND(B592=I$1),LOOKUP(9.99999999999999E+307,$I$2:I591)+1,"")</f>
        <v>397</v>
      </c>
      <c r="J592" s="30">
        <f>IF(AND(B592=J$1),LOOKUP(9.99999999999999E+307,$J$2:J591)+1,"")</f>
        <v>397</v>
      </c>
      <c r="K592" s="30">
        <f>IF(AND(B592=K$1),LOOKUP(9.99999999999999E+307,$K$2:K591)+1,"")</f>
        <v>397</v>
      </c>
      <c r="L592" s="30">
        <f>IF(AND(B592=L$1),LOOKUP(9.99999999999999E+307,$L$2:L591)+1,"")</f>
        <v>397</v>
      </c>
      <c r="M592" s="30">
        <f>IF(AND(B592=M$1),LOOKUP(9.99999999999999E+307,$M$2:M591)+1,"")</f>
        <v>397</v>
      </c>
      <c r="N592" s="30">
        <f>IF(AND($B592=N$1),LOOKUP(9.99999999999999E+307,$N$2:N591)+1,"")</f>
        <v>397</v>
      </c>
      <c r="O592" s="30">
        <f>IF(AND($B592=O$1),LOOKUP(9.99999999999999E+307,$O$2:O591)+1,"")</f>
        <v>397</v>
      </c>
      <c r="P592" s="30">
        <f>IF(AND($B592=P$1),LOOKUP(9.99999999999999E+307,$P$2:P591)+1,"")</f>
        <v>397</v>
      </c>
      <c r="Q592" s="30">
        <f>IF(AND($B592=Q$1),LOOKUP(9.99999999999999E+307,$Q$2:Q591)+1,"")</f>
        <v>397</v>
      </c>
      <c r="R592" s="30">
        <f>IF(AND($B592=R$1),LOOKUP(9.99999999999999E+307,$R$2:R591)+1,"")</f>
        <v>397</v>
      </c>
      <c r="S592" s="314"/>
      <c r="T592" s="274"/>
      <c r="U592" s="274"/>
      <c r="Z592" s="258" t="str">
        <f t="shared" si="66"/>
        <v/>
      </c>
      <c r="AA592" s="258" t="str">
        <f t="shared" si="67"/>
        <v/>
      </c>
      <c r="AB592" s="259">
        <f t="shared" si="61"/>
        <v>0</v>
      </c>
      <c r="AC592" s="259">
        <f t="shared" si="62"/>
        <v>1807</v>
      </c>
      <c r="AD592" s="260" t="str">
        <f t="shared" si="63"/>
        <v/>
      </c>
      <c r="AE592" s="253" t="str">
        <f t="shared" si="64"/>
        <v>-</v>
      </c>
    </row>
    <row r="593" spans="1:31" ht="20.100000000000001" customHeight="1" x14ac:dyDescent="0.5">
      <c r="A593" s="30">
        <v>591</v>
      </c>
      <c r="B593" s="238"/>
      <c r="C593" s="261"/>
      <c r="D593" s="261"/>
      <c r="E593" s="270"/>
      <c r="F593" s="270"/>
      <c r="G593" s="257" t="str">
        <f t="shared" si="65"/>
        <v/>
      </c>
      <c r="H593" s="30" t="str">
        <f>IF(AND(S593=H$1),LOOKUP(9.99999999999999E+307,$H$2:H592)+1,"")</f>
        <v/>
      </c>
      <c r="I593" s="30">
        <f>IF(AND(B593=I$1),LOOKUP(9.99999999999999E+307,$I$2:I592)+1,"")</f>
        <v>398</v>
      </c>
      <c r="J593" s="30">
        <f>IF(AND(B593=J$1),LOOKUP(9.99999999999999E+307,$J$2:J592)+1,"")</f>
        <v>398</v>
      </c>
      <c r="K593" s="30">
        <f>IF(AND(B593=K$1),LOOKUP(9.99999999999999E+307,$K$2:K592)+1,"")</f>
        <v>398</v>
      </c>
      <c r="L593" s="30">
        <f>IF(AND(B593=L$1),LOOKUP(9.99999999999999E+307,$L$2:L592)+1,"")</f>
        <v>398</v>
      </c>
      <c r="M593" s="30">
        <f>IF(AND(B593=M$1),LOOKUP(9.99999999999999E+307,$M$2:M592)+1,"")</f>
        <v>398</v>
      </c>
      <c r="N593" s="30">
        <f>IF(AND($B593=N$1),LOOKUP(9.99999999999999E+307,$N$2:N592)+1,"")</f>
        <v>398</v>
      </c>
      <c r="O593" s="30">
        <f>IF(AND($B593=O$1),LOOKUP(9.99999999999999E+307,$O$2:O592)+1,"")</f>
        <v>398</v>
      </c>
      <c r="P593" s="30">
        <f>IF(AND($B593=P$1),LOOKUP(9.99999999999999E+307,$P$2:P592)+1,"")</f>
        <v>398</v>
      </c>
      <c r="Q593" s="30">
        <f>IF(AND($B593=Q$1),LOOKUP(9.99999999999999E+307,$Q$2:Q592)+1,"")</f>
        <v>398</v>
      </c>
      <c r="R593" s="30">
        <f>IF(AND($B593=R$1),LOOKUP(9.99999999999999E+307,$R$2:R592)+1,"")</f>
        <v>398</v>
      </c>
      <c r="S593" s="314"/>
      <c r="T593" s="274"/>
      <c r="U593" s="274"/>
      <c r="Z593" s="258" t="str">
        <f t="shared" si="66"/>
        <v/>
      </c>
      <c r="AA593" s="258" t="str">
        <f t="shared" si="67"/>
        <v/>
      </c>
      <c r="AB593" s="259">
        <f t="shared" si="61"/>
        <v>0</v>
      </c>
      <c r="AC593" s="259">
        <f t="shared" si="62"/>
        <v>1807</v>
      </c>
      <c r="AD593" s="260" t="str">
        <f t="shared" si="63"/>
        <v/>
      </c>
      <c r="AE593" s="253" t="str">
        <f t="shared" si="64"/>
        <v>-</v>
      </c>
    </row>
    <row r="594" spans="1:31" ht="20.100000000000001" customHeight="1" x14ac:dyDescent="0.5">
      <c r="A594" s="30">
        <v>592</v>
      </c>
      <c r="B594" s="238"/>
      <c r="C594" s="261"/>
      <c r="D594" s="261"/>
      <c r="E594" s="270"/>
      <c r="F594" s="270"/>
      <c r="G594" s="257" t="str">
        <f t="shared" si="65"/>
        <v/>
      </c>
      <c r="H594" s="30" t="str">
        <f>IF(AND(S594=H$1),LOOKUP(9.99999999999999E+307,$H$2:H593)+1,"")</f>
        <v/>
      </c>
      <c r="I594" s="30">
        <f>IF(AND(B594=I$1),LOOKUP(9.99999999999999E+307,$I$2:I593)+1,"")</f>
        <v>399</v>
      </c>
      <c r="J594" s="30">
        <f>IF(AND(B594=J$1),LOOKUP(9.99999999999999E+307,$J$2:J593)+1,"")</f>
        <v>399</v>
      </c>
      <c r="K594" s="30">
        <f>IF(AND(B594=K$1),LOOKUP(9.99999999999999E+307,$K$2:K593)+1,"")</f>
        <v>399</v>
      </c>
      <c r="L594" s="30">
        <f>IF(AND(B594=L$1),LOOKUP(9.99999999999999E+307,$L$2:L593)+1,"")</f>
        <v>399</v>
      </c>
      <c r="M594" s="30">
        <f>IF(AND(B594=M$1),LOOKUP(9.99999999999999E+307,$M$2:M593)+1,"")</f>
        <v>399</v>
      </c>
      <c r="N594" s="30">
        <f>IF(AND($B594=N$1),LOOKUP(9.99999999999999E+307,$N$2:N593)+1,"")</f>
        <v>399</v>
      </c>
      <c r="O594" s="30">
        <f>IF(AND($B594=O$1),LOOKUP(9.99999999999999E+307,$O$2:O593)+1,"")</f>
        <v>399</v>
      </c>
      <c r="P594" s="30">
        <f>IF(AND($B594=P$1),LOOKUP(9.99999999999999E+307,$P$2:P593)+1,"")</f>
        <v>399</v>
      </c>
      <c r="Q594" s="30">
        <f>IF(AND($B594=Q$1),LOOKUP(9.99999999999999E+307,$Q$2:Q593)+1,"")</f>
        <v>399</v>
      </c>
      <c r="R594" s="30">
        <f>IF(AND($B594=R$1),LOOKUP(9.99999999999999E+307,$R$2:R593)+1,"")</f>
        <v>399</v>
      </c>
      <c r="S594" s="314"/>
      <c r="T594" s="274"/>
      <c r="U594" s="274"/>
      <c r="Z594" s="258" t="str">
        <f t="shared" si="66"/>
        <v/>
      </c>
      <c r="AA594" s="258" t="str">
        <f t="shared" si="67"/>
        <v/>
      </c>
      <c r="AB594" s="259">
        <f t="shared" si="61"/>
        <v>0</v>
      </c>
      <c r="AC594" s="259">
        <f t="shared" si="62"/>
        <v>1807</v>
      </c>
      <c r="AD594" s="260" t="str">
        <f t="shared" si="63"/>
        <v/>
      </c>
      <c r="AE594" s="253" t="str">
        <f t="shared" si="64"/>
        <v>-</v>
      </c>
    </row>
    <row r="595" spans="1:31" ht="20.100000000000001" customHeight="1" x14ac:dyDescent="0.5">
      <c r="A595" s="30">
        <v>593</v>
      </c>
      <c r="B595" s="238"/>
      <c r="C595" s="261"/>
      <c r="D595" s="261"/>
      <c r="E595" s="270"/>
      <c r="F595" s="270"/>
      <c r="G595" s="257" t="str">
        <f t="shared" si="65"/>
        <v/>
      </c>
      <c r="H595" s="30" t="str">
        <f>IF(AND(S595=H$1),LOOKUP(9.99999999999999E+307,$H$2:H594)+1,"")</f>
        <v/>
      </c>
      <c r="I595" s="30">
        <f>IF(AND(B595=I$1),LOOKUP(9.99999999999999E+307,$I$2:I594)+1,"")</f>
        <v>400</v>
      </c>
      <c r="J595" s="30">
        <f>IF(AND(B595=J$1),LOOKUP(9.99999999999999E+307,$J$2:J594)+1,"")</f>
        <v>400</v>
      </c>
      <c r="K595" s="30">
        <f>IF(AND(B595=K$1),LOOKUP(9.99999999999999E+307,$K$2:K594)+1,"")</f>
        <v>400</v>
      </c>
      <c r="L595" s="30">
        <f>IF(AND(B595=L$1),LOOKUP(9.99999999999999E+307,$L$2:L594)+1,"")</f>
        <v>400</v>
      </c>
      <c r="M595" s="30">
        <f>IF(AND(B595=M$1),LOOKUP(9.99999999999999E+307,$M$2:M594)+1,"")</f>
        <v>400</v>
      </c>
      <c r="N595" s="30">
        <f>IF(AND($B595=N$1),LOOKUP(9.99999999999999E+307,$N$2:N594)+1,"")</f>
        <v>400</v>
      </c>
      <c r="O595" s="30">
        <f>IF(AND($B595=O$1),LOOKUP(9.99999999999999E+307,$O$2:O594)+1,"")</f>
        <v>400</v>
      </c>
      <c r="P595" s="30">
        <f>IF(AND($B595=P$1),LOOKUP(9.99999999999999E+307,$P$2:P594)+1,"")</f>
        <v>400</v>
      </c>
      <c r="Q595" s="30">
        <f>IF(AND($B595=Q$1),LOOKUP(9.99999999999999E+307,$Q$2:Q594)+1,"")</f>
        <v>400</v>
      </c>
      <c r="R595" s="30">
        <f>IF(AND($B595=R$1),LOOKUP(9.99999999999999E+307,$R$2:R594)+1,"")</f>
        <v>400</v>
      </c>
      <c r="S595" s="314"/>
      <c r="T595" s="274"/>
      <c r="U595" s="274"/>
      <c r="Z595" s="258" t="str">
        <f t="shared" si="66"/>
        <v/>
      </c>
      <c r="AA595" s="258" t="str">
        <f t="shared" si="67"/>
        <v/>
      </c>
      <c r="AB595" s="259">
        <f t="shared" si="61"/>
        <v>0</v>
      </c>
      <c r="AC595" s="259">
        <f t="shared" si="62"/>
        <v>1807</v>
      </c>
      <c r="AD595" s="260" t="str">
        <f t="shared" si="63"/>
        <v/>
      </c>
      <c r="AE595" s="253" t="str">
        <f t="shared" si="64"/>
        <v>-</v>
      </c>
    </row>
    <row r="596" spans="1:31" ht="20.100000000000001" customHeight="1" x14ac:dyDescent="0.5">
      <c r="A596" s="30">
        <v>594</v>
      </c>
      <c r="B596" s="238"/>
      <c r="C596" s="261"/>
      <c r="D596" s="261"/>
      <c r="E596" s="270"/>
      <c r="F596" s="270"/>
      <c r="G596" s="257" t="str">
        <f t="shared" si="65"/>
        <v/>
      </c>
      <c r="H596" s="30" t="str">
        <f>IF(AND(S596=H$1),LOOKUP(9.99999999999999E+307,$H$2:H595)+1,"")</f>
        <v/>
      </c>
      <c r="I596" s="30">
        <f>IF(AND(B596=I$1),LOOKUP(9.99999999999999E+307,$I$2:I595)+1,"")</f>
        <v>401</v>
      </c>
      <c r="J596" s="30">
        <f>IF(AND(B596=J$1),LOOKUP(9.99999999999999E+307,$J$2:J595)+1,"")</f>
        <v>401</v>
      </c>
      <c r="K596" s="30">
        <f>IF(AND(B596=K$1),LOOKUP(9.99999999999999E+307,$K$2:K595)+1,"")</f>
        <v>401</v>
      </c>
      <c r="L596" s="30">
        <f>IF(AND(B596=L$1),LOOKUP(9.99999999999999E+307,$L$2:L595)+1,"")</f>
        <v>401</v>
      </c>
      <c r="M596" s="30">
        <f>IF(AND(B596=M$1),LOOKUP(9.99999999999999E+307,$M$2:M595)+1,"")</f>
        <v>401</v>
      </c>
      <c r="N596" s="30">
        <f>IF(AND($B596=N$1),LOOKUP(9.99999999999999E+307,$N$2:N595)+1,"")</f>
        <v>401</v>
      </c>
      <c r="O596" s="30">
        <f>IF(AND($B596=O$1),LOOKUP(9.99999999999999E+307,$O$2:O595)+1,"")</f>
        <v>401</v>
      </c>
      <c r="P596" s="30">
        <f>IF(AND($B596=P$1),LOOKUP(9.99999999999999E+307,$P$2:P595)+1,"")</f>
        <v>401</v>
      </c>
      <c r="Q596" s="30">
        <f>IF(AND($B596=Q$1),LOOKUP(9.99999999999999E+307,$Q$2:Q595)+1,"")</f>
        <v>401</v>
      </c>
      <c r="R596" s="30">
        <f>IF(AND($B596=R$1),LOOKUP(9.99999999999999E+307,$R$2:R595)+1,"")</f>
        <v>401</v>
      </c>
      <c r="S596" s="314"/>
      <c r="T596" s="274"/>
      <c r="U596" s="274"/>
      <c r="Z596" s="258" t="str">
        <f t="shared" si="66"/>
        <v/>
      </c>
      <c r="AA596" s="258" t="str">
        <f t="shared" si="67"/>
        <v/>
      </c>
      <c r="AB596" s="259">
        <f t="shared" si="61"/>
        <v>0</v>
      </c>
      <c r="AC596" s="259">
        <f t="shared" si="62"/>
        <v>1807</v>
      </c>
      <c r="AD596" s="260" t="str">
        <f t="shared" si="63"/>
        <v/>
      </c>
      <c r="AE596" s="253" t="str">
        <f t="shared" si="64"/>
        <v>-</v>
      </c>
    </row>
    <row r="597" spans="1:31" ht="20.100000000000001" customHeight="1" x14ac:dyDescent="0.5">
      <c r="A597" s="30">
        <v>595</v>
      </c>
      <c r="B597" s="238"/>
      <c r="C597" s="261"/>
      <c r="D597" s="261"/>
      <c r="E597" s="270"/>
      <c r="F597" s="270"/>
      <c r="G597" s="257" t="str">
        <f t="shared" si="65"/>
        <v/>
      </c>
      <c r="H597" s="30" t="str">
        <f>IF(AND(S597=H$1),LOOKUP(9.99999999999999E+307,$H$2:H596)+1,"")</f>
        <v/>
      </c>
      <c r="I597" s="30">
        <f>IF(AND(B597=I$1),LOOKUP(9.99999999999999E+307,$I$2:I596)+1,"")</f>
        <v>402</v>
      </c>
      <c r="J597" s="30">
        <f>IF(AND(B597=J$1),LOOKUP(9.99999999999999E+307,$J$2:J596)+1,"")</f>
        <v>402</v>
      </c>
      <c r="K597" s="30">
        <f>IF(AND(B597=K$1),LOOKUP(9.99999999999999E+307,$K$2:K596)+1,"")</f>
        <v>402</v>
      </c>
      <c r="L597" s="30">
        <f>IF(AND(B597=L$1),LOOKUP(9.99999999999999E+307,$L$2:L596)+1,"")</f>
        <v>402</v>
      </c>
      <c r="M597" s="30">
        <f>IF(AND(B597=M$1),LOOKUP(9.99999999999999E+307,$M$2:M596)+1,"")</f>
        <v>402</v>
      </c>
      <c r="N597" s="30">
        <f>IF(AND($B597=N$1),LOOKUP(9.99999999999999E+307,$N$2:N596)+1,"")</f>
        <v>402</v>
      </c>
      <c r="O597" s="30">
        <f>IF(AND($B597=O$1),LOOKUP(9.99999999999999E+307,$O$2:O596)+1,"")</f>
        <v>402</v>
      </c>
      <c r="P597" s="30">
        <f>IF(AND($B597=P$1),LOOKUP(9.99999999999999E+307,$P$2:P596)+1,"")</f>
        <v>402</v>
      </c>
      <c r="Q597" s="30">
        <f>IF(AND($B597=Q$1),LOOKUP(9.99999999999999E+307,$Q$2:Q596)+1,"")</f>
        <v>402</v>
      </c>
      <c r="R597" s="30">
        <f>IF(AND($B597=R$1),LOOKUP(9.99999999999999E+307,$R$2:R596)+1,"")</f>
        <v>402</v>
      </c>
      <c r="S597" s="314"/>
      <c r="T597" s="274"/>
      <c r="U597" s="274"/>
      <c r="Z597" s="258" t="str">
        <f t="shared" si="66"/>
        <v/>
      </c>
      <c r="AA597" s="258" t="str">
        <f t="shared" si="67"/>
        <v/>
      </c>
      <c r="AB597" s="259">
        <f t="shared" si="61"/>
        <v>0</v>
      </c>
      <c r="AC597" s="259">
        <f t="shared" si="62"/>
        <v>1807</v>
      </c>
      <c r="AD597" s="260" t="str">
        <f t="shared" si="63"/>
        <v/>
      </c>
      <c r="AE597" s="253" t="str">
        <f t="shared" si="64"/>
        <v>-</v>
      </c>
    </row>
    <row r="598" spans="1:31" ht="20.100000000000001" customHeight="1" x14ac:dyDescent="0.5">
      <c r="A598" s="30">
        <v>596</v>
      </c>
      <c r="B598" s="238"/>
      <c r="C598" s="261"/>
      <c r="D598" s="261"/>
      <c r="E598" s="270"/>
      <c r="F598" s="270"/>
      <c r="G598" s="257" t="str">
        <f t="shared" si="65"/>
        <v/>
      </c>
      <c r="H598" s="30" t="str">
        <f>IF(AND(S598=H$1),LOOKUP(9.99999999999999E+307,$H$2:H597)+1,"")</f>
        <v/>
      </c>
      <c r="I598" s="30">
        <f>IF(AND(B598=I$1),LOOKUP(9.99999999999999E+307,$I$2:I597)+1,"")</f>
        <v>403</v>
      </c>
      <c r="J598" s="30">
        <f>IF(AND(B598=J$1),LOOKUP(9.99999999999999E+307,$J$2:J597)+1,"")</f>
        <v>403</v>
      </c>
      <c r="K598" s="30">
        <f>IF(AND(B598=K$1),LOOKUP(9.99999999999999E+307,$K$2:K597)+1,"")</f>
        <v>403</v>
      </c>
      <c r="L598" s="30">
        <f>IF(AND(B598=L$1),LOOKUP(9.99999999999999E+307,$L$2:L597)+1,"")</f>
        <v>403</v>
      </c>
      <c r="M598" s="30">
        <f>IF(AND(B598=M$1),LOOKUP(9.99999999999999E+307,$M$2:M597)+1,"")</f>
        <v>403</v>
      </c>
      <c r="N598" s="30">
        <f>IF(AND($B598=N$1),LOOKUP(9.99999999999999E+307,$N$2:N597)+1,"")</f>
        <v>403</v>
      </c>
      <c r="O598" s="30">
        <f>IF(AND($B598=O$1),LOOKUP(9.99999999999999E+307,$O$2:O597)+1,"")</f>
        <v>403</v>
      </c>
      <c r="P598" s="30">
        <f>IF(AND($B598=P$1),LOOKUP(9.99999999999999E+307,$P$2:P597)+1,"")</f>
        <v>403</v>
      </c>
      <c r="Q598" s="30">
        <f>IF(AND($B598=Q$1),LOOKUP(9.99999999999999E+307,$Q$2:Q597)+1,"")</f>
        <v>403</v>
      </c>
      <c r="R598" s="30">
        <f>IF(AND($B598=R$1),LOOKUP(9.99999999999999E+307,$R$2:R597)+1,"")</f>
        <v>403</v>
      </c>
      <c r="S598" s="314"/>
      <c r="T598" s="274"/>
      <c r="U598" s="274"/>
      <c r="Z598" s="258" t="str">
        <f t="shared" si="66"/>
        <v/>
      </c>
      <c r="AA598" s="258" t="str">
        <f t="shared" si="67"/>
        <v/>
      </c>
      <c r="AB598" s="259">
        <f t="shared" si="61"/>
        <v>0</v>
      </c>
      <c r="AC598" s="259">
        <f t="shared" si="62"/>
        <v>1807</v>
      </c>
      <c r="AD598" s="260" t="str">
        <f t="shared" si="63"/>
        <v/>
      </c>
      <c r="AE598" s="253" t="str">
        <f t="shared" si="64"/>
        <v>-</v>
      </c>
    </row>
    <row r="599" spans="1:31" ht="20.100000000000001" customHeight="1" x14ac:dyDescent="0.5">
      <c r="A599" s="30">
        <v>597</v>
      </c>
      <c r="B599" s="238"/>
      <c r="C599" s="261"/>
      <c r="D599" s="261"/>
      <c r="E599" s="270"/>
      <c r="F599" s="270"/>
      <c r="G599" s="257" t="str">
        <f t="shared" si="65"/>
        <v/>
      </c>
      <c r="H599" s="30" t="str">
        <f>IF(AND(S599=H$1),LOOKUP(9.99999999999999E+307,$H$2:H598)+1,"")</f>
        <v/>
      </c>
      <c r="I599" s="30">
        <f>IF(AND(B599=I$1),LOOKUP(9.99999999999999E+307,$I$2:I598)+1,"")</f>
        <v>404</v>
      </c>
      <c r="J599" s="30">
        <f>IF(AND(B599=J$1),LOOKUP(9.99999999999999E+307,$J$2:J598)+1,"")</f>
        <v>404</v>
      </c>
      <c r="K599" s="30">
        <f>IF(AND(B599=K$1),LOOKUP(9.99999999999999E+307,$K$2:K598)+1,"")</f>
        <v>404</v>
      </c>
      <c r="L599" s="30">
        <f>IF(AND(B599=L$1),LOOKUP(9.99999999999999E+307,$L$2:L598)+1,"")</f>
        <v>404</v>
      </c>
      <c r="M599" s="30">
        <f>IF(AND(B599=M$1),LOOKUP(9.99999999999999E+307,$M$2:M598)+1,"")</f>
        <v>404</v>
      </c>
      <c r="N599" s="30">
        <f>IF(AND($B599=N$1),LOOKUP(9.99999999999999E+307,$N$2:N598)+1,"")</f>
        <v>404</v>
      </c>
      <c r="O599" s="30">
        <f>IF(AND($B599=O$1),LOOKUP(9.99999999999999E+307,$O$2:O598)+1,"")</f>
        <v>404</v>
      </c>
      <c r="P599" s="30">
        <f>IF(AND($B599=P$1),LOOKUP(9.99999999999999E+307,$P$2:P598)+1,"")</f>
        <v>404</v>
      </c>
      <c r="Q599" s="30">
        <f>IF(AND($B599=Q$1),LOOKUP(9.99999999999999E+307,$Q$2:Q598)+1,"")</f>
        <v>404</v>
      </c>
      <c r="R599" s="30">
        <f>IF(AND($B599=R$1),LOOKUP(9.99999999999999E+307,$R$2:R598)+1,"")</f>
        <v>404</v>
      </c>
      <c r="S599" s="314"/>
      <c r="T599" s="274"/>
      <c r="U599" s="274"/>
      <c r="Z599" s="258" t="str">
        <f t="shared" si="66"/>
        <v/>
      </c>
      <c r="AA599" s="258" t="str">
        <f t="shared" si="67"/>
        <v/>
      </c>
      <c r="AB599" s="259">
        <f t="shared" si="61"/>
        <v>0</v>
      </c>
      <c r="AC599" s="259">
        <f t="shared" si="62"/>
        <v>1807</v>
      </c>
      <c r="AD599" s="260" t="str">
        <f t="shared" si="63"/>
        <v/>
      </c>
      <c r="AE599" s="253" t="str">
        <f t="shared" si="64"/>
        <v>-</v>
      </c>
    </row>
    <row r="600" spans="1:31" ht="20.100000000000001" customHeight="1" x14ac:dyDescent="0.5">
      <c r="A600" s="30">
        <v>598</v>
      </c>
      <c r="B600" s="238"/>
      <c r="C600" s="261"/>
      <c r="D600" s="261"/>
      <c r="E600" s="270"/>
      <c r="F600" s="270"/>
      <c r="G600" s="257" t="str">
        <f t="shared" si="65"/>
        <v/>
      </c>
      <c r="H600" s="30" t="str">
        <f>IF(AND(S600=H$1),LOOKUP(9.99999999999999E+307,$H$2:H599)+1,"")</f>
        <v/>
      </c>
      <c r="I600" s="30">
        <f>IF(AND(B600=I$1),LOOKUP(9.99999999999999E+307,$I$2:I599)+1,"")</f>
        <v>405</v>
      </c>
      <c r="J600" s="30">
        <f>IF(AND(B600=J$1),LOOKUP(9.99999999999999E+307,$J$2:J599)+1,"")</f>
        <v>405</v>
      </c>
      <c r="K600" s="30">
        <f>IF(AND(B600=K$1),LOOKUP(9.99999999999999E+307,$K$2:K599)+1,"")</f>
        <v>405</v>
      </c>
      <c r="L600" s="30">
        <f>IF(AND(B600=L$1),LOOKUP(9.99999999999999E+307,$L$2:L599)+1,"")</f>
        <v>405</v>
      </c>
      <c r="M600" s="30">
        <f>IF(AND(B600=M$1),LOOKUP(9.99999999999999E+307,$M$2:M599)+1,"")</f>
        <v>405</v>
      </c>
      <c r="N600" s="30">
        <f>IF(AND($B600=N$1),LOOKUP(9.99999999999999E+307,$N$2:N599)+1,"")</f>
        <v>405</v>
      </c>
      <c r="O600" s="30">
        <f>IF(AND($B600=O$1),LOOKUP(9.99999999999999E+307,$O$2:O599)+1,"")</f>
        <v>405</v>
      </c>
      <c r="P600" s="30">
        <f>IF(AND($B600=P$1),LOOKUP(9.99999999999999E+307,$P$2:P599)+1,"")</f>
        <v>405</v>
      </c>
      <c r="Q600" s="30">
        <f>IF(AND($B600=Q$1),LOOKUP(9.99999999999999E+307,$Q$2:Q599)+1,"")</f>
        <v>405</v>
      </c>
      <c r="R600" s="30">
        <f>IF(AND($B600=R$1),LOOKUP(9.99999999999999E+307,$R$2:R599)+1,"")</f>
        <v>405</v>
      </c>
      <c r="S600" s="314"/>
      <c r="T600" s="274"/>
      <c r="U600" s="274"/>
      <c r="Z600" s="258" t="str">
        <f t="shared" si="66"/>
        <v/>
      </c>
      <c r="AA600" s="258" t="str">
        <f t="shared" si="67"/>
        <v/>
      </c>
      <c r="AB600" s="259">
        <f t="shared" si="61"/>
        <v>0</v>
      </c>
      <c r="AC600" s="259">
        <f t="shared" si="62"/>
        <v>1807</v>
      </c>
      <c r="AD600" s="260" t="str">
        <f t="shared" si="63"/>
        <v/>
      </c>
      <c r="AE600" s="253" t="str">
        <f t="shared" si="64"/>
        <v>-</v>
      </c>
    </row>
    <row r="601" spans="1:31" ht="20.100000000000001" customHeight="1" x14ac:dyDescent="0.5">
      <c r="A601" s="30">
        <v>599</v>
      </c>
      <c r="B601" s="238"/>
      <c r="C601" s="261"/>
      <c r="D601" s="261"/>
      <c r="E601" s="270"/>
      <c r="F601" s="270"/>
      <c r="G601" s="257" t="str">
        <f t="shared" si="65"/>
        <v/>
      </c>
      <c r="H601" s="30" t="str">
        <f>IF(AND(S601=H$1),LOOKUP(9.99999999999999E+307,$H$2:H600)+1,"")</f>
        <v/>
      </c>
      <c r="I601" s="30">
        <f>IF(AND(B601=I$1),LOOKUP(9.99999999999999E+307,$I$2:I600)+1,"")</f>
        <v>406</v>
      </c>
      <c r="J601" s="30">
        <f>IF(AND(B601=J$1),LOOKUP(9.99999999999999E+307,$J$2:J600)+1,"")</f>
        <v>406</v>
      </c>
      <c r="K601" s="30">
        <f>IF(AND(B601=K$1),LOOKUP(9.99999999999999E+307,$K$2:K600)+1,"")</f>
        <v>406</v>
      </c>
      <c r="L601" s="30">
        <f>IF(AND(B601=L$1),LOOKUP(9.99999999999999E+307,$L$2:L600)+1,"")</f>
        <v>406</v>
      </c>
      <c r="M601" s="30">
        <f>IF(AND(B601=M$1),LOOKUP(9.99999999999999E+307,$M$2:M600)+1,"")</f>
        <v>406</v>
      </c>
      <c r="N601" s="30">
        <f>IF(AND($B601=N$1),LOOKUP(9.99999999999999E+307,$N$2:N600)+1,"")</f>
        <v>406</v>
      </c>
      <c r="O601" s="30">
        <f>IF(AND($B601=O$1),LOOKUP(9.99999999999999E+307,$O$2:O600)+1,"")</f>
        <v>406</v>
      </c>
      <c r="P601" s="30">
        <f>IF(AND($B601=P$1),LOOKUP(9.99999999999999E+307,$P$2:P600)+1,"")</f>
        <v>406</v>
      </c>
      <c r="Q601" s="30">
        <f>IF(AND($B601=Q$1),LOOKUP(9.99999999999999E+307,$Q$2:Q600)+1,"")</f>
        <v>406</v>
      </c>
      <c r="R601" s="30">
        <f>IF(AND($B601=R$1),LOOKUP(9.99999999999999E+307,$R$2:R600)+1,"")</f>
        <v>406</v>
      </c>
      <c r="S601" s="314"/>
      <c r="T601" s="274"/>
      <c r="U601" s="274"/>
      <c r="Z601" s="258" t="str">
        <f t="shared" si="66"/>
        <v/>
      </c>
      <c r="AA601" s="258" t="str">
        <f t="shared" si="67"/>
        <v/>
      </c>
      <c r="AB601" s="259">
        <f t="shared" si="61"/>
        <v>0</v>
      </c>
      <c r="AC601" s="259">
        <f t="shared" si="62"/>
        <v>1807</v>
      </c>
      <c r="AD601" s="260" t="str">
        <f t="shared" si="63"/>
        <v/>
      </c>
      <c r="AE601" s="253" t="str">
        <f t="shared" si="64"/>
        <v>-</v>
      </c>
    </row>
    <row r="602" spans="1:31" ht="20.100000000000001" customHeight="1" x14ac:dyDescent="0.5">
      <c r="A602" s="30">
        <v>600</v>
      </c>
      <c r="B602" s="238"/>
      <c r="C602" s="261"/>
      <c r="D602" s="261"/>
      <c r="E602" s="270"/>
      <c r="F602" s="270"/>
      <c r="G602" s="257" t="str">
        <f t="shared" si="65"/>
        <v/>
      </c>
      <c r="H602" s="30" t="str">
        <f>IF(AND(S602=H$1),LOOKUP(9.99999999999999E+307,$H$2:H601)+1,"")</f>
        <v/>
      </c>
      <c r="I602" s="30">
        <f>IF(AND(B602=I$1),LOOKUP(9.99999999999999E+307,$I$2:I601)+1,"")</f>
        <v>407</v>
      </c>
      <c r="J602" s="30">
        <f>IF(AND(B602=J$1),LOOKUP(9.99999999999999E+307,$J$2:J601)+1,"")</f>
        <v>407</v>
      </c>
      <c r="K602" s="30">
        <f>IF(AND(B602=K$1),LOOKUP(9.99999999999999E+307,$K$2:K601)+1,"")</f>
        <v>407</v>
      </c>
      <c r="L602" s="30">
        <f>IF(AND(B602=L$1),LOOKUP(9.99999999999999E+307,$L$2:L601)+1,"")</f>
        <v>407</v>
      </c>
      <c r="M602" s="30">
        <f>IF(AND(B602=M$1),LOOKUP(9.99999999999999E+307,$M$2:M601)+1,"")</f>
        <v>407</v>
      </c>
      <c r="N602" s="30">
        <f>IF(AND($B602=N$1),LOOKUP(9.99999999999999E+307,$N$2:N601)+1,"")</f>
        <v>407</v>
      </c>
      <c r="O602" s="30">
        <f>IF(AND($B602=O$1),LOOKUP(9.99999999999999E+307,$O$2:O601)+1,"")</f>
        <v>407</v>
      </c>
      <c r="P602" s="30">
        <f>IF(AND($B602=P$1),LOOKUP(9.99999999999999E+307,$P$2:P601)+1,"")</f>
        <v>407</v>
      </c>
      <c r="Q602" s="30">
        <f>IF(AND($B602=Q$1),LOOKUP(9.99999999999999E+307,$Q$2:Q601)+1,"")</f>
        <v>407</v>
      </c>
      <c r="R602" s="30">
        <f>IF(AND($B602=R$1),LOOKUP(9.99999999999999E+307,$R$2:R601)+1,"")</f>
        <v>407</v>
      </c>
      <c r="S602" s="314"/>
      <c r="T602" s="274"/>
      <c r="U602" s="274"/>
      <c r="Z602" s="258" t="str">
        <f t="shared" si="66"/>
        <v/>
      </c>
      <c r="AA602" s="258" t="str">
        <f t="shared" si="67"/>
        <v/>
      </c>
      <c r="AB602" s="259">
        <f t="shared" si="61"/>
        <v>0</v>
      </c>
      <c r="AC602" s="259">
        <f t="shared" si="62"/>
        <v>1807</v>
      </c>
      <c r="AD602" s="260" t="str">
        <f t="shared" si="63"/>
        <v/>
      </c>
      <c r="AE602" s="253" t="str">
        <f t="shared" si="64"/>
        <v>-</v>
      </c>
    </row>
    <row r="603" spans="1:31" ht="20.100000000000001" customHeight="1" x14ac:dyDescent="0.5">
      <c r="A603" s="30">
        <v>601</v>
      </c>
      <c r="B603" s="238"/>
      <c r="C603" s="261"/>
      <c r="D603" s="261"/>
      <c r="E603" s="270"/>
      <c r="F603" s="270"/>
      <c r="G603" s="257" t="str">
        <f t="shared" si="65"/>
        <v/>
      </c>
      <c r="H603" s="30" t="str">
        <f>IF(AND(S603=H$1),LOOKUP(9.99999999999999E+307,$H$2:H602)+1,"")</f>
        <v/>
      </c>
      <c r="I603" s="30">
        <f>IF(AND(B603=I$1),LOOKUP(9.99999999999999E+307,$I$2:I602)+1,"")</f>
        <v>408</v>
      </c>
      <c r="J603" s="30">
        <f>IF(AND(B603=J$1),LOOKUP(9.99999999999999E+307,$J$2:J602)+1,"")</f>
        <v>408</v>
      </c>
      <c r="K603" s="30">
        <f>IF(AND(B603=K$1),LOOKUP(9.99999999999999E+307,$K$2:K602)+1,"")</f>
        <v>408</v>
      </c>
      <c r="L603" s="30">
        <f>IF(AND(B603=L$1),LOOKUP(9.99999999999999E+307,$L$2:L602)+1,"")</f>
        <v>408</v>
      </c>
      <c r="M603" s="30">
        <f>IF(AND(B603=M$1),LOOKUP(9.99999999999999E+307,$M$2:M602)+1,"")</f>
        <v>408</v>
      </c>
      <c r="N603" s="30">
        <f>IF(AND($B603=N$1),LOOKUP(9.99999999999999E+307,$N$2:N602)+1,"")</f>
        <v>408</v>
      </c>
      <c r="O603" s="30">
        <f>IF(AND($B603=O$1),LOOKUP(9.99999999999999E+307,$O$2:O602)+1,"")</f>
        <v>408</v>
      </c>
      <c r="P603" s="30">
        <f>IF(AND($B603=P$1),LOOKUP(9.99999999999999E+307,$P$2:P602)+1,"")</f>
        <v>408</v>
      </c>
      <c r="Q603" s="30">
        <f>IF(AND($B603=Q$1),LOOKUP(9.99999999999999E+307,$Q$2:Q602)+1,"")</f>
        <v>408</v>
      </c>
      <c r="R603" s="30">
        <f>IF(AND($B603=R$1),LOOKUP(9.99999999999999E+307,$R$2:R602)+1,"")</f>
        <v>408</v>
      </c>
      <c r="S603" s="314"/>
      <c r="T603" s="274"/>
      <c r="U603" s="274"/>
      <c r="Z603" s="258" t="str">
        <f t="shared" si="66"/>
        <v/>
      </c>
      <c r="AA603" s="258" t="str">
        <f t="shared" si="67"/>
        <v/>
      </c>
      <c r="AB603" s="259">
        <f t="shared" si="61"/>
        <v>0</v>
      </c>
      <c r="AC603" s="259">
        <f t="shared" si="62"/>
        <v>1807</v>
      </c>
      <c r="AD603" s="260" t="str">
        <f t="shared" si="63"/>
        <v/>
      </c>
      <c r="AE603" s="253" t="str">
        <f t="shared" si="64"/>
        <v>-</v>
      </c>
    </row>
    <row r="604" spans="1:31" ht="20.100000000000001" customHeight="1" x14ac:dyDescent="0.5">
      <c r="A604" s="30">
        <v>602</v>
      </c>
      <c r="B604" s="238"/>
      <c r="C604" s="261"/>
      <c r="D604" s="261"/>
      <c r="E604" s="270"/>
      <c r="F604" s="270"/>
      <c r="G604" s="257" t="str">
        <f t="shared" si="65"/>
        <v/>
      </c>
      <c r="H604" s="30" t="str">
        <f>IF(AND(S604=H$1),LOOKUP(9.99999999999999E+307,$H$2:H603)+1,"")</f>
        <v/>
      </c>
      <c r="I604" s="30">
        <f>IF(AND(B604=I$1),LOOKUP(9.99999999999999E+307,$I$2:I603)+1,"")</f>
        <v>409</v>
      </c>
      <c r="J604" s="30">
        <f>IF(AND(B604=J$1),LOOKUP(9.99999999999999E+307,$J$2:J603)+1,"")</f>
        <v>409</v>
      </c>
      <c r="K604" s="30">
        <f>IF(AND(B604=K$1),LOOKUP(9.99999999999999E+307,$K$2:K603)+1,"")</f>
        <v>409</v>
      </c>
      <c r="L604" s="30">
        <f>IF(AND(B604=L$1),LOOKUP(9.99999999999999E+307,$L$2:L603)+1,"")</f>
        <v>409</v>
      </c>
      <c r="M604" s="30">
        <f>IF(AND(B604=M$1),LOOKUP(9.99999999999999E+307,$M$2:M603)+1,"")</f>
        <v>409</v>
      </c>
      <c r="N604" s="30">
        <f>IF(AND($B604=N$1),LOOKUP(9.99999999999999E+307,$N$2:N603)+1,"")</f>
        <v>409</v>
      </c>
      <c r="O604" s="30">
        <f>IF(AND($B604=O$1),LOOKUP(9.99999999999999E+307,$O$2:O603)+1,"")</f>
        <v>409</v>
      </c>
      <c r="P604" s="30">
        <f>IF(AND($B604=P$1),LOOKUP(9.99999999999999E+307,$P$2:P603)+1,"")</f>
        <v>409</v>
      </c>
      <c r="Q604" s="30">
        <f>IF(AND($B604=Q$1),LOOKUP(9.99999999999999E+307,$Q$2:Q603)+1,"")</f>
        <v>409</v>
      </c>
      <c r="R604" s="30">
        <f>IF(AND($B604=R$1),LOOKUP(9.99999999999999E+307,$R$2:R603)+1,"")</f>
        <v>409</v>
      </c>
      <c r="S604" s="314"/>
      <c r="T604" s="274"/>
      <c r="U604" s="274"/>
      <c r="Z604" s="258" t="str">
        <f t="shared" si="66"/>
        <v/>
      </c>
      <c r="AA604" s="258" t="str">
        <f t="shared" si="67"/>
        <v/>
      </c>
      <c r="AB604" s="259">
        <f t="shared" si="61"/>
        <v>0</v>
      </c>
      <c r="AC604" s="259">
        <f t="shared" si="62"/>
        <v>1807</v>
      </c>
      <c r="AD604" s="260" t="str">
        <f t="shared" si="63"/>
        <v/>
      </c>
      <c r="AE604" s="253" t="str">
        <f t="shared" si="64"/>
        <v>-</v>
      </c>
    </row>
    <row r="605" spans="1:31" ht="20.100000000000001" customHeight="1" x14ac:dyDescent="0.5">
      <c r="A605" s="30">
        <v>603</v>
      </c>
      <c r="B605" s="238"/>
      <c r="C605" s="261"/>
      <c r="D605" s="261"/>
      <c r="E605" s="270"/>
      <c r="F605" s="270"/>
      <c r="G605" s="257" t="str">
        <f t="shared" si="65"/>
        <v/>
      </c>
      <c r="H605" s="30" t="str">
        <f>IF(AND(S605=H$1),LOOKUP(9.99999999999999E+307,$H$2:H604)+1,"")</f>
        <v/>
      </c>
      <c r="I605" s="30">
        <f>IF(AND(B605=I$1),LOOKUP(9.99999999999999E+307,$I$2:I604)+1,"")</f>
        <v>410</v>
      </c>
      <c r="J605" s="30">
        <f>IF(AND(B605=J$1),LOOKUP(9.99999999999999E+307,$J$2:J604)+1,"")</f>
        <v>410</v>
      </c>
      <c r="K605" s="30">
        <f>IF(AND(B605=K$1),LOOKUP(9.99999999999999E+307,$K$2:K604)+1,"")</f>
        <v>410</v>
      </c>
      <c r="L605" s="30">
        <f>IF(AND(B605=L$1),LOOKUP(9.99999999999999E+307,$L$2:L604)+1,"")</f>
        <v>410</v>
      </c>
      <c r="M605" s="30">
        <f>IF(AND(B605=M$1),LOOKUP(9.99999999999999E+307,$M$2:M604)+1,"")</f>
        <v>410</v>
      </c>
      <c r="N605" s="30">
        <f>IF(AND($B605=N$1),LOOKUP(9.99999999999999E+307,$N$2:N604)+1,"")</f>
        <v>410</v>
      </c>
      <c r="O605" s="30">
        <f>IF(AND($B605=O$1),LOOKUP(9.99999999999999E+307,$O$2:O604)+1,"")</f>
        <v>410</v>
      </c>
      <c r="P605" s="30">
        <f>IF(AND($B605=P$1),LOOKUP(9.99999999999999E+307,$P$2:P604)+1,"")</f>
        <v>410</v>
      </c>
      <c r="Q605" s="30">
        <f>IF(AND($B605=Q$1),LOOKUP(9.99999999999999E+307,$Q$2:Q604)+1,"")</f>
        <v>410</v>
      </c>
      <c r="R605" s="30">
        <f>IF(AND($B605=R$1),LOOKUP(9.99999999999999E+307,$R$2:R604)+1,"")</f>
        <v>410</v>
      </c>
      <c r="S605" s="314"/>
      <c r="T605" s="274"/>
      <c r="U605" s="274"/>
      <c r="Z605" s="258" t="str">
        <f t="shared" si="66"/>
        <v/>
      </c>
      <c r="AA605" s="258" t="str">
        <f t="shared" si="67"/>
        <v/>
      </c>
      <c r="AB605" s="259">
        <f t="shared" si="61"/>
        <v>0</v>
      </c>
      <c r="AC605" s="259">
        <f t="shared" si="62"/>
        <v>1807</v>
      </c>
      <c r="AD605" s="260" t="str">
        <f t="shared" si="63"/>
        <v/>
      </c>
      <c r="AE605" s="253" t="str">
        <f t="shared" si="64"/>
        <v>-</v>
      </c>
    </row>
    <row r="606" spans="1:31" ht="20.100000000000001" customHeight="1" x14ac:dyDescent="0.5">
      <c r="A606" s="30">
        <v>604</v>
      </c>
      <c r="B606" s="238"/>
      <c r="C606" s="261"/>
      <c r="D606" s="261"/>
      <c r="E606" s="270"/>
      <c r="F606" s="270"/>
      <c r="G606" s="257" t="str">
        <f t="shared" si="65"/>
        <v/>
      </c>
      <c r="H606" s="30" t="str">
        <f>IF(AND(S606=H$1),LOOKUP(9.99999999999999E+307,$H$2:H605)+1,"")</f>
        <v/>
      </c>
      <c r="I606" s="30">
        <f>IF(AND(B606=I$1),LOOKUP(9.99999999999999E+307,$I$2:I605)+1,"")</f>
        <v>411</v>
      </c>
      <c r="J606" s="30">
        <f>IF(AND(B606=J$1),LOOKUP(9.99999999999999E+307,$J$2:J605)+1,"")</f>
        <v>411</v>
      </c>
      <c r="K606" s="30">
        <f>IF(AND(B606=K$1),LOOKUP(9.99999999999999E+307,$K$2:K605)+1,"")</f>
        <v>411</v>
      </c>
      <c r="L606" s="30">
        <f>IF(AND(B606=L$1),LOOKUP(9.99999999999999E+307,$L$2:L605)+1,"")</f>
        <v>411</v>
      </c>
      <c r="M606" s="30">
        <f>IF(AND(B606=M$1),LOOKUP(9.99999999999999E+307,$M$2:M605)+1,"")</f>
        <v>411</v>
      </c>
      <c r="N606" s="30">
        <f>IF(AND($B606=N$1),LOOKUP(9.99999999999999E+307,$N$2:N605)+1,"")</f>
        <v>411</v>
      </c>
      <c r="O606" s="30">
        <f>IF(AND($B606=O$1),LOOKUP(9.99999999999999E+307,$O$2:O605)+1,"")</f>
        <v>411</v>
      </c>
      <c r="P606" s="30">
        <f>IF(AND($B606=P$1),LOOKUP(9.99999999999999E+307,$P$2:P605)+1,"")</f>
        <v>411</v>
      </c>
      <c r="Q606" s="30">
        <f>IF(AND($B606=Q$1),LOOKUP(9.99999999999999E+307,$Q$2:Q605)+1,"")</f>
        <v>411</v>
      </c>
      <c r="R606" s="30">
        <f>IF(AND($B606=R$1),LOOKUP(9.99999999999999E+307,$R$2:R605)+1,"")</f>
        <v>411</v>
      </c>
      <c r="S606" s="314"/>
      <c r="T606" s="274"/>
      <c r="U606" s="274"/>
      <c r="Z606" s="258" t="str">
        <f t="shared" si="66"/>
        <v/>
      </c>
      <c r="AA606" s="258" t="str">
        <f t="shared" si="67"/>
        <v/>
      </c>
      <c r="AB606" s="259">
        <f t="shared" si="61"/>
        <v>0</v>
      </c>
      <c r="AC606" s="259">
        <f t="shared" si="62"/>
        <v>1807</v>
      </c>
      <c r="AD606" s="260" t="str">
        <f t="shared" si="63"/>
        <v/>
      </c>
      <c r="AE606" s="253" t="str">
        <f t="shared" si="64"/>
        <v>-</v>
      </c>
    </row>
    <row r="607" spans="1:31" ht="20.100000000000001" customHeight="1" x14ac:dyDescent="0.5">
      <c r="A607" s="30">
        <v>605</v>
      </c>
      <c r="B607" s="238"/>
      <c r="C607" s="261"/>
      <c r="D607" s="261"/>
      <c r="E607" s="270"/>
      <c r="F607" s="270"/>
      <c r="G607" s="257" t="str">
        <f t="shared" si="65"/>
        <v/>
      </c>
      <c r="H607" s="30" t="str">
        <f>IF(AND(S607=H$1),LOOKUP(9.99999999999999E+307,$H$2:H606)+1,"")</f>
        <v/>
      </c>
      <c r="I607" s="30">
        <f>IF(AND(B607=I$1),LOOKUP(9.99999999999999E+307,$I$2:I606)+1,"")</f>
        <v>412</v>
      </c>
      <c r="J607" s="30">
        <f>IF(AND(B607=J$1),LOOKUP(9.99999999999999E+307,$J$2:J606)+1,"")</f>
        <v>412</v>
      </c>
      <c r="K607" s="30">
        <f>IF(AND(B607=K$1),LOOKUP(9.99999999999999E+307,$K$2:K606)+1,"")</f>
        <v>412</v>
      </c>
      <c r="L607" s="30">
        <f>IF(AND(B607=L$1),LOOKUP(9.99999999999999E+307,$L$2:L606)+1,"")</f>
        <v>412</v>
      </c>
      <c r="M607" s="30">
        <f>IF(AND(B607=M$1),LOOKUP(9.99999999999999E+307,$M$2:M606)+1,"")</f>
        <v>412</v>
      </c>
      <c r="N607" s="30">
        <f>IF(AND($B607=N$1),LOOKUP(9.99999999999999E+307,$N$2:N606)+1,"")</f>
        <v>412</v>
      </c>
      <c r="O607" s="30">
        <f>IF(AND($B607=O$1),LOOKUP(9.99999999999999E+307,$O$2:O606)+1,"")</f>
        <v>412</v>
      </c>
      <c r="P607" s="30">
        <f>IF(AND($B607=P$1),LOOKUP(9.99999999999999E+307,$P$2:P606)+1,"")</f>
        <v>412</v>
      </c>
      <c r="Q607" s="30">
        <f>IF(AND($B607=Q$1),LOOKUP(9.99999999999999E+307,$Q$2:Q606)+1,"")</f>
        <v>412</v>
      </c>
      <c r="R607" s="30">
        <f>IF(AND($B607=R$1),LOOKUP(9.99999999999999E+307,$R$2:R606)+1,"")</f>
        <v>412</v>
      </c>
      <c r="S607" s="314"/>
      <c r="T607" s="274"/>
      <c r="U607" s="274"/>
      <c r="Z607" s="258" t="str">
        <f t="shared" si="66"/>
        <v/>
      </c>
      <c r="AA607" s="258" t="str">
        <f t="shared" si="67"/>
        <v/>
      </c>
      <c r="AB607" s="259">
        <f t="shared" si="61"/>
        <v>0</v>
      </c>
      <c r="AC607" s="259">
        <f t="shared" si="62"/>
        <v>1807</v>
      </c>
      <c r="AD607" s="260" t="str">
        <f t="shared" si="63"/>
        <v/>
      </c>
      <c r="AE607" s="253" t="str">
        <f t="shared" si="64"/>
        <v>-</v>
      </c>
    </row>
    <row r="608" spans="1:31" ht="20.100000000000001" customHeight="1" x14ac:dyDescent="0.5">
      <c r="A608" s="30">
        <v>606</v>
      </c>
      <c r="B608" s="238"/>
      <c r="C608" s="261"/>
      <c r="D608" s="261"/>
      <c r="E608" s="270"/>
      <c r="F608" s="270"/>
      <c r="G608" s="257" t="str">
        <f t="shared" si="65"/>
        <v/>
      </c>
      <c r="H608" s="30" t="str">
        <f>IF(AND(S608=H$1),LOOKUP(9.99999999999999E+307,$H$2:H607)+1,"")</f>
        <v/>
      </c>
      <c r="I608" s="30">
        <f>IF(AND(B608=I$1),LOOKUP(9.99999999999999E+307,$I$2:I607)+1,"")</f>
        <v>413</v>
      </c>
      <c r="J608" s="30">
        <f>IF(AND(B608=J$1),LOOKUP(9.99999999999999E+307,$J$2:J607)+1,"")</f>
        <v>413</v>
      </c>
      <c r="K608" s="30">
        <f>IF(AND(B608=K$1),LOOKUP(9.99999999999999E+307,$K$2:K607)+1,"")</f>
        <v>413</v>
      </c>
      <c r="L608" s="30">
        <f>IF(AND(B608=L$1),LOOKUP(9.99999999999999E+307,$L$2:L607)+1,"")</f>
        <v>413</v>
      </c>
      <c r="M608" s="30">
        <f>IF(AND(B608=M$1),LOOKUP(9.99999999999999E+307,$M$2:M607)+1,"")</f>
        <v>413</v>
      </c>
      <c r="N608" s="30">
        <f>IF(AND($B608=N$1),LOOKUP(9.99999999999999E+307,$N$2:N607)+1,"")</f>
        <v>413</v>
      </c>
      <c r="O608" s="30">
        <f>IF(AND($B608=O$1),LOOKUP(9.99999999999999E+307,$O$2:O607)+1,"")</f>
        <v>413</v>
      </c>
      <c r="P608" s="30">
        <f>IF(AND($B608=P$1),LOOKUP(9.99999999999999E+307,$P$2:P607)+1,"")</f>
        <v>413</v>
      </c>
      <c r="Q608" s="30">
        <f>IF(AND($B608=Q$1),LOOKUP(9.99999999999999E+307,$Q$2:Q607)+1,"")</f>
        <v>413</v>
      </c>
      <c r="R608" s="30">
        <f>IF(AND($B608=R$1),LOOKUP(9.99999999999999E+307,$R$2:R607)+1,"")</f>
        <v>413</v>
      </c>
      <c r="S608" s="314"/>
      <c r="T608" s="274"/>
      <c r="U608" s="274"/>
      <c r="Z608" s="258" t="str">
        <f t="shared" si="66"/>
        <v/>
      </c>
      <c r="AA608" s="258" t="str">
        <f t="shared" si="67"/>
        <v/>
      </c>
      <c r="AB608" s="259">
        <f t="shared" si="61"/>
        <v>0</v>
      </c>
      <c r="AC608" s="259">
        <f t="shared" si="62"/>
        <v>1807</v>
      </c>
      <c r="AD608" s="260" t="str">
        <f t="shared" si="63"/>
        <v/>
      </c>
      <c r="AE608" s="253" t="str">
        <f t="shared" si="64"/>
        <v>-</v>
      </c>
    </row>
    <row r="609" spans="1:31" ht="20.100000000000001" customHeight="1" x14ac:dyDescent="0.5">
      <c r="A609" s="30">
        <v>607</v>
      </c>
      <c r="B609" s="238"/>
      <c r="C609" s="261"/>
      <c r="D609" s="261"/>
      <c r="E609" s="270"/>
      <c r="F609" s="270"/>
      <c r="G609" s="257" t="str">
        <f t="shared" si="65"/>
        <v/>
      </c>
      <c r="H609" s="30" t="str">
        <f>IF(AND(S609=H$1),LOOKUP(9.99999999999999E+307,$H$2:H608)+1,"")</f>
        <v/>
      </c>
      <c r="I609" s="30">
        <f>IF(AND(B609=I$1),LOOKUP(9.99999999999999E+307,$I$2:I608)+1,"")</f>
        <v>414</v>
      </c>
      <c r="J609" s="30">
        <f>IF(AND(B609=J$1),LOOKUP(9.99999999999999E+307,$J$2:J608)+1,"")</f>
        <v>414</v>
      </c>
      <c r="K609" s="30">
        <f>IF(AND(B609=K$1),LOOKUP(9.99999999999999E+307,$K$2:K608)+1,"")</f>
        <v>414</v>
      </c>
      <c r="L609" s="30">
        <f>IF(AND(B609=L$1),LOOKUP(9.99999999999999E+307,$L$2:L608)+1,"")</f>
        <v>414</v>
      </c>
      <c r="M609" s="30">
        <f>IF(AND(B609=M$1),LOOKUP(9.99999999999999E+307,$M$2:M608)+1,"")</f>
        <v>414</v>
      </c>
      <c r="N609" s="30">
        <f>IF(AND($B609=N$1),LOOKUP(9.99999999999999E+307,$N$2:N608)+1,"")</f>
        <v>414</v>
      </c>
      <c r="O609" s="30">
        <f>IF(AND($B609=O$1),LOOKUP(9.99999999999999E+307,$O$2:O608)+1,"")</f>
        <v>414</v>
      </c>
      <c r="P609" s="30">
        <f>IF(AND($B609=P$1),LOOKUP(9.99999999999999E+307,$P$2:P608)+1,"")</f>
        <v>414</v>
      </c>
      <c r="Q609" s="30">
        <f>IF(AND($B609=Q$1),LOOKUP(9.99999999999999E+307,$Q$2:Q608)+1,"")</f>
        <v>414</v>
      </c>
      <c r="R609" s="30">
        <f>IF(AND($B609=R$1),LOOKUP(9.99999999999999E+307,$R$2:R608)+1,"")</f>
        <v>414</v>
      </c>
      <c r="S609" s="314"/>
      <c r="T609" s="274"/>
      <c r="U609" s="274"/>
      <c r="Z609" s="258" t="str">
        <f t="shared" si="66"/>
        <v/>
      </c>
      <c r="AA609" s="258" t="str">
        <f t="shared" si="67"/>
        <v/>
      </c>
      <c r="AB609" s="259">
        <f t="shared" si="61"/>
        <v>0</v>
      </c>
      <c r="AC609" s="259">
        <f t="shared" si="62"/>
        <v>1807</v>
      </c>
      <c r="AD609" s="260" t="str">
        <f t="shared" si="63"/>
        <v/>
      </c>
      <c r="AE609" s="253" t="str">
        <f t="shared" si="64"/>
        <v>-</v>
      </c>
    </row>
    <row r="610" spans="1:31" ht="20.100000000000001" customHeight="1" x14ac:dyDescent="0.5">
      <c r="A610" s="30">
        <v>608</v>
      </c>
      <c r="B610" s="238"/>
      <c r="C610" s="261"/>
      <c r="D610" s="261"/>
      <c r="E610" s="270"/>
      <c r="F610" s="270"/>
      <c r="G610" s="257" t="str">
        <f t="shared" si="65"/>
        <v/>
      </c>
      <c r="H610" s="30" t="str">
        <f>IF(AND(S610=H$1),LOOKUP(9.99999999999999E+307,$H$2:H609)+1,"")</f>
        <v/>
      </c>
      <c r="I610" s="30">
        <f>IF(AND(B610=I$1),LOOKUP(9.99999999999999E+307,$I$2:I609)+1,"")</f>
        <v>415</v>
      </c>
      <c r="J610" s="30">
        <f>IF(AND(B610=J$1),LOOKUP(9.99999999999999E+307,$J$2:J609)+1,"")</f>
        <v>415</v>
      </c>
      <c r="K610" s="30">
        <f>IF(AND(B610=K$1),LOOKUP(9.99999999999999E+307,$K$2:K609)+1,"")</f>
        <v>415</v>
      </c>
      <c r="L610" s="30">
        <f>IF(AND(B610=L$1),LOOKUP(9.99999999999999E+307,$L$2:L609)+1,"")</f>
        <v>415</v>
      </c>
      <c r="M610" s="30">
        <f>IF(AND(B610=M$1),LOOKUP(9.99999999999999E+307,$M$2:M609)+1,"")</f>
        <v>415</v>
      </c>
      <c r="N610" s="30">
        <f>IF(AND($B610=N$1),LOOKUP(9.99999999999999E+307,$N$2:N609)+1,"")</f>
        <v>415</v>
      </c>
      <c r="O610" s="30">
        <f>IF(AND($B610=O$1),LOOKUP(9.99999999999999E+307,$O$2:O609)+1,"")</f>
        <v>415</v>
      </c>
      <c r="P610" s="30">
        <f>IF(AND($B610=P$1),LOOKUP(9.99999999999999E+307,$P$2:P609)+1,"")</f>
        <v>415</v>
      </c>
      <c r="Q610" s="30">
        <f>IF(AND($B610=Q$1),LOOKUP(9.99999999999999E+307,$Q$2:Q609)+1,"")</f>
        <v>415</v>
      </c>
      <c r="R610" s="30">
        <f>IF(AND($B610=R$1),LOOKUP(9.99999999999999E+307,$R$2:R609)+1,"")</f>
        <v>415</v>
      </c>
      <c r="S610" s="314"/>
      <c r="T610" s="274"/>
      <c r="U610" s="274"/>
      <c r="Z610" s="258" t="str">
        <f t="shared" si="66"/>
        <v/>
      </c>
      <c r="AA610" s="258" t="str">
        <f t="shared" si="67"/>
        <v/>
      </c>
      <c r="AB610" s="259">
        <f t="shared" si="61"/>
        <v>0</v>
      </c>
      <c r="AC610" s="259">
        <f t="shared" si="62"/>
        <v>1807</v>
      </c>
      <c r="AD610" s="260" t="str">
        <f t="shared" si="63"/>
        <v/>
      </c>
      <c r="AE610" s="253" t="str">
        <f t="shared" si="64"/>
        <v>-</v>
      </c>
    </row>
    <row r="611" spans="1:31" ht="20.100000000000001" customHeight="1" x14ac:dyDescent="0.5">
      <c r="A611" s="30">
        <v>609</v>
      </c>
      <c r="B611" s="238"/>
      <c r="C611" s="261"/>
      <c r="D611" s="261"/>
      <c r="E611" s="270"/>
      <c r="F611" s="270"/>
      <c r="G611" s="257" t="str">
        <f t="shared" si="65"/>
        <v/>
      </c>
      <c r="H611" s="30" t="str">
        <f>IF(AND(S611=H$1),LOOKUP(9.99999999999999E+307,$H$2:H610)+1,"")</f>
        <v/>
      </c>
      <c r="I611" s="30">
        <f>IF(AND(B611=I$1),LOOKUP(9.99999999999999E+307,$I$2:I610)+1,"")</f>
        <v>416</v>
      </c>
      <c r="J611" s="30">
        <f>IF(AND(B611=J$1),LOOKUP(9.99999999999999E+307,$J$2:J610)+1,"")</f>
        <v>416</v>
      </c>
      <c r="K611" s="30">
        <f>IF(AND(B611=K$1),LOOKUP(9.99999999999999E+307,$K$2:K610)+1,"")</f>
        <v>416</v>
      </c>
      <c r="L611" s="30">
        <f>IF(AND(B611=L$1),LOOKUP(9.99999999999999E+307,$L$2:L610)+1,"")</f>
        <v>416</v>
      </c>
      <c r="M611" s="30">
        <f>IF(AND(B611=M$1),LOOKUP(9.99999999999999E+307,$M$2:M610)+1,"")</f>
        <v>416</v>
      </c>
      <c r="N611" s="30">
        <f>IF(AND($B611=N$1),LOOKUP(9.99999999999999E+307,$N$2:N610)+1,"")</f>
        <v>416</v>
      </c>
      <c r="O611" s="30">
        <f>IF(AND($B611=O$1),LOOKUP(9.99999999999999E+307,$O$2:O610)+1,"")</f>
        <v>416</v>
      </c>
      <c r="P611" s="30">
        <f>IF(AND($B611=P$1),LOOKUP(9.99999999999999E+307,$P$2:P610)+1,"")</f>
        <v>416</v>
      </c>
      <c r="Q611" s="30">
        <f>IF(AND($B611=Q$1),LOOKUP(9.99999999999999E+307,$Q$2:Q610)+1,"")</f>
        <v>416</v>
      </c>
      <c r="R611" s="30">
        <f>IF(AND($B611=R$1),LOOKUP(9.99999999999999E+307,$R$2:R610)+1,"")</f>
        <v>416</v>
      </c>
      <c r="S611" s="314"/>
      <c r="T611" s="274"/>
      <c r="U611" s="274"/>
      <c r="Z611" s="258" t="str">
        <f t="shared" si="66"/>
        <v/>
      </c>
      <c r="AA611" s="258" t="str">
        <f t="shared" si="67"/>
        <v/>
      </c>
      <c r="AB611" s="259">
        <f t="shared" si="61"/>
        <v>0</v>
      </c>
      <c r="AC611" s="259">
        <f t="shared" si="62"/>
        <v>1807</v>
      </c>
      <c r="AD611" s="260" t="str">
        <f t="shared" si="63"/>
        <v/>
      </c>
      <c r="AE611" s="253" t="str">
        <f t="shared" si="64"/>
        <v>-</v>
      </c>
    </row>
    <row r="612" spans="1:31" ht="20.100000000000001" customHeight="1" x14ac:dyDescent="0.5">
      <c r="A612" s="30">
        <v>610</v>
      </c>
      <c r="B612" s="238"/>
      <c r="C612" s="261"/>
      <c r="D612" s="261"/>
      <c r="E612" s="270"/>
      <c r="F612" s="270"/>
      <c r="G612" s="257" t="str">
        <f t="shared" si="65"/>
        <v/>
      </c>
      <c r="H612" s="30" t="str">
        <f>IF(AND(S612=H$1),LOOKUP(9.99999999999999E+307,$H$2:H611)+1,"")</f>
        <v/>
      </c>
      <c r="I612" s="30">
        <f>IF(AND(B612=I$1),LOOKUP(9.99999999999999E+307,$I$2:I611)+1,"")</f>
        <v>417</v>
      </c>
      <c r="J612" s="30">
        <f>IF(AND(B612=J$1),LOOKUP(9.99999999999999E+307,$J$2:J611)+1,"")</f>
        <v>417</v>
      </c>
      <c r="K612" s="30">
        <f>IF(AND(B612=K$1),LOOKUP(9.99999999999999E+307,$K$2:K611)+1,"")</f>
        <v>417</v>
      </c>
      <c r="L612" s="30">
        <f>IF(AND(B612=L$1),LOOKUP(9.99999999999999E+307,$L$2:L611)+1,"")</f>
        <v>417</v>
      </c>
      <c r="M612" s="30">
        <f>IF(AND(B612=M$1),LOOKUP(9.99999999999999E+307,$M$2:M611)+1,"")</f>
        <v>417</v>
      </c>
      <c r="N612" s="30">
        <f>IF(AND($B612=N$1),LOOKUP(9.99999999999999E+307,$N$2:N611)+1,"")</f>
        <v>417</v>
      </c>
      <c r="O612" s="30">
        <f>IF(AND($B612=O$1),LOOKUP(9.99999999999999E+307,$O$2:O611)+1,"")</f>
        <v>417</v>
      </c>
      <c r="P612" s="30">
        <f>IF(AND($B612=P$1),LOOKUP(9.99999999999999E+307,$P$2:P611)+1,"")</f>
        <v>417</v>
      </c>
      <c r="Q612" s="30">
        <f>IF(AND($B612=Q$1),LOOKUP(9.99999999999999E+307,$Q$2:Q611)+1,"")</f>
        <v>417</v>
      </c>
      <c r="R612" s="30">
        <f>IF(AND($B612=R$1),LOOKUP(9.99999999999999E+307,$R$2:R611)+1,"")</f>
        <v>417</v>
      </c>
      <c r="S612" s="314"/>
      <c r="T612" s="274"/>
      <c r="U612" s="274"/>
      <c r="Z612" s="258" t="str">
        <f t="shared" si="66"/>
        <v/>
      </c>
      <c r="AA612" s="258" t="str">
        <f t="shared" si="67"/>
        <v/>
      </c>
      <c r="AB612" s="259">
        <f t="shared" si="61"/>
        <v>0</v>
      </c>
      <c r="AC612" s="259">
        <f t="shared" si="62"/>
        <v>1807</v>
      </c>
      <c r="AD612" s="260" t="str">
        <f t="shared" si="63"/>
        <v/>
      </c>
      <c r="AE612" s="253" t="str">
        <f t="shared" si="64"/>
        <v>-</v>
      </c>
    </row>
    <row r="613" spans="1:31" ht="20.100000000000001" customHeight="1" x14ac:dyDescent="0.5">
      <c r="A613" s="30">
        <v>611</v>
      </c>
      <c r="B613" s="238"/>
      <c r="C613" s="261"/>
      <c r="D613" s="261"/>
      <c r="E613" s="270"/>
      <c r="F613" s="270"/>
      <c r="G613" s="257" t="str">
        <f t="shared" si="65"/>
        <v/>
      </c>
      <c r="H613" s="30" t="str">
        <f>IF(AND(S613=H$1),LOOKUP(9.99999999999999E+307,$H$2:H612)+1,"")</f>
        <v/>
      </c>
      <c r="I613" s="30">
        <f>IF(AND(B613=I$1),LOOKUP(9.99999999999999E+307,$I$2:I612)+1,"")</f>
        <v>418</v>
      </c>
      <c r="J613" s="30">
        <f>IF(AND(B613=J$1),LOOKUP(9.99999999999999E+307,$J$2:J612)+1,"")</f>
        <v>418</v>
      </c>
      <c r="K613" s="30">
        <f>IF(AND(B613=K$1),LOOKUP(9.99999999999999E+307,$K$2:K612)+1,"")</f>
        <v>418</v>
      </c>
      <c r="L613" s="30">
        <f>IF(AND(B613=L$1),LOOKUP(9.99999999999999E+307,$L$2:L612)+1,"")</f>
        <v>418</v>
      </c>
      <c r="M613" s="30">
        <f>IF(AND(B613=M$1),LOOKUP(9.99999999999999E+307,$M$2:M612)+1,"")</f>
        <v>418</v>
      </c>
      <c r="N613" s="30">
        <f>IF(AND($B613=N$1),LOOKUP(9.99999999999999E+307,$N$2:N612)+1,"")</f>
        <v>418</v>
      </c>
      <c r="O613" s="30">
        <f>IF(AND($B613=O$1),LOOKUP(9.99999999999999E+307,$O$2:O612)+1,"")</f>
        <v>418</v>
      </c>
      <c r="P613" s="30">
        <f>IF(AND($B613=P$1),LOOKUP(9.99999999999999E+307,$P$2:P612)+1,"")</f>
        <v>418</v>
      </c>
      <c r="Q613" s="30">
        <f>IF(AND($B613=Q$1),LOOKUP(9.99999999999999E+307,$Q$2:Q612)+1,"")</f>
        <v>418</v>
      </c>
      <c r="R613" s="30">
        <f>IF(AND($B613=R$1),LOOKUP(9.99999999999999E+307,$R$2:R612)+1,"")</f>
        <v>418</v>
      </c>
      <c r="S613" s="314"/>
      <c r="T613" s="274"/>
      <c r="U613" s="274"/>
      <c r="Z613" s="258" t="str">
        <f t="shared" si="66"/>
        <v/>
      </c>
      <c r="AA613" s="258" t="str">
        <f t="shared" si="67"/>
        <v/>
      </c>
      <c r="AB613" s="259">
        <f t="shared" si="61"/>
        <v>0</v>
      </c>
      <c r="AC613" s="259">
        <f t="shared" si="62"/>
        <v>1807</v>
      </c>
      <c r="AD613" s="260" t="str">
        <f t="shared" si="63"/>
        <v/>
      </c>
      <c r="AE613" s="253" t="str">
        <f t="shared" si="64"/>
        <v>-</v>
      </c>
    </row>
    <row r="614" spans="1:31" ht="20.100000000000001" customHeight="1" x14ac:dyDescent="0.5">
      <c r="A614" s="30">
        <v>612</v>
      </c>
      <c r="B614" s="238"/>
      <c r="C614" s="261"/>
      <c r="D614" s="261"/>
      <c r="E614" s="270"/>
      <c r="F614" s="270"/>
      <c r="G614" s="257" t="str">
        <f t="shared" si="65"/>
        <v/>
      </c>
      <c r="H614" s="30" t="str">
        <f>IF(AND(S614=H$1),LOOKUP(9.99999999999999E+307,$H$2:H613)+1,"")</f>
        <v/>
      </c>
      <c r="I614" s="30">
        <f>IF(AND(B614=I$1),LOOKUP(9.99999999999999E+307,$I$2:I613)+1,"")</f>
        <v>419</v>
      </c>
      <c r="J614" s="30">
        <f>IF(AND(B614=J$1),LOOKUP(9.99999999999999E+307,$J$2:J613)+1,"")</f>
        <v>419</v>
      </c>
      <c r="K614" s="30">
        <f>IF(AND(B614=K$1),LOOKUP(9.99999999999999E+307,$K$2:K613)+1,"")</f>
        <v>419</v>
      </c>
      <c r="L614" s="30">
        <f>IF(AND(B614=L$1),LOOKUP(9.99999999999999E+307,$L$2:L613)+1,"")</f>
        <v>419</v>
      </c>
      <c r="M614" s="30">
        <f>IF(AND(B614=M$1),LOOKUP(9.99999999999999E+307,$M$2:M613)+1,"")</f>
        <v>419</v>
      </c>
      <c r="N614" s="30">
        <f>IF(AND($B614=N$1),LOOKUP(9.99999999999999E+307,$N$2:N613)+1,"")</f>
        <v>419</v>
      </c>
      <c r="O614" s="30">
        <f>IF(AND($B614=O$1),LOOKUP(9.99999999999999E+307,$O$2:O613)+1,"")</f>
        <v>419</v>
      </c>
      <c r="P614" s="30">
        <f>IF(AND($B614=P$1),LOOKUP(9.99999999999999E+307,$P$2:P613)+1,"")</f>
        <v>419</v>
      </c>
      <c r="Q614" s="30">
        <f>IF(AND($B614=Q$1),LOOKUP(9.99999999999999E+307,$Q$2:Q613)+1,"")</f>
        <v>419</v>
      </c>
      <c r="R614" s="30">
        <f>IF(AND($B614=R$1),LOOKUP(9.99999999999999E+307,$R$2:R613)+1,"")</f>
        <v>419</v>
      </c>
      <c r="S614" s="314"/>
      <c r="T614" s="274"/>
      <c r="U614" s="274"/>
      <c r="Z614" s="258" t="str">
        <f t="shared" si="66"/>
        <v/>
      </c>
      <c r="AA614" s="258" t="str">
        <f t="shared" si="67"/>
        <v/>
      </c>
      <c r="AB614" s="259">
        <f t="shared" si="61"/>
        <v>0</v>
      </c>
      <c r="AC614" s="259">
        <f t="shared" si="62"/>
        <v>1807</v>
      </c>
      <c r="AD614" s="260" t="str">
        <f t="shared" si="63"/>
        <v/>
      </c>
      <c r="AE614" s="253" t="str">
        <f t="shared" si="64"/>
        <v>-</v>
      </c>
    </row>
    <row r="615" spans="1:31" ht="20.100000000000001" customHeight="1" x14ac:dyDescent="0.5">
      <c r="A615" s="30">
        <v>613</v>
      </c>
      <c r="B615" s="238"/>
      <c r="C615" s="261"/>
      <c r="D615" s="261"/>
      <c r="E615" s="270"/>
      <c r="F615" s="270"/>
      <c r="G615" s="257" t="str">
        <f t="shared" si="65"/>
        <v/>
      </c>
      <c r="H615" s="30" t="str">
        <f>IF(AND(S615=H$1),LOOKUP(9.99999999999999E+307,$H$2:H614)+1,"")</f>
        <v/>
      </c>
      <c r="I615" s="30">
        <f>IF(AND(B615=I$1),LOOKUP(9.99999999999999E+307,$I$2:I614)+1,"")</f>
        <v>420</v>
      </c>
      <c r="J615" s="30">
        <f>IF(AND(B615=J$1),LOOKUP(9.99999999999999E+307,$J$2:J614)+1,"")</f>
        <v>420</v>
      </c>
      <c r="K615" s="30">
        <f>IF(AND(B615=K$1),LOOKUP(9.99999999999999E+307,$K$2:K614)+1,"")</f>
        <v>420</v>
      </c>
      <c r="L615" s="30">
        <f>IF(AND(B615=L$1),LOOKUP(9.99999999999999E+307,$L$2:L614)+1,"")</f>
        <v>420</v>
      </c>
      <c r="M615" s="30">
        <f>IF(AND(B615=M$1),LOOKUP(9.99999999999999E+307,$M$2:M614)+1,"")</f>
        <v>420</v>
      </c>
      <c r="N615" s="30">
        <f>IF(AND($B615=N$1),LOOKUP(9.99999999999999E+307,$N$2:N614)+1,"")</f>
        <v>420</v>
      </c>
      <c r="O615" s="30">
        <f>IF(AND($B615=O$1),LOOKUP(9.99999999999999E+307,$O$2:O614)+1,"")</f>
        <v>420</v>
      </c>
      <c r="P615" s="30">
        <f>IF(AND($B615=P$1),LOOKUP(9.99999999999999E+307,$P$2:P614)+1,"")</f>
        <v>420</v>
      </c>
      <c r="Q615" s="30">
        <f>IF(AND($B615=Q$1),LOOKUP(9.99999999999999E+307,$Q$2:Q614)+1,"")</f>
        <v>420</v>
      </c>
      <c r="R615" s="30">
        <f>IF(AND($B615=R$1),LOOKUP(9.99999999999999E+307,$R$2:R614)+1,"")</f>
        <v>420</v>
      </c>
      <c r="S615" s="314"/>
      <c r="T615" s="274"/>
      <c r="U615" s="274"/>
      <c r="Z615" s="258" t="str">
        <f t="shared" si="66"/>
        <v/>
      </c>
      <c r="AA615" s="258" t="str">
        <f t="shared" si="67"/>
        <v/>
      </c>
      <c r="AB615" s="259">
        <f t="shared" si="61"/>
        <v>0</v>
      </c>
      <c r="AC615" s="259">
        <f t="shared" si="62"/>
        <v>1807</v>
      </c>
      <c r="AD615" s="260" t="str">
        <f t="shared" si="63"/>
        <v/>
      </c>
      <c r="AE615" s="253" t="str">
        <f t="shared" si="64"/>
        <v>-</v>
      </c>
    </row>
    <row r="616" spans="1:31" ht="20.100000000000001" customHeight="1" x14ac:dyDescent="0.5">
      <c r="A616" s="30">
        <v>614</v>
      </c>
      <c r="B616" s="238"/>
      <c r="C616" s="261"/>
      <c r="D616" s="261"/>
      <c r="E616" s="270"/>
      <c r="F616" s="270"/>
      <c r="G616" s="257" t="str">
        <f t="shared" si="65"/>
        <v/>
      </c>
      <c r="H616" s="30" t="str">
        <f>IF(AND(S616=H$1),LOOKUP(9.99999999999999E+307,$H$2:H615)+1,"")</f>
        <v/>
      </c>
      <c r="I616" s="30">
        <f>IF(AND(B616=I$1),LOOKUP(9.99999999999999E+307,$I$2:I615)+1,"")</f>
        <v>421</v>
      </c>
      <c r="J616" s="30">
        <f>IF(AND(B616=J$1),LOOKUP(9.99999999999999E+307,$J$2:J615)+1,"")</f>
        <v>421</v>
      </c>
      <c r="K616" s="30">
        <f>IF(AND(B616=K$1),LOOKUP(9.99999999999999E+307,$K$2:K615)+1,"")</f>
        <v>421</v>
      </c>
      <c r="L616" s="30">
        <f>IF(AND(B616=L$1),LOOKUP(9.99999999999999E+307,$L$2:L615)+1,"")</f>
        <v>421</v>
      </c>
      <c r="M616" s="30">
        <f>IF(AND(B616=M$1),LOOKUP(9.99999999999999E+307,$M$2:M615)+1,"")</f>
        <v>421</v>
      </c>
      <c r="N616" s="30">
        <f>IF(AND($B616=N$1),LOOKUP(9.99999999999999E+307,$N$2:N615)+1,"")</f>
        <v>421</v>
      </c>
      <c r="O616" s="30">
        <f>IF(AND($B616=O$1),LOOKUP(9.99999999999999E+307,$O$2:O615)+1,"")</f>
        <v>421</v>
      </c>
      <c r="P616" s="30">
        <f>IF(AND($B616=P$1),LOOKUP(9.99999999999999E+307,$P$2:P615)+1,"")</f>
        <v>421</v>
      </c>
      <c r="Q616" s="30">
        <f>IF(AND($B616=Q$1),LOOKUP(9.99999999999999E+307,$Q$2:Q615)+1,"")</f>
        <v>421</v>
      </c>
      <c r="R616" s="30">
        <f>IF(AND($B616=R$1),LOOKUP(9.99999999999999E+307,$R$2:R615)+1,"")</f>
        <v>421</v>
      </c>
      <c r="S616" s="314"/>
      <c r="T616" s="274"/>
      <c r="U616" s="274"/>
      <c r="Z616" s="258" t="str">
        <f t="shared" si="66"/>
        <v/>
      </c>
      <c r="AA616" s="258" t="str">
        <f t="shared" si="67"/>
        <v/>
      </c>
      <c r="AB616" s="259">
        <f t="shared" si="61"/>
        <v>0</v>
      </c>
      <c r="AC616" s="259">
        <f t="shared" si="62"/>
        <v>1807</v>
      </c>
      <c r="AD616" s="260" t="str">
        <f t="shared" si="63"/>
        <v/>
      </c>
      <c r="AE616" s="253" t="str">
        <f t="shared" si="64"/>
        <v>-</v>
      </c>
    </row>
    <row r="617" spans="1:31" ht="20.100000000000001" customHeight="1" x14ac:dyDescent="0.5">
      <c r="A617" s="30">
        <v>615</v>
      </c>
      <c r="B617" s="238"/>
      <c r="C617" s="261"/>
      <c r="D617" s="261"/>
      <c r="E617" s="270"/>
      <c r="F617" s="270"/>
      <c r="G617" s="257" t="str">
        <f t="shared" si="65"/>
        <v/>
      </c>
      <c r="H617" s="30" t="str">
        <f>IF(AND(S617=H$1),LOOKUP(9.99999999999999E+307,$H$2:H616)+1,"")</f>
        <v/>
      </c>
      <c r="I617" s="30">
        <f>IF(AND(B617=I$1),LOOKUP(9.99999999999999E+307,$I$2:I616)+1,"")</f>
        <v>422</v>
      </c>
      <c r="J617" s="30">
        <f>IF(AND(B617=J$1),LOOKUP(9.99999999999999E+307,$J$2:J616)+1,"")</f>
        <v>422</v>
      </c>
      <c r="K617" s="30">
        <f>IF(AND(B617=K$1),LOOKUP(9.99999999999999E+307,$K$2:K616)+1,"")</f>
        <v>422</v>
      </c>
      <c r="L617" s="30">
        <f>IF(AND(B617=L$1),LOOKUP(9.99999999999999E+307,$L$2:L616)+1,"")</f>
        <v>422</v>
      </c>
      <c r="M617" s="30">
        <f>IF(AND(B617=M$1),LOOKUP(9.99999999999999E+307,$M$2:M616)+1,"")</f>
        <v>422</v>
      </c>
      <c r="N617" s="30">
        <f>IF(AND($B617=N$1),LOOKUP(9.99999999999999E+307,$N$2:N616)+1,"")</f>
        <v>422</v>
      </c>
      <c r="O617" s="30">
        <f>IF(AND($B617=O$1),LOOKUP(9.99999999999999E+307,$O$2:O616)+1,"")</f>
        <v>422</v>
      </c>
      <c r="P617" s="30">
        <f>IF(AND($B617=P$1),LOOKUP(9.99999999999999E+307,$P$2:P616)+1,"")</f>
        <v>422</v>
      </c>
      <c r="Q617" s="30">
        <f>IF(AND($B617=Q$1),LOOKUP(9.99999999999999E+307,$Q$2:Q616)+1,"")</f>
        <v>422</v>
      </c>
      <c r="R617" s="30">
        <f>IF(AND($B617=R$1),LOOKUP(9.99999999999999E+307,$R$2:R616)+1,"")</f>
        <v>422</v>
      </c>
      <c r="S617" s="314"/>
      <c r="T617" s="274"/>
      <c r="U617" s="274"/>
      <c r="Z617" s="258" t="str">
        <f t="shared" si="66"/>
        <v/>
      </c>
      <c r="AA617" s="258" t="str">
        <f t="shared" si="67"/>
        <v/>
      </c>
      <c r="AB617" s="259">
        <f t="shared" si="61"/>
        <v>0</v>
      </c>
      <c r="AC617" s="259">
        <f t="shared" si="62"/>
        <v>1807</v>
      </c>
      <c r="AD617" s="260" t="str">
        <f t="shared" si="63"/>
        <v/>
      </c>
      <c r="AE617" s="253" t="str">
        <f t="shared" si="64"/>
        <v>-</v>
      </c>
    </row>
    <row r="618" spans="1:31" ht="20.100000000000001" customHeight="1" x14ac:dyDescent="0.5">
      <c r="A618" s="30">
        <v>616</v>
      </c>
      <c r="B618" s="238"/>
      <c r="C618" s="261"/>
      <c r="D618" s="261"/>
      <c r="E618" s="270"/>
      <c r="F618" s="270"/>
      <c r="G618" s="257" t="str">
        <f t="shared" si="65"/>
        <v/>
      </c>
      <c r="H618" s="30" t="str">
        <f>IF(AND(S618=H$1),LOOKUP(9.99999999999999E+307,$H$2:H617)+1,"")</f>
        <v/>
      </c>
      <c r="I618" s="30">
        <f>IF(AND(B618=I$1),LOOKUP(9.99999999999999E+307,$I$2:I617)+1,"")</f>
        <v>423</v>
      </c>
      <c r="J618" s="30">
        <f>IF(AND(B618=J$1),LOOKUP(9.99999999999999E+307,$J$2:J617)+1,"")</f>
        <v>423</v>
      </c>
      <c r="K618" s="30">
        <f>IF(AND(B618=K$1),LOOKUP(9.99999999999999E+307,$K$2:K617)+1,"")</f>
        <v>423</v>
      </c>
      <c r="L618" s="30">
        <f>IF(AND(B618=L$1),LOOKUP(9.99999999999999E+307,$L$2:L617)+1,"")</f>
        <v>423</v>
      </c>
      <c r="M618" s="30">
        <f>IF(AND(B618=M$1),LOOKUP(9.99999999999999E+307,$M$2:M617)+1,"")</f>
        <v>423</v>
      </c>
      <c r="N618" s="30">
        <f>IF(AND($B618=N$1),LOOKUP(9.99999999999999E+307,$N$2:N617)+1,"")</f>
        <v>423</v>
      </c>
      <c r="O618" s="30">
        <f>IF(AND($B618=O$1),LOOKUP(9.99999999999999E+307,$O$2:O617)+1,"")</f>
        <v>423</v>
      </c>
      <c r="P618" s="30">
        <f>IF(AND($B618=P$1),LOOKUP(9.99999999999999E+307,$P$2:P617)+1,"")</f>
        <v>423</v>
      </c>
      <c r="Q618" s="30">
        <f>IF(AND($B618=Q$1),LOOKUP(9.99999999999999E+307,$Q$2:Q617)+1,"")</f>
        <v>423</v>
      </c>
      <c r="R618" s="30">
        <f>IF(AND($B618=R$1),LOOKUP(9.99999999999999E+307,$R$2:R617)+1,"")</f>
        <v>423</v>
      </c>
      <c r="S618" s="314"/>
      <c r="T618" s="274"/>
      <c r="U618" s="274"/>
      <c r="Z618" s="258" t="str">
        <f t="shared" si="66"/>
        <v/>
      </c>
      <c r="AA618" s="258" t="str">
        <f t="shared" si="67"/>
        <v/>
      </c>
      <c r="AB618" s="259">
        <f t="shared" si="61"/>
        <v>0</v>
      </c>
      <c r="AC618" s="259">
        <f t="shared" si="62"/>
        <v>1807</v>
      </c>
      <c r="AD618" s="260" t="str">
        <f t="shared" si="63"/>
        <v/>
      </c>
      <c r="AE618" s="253" t="str">
        <f t="shared" si="64"/>
        <v>-</v>
      </c>
    </row>
    <row r="619" spans="1:31" ht="20.100000000000001" customHeight="1" x14ac:dyDescent="0.5">
      <c r="A619" s="30">
        <v>617</v>
      </c>
      <c r="B619" s="238"/>
      <c r="C619" s="261"/>
      <c r="D619" s="261"/>
      <c r="E619" s="270"/>
      <c r="F619" s="270"/>
      <c r="G619" s="257" t="str">
        <f t="shared" si="65"/>
        <v/>
      </c>
      <c r="H619" s="30" t="str">
        <f>IF(AND(S619=H$1),LOOKUP(9.99999999999999E+307,$H$2:H618)+1,"")</f>
        <v/>
      </c>
      <c r="I619" s="30">
        <f>IF(AND(B619=I$1),LOOKUP(9.99999999999999E+307,$I$2:I618)+1,"")</f>
        <v>424</v>
      </c>
      <c r="J619" s="30">
        <f>IF(AND(B619=J$1),LOOKUP(9.99999999999999E+307,$J$2:J618)+1,"")</f>
        <v>424</v>
      </c>
      <c r="K619" s="30">
        <f>IF(AND(B619=K$1),LOOKUP(9.99999999999999E+307,$K$2:K618)+1,"")</f>
        <v>424</v>
      </c>
      <c r="L619" s="30">
        <f>IF(AND(B619=L$1),LOOKUP(9.99999999999999E+307,$L$2:L618)+1,"")</f>
        <v>424</v>
      </c>
      <c r="M619" s="30">
        <f>IF(AND(B619=M$1),LOOKUP(9.99999999999999E+307,$M$2:M618)+1,"")</f>
        <v>424</v>
      </c>
      <c r="N619" s="30">
        <f>IF(AND($B619=N$1),LOOKUP(9.99999999999999E+307,$N$2:N618)+1,"")</f>
        <v>424</v>
      </c>
      <c r="O619" s="30">
        <f>IF(AND($B619=O$1),LOOKUP(9.99999999999999E+307,$O$2:O618)+1,"")</f>
        <v>424</v>
      </c>
      <c r="P619" s="30">
        <f>IF(AND($B619=P$1),LOOKUP(9.99999999999999E+307,$P$2:P618)+1,"")</f>
        <v>424</v>
      </c>
      <c r="Q619" s="30">
        <f>IF(AND($B619=Q$1),LOOKUP(9.99999999999999E+307,$Q$2:Q618)+1,"")</f>
        <v>424</v>
      </c>
      <c r="R619" s="30">
        <f>IF(AND($B619=R$1),LOOKUP(9.99999999999999E+307,$R$2:R618)+1,"")</f>
        <v>424</v>
      </c>
      <c r="S619" s="314"/>
      <c r="T619" s="274"/>
      <c r="U619" s="274"/>
      <c r="Z619" s="258" t="str">
        <f t="shared" si="66"/>
        <v/>
      </c>
      <c r="AA619" s="258" t="str">
        <f t="shared" si="67"/>
        <v/>
      </c>
      <c r="AB619" s="259">
        <f t="shared" si="61"/>
        <v>0</v>
      </c>
      <c r="AC619" s="259">
        <f t="shared" si="62"/>
        <v>1807</v>
      </c>
      <c r="AD619" s="260" t="str">
        <f t="shared" si="63"/>
        <v/>
      </c>
      <c r="AE619" s="253" t="str">
        <f t="shared" si="64"/>
        <v>-</v>
      </c>
    </row>
    <row r="620" spans="1:31" ht="20.100000000000001" customHeight="1" x14ac:dyDescent="0.5">
      <c r="A620" s="30">
        <v>618</v>
      </c>
      <c r="B620" s="238"/>
      <c r="C620" s="261"/>
      <c r="D620" s="261"/>
      <c r="E620" s="270"/>
      <c r="F620" s="270"/>
      <c r="G620" s="257" t="str">
        <f t="shared" si="65"/>
        <v/>
      </c>
      <c r="H620" s="30" t="str">
        <f>IF(AND(S620=H$1),LOOKUP(9.99999999999999E+307,$H$2:H619)+1,"")</f>
        <v/>
      </c>
      <c r="I620" s="30">
        <f>IF(AND(B620=I$1),LOOKUP(9.99999999999999E+307,$I$2:I619)+1,"")</f>
        <v>425</v>
      </c>
      <c r="J620" s="30">
        <f>IF(AND(B620=J$1),LOOKUP(9.99999999999999E+307,$J$2:J619)+1,"")</f>
        <v>425</v>
      </c>
      <c r="K620" s="30">
        <f>IF(AND(B620=K$1),LOOKUP(9.99999999999999E+307,$K$2:K619)+1,"")</f>
        <v>425</v>
      </c>
      <c r="L620" s="30">
        <f>IF(AND(B620=L$1),LOOKUP(9.99999999999999E+307,$L$2:L619)+1,"")</f>
        <v>425</v>
      </c>
      <c r="M620" s="30">
        <f>IF(AND(B620=M$1),LOOKUP(9.99999999999999E+307,$M$2:M619)+1,"")</f>
        <v>425</v>
      </c>
      <c r="N620" s="30">
        <f>IF(AND($B620=N$1),LOOKUP(9.99999999999999E+307,$N$2:N619)+1,"")</f>
        <v>425</v>
      </c>
      <c r="O620" s="30">
        <f>IF(AND($B620=O$1),LOOKUP(9.99999999999999E+307,$O$2:O619)+1,"")</f>
        <v>425</v>
      </c>
      <c r="P620" s="30">
        <f>IF(AND($B620=P$1),LOOKUP(9.99999999999999E+307,$P$2:P619)+1,"")</f>
        <v>425</v>
      </c>
      <c r="Q620" s="30">
        <f>IF(AND($B620=Q$1),LOOKUP(9.99999999999999E+307,$Q$2:Q619)+1,"")</f>
        <v>425</v>
      </c>
      <c r="R620" s="30">
        <f>IF(AND($B620=R$1),LOOKUP(9.99999999999999E+307,$R$2:R619)+1,"")</f>
        <v>425</v>
      </c>
      <c r="S620" s="314"/>
      <c r="T620" s="274"/>
      <c r="U620" s="274"/>
      <c r="Z620" s="258" t="str">
        <f t="shared" si="66"/>
        <v/>
      </c>
      <c r="AA620" s="258" t="str">
        <f t="shared" si="67"/>
        <v/>
      </c>
      <c r="AB620" s="259">
        <f t="shared" si="61"/>
        <v>0</v>
      </c>
      <c r="AC620" s="259">
        <f t="shared" si="62"/>
        <v>1807</v>
      </c>
      <c r="AD620" s="260" t="str">
        <f t="shared" si="63"/>
        <v/>
      </c>
      <c r="AE620" s="253" t="str">
        <f t="shared" si="64"/>
        <v>-</v>
      </c>
    </row>
    <row r="621" spans="1:31" ht="20.100000000000001" customHeight="1" x14ac:dyDescent="0.5">
      <c r="A621" s="30">
        <v>619</v>
      </c>
      <c r="B621" s="238"/>
      <c r="C621" s="261"/>
      <c r="D621" s="261"/>
      <c r="E621" s="270"/>
      <c r="F621" s="270"/>
      <c r="G621" s="257" t="str">
        <f t="shared" si="65"/>
        <v/>
      </c>
      <c r="H621" s="30" t="str">
        <f>IF(AND(S621=H$1),LOOKUP(9.99999999999999E+307,$H$2:H620)+1,"")</f>
        <v/>
      </c>
      <c r="I621" s="30">
        <f>IF(AND(B621=I$1),LOOKUP(9.99999999999999E+307,$I$2:I620)+1,"")</f>
        <v>426</v>
      </c>
      <c r="J621" s="30">
        <f>IF(AND(B621=J$1),LOOKUP(9.99999999999999E+307,$J$2:J620)+1,"")</f>
        <v>426</v>
      </c>
      <c r="K621" s="30">
        <f>IF(AND(B621=K$1),LOOKUP(9.99999999999999E+307,$K$2:K620)+1,"")</f>
        <v>426</v>
      </c>
      <c r="L621" s="30">
        <f>IF(AND(B621=L$1),LOOKUP(9.99999999999999E+307,$L$2:L620)+1,"")</f>
        <v>426</v>
      </c>
      <c r="M621" s="30">
        <f>IF(AND(B621=M$1),LOOKUP(9.99999999999999E+307,$M$2:M620)+1,"")</f>
        <v>426</v>
      </c>
      <c r="N621" s="30">
        <f>IF(AND($B621=N$1),LOOKUP(9.99999999999999E+307,$N$2:N620)+1,"")</f>
        <v>426</v>
      </c>
      <c r="O621" s="30">
        <f>IF(AND($B621=O$1),LOOKUP(9.99999999999999E+307,$O$2:O620)+1,"")</f>
        <v>426</v>
      </c>
      <c r="P621" s="30">
        <f>IF(AND($B621=P$1),LOOKUP(9.99999999999999E+307,$P$2:P620)+1,"")</f>
        <v>426</v>
      </c>
      <c r="Q621" s="30">
        <f>IF(AND($B621=Q$1),LOOKUP(9.99999999999999E+307,$Q$2:Q620)+1,"")</f>
        <v>426</v>
      </c>
      <c r="R621" s="30">
        <f>IF(AND($B621=R$1),LOOKUP(9.99999999999999E+307,$R$2:R620)+1,"")</f>
        <v>426</v>
      </c>
      <c r="S621" s="314"/>
      <c r="T621" s="274"/>
      <c r="U621" s="274"/>
      <c r="Z621" s="258" t="str">
        <f t="shared" si="66"/>
        <v/>
      </c>
      <c r="AA621" s="258" t="str">
        <f t="shared" si="67"/>
        <v/>
      </c>
      <c r="AB621" s="259">
        <f t="shared" si="61"/>
        <v>0</v>
      </c>
      <c r="AC621" s="259">
        <f t="shared" si="62"/>
        <v>1807</v>
      </c>
      <c r="AD621" s="260" t="str">
        <f t="shared" si="63"/>
        <v/>
      </c>
      <c r="AE621" s="253" t="str">
        <f t="shared" si="64"/>
        <v>-</v>
      </c>
    </row>
    <row r="622" spans="1:31" ht="20.100000000000001" customHeight="1" x14ac:dyDescent="0.5">
      <c r="A622" s="30">
        <v>620</v>
      </c>
      <c r="B622" s="238"/>
      <c r="C622" s="261"/>
      <c r="D622" s="261"/>
      <c r="E622" s="270"/>
      <c r="F622" s="270"/>
      <c r="G622" s="257" t="str">
        <f t="shared" si="65"/>
        <v/>
      </c>
      <c r="H622" s="30" t="str">
        <f>IF(AND(S622=H$1),LOOKUP(9.99999999999999E+307,$H$2:H621)+1,"")</f>
        <v/>
      </c>
      <c r="I622" s="30">
        <f>IF(AND(B622=I$1),LOOKUP(9.99999999999999E+307,$I$2:I621)+1,"")</f>
        <v>427</v>
      </c>
      <c r="J622" s="30">
        <f>IF(AND(B622=J$1),LOOKUP(9.99999999999999E+307,$J$2:J621)+1,"")</f>
        <v>427</v>
      </c>
      <c r="K622" s="30">
        <f>IF(AND(B622=K$1),LOOKUP(9.99999999999999E+307,$K$2:K621)+1,"")</f>
        <v>427</v>
      </c>
      <c r="L622" s="30">
        <f>IF(AND(B622=L$1),LOOKUP(9.99999999999999E+307,$L$2:L621)+1,"")</f>
        <v>427</v>
      </c>
      <c r="M622" s="30">
        <f>IF(AND(B622=M$1),LOOKUP(9.99999999999999E+307,$M$2:M621)+1,"")</f>
        <v>427</v>
      </c>
      <c r="N622" s="30">
        <f>IF(AND($B622=N$1),LOOKUP(9.99999999999999E+307,$N$2:N621)+1,"")</f>
        <v>427</v>
      </c>
      <c r="O622" s="30">
        <f>IF(AND($B622=O$1),LOOKUP(9.99999999999999E+307,$O$2:O621)+1,"")</f>
        <v>427</v>
      </c>
      <c r="P622" s="30">
        <f>IF(AND($B622=P$1),LOOKUP(9.99999999999999E+307,$P$2:P621)+1,"")</f>
        <v>427</v>
      </c>
      <c r="Q622" s="30">
        <f>IF(AND($B622=Q$1),LOOKUP(9.99999999999999E+307,$Q$2:Q621)+1,"")</f>
        <v>427</v>
      </c>
      <c r="R622" s="30">
        <f>IF(AND($B622=R$1),LOOKUP(9.99999999999999E+307,$R$2:R621)+1,"")</f>
        <v>427</v>
      </c>
      <c r="S622" s="314"/>
      <c r="T622" s="274"/>
      <c r="U622" s="274"/>
      <c r="Z622" s="258" t="str">
        <f t="shared" si="66"/>
        <v/>
      </c>
      <c r="AA622" s="258" t="str">
        <f t="shared" si="67"/>
        <v/>
      </c>
      <c r="AB622" s="259">
        <f t="shared" si="61"/>
        <v>0</v>
      </c>
      <c r="AC622" s="259">
        <f t="shared" si="62"/>
        <v>1807</v>
      </c>
      <c r="AD622" s="260" t="str">
        <f t="shared" si="63"/>
        <v/>
      </c>
      <c r="AE622" s="253" t="str">
        <f t="shared" si="64"/>
        <v>-</v>
      </c>
    </row>
    <row r="623" spans="1:31" ht="20.100000000000001" customHeight="1" x14ac:dyDescent="0.5">
      <c r="A623" s="30">
        <v>621</v>
      </c>
      <c r="B623" s="238"/>
      <c r="C623" s="261"/>
      <c r="D623" s="261"/>
      <c r="E623" s="270"/>
      <c r="F623" s="270"/>
      <c r="G623" s="257" t="str">
        <f t="shared" si="65"/>
        <v/>
      </c>
      <c r="H623" s="30" t="str">
        <f>IF(AND(S623=H$1),LOOKUP(9.99999999999999E+307,$H$2:H622)+1,"")</f>
        <v/>
      </c>
      <c r="I623" s="30">
        <f>IF(AND(B623=I$1),LOOKUP(9.99999999999999E+307,$I$2:I622)+1,"")</f>
        <v>428</v>
      </c>
      <c r="J623" s="30">
        <f>IF(AND(B623=J$1),LOOKUP(9.99999999999999E+307,$J$2:J622)+1,"")</f>
        <v>428</v>
      </c>
      <c r="K623" s="30">
        <f>IF(AND(B623=K$1),LOOKUP(9.99999999999999E+307,$K$2:K622)+1,"")</f>
        <v>428</v>
      </c>
      <c r="L623" s="30">
        <f>IF(AND(B623=L$1),LOOKUP(9.99999999999999E+307,$L$2:L622)+1,"")</f>
        <v>428</v>
      </c>
      <c r="M623" s="30">
        <f>IF(AND(B623=M$1),LOOKUP(9.99999999999999E+307,$M$2:M622)+1,"")</f>
        <v>428</v>
      </c>
      <c r="N623" s="30">
        <f>IF(AND($B623=N$1),LOOKUP(9.99999999999999E+307,$N$2:N622)+1,"")</f>
        <v>428</v>
      </c>
      <c r="O623" s="30">
        <f>IF(AND($B623=O$1),LOOKUP(9.99999999999999E+307,$O$2:O622)+1,"")</f>
        <v>428</v>
      </c>
      <c r="P623" s="30">
        <f>IF(AND($B623=P$1),LOOKUP(9.99999999999999E+307,$P$2:P622)+1,"")</f>
        <v>428</v>
      </c>
      <c r="Q623" s="30">
        <f>IF(AND($B623=Q$1),LOOKUP(9.99999999999999E+307,$Q$2:Q622)+1,"")</f>
        <v>428</v>
      </c>
      <c r="R623" s="30">
        <f>IF(AND($B623=R$1),LOOKUP(9.99999999999999E+307,$R$2:R622)+1,"")</f>
        <v>428</v>
      </c>
      <c r="S623" s="314"/>
      <c r="T623" s="274"/>
      <c r="U623" s="274"/>
      <c r="Z623" s="258" t="str">
        <f t="shared" si="66"/>
        <v/>
      </c>
      <c r="AA623" s="258" t="str">
        <f t="shared" si="67"/>
        <v/>
      </c>
      <c r="AB623" s="259">
        <f t="shared" si="61"/>
        <v>0</v>
      </c>
      <c r="AC623" s="259">
        <f t="shared" si="62"/>
        <v>1807</v>
      </c>
      <c r="AD623" s="260" t="str">
        <f t="shared" si="63"/>
        <v/>
      </c>
      <c r="AE623" s="253" t="str">
        <f t="shared" si="64"/>
        <v>-</v>
      </c>
    </row>
    <row r="624" spans="1:31" ht="20.100000000000001" customHeight="1" x14ac:dyDescent="0.5">
      <c r="A624" s="30">
        <v>622</v>
      </c>
      <c r="B624" s="238"/>
      <c r="C624" s="261"/>
      <c r="D624" s="261"/>
      <c r="E624" s="270"/>
      <c r="F624" s="270"/>
      <c r="G624" s="257" t="str">
        <f t="shared" si="65"/>
        <v/>
      </c>
      <c r="H624" s="30" t="str">
        <f>IF(AND(S624=H$1),LOOKUP(9.99999999999999E+307,$H$2:H623)+1,"")</f>
        <v/>
      </c>
      <c r="I624" s="30">
        <f>IF(AND(B624=I$1),LOOKUP(9.99999999999999E+307,$I$2:I623)+1,"")</f>
        <v>429</v>
      </c>
      <c r="J624" s="30">
        <f>IF(AND(B624=J$1),LOOKUP(9.99999999999999E+307,$J$2:J623)+1,"")</f>
        <v>429</v>
      </c>
      <c r="K624" s="30">
        <f>IF(AND(B624=K$1),LOOKUP(9.99999999999999E+307,$K$2:K623)+1,"")</f>
        <v>429</v>
      </c>
      <c r="L624" s="30">
        <f>IF(AND(B624=L$1),LOOKUP(9.99999999999999E+307,$L$2:L623)+1,"")</f>
        <v>429</v>
      </c>
      <c r="M624" s="30">
        <f>IF(AND(B624=M$1),LOOKUP(9.99999999999999E+307,$M$2:M623)+1,"")</f>
        <v>429</v>
      </c>
      <c r="N624" s="30">
        <f>IF(AND($B624=N$1),LOOKUP(9.99999999999999E+307,$N$2:N623)+1,"")</f>
        <v>429</v>
      </c>
      <c r="O624" s="30">
        <f>IF(AND($B624=O$1),LOOKUP(9.99999999999999E+307,$O$2:O623)+1,"")</f>
        <v>429</v>
      </c>
      <c r="P624" s="30">
        <f>IF(AND($B624=P$1),LOOKUP(9.99999999999999E+307,$P$2:P623)+1,"")</f>
        <v>429</v>
      </c>
      <c r="Q624" s="30">
        <f>IF(AND($B624=Q$1),LOOKUP(9.99999999999999E+307,$Q$2:Q623)+1,"")</f>
        <v>429</v>
      </c>
      <c r="R624" s="30">
        <f>IF(AND($B624=R$1),LOOKUP(9.99999999999999E+307,$R$2:R623)+1,"")</f>
        <v>429</v>
      </c>
      <c r="S624" s="314"/>
      <c r="T624" s="274"/>
      <c r="U624" s="274"/>
      <c r="Z624" s="258" t="str">
        <f t="shared" si="66"/>
        <v/>
      </c>
      <c r="AA624" s="258" t="str">
        <f t="shared" si="67"/>
        <v/>
      </c>
      <c r="AB624" s="259">
        <f t="shared" si="61"/>
        <v>0</v>
      </c>
      <c r="AC624" s="259">
        <f t="shared" si="62"/>
        <v>1807</v>
      </c>
      <c r="AD624" s="260" t="str">
        <f t="shared" si="63"/>
        <v/>
      </c>
      <c r="AE624" s="253" t="str">
        <f t="shared" si="64"/>
        <v>-</v>
      </c>
    </row>
    <row r="625" spans="1:31" ht="20.100000000000001" customHeight="1" x14ac:dyDescent="0.5">
      <c r="A625" s="30">
        <v>623</v>
      </c>
      <c r="B625" s="238"/>
      <c r="C625" s="261"/>
      <c r="D625" s="261"/>
      <c r="E625" s="270"/>
      <c r="F625" s="270"/>
      <c r="G625" s="257" t="str">
        <f t="shared" si="65"/>
        <v/>
      </c>
      <c r="H625" s="30" t="str">
        <f>IF(AND(S625=H$1),LOOKUP(9.99999999999999E+307,$H$2:H624)+1,"")</f>
        <v/>
      </c>
      <c r="I625" s="30">
        <f>IF(AND(B625=I$1),LOOKUP(9.99999999999999E+307,$I$2:I624)+1,"")</f>
        <v>430</v>
      </c>
      <c r="J625" s="30">
        <f>IF(AND(B625=J$1),LOOKUP(9.99999999999999E+307,$J$2:J624)+1,"")</f>
        <v>430</v>
      </c>
      <c r="K625" s="30">
        <f>IF(AND(B625=K$1),LOOKUP(9.99999999999999E+307,$K$2:K624)+1,"")</f>
        <v>430</v>
      </c>
      <c r="L625" s="30">
        <f>IF(AND(B625=L$1),LOOKUP(9.99999999999999E+307,$L$2:L624)+1,"")</f>
        <v>430</v>
      </c>
      <c r="M625" s="30">
        <f>IF(AND(B625=M$1),LOOKUP(9.99999999999999E+307,$M$2:M624)+1,"")</f>
        <v>430</v>
      </c>
      <c r="N625" s="30">
        <f>IF(AND($B625=N$1),LOOKUP(9.99999999999999E+307,$N$2:N624)+1,"")</f>
        <v>430</v>
      </c>
      <c r="O625" s="30">
        <f>IF(AND($B625=O$1),LOOKUP(9.99999999999999E+307,$O$2:O624)+1,"")</f>
        <v>430</v>
      </c>
      <c r="P625" s="30">
        <f>IF(AND($B625=P$1),LOOKUP(9.99999999999999E+307,$P$2:P624)+1,"")</f>
        <v>430</v>
      </c>
      <c r="Q625" s="30">
        <f>IF(AND($B625=Q$1),LOOKUP(9.99999999999999E+307,$Q$2:Q624)+1,"")</f>
        <v>430</v>
      </c>
      <c r="R625" s="30">
        <f>IF(AND($B625=R$1),LOOKUP(9.99999999999999E+307,$R$2:R624)+1,"")</f>
        <v>430</v>
      </c>
      <c r="S625" s="314"/>
      <c r="T625" s="274"/>
      <c r="U625" s="274"/>
      <c r="Z625" s="258" t="str">
        <f t="shared" si="66"/>
        <v/>
      </c>
      <c r="AA625" s="258" t="str">
        <f t="shared" si="67"/>
        <v/>
      </c>
      <c r="AB625" s="259">
        <f t="shared" si="61"/>
        <v>0</v>
      </c>
      <c r="AC625" s="259">
        <f t="shared" si="62"/>
        <v>1807</v>
      </c>
      <c r="AD625" s="260" t="str">
        <f t="shared" si="63"/>
        <v/>
      </c>
      <c r="AE625" s="253" t="str">
        <f t="shared" si="64"/>
        <v>-</v>
      </c>
    </row>
    <row r="626" spans="1:31" ht="20.100000000000001" customHeight="1" x14ac:dyDescent="0.5">
      <c r="A626" s="30">
        <v>624</v>
      </c>
      <c r="B626" s="238"/>
      <c r="C626" s="261"/>
      <c r="D626" s="261"/>
      <c r="E626" s="270"/>
      <c r="F626" s="270"/>
      <c r="G626" s="257" t="str">
        <f t="shared" si="65"/>
        <v/>
      </c>
      <c r="H626" s="30" t="str">
        <f>IF(AND(S626=H$1),LOOKUP(9.99999999999999E+307,$H$2:H625)+1,"")</f>
        <v/>
      </c>
      <c r="I626" s="30">
        <f>IF(AND(B626=I$1),LOOKUP(9.99999999999999E+307,$I$2:I625)+1,"")</f>
        <v>431</v>
      </c>
      <c r="J626" s="30">
        <f>IF(AND(B626=J$1),LOOKUP(9.99999999999999E+307,$J$2:J625)+1,"")</f>
        <v>431</v>
      </c>
      <c r="K626" s="30">
        <f>IF(AND(B626=K$1),LOOKUP(9.99999999999999E+307,$K$2:K625)+1,"")</f>
        <v>431</v>
      </c>
      <c r="L626" s="30">
        <f>IF(AND(B626=L$1),LOOKUP(9.99999999999999E+307,$L$2:L625)+1,"")</f>
        <v>431</v>
      </c>
      <c r="M626" s="30">
        <f>IF(AND(B626=M$1),LOOKUP(9.99999999999999E+307,$M$2:M625)+1,"")</f>
        <v>431</v>
      </c>
      <c r="N626" s="30">
        <f>IF(AND($B626=N$1),LOOKUP(9.99999999999999E+307,$N$2:N625)+1,"")</f>
        <v>431</v>
      </c>
      <c r="O626" s="30">
        <f>IF(AND($B626=O$1),LOOKUP(9.99999999999999E+307,$O$2:O625)+1,"")</f>
        <v>431</v>
      </c>
      <c r="P626" s="30">
        <f>IF(AND($B626=P$1),LOOKUP(9.99999999999999E+307,$P$2:P625)+1,"")</f>
        <v>431</v>
      </c>
      <c r="Q626" s="30">
        <f>IF(AND($B626=Q$1),LOOKUP(9.99999999999999E+307,$Q$2:Q625)+1,"")</f>
        <v>431</v>
      </c>
      <c r="R626" s="30">
        <f>IF(AND($B626=R$1),LOOKUP(9.99999999999999E+307,$R$2:R625)+1,"")</f>
        <v>431</v>
      </c>
      <c r="S626" s="314"/>
      <c r="T626" s="274"/>
      <c r="U626" s="274"/>
      <c r="Z626" s="258" t="str">
        <f t="shared" si="66"/>
        <v/>
      </c>
      <c r="AA626" s="258" t="str">
        <f t="shared" si="67"/>
        <v/>
      </c>
      <c r="AB626" s="259">
        <f t="shared" si="61"/>
        <v>0</v>
      </c>
      <c r="AC626" s="259">
        <f t="shared" si="62"/>
        <v>1807</v>
      </c>
      <c r="AD626" s="260" t="str">
        <f t="shared" si="63"/>
        <v/>
      </c>
      <c r="AE626" s="253" t="str">
        <f t="shared" si="64"/>
        <v>-</v>
      </c>
    </row>
    <row r="627" spans="1:31" ht="20.100000000000001" customHeight="1" x14ac:dyDescent="0.5">
      <c r="A627" s="30">
        <v>625</v>
      </c>
      <c r="B627" s="238"/>
      <c r="C627" s="261"/>
      <c r="D627" s="261"/>
      <c r="E627" s="270"/>
      <c r="F627" s="270"/>
      <c r="G627" s="257" t="str">
        <f t="shared" si="65"/>
        <v/>
      </c>
      <c r="H627" s="30" t="str">
        <f>IF(AND(S627=H$1),LOOKUP(9.99999999999999E+307,$H$2:H626)+1,"")</f>
        <v/>
      </c>
      <c r="I627" s="30">
        <f>IF(AND(B627=I$1),LOOKUP(9.99999999999999E+307,$I$2:I626)+1,"")</f>
        <v>432</v>
      </c>
      <c r="J627" s="30">
        <f>IF(AND(B627=J$1),LOOKUP(9.99999999999999E+307,$J$2:J626)+1,"")</f>
        <v>432</v>
      </c>
      <c r="K627" s="30">
        <f>IF(AND(B627=K$1),LOOKUP(9.99999999999999E+307,$K$2:K626)+1,"")</f>
        <v>432</v>
      </c>
      <c r="L627" s="30">
        <f>IF(AND(B627=L$1),LOOKUP(9.99999999999999E+307,$L$2:L626)+1,"")</f>
        <v>432</v>
      </c>
      <c r="M627" s="30">
        <f>IF(AND(B627=M$1),LOOKUP(9.99999999999999E+307,$M$2:M626)+1,"")</f>
        <v>432</v>
      </c>
      <c r="N627" s="30">
        <f>IF(AND($B627=N$1),LOOKUP(9.99999999999999E+307,$N$2:N626)+1,"")</f>
        <v>432</v>
      </c>
      <c r="O627" s="30">
        <f>IF(AND($B627=O$1),LOOKUP(9.99999999999999E+307,$O$2:O626)+1,"")</f>
        <v>432</v>
      </c>
      <c r="P627" s="30">
        <f>IF(AND($B627=P$1),LOOKUP(9.99999999999999E+307,$P$2:P626)+1,"")</f>
        <v>432</v>
      </c>
      <c r="Q627" s="30">
        <f>IF(AND($B627=Q$1),LOOKUP(9.99999999999999E+307,$Q$2:Q626)+1,"")</f>
        <v>432</v>
      </c>
      <c r="R627" s="30">
        <f>IF(AND($B627=R$1),LOOKUP(9.99999999999999E+307,$R$2:R626)+1,"")</f>
        <v>432</v>
      </c>
      <c r="S627" s="314"/>
      <c r="T627" s="274"/>
      <c r="U627" s="274"/>
      <c r="Z627" s="258" t="str">
        <f t="shared" si="66"/>
        <v/>
      </c>
      <c r="AA627" s="258" t="str">
        <f t="shared" si="67"/>
        <v/>
      </c>
      <c r="AB627" s="259">
        <f t="shared" si="61"/>
        <v>0</v>
      </c>
      <c r="AC627" s="259">
        <f t="shared" si="62"/>
        <v>1807</v>
      </c>
      <c r="AD627" s="260" t="str">
        <f t="shared" si="63"/>
        <v/>
      </c>
      <c r="AE627" s="253" t="str">
        <f t="shared" si="64"/>
        <v>-</v>
      </c>
    </row>
    <row r="628" spans="1:31" ht="20.100000000000001" customHeight="1" x14ac:dyDescent="0.5">
      <c r="A628" s="30">
        <v>626</v>
      </c>
      <c r="B628" s="238"/>
      <c r="C628" s="261"/>
      <c r="D628" s="261"/>
      <c r="E628" s="270"/>
      <c r="F628" s="270"/>
      <c r="G628" s="257" t="str">
        <f t="shared" si="65"/>
        <v/>
      </c>
      <c r="H628" s="30" t="str">
        <f>IF(AND(S628=H$1),LOOKUP(9.99999999999999E+307,$H$2:H627)+1,"")</f>
        <v/>
      </c>
      <c r="I628" s="30">
        <f>IF(AND(B628=I$1),LOOKUP(9.99999999999999E+307,$I$2:I627)+1,"")</f>
        <v>433</v>
      </c>
      <c r="J628" s="30">
        <f>IF(AND(B628=J$1),LOOKUP(9.99999999999999E+307,$J$2:J627)+1,"")</f>
        <v>433</v>
      </c>
      <c r="K628" s="30">
        <f>IF(AND(B628=K$1),LOOKUP(9.99999999999999E+307,$K$2:K627)+1,"")</f>
        <v>433</v>
      </c>
      <c r="L628" s="30">
        <f>IF(AND(B628=L$1),LOOKUP(9.99999999999999E+307,$L$2:L627)+1,"")</f>
        <v>433</v>
      </c>
      <c r="M628" s="30">
        <f>IF(AND(B628=M$1),LOOKUP(9.99999999999999E+307,$M$2:M627)+1,"")</f>
        <v>433</v>
      </c>
      <c r="N628" s="30">
        <f>IF(AND($B628=N$1),LOOKUP(9.99999999999999E+307,$N$2:N627)+1,"")</f>
        <v>433</v>
      </c>
      <c r="O628" s="30">
        <f>IF(AND($B628=O$1),LOOKUP(9.99999999999999E+307,$O$2:O627)+1,"")</f>
        <v>433</v>
      </c>
      <c r="P628" s="30">
        <f>IF(AND($B628=P$1),LOOKUP(9.99999999999999E+307,$P$2:P627)+1,"")</f>
        <v>433</v>
      </c>
      <c r="Q628" s="30">
        <f>IF(AND($B628=Q$1),LOOKUP(9.99999999999999E+307,$Q$2:Q627)+1,"")</f>
        <v>433</v>
      </c>
      <c r="R628" s="30">
        <f>IF(AND($B628=R$1),LOOKUP(9.99999999999999E+307,$R$2:R627)+1,"")</f>
        <v>433</v>
      </c>
      <c r="S628" s="314"/>
      <c r="T628" s="274"/>
      <c r="U628" s="274"/>
      <c r="Z628" s="258" t="str">
        <f t="shared" si="66"/>
        <v/>
      </c>
      <c r="AA628" s="258" t="str">
        <f t="shared" si="67"/>
        <v/>
      </c>
      <c r="AB628" s="259">
        <f t="shared" si="61"/>
        <v>0</v>
      </c>
      <c r="AC628" s="259">
        <f t="shared" si="62"/>
        <v>1807</v>
      </c>
      <c r="AD628" s="260" t="str">
        <f t="shared" si="63"/>
        <v/>
      </c>
      <c r="AE628" s="253" t="str">
        <f t="shared" si="64"/>
        <v>-</v>
      </c>
    </row>
    <row r="629" spans="1:31" ht="20.100000000000001" customHeight="1" x14ac:dyDescent="0.5">
      <c r="A629" s="30">
        <v>627</v>
      </c>
      <c r="B629" s="238"/>
      <c r="C629" s="261"/>
      <c r="D629" s="261"/>
      <c r="E629" s="270"/>
      <c r="F629" s="270"/>
      <c r="G629" s="257" t="str">
        <f t="shared" si="65"/>
        <v/>
      </c>
      <c r="H629" s="30" t="str">
        <f>IF(AND(S629=H$1),LOOKUP(9.99999999999999E+307,$H$2:H628)+1,"")</f>
        <v/>
      </c>
      <c r="I629" s="30">
        <f>IF(AND(B629=I$1),LOOKUP(9.99999999999999E+307,$I$2:I628)+1,"")</f>
        <v>434</v>
      </c>
      <c r="J629" s="30">
        <f>IF(AND(B629=J$1),LOOKUP(9.99999999999999E+307,$J$2:J628)+1,"")</f>
        <v>434</v>
      </c>
      <c r="K629" s="30">
        <f>IF(AND(B629=K$1),LOOKUP(9.99999999999999E+307,$K$2:K628)+1,"")</f>
        <v>434</v>
      </c>
      <c r="L629" s="30">
        <f>IF(AND(B629=L$1),LOOKUP(9.99999999999999E+307,$L$2:L628)+1,"")</f>
        <v>434</v>
      </c>
      <c r="M629" s="30">
        <f>IF(AND(B629=M$1),LOOKUP(9.99999999999999E+307,$M$2:M628)+1,"")</f>
        <v>434</v>
      </c>
      <c r="N629" s="30">
        <f>IF(AND($B629=N$1),LOOKUP(9.99999999999999E+307,$N$2:N628)+1,"")</f>
        <v>434</v>
      </c>
      <c r="O629" s="30">
        <f>IF(AND($B629=O$1),LOOKUP(9.99999999999999E+307,$O$2:O628)+1,"")</f>
        <v>434</v>
      </c>
      <c r="P629" s="30">
        <f>IF(AND($B629=P$1),LOOKUP(9.99999999999999E+307,$P$2:P628)+1,"")</f>
        <v>434</v>
      </c>
      <c r="Q629" s="30">
        <f>IF(AND($B629=Q$1),LOOKUP(9.99999999999999E+307,$Q$2:Q628)+1,"")</f>
        <v>434</v>
      </c>
      <c r="R629" s="30">
        <f>IF(AND($B629=R$1),LOOKUP(9.99999999999999E+307,$R$2:R628)+1,"")</f>
        <v>434</v>
      </c>
      <c r="S629" s="314"/>
      <c r="T629" s="274"/>
      <c r="U629" s="274"/>
      <c r="Z629" s="258" t="str">
        <f t="shared" si="66"/>
        <v/>
      </c>
      <c r="AA629" s="258" t="str">
        <f t="shared" si="67"/>
        <v/>
      </c>
      <c r="AB629" s="259">
        <f t="shared" si="61"/>
        <v>0</v>
      </c>
      <c r="AC629" s="259">
        <f t="shared" si="62"/>
        <v>1807</v>
      </c>
      <c r="AD629" s="260" t="str">
        <f t="shared" si="63"/>
        <v/>
      </c>
      <c r="AE629" s="253" t="str">
        <f t="shared" si="64"/>
        <v>-</v>
      </c>
    </row>
    <row r="630" spans="1:31" ht="20.100000000000001" customHeight="1" x14ac:dyDescent="0.5">
      <c r="A630" s="30">
        <v>628</v>
      </c>
      <c r="B630" s="238"/>
      <c r="C630" s="261"/>
      <c r="D630" s="261"/>
      <c r="E630" s="270"/>
      <c r="F630" s="270"/>
      <c r="G630" s="257" t="str">
        <f t="shared" si="65"/>
        <v/>
      </c>
      <c r="H630" s="30" t="str">
        <f>IF(AND(S630=H$1),LOOKUP(9.99999999999999E+307,$H$2:H629)+1,"")</f>
        <v/>
      </c>
      <c r="I630" s="30">
        <f>IF(AND(B630=I$1),LOOKUP(9.99999999999999E+307,$I$2:I629)+1,"")</f>
        <v>435</v>
      </c>
      <c r="J630" s="30">
        <f>IF(AND(B630=J$1),LOOKUP(9.99999999999999E+307,$J$2:J629)+1,"")</f>
        <v>435</v>
      </c>
      <c r="K630" s="30">
        <f>IF(AND(B630=K$1),LOOKUP(9.99999999999999E+307,$K$2:K629)+1,"")</f>
        <v>435</v>
      </c>
      <c r="L630" s="30">
        <f>IF(AND(B630=L$1),LOOKUP(9.99999999999999E+307,$L$2:L629)+1,"")</f>
        <v>435</v>
      </c>
      <c r="M630" s="30">
        <f>IF(AND(B630=M$1),LOOKUP(9.99999999999999E+307,$M$2:M629)+1,"")</f>
        <v>435</v>
      </c>
      <c r="N630" s="30">
        <f>IF(AND($B630=N$1),LOOKUP(9.99999999999999E+307,$N$2:N629)+1,"")</f>
        <v>435</v>
      </c>
      <c r="O630" s="30">
        <f>IF(AND($B630=O$1),LOOKUP(9.99999999999999E+307,$O$2:O629)+1,"")</f>
        <v>435</v>
      </c>
      <c r="P630" s="30">
        <f>IF(AND($B630=P$1),LOOKUP(9.99999999999999E+307,$P$2:P629)+1,"")</f>
        <v>435</v>
      </c>
      <c r="Q630" s="30">
        <f>IF(AND($B630=Q$1),LOOKUP(9.99999999999999E+307,$Q$2:Q629)+1,"")</f>
        <v>435</v>
      </c>
      <c r="R630" s="30">
        <f>IF(AND($B630=R$1),LOOKUP(9.99999999999999E+307,$R$2:R629)+1,"")</f>
        <v>435</v>
      </c>
      <c r="S630" s="314"/>
      <c r="T630" s="274"/>
      <c r="U630" s="274"/>
      <c r="Z630" s="258" t="str">
        <f t="shared" si="66"/>
        <v/>
      </c>
      <c r="AA630" s="258" t="str">
        <f t="shared" si="67"/>
        <v/>
      </c>
      <c r="AB630" s="259">
        <f t="shared" si="61"/>
        <v>0</v>
      </c>
      <c r="AC630" s="259">
        <f t="shared" si="62"/>
        <v>1807</v>
      </c>
      <c r="AD630" s="260" t="str">
        <f t="shared" si="63"/>
        <v/>
      </c>
      <c r="AE630" s="253" t="str">
        <f t="shared" si="64"/>
        <v>-</v>
      </c>
    </row>
    <row r="631" spans="1:31" ht="20.100000000000001" customHeight="1" x14ac:dyDescent="0.5">
      <c r="A631" s="30">
        <v>629</v>
      </c>
      <c r="B631" s="238"/>
      <c r="C631" s="261"/>
      <c r="D631" s="261"/>
      <c r="E631" s="270"/>
      <c r="F631" s="270"/>
      <c r="G631" s="257" t="str">
        <f t="shared" si="65"/>
        <v/>
      </c>
      <c r="H631" s="30" t="str">
        <f>IF(AND(S631=H$1),LOOKUP(9.99999999999999E+307,$H$2:H630)+1,"")</f>
        <v/>
      </c>
      <c r="I631" s="30">
        <f>IF(AND(B631=I$1),LOOKUP(9.99999999999999E+307,$I$2:I630)+1,"")</f>
        <v>436</v>
      </c>
      <c r="J631" s="30">
        <f>IF(AND(B631=J$1),LOOKUP(9.99999999999999E+307,$J$2:J630)+1,"")</f>
        <v>436</v>
      </c>
      <c r="K631" s="30">
        <f>IF(AND(B631=K$1),LOOKUP(9.99999999999999E+307,$K$2:K630)+1,"")</f>
        <v>436</v>
      </c>
      <c r="L631" s="30">
        <f>IF(AND(B631=L$1),LOOKUP(9.99999999999999E+307,$L$2:L630)+1,"")</f>
        <v>436</v>
      </c>
      <c r="M631" s="30">
        <f>IF(AND(B631=M$1),LOOKUP(9.99999999999999E+307,$M$2:M630)+1,"")</f>
        <v>436</v>
      </c>
      <c r="N631" s="30">
        <f>IF(AND($B631=N$1),LOOKUP(9.99999999999999E+307,$N$2:N630)+1,"")</f>
        <v>436</v>
      </c>
      <c r="O631" s="30">
        <f>IF(AND($B631=O$1),LOOKUP(9.99999999999999E+307,$O$2:O630)+1,"")</f>
        <v>436</v>
      </c>
      <c r="P631" s="30">
        <f>IF(AND($B631=P$1),LOOKUP(9.99999999999999E+307,$P$2:P630)+1,"")</f>
        <v>436</v>
      </c>
      <c r="Q631" s="30">
        <f>IF(AND($B631=Q$1),LOOKUP(9.99999999999999E+307,$Q$2:Q630)+1,"")</f>
        <v>436</v>
      </c>
      <c r="R631" s="30">
        <f>IF(AND($B631=R$1),LOOKUP(9.99999999999999E+307,$R$2:R630)+1,"")</f>
        <v>436</v>
      </c>
      <c r="S631" s="314"/>
      <c r="T631" s="274"/>
      <c r="U631" s="274"/>
      <c r="Z631" s="258" t="str">
        <f t="shared" si="66"/>
        <v/>
      </c>
      <c r="AA631" s="258" t="str">
        <f t="shared" si="67"/>
        <v/>
      </c>
      <c r="AB631" s="259">
        <f t="shared" si="61"/>
        <v>0</v>
      </c>
      <c r="AC631" s="259">
        <f t="shared" si="62"/>
        <v>1807</v>
      </c>
      <c r="AD631" s="260" t="str">
        <f t="shared" si="63"/>
        <v/>
      </c>
      <c r="AE631" s="253" t="str">
        <f t="shared" si="64"/>
        <v>-</v>
      </c>
    </row>
    <row r="632" spans="1:31" ht="20.100000000000001" customHeight="1" x14ac:dyDescent="0.5">
      <c r="A632" s="30">
        <v>630</v>
      </c>
      <c r="B632" s="238"/>
      <c r="C632" s="261"/>
      <c r="D632" s="261"/>
      <c r="E632" s="270"/>
      <c r="F632" s="270"/>
      <c r="G632" s="257" t="str">
        <f t="shared" si="65"/>
        <v/>
      </c>
      <c r="H632" s="30" t="str">
        <f>IF(AND(S632=H$1),LOOKUP(9.99999999999999E+307,$H$2:H631)+1,"")</f>
        <v/>
      </c>
      <c r="I632" s="30">
        <f>IF(AND(B632=I$1),LOOKUP(9.99999999999999E+307,$I$2:I631)+1,"")</f>
        <v>437</v>
      </c>
      <c r="J632" s="30">
        <f>IF(AND(B632=J$1),LOOKUP(9.99999999999999E+307,$J$2:J631)+1,"")</f>
        <v>437</v>
      </c>
      <c r="K632" s="30">
        <f>IF(AND(B632=K$1),LOOKUP(9.99999999999999E+307,$K$2:K631)+1,"")</f>
        <v>437</v>
      </c>
      <c r="L632" s="30">
        <f>IF(AND(B632=L$1),LOOKUP(9.99999999999999E+307,$L$2:L631)+1,"")</f>
        <v>437</v>
      </c>
      <c r="M632" s="30">
        <f>IF(AND(B632=M$1),LOOKUP(9.99999999999999E+307,$M$2:M631)+1,"")</f>
        <v>437</v>
      </c>
      <c r="N632" s="30">
        <f>IF(AND($B632=N$1),LOOKUP(9.99999999999999E+307,$N$2:N631)+1,"")</f>
        <v>437</v>
      </c>
      <c r="O632" s="30">
        <f>IF(AND($B632=O$1),LOOKUP(9.99999999999999E+307,$O$2:O631)+1,"")</f>
        <v>437</v>
      </c>
      <c r="P632" s="30">
        <f>IF(AND($B632=P$1),LOOKUP(9.99999999999999E+307,$P$2:P631)+1,"")</f>
        <v>437</v>
      </c>
      <c r="Q632" s="30">
        <f>IF(AND($B632=Q$1),LOOKUP(9.99999999999999E+307,$Q$2:Q631)+1,"")</f>
        <v>437</v>
      </c>
      <c r="R632" s="30">
        <f>IF(AND($B632=R$1),LOOKUP(9.99999999999999E+307,$R$2:R631)+1,"")</f>
        <v>437</v>
      </c>
      <c r="S632" s="314"/>
      <c r="T632" s="274"/>
      <c r="U632" s="274"/>
      <c r="Z632" s="258" t="str">
        <f t="shared" si="66"/>
        <v/>
      </c>
      <c r="AA632" s="258" t="str">
        <f t="shared" si="67"/>
        <v/>
      </c>
      <c r="AB632" s="259">
        <f t="shared" si="61"/>
        <v>0</v>
      </c>
      <c r="AC632" s="259">
        <f t="shared" si="62"/>
        <v>1807</v>
      </c>
      <c r="AD632" s="260" t="str">
        <f t="shared" si="63"/>
        <v/>
      </c>
      <c r="AE632" s="253" t="str">
        <f t="shared" si="64"/>
        <v>-</v>
      </c>
    </row>
    <row r="633" spans="1:31" ht="20.100000000000001" customHeight="1" x14ac:dyDescent="0.5">
      <c r="A633" s="30">
        <v>631</v>
      </c>
      <c r="B633" s="238"/>
      <c r="C633" s="261"/>
      <c r="D633" s="261"/>
      <c r="E633" s="270"/>
      <c r="F633" s="270"/>
      <c r="G633" s="257" t="str">
        <f t="shared" si="65"/>
        <v/>
      </c>
      <c r="H633" s="30" t="str">
        <f>IF(AND(S633=H$1),LOOKUP(9.99999999999999E+307,$H$2:H632)+1,"")</f>
        <v/>
      </c>
      <c r="I633" s="30">
        <f>IF(AND(B633=I$1),LOOKUP(9.99999999999999E+307,$I$2:I632)+1,"")</f>
        <v>438</v>
      </c>
      <c r="J633" s="30">
        <f>IF(AND(B633=J$1),LOOKUP(9.99999999999999E+307,$J$2:J632)+1,"")</f>
        <v>438</v>
      </c>
      <c r="K633" s="30">
        <f>IF(AND(B633=K$1),LOOKUP(9.99999999999999E+307,$K$2:K632)+1,"")</f>
        <v>438</v>
      </c>
      <c r="L633" s="30">
        <f>IF(AND(B633=L$1),LOOKUP(9.99999999999999E+307,$L$2:L632)+1,"")</f>
        <v>438</v>
      </c>
      <c r="M633" s="30">
        <f>IF(AND(B633=M$1),LOOKUP(9.99999999999999E+307,$M$2:M632)+1,"")</f>
        <v>438</v>
      </c>
      <c r="N633" s="30">
        <f>IF(AND($B633=N$1),LOOKUP(9.99999999999999E+307,$N$2:N632)+1,"")</f>
        <v>438</v>
      </c>
      <c r="O633" s="30">
        <f>IF(AND($B633=O$1),LOOKUP(9.99999999999999E+307,$O$2:O632)+1,"")</f>
        <v>438</v>
      </c>
      <c r="P633" s="30">
        <f>IF(AND($B633=P$1),LOOKUP(9.99999999999999E+307,$P$2:P632)+1,"")</f>
        <v>438</v>
      </c>
      <c r="Q633" s="30">
        <f>IF(AND($B633=Q$1),LOOKUP(9.99999999999999E+307,$Q$2:Q632)+1,"")</f>
        <v>438</v>
      </c>
      <c r="R633" s="30">
        <f>IF(AND($B633=R$1),LOOKUP(9.99999999999999E+307,$R$2:R632)+1,"")</f>
        <v>438</v>
      </c>
      <c r="S633" s="314"/>
      <c r="T633" s="274"/>
      <c r="U633" s="274"/>
      <c r="Z633" s="258" t="str">
        <f t="shared" si="66"/>
        <v/>
      </c>
      <c r="AA633" s="258" t="str">
        <f t="shared" si="67"/>
        <v/>
      </c>
      <c r="AB633" s="259">
        <f t="shared" si="61"/>
        <v>0</v>
      </c>
      <c r="AC633" s="259">
        <f t="shared" si="62"/>
        <v>1807</v>
      </c>
      <c r="AD633" s="260" t="str">
        <f t="shared" si="63"/>
        <v/>
      </c>
      <c r="AE633" s="253" t="str">
        <f t="shared" si="64"/>
        <v>-</v>
      </c>
    </row>
    <row r="634" spans="1:31" ht="20.100000000000001" customHeight="1" x14ac:dyDescent="0.5">
      <c r="A634" s="30">
        <v>632</v>
      </c>
      <c r="B634" s="238"/>
      <c r="C634" s="261"/>
      <c r="D634" s="261"/>
      <c r="E634" s="270"/>
      <c r="F634" s="270"/>
      <c r="G634" s="257" t="str">
        <f t="shared" si="65"/>
        <v/>
      </c>
      <c r="H634" s="30" t="str">
        <f>IF(AND(S634=H$1),LOOKUP(9.99999999999999E+307,$H$2:H633)+1,"")</f>
        <v/>
      </c>
      <c r="I634" s="30">
        <f>IF(AND(B634=I$1),LOOKUP(9.99999999999999E+307,$I$2:I633)+1,"")</f>
        <v>439</v>
      </c>
      <c r="J634" s="30">
        <f>IF(AND(B634=J$1),LOOKUP(9.99999999999999E+307,$J$2:J633)+1,"")</f>
        <v>439</v>
      </c>
      <c r="K634" s="30">
        <f>IF(AND(B634=K$1),LOOKUP(9.99999999999999E+307,$K$2:K633)+1,"")</f>
        <v>439</v>
      </c>
      <c r="L634" s="30">
        <f>IF(AND(B634=L$1),LOOKUP(9.99999999999999E+307,$L$2:L633)+1,"")</f>
        <v>439</v>
      </c>
      <c r="M634" s="30">
        <f>IF(AND(B634=M$1),LOOKUP(9.99999999999999E+307,$M$2:M633)+1,"")</f>
        <v>439</v>
      </c>
      <c r="N634" s="30">
        <f>IF(AND($B634=N$1),LOOKUP(9.99999999999999E+307,$N$2:N633)+1,"")</f>
        <v>439</v>
      </c>
      <c r="O634" s="30">
        <f>IF(AND($B634=O$1),LOOKUP(9.99999999999999E+307,$O$2:O633)+1,"")</f>
        <v>439</v>
      </c>
      <c r="P634" s="30">
        <f>IF(AND($B634=P$1),LOOKUP(9.99999999999999E+307,$P$2:P633)+1,"")</f>
        <v>439</v>
      </c>
      <c r="Q634" s="30">
        <f>IF(AND($B634=Q$1),LOOKUP(9.99999999999999E+307,$Q$2:Q633)+1,"")</f>
        <v>439</v>
      </c>
      <c r="R634" s="30">
        <f>IF(AND($B634=R$1),LOOKUP(9.99999999999999E+307,$R$2:R633)+1,"")</f>
        <v>439</v>
      </c>
      <c r="S634" s="314"/>
      <c r="T634" s="274"/>
      <c r="U634" s="274"/>
      <c r="Z634" s="258" t="str">
        <f t="shared" si="66"/>
        <v/>
      </c>
      <c r="AA634" s="258" t="str">
        <f t="shared" si="67"/>
        <v/>
      </c>
      <c r="AB634" s="259">
        <f t="shared" si="61"/>
        <v>0</v>
      </c>
      <c r="AC634" s="259">
        <f t="shared" si="62"/>
        <v>1807</v>
      </c>
      <c r="AD634" s="260" t="str">
        <f t="shared" si="63"/>
        <v/>
      </c>
      <c r="AE634" s="253" t="str">
        <f t="shared" si="64"/>
        <v>-</v>
      </c>
    </row>
    <row r="635" spans="1:31" ht="20.100000000000001" customHeight="1" x14ac:dyDescent="0.5">
      <c r="A635" s="30">
        <v>633</v>
      </c>
      <c r="B635" s="238"/>
      <c r="C635" s="261"/>
      <c r="D635" s="261"/>
      <c r="E635" s="270"/>
      <c r="F635" s="270"/>
      <c r="G635" s="257" t="str">
        <f t="shared" si="65"/>
        <v/>
      </c>
      <c r="H635" s="30" t="str">
        <f>IF(AND(S635=H$1),LOOKUP(9.99999999999999E+307,$H$2:H634)+1,"")</f>
        <v/>
      </c>
      <c r="I635" s="30">
        <f>IF(AND(B635=I$1),LOOKUP(9.99999999999999E+307,$I$2:I634)+1,"")</f>
        <v>440</v>
      </c>
      <c r="J635" s="30">
        <f>IF(AND(B635=J$1),LOOKUP(9.99999999999999E+307,$J$2:J634)+1,"")</f>
        <v>440</v>
      </c>
      <c r="K635" s="30">
        <f>IF(AND(B635=K$1),LOOKUP(9.99999999999999E+307,$K$2:K634)+1,"")</f>
        <v>440</v>
      </c>
      <c r="L635" s="30">
        <f>IF(AND(B635=L$1),LOOKUP(9.99999999999999E+307,$L$2:L634)+1,"")</f>
        <v>440</v>
      </c>
      <c r="M635" s="30">
        <f>IF(AND(B635=M$1),LOOKUP(9.99999999999999E+307,$M$2:M634)+1,"")</f>
        <v>440</v>
      </c>
      <c r="N635" s="30">
        <f>IF(AND($B635=N$1),LOOKUP(9.99999999999999E+307,$N$2:N634)+1,"")</f>
        <v>440</v>
      </c>
      <c r="O635" s="30">
        <f>IF(AND($B635=O$1),LOOKUP(9.99999999999999E+307,$O$2:O634)+1,"")</f>
        <v>440</v>
      </c>
      <c r="P635" s="30">
        <f>IF(AND($B635=P$1),LOOKUP(9.99999999999999E+307,$P$2:P634)+1,"")</f>
        <v>440</v>
      </c>
      <c r="Q635" s="30">
        <f>IF(AND($B635=Q$1),LOOKUP(9.99999999999999E+307,$Q$2:Q634)+1,"")</f>
        <v>440</v>
      </c>
      <c r="R635" s="30">
        <f>IF(AND($B635=R$1),LOOKUP(9.99999999999999E+307,$R$2:R634)+1,"")</f>
        <v>440</v>
      </c>
      <c r="S635" s="314"/>
      <c r="T635" s="274"/>
      <c r="U635" s="274"/>
      <c r="Z635" s="258" t="str">
        <f t="shared" si="66"/>
        <v/>
      </c>
      <c r="AA635" s="258" t="str">
        <f t="shared" si="67"/>
        <v/>
      </c>
      <c r="AB635" s="259">
        <f t="shared" si="61"/>
        <v>0</v>
      </c>
      <c r="AC635" s="259">
        <f t="shared" si="62"/>
        <v>1807</v>
      </c>
      <c r="AD635" s="260" t="str">
        <f t="shared" si="63"/>
        <v/>
      </c>
      <c r="AE635" s="253" t="str">
        <f t="shared" si="64"/>
        <v>-</v>
      </c>
    </row>
    <row r="636" spans="1:31" ht="20.100000000000001" customHeight="1" x14ac:dyDescent="0.5">
      <c r="A636" s="30">
        <v>634</v>
      </c>
      <c r="B636" s="238"/>
      <c r="C636" s="261"/>
      <c r="D636" s="261"/>
      <c r="E636" s="270"/>
      <c r="F636" s="270"/>
      <c r="G636" s="257" t="str">
        <f t="shared" si="65"/>
        <v/>
      </c>
      <c r="H636" s="30" t="str">
        <f>IF(AND(S636=H$1),LOOKUP(9.99999999999999E+307,$H$2:H635)+1,"")</f>
        <v/>
      </c>
      <c r="I636" s="30">
        <f>IF(AND(B636=I$1),LOOKUP(9.99999999999999E+307,$I$2:I635)+1,"")</f>
        <v>441</v>
      </c>
      <c r="J636" s="30">
        <f>IF(AND(B636=J$1),LOOKUP(9.99999999999999E+307,$J$2:J635)+1,"")</f>
        <v>441</v>
      </c>
      <c r="K636" s="30">
        <f>IF(AND(B636=K$1),LOOKUP(9.99999999999999E+307,$K$2:K635)+1,"")</f>
        <v>441</v>
      </c>
      <c r="L636" s="30">
        <f>IF(AND(B636=L$1),LOOKUP(9.99999999999999E+307,$L$2:L635)+1,"")</f>
        <v>441</v>
      </c>
      <c r="M636" s="30">
        <f>IF(AND(B636=M$1),LOOKUP(9.99999999999999E+307,$M$2:M635)+1,"")</f>
        <v>441</v>
      </c>
      <c r="N636" s="30">
        <f>IF(AND($B636=N$1),LOOKUP(9.99999999999999E+307,$N$2:N635)+1,"")</f>
        <v>441</v>
      </c>
      <c r="O636" s="30">
        <f>IF(AND($B636=O$1),LOOKUP(9.99999999999999E+307,$O$2:O635)+1,"")</f>
        <v>441</v>
      </c>
      <c r="P636" s="30">
        <f>IF(AND($B636=P$1),LOOKUP(9.99999999999999E+307,$P$2:P635)+1,"")</f>
        <v>441</v>
      </c>
      <c r="Q636" s="30">
        <f>IF(AND($B636=Q$1),LOOKUP(9.99999999999999E+307,$Q$2:Q635)+1,"")</f>
        <v>441</v>
      </c>
      <c r="R636" s="30">
        <f>IF(AND($B636=R$1),LOOKUP(9.99999999999999E+307,$R$2:R635)+1,"")</f>
        <v>441</v>
      </c>
      <c r="S636" s="314"/>
      <c r="T636" s="274"/>
      <c r="U636" s="274"/>
      <c r="Z636" s="258" t="str">
        <f t="shared" si="66"/>
        <v/>
      </c>
      <c r="AA636" s="258" t="str">
        <f t="shared" si="67"/>
        <v/>
      </c>
      <c r="AB636" s="259">
        <f t="shared" si="61"/>
        <v>0</v>
      </c>
      <c r="AC636" s="259">
        <f t="shared" si="62"/>
        <v>1807</v>
      </c>
      <c r="AD636" s="260" t="str">
        <f t="shared" si="63"/>
        <v/>
      </c>
      <c r="AE636" s="253" t="str">
        <f t="shared" si="64"/>
        <v>-</v>
      </c>
    </row>
    <row r="637" spans="1:31" ht="20.100000000000001" customHeight="1" x14ac:dyDescent="0.5">
      <c r="A637" s="30">
        <v>635</v>
      </c>
      <c r="B637" s="238"/>
      <c r="C637" s="261"/>
      <c r="D637" s="261"/>
      <c r="E637" s="270"/>
      <c r="F637" s="270"/>
      <c r="G637" s="257" t="str">
        <f t="shared" si="65"/>
        <v/>
      </c>
      <c r="H637" s="30" t="str">
        <f>IF(AND(S637=H$1),LOOKUP(9.99999999999999E+307,$H$2:H636)+1,"")</f>
        <v/>
      </c>
      <c r="I637" s="30">
        <f>IF(AND(B637=I$1),LOOKUP(9.99999999999999E+307,$I$2:I636)+1,"")</f>
        <v>442</v>
      </c>
      <c r="J637" s="30">
        <f>IF(AND(B637=J$1),LOOKUP(9.99999999999999E+307,$J$2:J636)+1,"")</f>
        <v>442</v>
      </c>
      <c r="K637" s="30">
        <f>IF(AND(B637=K$1),LOOKUP(9.99999999999999E+307,$K$2:K636)+1,"")</f>
        <v>442</v>
      </c>
      <c r="L637" s="30">
        <f>IF(AND(B637=L$1),LOOKUP(9.99999999999999E+307,$L$2:L636)+1,"")</f>
        <v>442</v>
      </c>
      <c r="M637" s="30">
        <f>IF(AND(B637=M$1),LOOKUP(9.99999999999999E+307,$M$2:M636)+1,"")</f>
        <v>442</v>
      </c>
      <c r="N637" s="30">
        <f>IF(AND($B637=N$1),LOOKUP(9.99999999999999E+307,$N$2:N636)+1,"")</f>
        <v>442</v>
      </c>
      <c r="O637" s="30">
        <f>IF(AND($B637=O$1),LOOKUP(9.99999999999999E+307,$O$2:O636)+1,"")</f>
        <v>442</v>
      </c>
      <c r="P637" s="30">
        <f>IF(AND($B637=P$1),LOOKUP(9.99999999999999E+307,$P$2:P636)+1,"")</f>
        <v>442</v>
      </c>
      <c r="Q637" s="30">
        <f>IF(AND($B637=Q$1),LOOKUP(9.99999999999999E+307,$Q$2:Q636)+1,"")</f>
        <v>442</v>
      </c>
      <c r="R637" s="30">
        <f>IF(AND($B637=R$1),LOOKUP(9.99999999999999E+307,$R$2:R636)+1,"")</f>
        <v>442</v>
      </c>
      <c r="S637" s="314"/>
      <c r="T637" s="274"/>
      <c r="U637" s="274"/>
      <c r="Z637" s="258" t="str">
        <f t="shared" si="66"/>
        <v/>
      </c>
      <c r="AA637" s="258" t="str">
        <f t="shared" si="67"/>
        <v/>
      </c>
      <c r="AB637" s="259">
        <f t="shared" si="61"/>
        <v>0</v>
      </c>
      <c r="AC637" s="259">
        <f t="shared" si="62"/>
        <v>1807</v>
      </c>
      <c r="AD637" s="260" t="str">
        <f t="shared" si="63"/>
        <v/>
      </c>
      <c r="AE637" s="253" t="str">
        <f t="shared" si="64"/>
        <v>-</v>
      </c>
    </row>
    <row r="638" spans="1:31" ht="20.100000000000001" customHeight="1" x14ac:dyDescent="0.5">
      <c r="A638" s="30">
        <v>636</v>
      </c>
      <c r="B638" s="238"/>
      <c r="C638" s="261"/>
      <c r="D638" s="261"/>
      <c r="E638" s="270"/>
      <c r="F638" s="270"/>
      <c r="G638" s="257" t="str">
        <f t="shared" si="65"/>
        <v/>
      </c>
      <c r="H638" s="30" t="str">
        <f>IF(AND(S638=H$1),LOOKUP(9.99999999999999E+307,$H$2:H637)+1,"")</f>
        <v/>
      </c>
      <c r="I638" s="30">
        <f>IF(AND(B638=I$1),LOOKUP(9.99999999999999E+307,$I$2:I637)+1,"")</f>
        <v>443</v>
      </c>
      <c r="J638" s="30">
        <f>IF(AND(B638=J$1),LOOKUP(9.99999999999999E+307,$J$2:J637)+1,"")</f>
        <v>443</v>
      </c>
      <c r="K638" s="30">
        <f>IF(AND(B638=K$1),LOOKUP(9.99999999999999E+307,$K$2:K637)+1,"")</f>
        <v>443</v>
      </c>
      <c r="L638" s="30">
        <f>IF(AND(B638=L$1),LOOKUP(9.99999999999999E+307,$L$2:L637)+1,"")</f>
        <v>443</v>
      </c>
      <c r="M638" s="30">
        <f>IF(AND(B638=M$1),LOOKUP(9.99999999999999E+307,$M$2:M637)+1,"")</f>
        <v>443</v>
      </c>
      <c r="N638" s="30">
        <f>IF(AND($B638=N$1),LOOKUP(9.99999999999999E+307,$N$2:N637)+1,"")</f>
        <v>443</v>
      </c>
      <c r="O638" s="30">
        <f>IF(AND($B638=O$1),LOOKUP(9.99999999999999E+307,$O$2:O637)+1,"")</f>
        <v>443</v>
      </c>
      <c r="P638" s="30">
        <f>IF(AND($B638=P$1),LOOKUP(9.99999999999999E+307,$P$2:P637)+1,"")</f>
        <v>443</v>
      </c>
      <c r="Q638" s="30">
        <f>IF(AND($B638=Q$1),LOOKUP(9.99999999999999E+307,$Q$2:Q637)+1,"")</f>
        <v>443</v>
      </c>
      <c r="R638" s="30">
        <f>IF(AND($B638=R$1),LOOKUP(9.99999999999999E+307,$R$2:R637)+1,"")</f>
        <v>443</v>
      </c>
      <c r="S638" s="314"/>
      <c r="T638" s="274"/>
      <c r="U638" s="274"/>
      <c r="Z638" s="258" t="str">
        <f t="shared" si="66"/>
        <v/>
      </c>
      <c r="AA638" s="258" t="str">
        <f t="shared" si="67"/>
        <v/>
      </c>
      <c r="AB638" s="259">
        <f t="shared" si="61"/>
        <v>0</v>
      </c>
      <c r="AC638" s="259">
        <f t="shared" si="62"/>
        <v>1807</v>
      </c>
      <c r="AD638" s="260" t="str">
        <f t="shared" si="63"/>
        <v/>
      </c>
      <c r="AE638" s="253" t="str">
        <f t="shared" si="64"/>
        <v>-</v>
      </c>
    </row>
    <row r="639" spans="1:31" ht="20.100000000000001" customHeight="1" x14ac:dyDescent="0.5">
      <c r="A639" s="30">
        <v>637</v>
      </c>
      <c r="B639" s="238"/>
      <c r="C639" s="261"/>
      <c r="D639" s="261"/>
      <c r="E639" s="270"/>
      <c r="F639" s="270"/>
      <c r="G639" s="257" t="str">
        <f t="shared" si="65"/>
        <v/>
      </c>
      <c r="H639" s="30" t="str">
        <f>IF(AND(S639=H$1),LOOKUP(9.99999999999999E+307,$H$2:H638)+1,"")</f>
        <v/>
      </c>
      <c r="I639" s="30">
        <f>IF(AND(B639=I$1),LOOKUP(9.99999999999999E+307,$I$2:I638)+1,"")</f>
        <v>444</v>
      </c>
      <c r="J639" s="30">
        <f>IF(AND(B639=J$1),LOOKUP(9.99999999999999E+307,$J$2:J638)+1,"")</f>
        <v>444</v>
      </c>
      <c r="K639" s="30">
        <f>IF(AND(B639=K$1),LOOKUP(9.99999999999999E+307,$K$2:K638)+1,"")</f>
        <v>444</v>
      </c>
      <c r="L639" s="30">
        <f>IF(AND(B639=L$1),LOOKUP(9.99999999999999E+307,$L$2:L638)+1,"")</f>
        <v>444</v>
      </c>
      <c r="M639" s="30">
        <f>IF(AND(B639=M$1),LOOKUP(9.99999999999999E+307,$M$2:M638)+1,"")</f>
        <v>444</v>
      </c>
      <c r="N639" s="30">
        <f>IF(AND($B639=N$1),LOOKUP(9.99999999999999E+307,$N$2:N638)+1,"")</f>
        <v>444</v>
      </c>
      <c r="O639" s="30">
        <f>IF(AND($B639=O$1),LOOKUP(9.99999999999999E+307,$O$2:O638)+1,"")</f>
        <v>444</v>
      </c>
      <c r="P639" s="30">
        <f>IF(AND($B639=P$1),LOOKUP(9.99999999999999E+307,$P$2:P638)+1,"")</f>
        <v>444</v>
      </c>
      <c r="Q639" s="30">
        <f>IF(AND($B639=Q$1),LOOKUP(9.99999999999999E+307,$Q$2:Q638)+1,"")</f>
        <v>444</v>
      </c>
      <c r="R639" s="30">
        <f>IF(AND($B639=R$1),LOOKUP(9.99999999999999E+307,$R$2:R638)+1,"")</f>
        <v>444</v>
      </c>
      <c r="S639" s="314"/>
      <c r="T639" s="274"/>
      <c r="U639" s="274"/>
      <c r="Z639" s="258" t="str">
        <f t="shared" si="66"/>
        <v/>
      </c>
      <c r="AA639" s="258" t="str">
        <f t="shared" si="67"/>
        <v/>
      </c>
      <c r="AB639" s="259">
        <f t="shared" si="61"/>
        <v>0</v>
      </c>
      <c r="AC639" s="259">
        <f t="shared" si="62"/>
        <v>1807</v>
      </c>
      <c r="AD639" s="260" t="str">
        <f t="shared" si="63"/>
        <v/>
      </c>
      <c r="AE639" s="253" t="str">
        <f t="shared" si="64"/>
        <v>-</v>
      </c>
    </row>
    <row r="640" spans="1:31" ht="20.100000000000001" customHeight="1" x14ac:dyDescent="0.5">
      <c r="A640" s="30">
        <v>638</v>
      </c>
      <c r="B640" s="238"/>
      <c r="C640" s="261"/>
      <c r="D640" s="261"/>
      <c r="E640" s="270"/>
      <c r="F640" s="270"/>
      <c r="G640" s="257" t="str">
        <f t="shared" si="65"/>
        <v/>
      </c>
      <c r="H640" s="30" t="str">
        <f>IF(AND(S640=H$1),LOOKUP(9.99999999999999E+307,$H$2:H639)+1,"")</f>
        <v/>
      </c>
      <c r="I640" s="30">
        <f>IF(AND(B640=I$1),LOOKUP(9.99999999999999E+307,$I$2:I639)+1,"")</f>
        <v>445</v>
      </c>
      <c r="J640" s="30">
        <f>IF(AND(B640=J$1),LOOKUP(9.99999999999999E+307,$J$2:J639)+1,"")</f>
        <v>445</v>
      </c>
      <c r="K640" s="30">
        <f>IF(AND(B640=K$1),LOOKUP(9.99999999999999E+307,$K$2:K639)+1,"")</f>
        <v>445</v>
      </c>
      <c r="L640" s="30">
        <f>IF(AND(B640=L$1),LOOKUP(9.99999999999999E+307,$L$2:L639)+1,"")</f>
        <v>445</v>
      </c>
      <c r="M640" s="30">
        <f>IF(AND(B640=M$1),LOOKUP(9.99999999999999E+307,$M$2:M639)+1,"")</f>
        <v>445</v>
      </c>
      <c r="N640" s="30">
        <f>IF(AND($B640=N$1),LOOKUP(9.99999999999999E+307,$N$2:N639)+1,"")</f>
        <v>445</v>
      </c>
      <c r="O640" s="30">
        <f>IF(AND($B640=O$1),LOOKUP(9.99999999999999E+307,$O$2:O639)+1,"")</f>
        <v>445</v>
      </c>
      <c r="P640" s="30">
        <f>IF(AND($B640=P$1),LOOKUP(9.99999999999999E+307,$P$2:P639)+1,"")</f>
        <v>445</v>
      </c>
      <c r="Q640" s="30">
        <f>IF(AND($B640=Q$1),LOOKUP(9.99999999999999E+307,$Q$2:Q639)+1,"")</f>
        <v>445</v>
      </c>
      <c r="R640" s="30">
        <f>IF(AND($B640=R$1),LOOKUP(9.99999999999999E+307,$R$2:R639)+1,"")</f>
        <v>445</v>
      </c>
      <c r="S640" s="314"/>
      <c r="T640" s="274"/>
      <c r="U640" s="274"/>
      <c r="Z640" s="258" t="str">
        <f t="shared" si="66"/>
        <v/>
      </c>
      <c r="AA640" s="258" t="str">
        <f t="shared" si="67"/>
        <v/>
      </c>
      <c r="AB640" s="259">
        <f t="shared" si="61"/>
        <v>0</v>
      </c>
      <c r="AC640" s="259">
        <f t="shared" si="62"/>
        <v>1807</v>
      </c>
      <c r="AD640" s="260" t="str">
        <f t="shared" si="63"/>
        <v/>
      </c>
      <c r="AE640" s="253" t="str">
        <f t="shared" si="64"/>
        <v>-</v>
      </c>
    </row>
    <row r="641" spans="1:31" ht="20.100000000000001" customHeight="1" x14ac:dyDescent="0.5">
      <c r="A641" s="30">
        <v>639</v>
      </c>
      <c r="B641" s="238"/>
      <c r="C641" s="261"/>
      <c r="D641" s="261"/>
      <c r="E641" s="270"/>
      <c r="F641" s="270"/>
      <c r="G641" s="257" t="str">
        <f t="shared" si="65"/>
        <v/>
      </c>
      <c r="H641" s="30" t="str">
        <f>IF(AND(S641=H$1),LOOKUP(9.99999999999999E+307,$H$2:H640)+1,"")</f>
        <v/>
      </c>
      <c r="I641" s="30">
        <f>IF(AND(B641=I$1),LOOKUP(9.99999999999999E+307,$I$2:I640)+1,"")</f>
        <v>446</v>
      </c>
      <c r="J641" s="30">
        <f>IF(AND(B641=J$1),LOOKUP(9.99999999999999E+307,$J$2:J640)+1,"")</f>
        <v>446</v>
      </c>
      <c r="K641" s="30">
        <f>IF(AND(B641=K$1),LOOKUP(9.99999999999999E+307,$K$2:K640)+1,"")</f>
        <v>446</v>
      </c>
      <c r="L641" s="30">
        <f>IF(AND(B641=L$1),LOOKUP(9.99999999999999E+307,$L$2:L640)+1,"")</f>
        <v>446</v>
      </c>
      <c r="M641" s="30">
        <f>IF(AND(B641=M$1),LOOKUP(9.99999999999999E+307,$M$2:M640)+1,"")</f>
        <v>446</v>
      </c>
      <c r="N641" s="30">
        <f>IF(AND($B641=N$1),LOOKUP(9.99999999999999E+307,$N$2:N640)+1,"")</f>
        <v>446</v>
      </c>
      <c r="O641" s="30">
        <f>IF(AND($B641=O$1),LOOKUP(9.99999999999999E+307,$O$2:O640)+1,"")</f>
        <v>446</v>
      </c>
      <c r="P641" s="30">
        <f>IF(AND($B641=P$1),LOOKUP(9.99999999999999E+307,$P$2:P640)+1,"")</f>
        <v>446</v>
      </c>
      <c r="Q641" s="30">
        <f>IF(AND($B641=Q$1),LOOKUP(9.99999999999999E+307,$Q$2:Q640)+1,"")</f>
        <v>446</v>
      </c>
      <c r="R641" s="30">
        <f>IF(AND($B641=R$1),LOOKUP(9.99999999999999E+307,$R$2:R640)+1,"")</f>
        <v>446</v>
      </c>
      <c r="S641" s="314"/>
      <c r="T641" s="274"/>
      <c r="U641" s="274"/>
      <c r="Z641" s="258" t="str">
        <f t="shared" si="66"/>
        <v/>
      </c>
      <c r="AA641" s="258" t="str">
        <f t="shared" si="67"/>
        <v/>
      </c>
      <c r="AB641" s="259">
        <f t="shared" si="61"/>
        <v>0</v>
      </c>
      <c r="AC641" s="259">
        <f t="shared" si="62"/>
        <v>1807</v>
      </c>
      <c r="AD641" s="260" t="str">
        <f t="shared" si="63"/>
        <v/>
      </c>
      <c r="AE641" s="253" t="str">
        <f t="shared" si="64"/>
        <v>-</v>
      </c>
    </row>
    <row r="642" spans="1:31" ht="20.100000000000001" customHeight="1" x14ac:dyDescent="0.5">
      <c r="A642" s="30">
        <v>640</v>
      </c>
      <c r="B642" s="238"/>
      <c r="C642" s="261"/>
      <c r="D642" s="261"/>
      <c r="E642" s="270"/>
      <c r="F642" s="270"/>
      <c r="G642" s="257" t="str">
        <f t="shared" si="65"/>
        <v/>
      </c>
      <c r="H642" s="30" t="str">
        <f>IF(AND(S642=H$1),LOOKUP(9.99999999999999E+307,$H$2:H641)+1,"")</f>
        <v/>
      </c>
      <c r="I642" s="30">
        <f>IF(AND(B642=I$1),LOOKUP(9.99999999999999E+307,$I$2:I641)+1,"")</f>
        <v>447</v>
      </c>
      <c r="J642" s="30">
        <f>IF(AND(B642=J$1),LOOKUP(9.99999999999999E+307,$J$2:J641)+1,"")</f>
        <v>447</v>
      </c>
      <c r="K642" s="30">
        <f>IF(AND(B642=K$1),LOOKUP(9.99999999999999E+307,$K$2:K641)+1,"")</f>
        <v>447</v>
      </c>
      <c r="L642" s="30">
        <f>IF(AND(B642=L$1),LOOKUP(9.99999999999999E+307,$L$2:L641)+1,"")</f>
        <v>447</v>
      </c>
      <c r="M642" s="30">
        <f>IF(AND(B642=M$1),LOOKUP(9.99999999999999E+307,$M$2:M641)+1,"")</f>
        <v>447</v>
      </c>
      <c r="N642" s="30">
        <f>IF(AND($B642=N$1),LOOKUP(9.99999999999999E+307,$N$2:N641)+1,"")</f>
        <v>447</v>
      </c>
      <c r="O642" s="30">
        <f>IF(AND($B642=O$1),LOOKUP(9.99999999999999E+307,$O$2:O641)+1,"")</f>
        <v>447</v>
      </c>
      <c r="P642" s="30">
        <f>IF(AND($B642=P$1),LOOKUP(9.99999999999999E+307,$P$2:P641)+1,"")</f>
        <v>447</v>
      </c>
      <c r="Q642" s="30">
        <f>IF(AND($B642=Q$1),LOOKUP(9.99999999999999E+307,$Q$2:Q641)+1,"")</f>
        <v>447</v>
      </c>
      <c r="R642" s="30">
        <f>IF(AND($B642=R$1),LOOKUP(9.99999999999999E+307,$R$2:R641)+1,"")</f>
        <v>447</v>
      </c>
      <c r="S642" s="314"/>
      <c r="T642" s="274"/>
      <c r="U642" s="274"/>
      <c r="Z642" s="258" t="str">
        <f t="shared" si="66"/>
        <v/>
      </c>
      <c r="AA642" s="258" t="str">
        <f t="shared" si="67"/>
        <v/>
      </c>
      <c r="AB642" s="259">
        <f t="shared" si="61"/>
        <v>0</v>
      </c>
      <c r="AC642" s="259">
        <f t="shared" si="62"/>
        <v>1807</v>
      </c>
      <c r="AD642" s="260" t="str">
        <f t="shared" si="63"/>
        <v/>
      </c>
      <c r="AE642" s="253" t="str">
        <f t="shared" si="64"/>
        <v>-</v>
      </c>
    </row>
    <row r="643" spans="1:31" ht="20.100000000000001" customHeight="1" x14ac:dyDescent="0.5">
      <c r="A643" s="30">
        <v>641</v>
      </c>
      <c r="B643" s="238"/>
      <c r="C643" s="261"/>
      <c r="D643" s="261"/>
      <c r="E643" s="270"/>
      <c r="F643" s="270"/>
      <c r="G643" s="257" t="str">
        <f t="shared" si="65"/>
        <v/>
      </c>
      <c r="H643" s="30" t="str">
        <f>IF(AND(S643=H$1),LOOKUP(9.99999999999999E+307,$H$2:H642)+1,"")</f>
        <v/>
      </c>
      <c r="I643" s="30">
        <f>IF(AND(B643=I$1),LOOKUP(9.99999999999999E+307,$I$2:I642)+1,"")</f>
        <v>448</v>
      </c>
      <c r="J643" s="30">
        <f>IF(AND(B643=J$1),LOOKUP(9.99999999999999E+307,$J$2:J642)+1,"")</f>
        <v>448</v>
      </c>
      <c r="K643" s="30">
        <f>IF(AND(B643=K$1),LOOKUP(9.99999999999999E+307,$K$2:K642)+1,"")</f>
        <v>448</v>
      </c>
      <c r="L643" s="30">
        <f>IF(AND(B643=L$1),LOOKUP(9.99999999999999E+307,$L$2:L642)+1,"")</f>
        <v>448</v>
      </c>
      <c r="M643" s="30">
        <f>IF(AND(B643=M$1),LOOKUP(9.99999999999999E+307,$M$2:M642)+1,"")</f>
        <v>448</v>
      </c>
      <c r="N643" s="30">
        <f>IF(AND($B643=N$1),LOOKUP(9.99999999999999E+307,$N$2:N642)+1,"")</f>
        <v>448</v>
      </c>
      <c r="O643" s="30">
        <f>IF(AND($B643=O$1),LOOKUP(9.99999999999999E+307,$O$2:O642)+1,"")</f>
        <v>448</v>
      </c>
      <c r="P643" s="30">
        <f>IF(AND($B643=P$1),LOOKUP(9.99999999999999E+307,$P$2:P642)+1,"")</f>
        <v>448</v>
      </c>
      <c r="Q643" s="30">
        <f>IF(AND($B643=Q$1),LOOKUP(9.99999999999999E+307,$Q$2:Q642)+1,"")</f>
        <v>448</v>
      </c>
      <c r="R643" s="30">
        <f>IF(AND($B643=R$1),LOOKUP(9.99999999999999E+307,$R$2:R642)+1,"")</f>
        <v>448</v>
      </c>
      <c r="S643" s="314"/>
      <c r="T643" s="274"/>
      <c r="U643" s="274"/>
      <c r="Z643" s="258" t="str">
        <f t="shared" si="66"/>
        <v/>
      </c>
      <c r="AA643" s="258" t="str">
        <f t="shared" si="67"/>
        <v/>
      </c>
      <c r="AB643" s="259">
        <f t="shared" ref="AB643:AB706" si="68">COUNTIF($C$3:$C$2002,C643)</f>
        <v>0</v>
      </c>
      <c r="AC643" s="259">
        <f t="shared" ref="AC643:AC706" si="69">SUMPRODUCT(--(E643&amp;F643=$E$3:$E$2002&amp;$F$3:$F$2002))</f>
        <v>1807</v>
      </c>
      <c r="AD643" s="260" t="str">
        <f t="shared" ref="AD643:AD706" si="70">IF(D643="เด็กชาย",1,IF(D643="นาย",1,IF(D643="เด็กหญิง",2,IF(D643="นางสาว",2,IF(D643="ด.ช.",1,IF(D643="ด.ญ.",2,IF(D643="น.ส.",2,"")))))))</f>
        <v/>
      </c>
      <c r="AE643" s="253" t="str">
        <f t="shared" ref="AE643:AE706" si="71">CONCATENATE(B643,"-",AD643)</f>
        <v>-</v>
      </c>
    </row>
    <row r="644" spans="1:31" ht="20.100000000000001" customHeight="1" x14ac:dyDescent="0.5">
      <c r="A644" s="30">
        <v>642</v>
      </c>
      <c r="B644" s="238"/>
      <c r="C644" s="261"/>
      <c r="D644" s="261"/>
      <c r="E644" s="270"/>
      <c r="F644" s="270"/>
      <c r="G644" s="257" t="str">
        <f t="shared" ref="G644:G707" si="72">B644&amp;C644</f>
        <v/>
      </c>
      <c r="H644" s="30" t="str">
        <f>IF(AND(S644=H$1),LOOKUP(9.99999999999999E+307,$H$2:H643)+1,"")</f>
        <v/>
      </c>
      <c r="I644" s="30">
        <f>IF(AND(B644=I$1),LOOKUP(9.99999999999999E+307,$I$2:I643)+1,"")</f>
        <v>449</v>
      </c>
      <c r="J644" s="30">
        <f>IF(AND(B644=J$1),LOOKUP(9.99999999999999E+307,$J$2:J643)+1,"")</f>
        <v>449</v>
      </c>
      <c r="K644" s="30">
        <f>IF(AND(B644=K$1),LOOKUP(9.99999999999999E+307,$K$2:K643)+1,"")</f>
        <v>449</v>
      </c>
      <c r="L644" s="30">
        <f>IF(AND(B644=L$1),LOOKUP(9.99999999999999E+307,$L$2:L643)+1,"")</f>
        <v>449</v>
      </c>
      <c r="M644" s="30">
        <f>IF(AND(B644=M$1),LOOKUP(9.99999999999999E+307,$M$2:M643)+1,"")</f>
        <v>449</v>
      </c>
      <c r="N644" s="30">
        <f>IF(AND($B644=N$1),LOOKUP(9.99999999999999E+307,$N$2:N643)+1,"")</f>
        <v>449</v>
      </c>
      <c r="O644" s="30">
        <f>IF(AND($B644=O$1),LOOKUP(9.99999999999999E+307,$O$2:O643)+1,"")</f>
        <v>449</v>
      </c>
      <c r="P644" s="30">
        <f>IF(AND($B644=P$1),LOOKUP(9.99999999999999E+307,$P$2:P643)+1,"")</f>
        <v>449</v>
      </c>
      <c r="Q644" s="30">
        <f>IF(AND($B644=Q$1),LOOKUP(9.99999999999999E+307,$Q$2:Q643)+1,"")</f>
        <v>449</v>
      </c>
      <c r="R644" s="30">
        <f>IF(AND($B644=R$1),LOOKUP(9.99999999999999E+307,$R$2:R643)+1,"")</f>
        <v>449</v>
      </c>
      <c r="S644" s="314"/>
      <c r="T644" s="274"/>
      <c r="U644" s="274"/>
      <c r="Z644" s="258" t="str">
        <f t="shared" ref="Z644:Z707" si="73">IF(AC644=2,"นักเรียนซ้ำ","")</f>
        <v/>
      </c>
      <c r="AA644" s="258" t="str">
        <f t="shared" ref="AA644:AA707" si="74">IF(AB644=2,"เลขประจำตัวซ้ำ","")</f>
        <v/>
      </c>
      <c r="AB644" s="259">
        <f t="shared" si="68"/>
        <v>0</v>
      </c>
      <c r="AC644" s="259">
        <f t="shared" si="69"/>
        <v>1807</v>
      </c>
      <c r="AD644" s="260" t="str">
        <f t="shared" si="70"/>
        <v/>
      </c>
      <c r="AE644" s="253" t="str">
        <f t="shared" si="71"/>
        <v>-</v>
      </c>
    </row>
    <row r="645" spans="1:31" ht="20.100000000000001" customHeight="1" x14ac:dyDescent="0.5">
      <c r="A645" s="30">
        <v>643</v>
      </c>
      <c r="B645" s="238"/>
      <c r="C645" s="261"/>
      <c r="D645" s="261"/>
      <c r="E645" s="270"/>
      <c r="F645" s="270"/>
      <c r="G645" s="257" t="str">
        <f t="shared" si="72"/>
        <v/>
      </c>
      <c r="H645" s="30" t="str">
        <f>IF(AND(S645=H$1),LOOKUP(9.99999999999999E+307,$H$2:H644)+1,"")</f>
        <v/>
      </c>
      <c r="I645" s="30">
        <f>IF(AND(B645=I$1),LOOKUP(9.99999999999999E+307,$I$2:I644)+1,"")</f>
        <v>450</v>
      </c>
      <c r="J645" s="30">
        <f>IF(AND(B645=J$1),LOOKUP(9.99999999999999E+307,$J$2:J644)+1,"")</f>
        <v>450</v>
      </c>
      <c r="K645" s="30">
        <f>IF(AND(B645=K$1),LOOKUP(9.99999999999999E+307,$K$2:K644)+1,"")</f>
        <v>450</v>
      </c>
      <c r="L645" s="30">
        <f>IF(AND(B645=L$1),LOOKUP(9.99999999999999E+307,$L$2:L644)+1,"")</f>
        <v>450</v>
      </c>
      <c r="M645" s="30">
        <f>IF(AND(B645=M$1),LOOKUP(9.99999999999999E+307,$M$2:M644)+1,"")</f>
        <v>450</v>
      </c>
      <c r="N645" s="30">
        <f>IF(AND($B645=N$1),LOOKUP(9.99999999999999E+307,$N$2:N644)+1,"")</f>
        <v>450</v>
      </c>
      <c r="O645" s="30">
        <f>IF(AND($B645=O$1),LOOKUP(9.99999999999999E+307,$O$2:O644)+1,"")</f>
        <v>450</v>
      </c>
      <c r="P645" s="30">
        <f>IF(AND($B645=P$1),LOOKUP(9.99999999999999E+307,$P$2:P644)+1,"")</f>
        <v>450</v>
      </c>
      <c r="Q645" s="30">
        <f>IF(AND($B645=Q$1),LOOKUP(9.99999999999999E+307,$Q$2:Q644)+1,"")</f>
        <v>450</v>
      </c>
      <c r="R645" s="30">
        <f>IF(AND($B645=R$1),LOOKUP(9.99999999999999E+307,$R$2:R644)+1,"")</f>
        <v>450</v>
      </c>
      <c r="S645" s="314"/>
      <c r="T645" s="274"/>
      <c r="U645" s="274"/>
      <c r="Z645" s="258" t="str">
        <f t="shared" si="73"/>
        <v/>
      </c>
      <c r="AA645" s="258" t="str">
        <f t="shared" si="74"/>
        <v/>
      </c>
      <c r="AB645" s="259">
        <f t="shared" si="68"/>
        <v>0</v>
      </c>
      <c r="AC645" s="259">
        <f t="shared" si="69"/>
        <v>1807</v>
      </c>
      <c r="AD645" s="260" t="str">
        <f t="shared" si="70"/>
        <v/>
      </c>
      <c r="AE645" s="253" t="str">
        <f t="shared" si="71"/>
        <v>-</v>
      </c>
    </row>
    <row r="646" spans="1:31" ht="20.100000000000001" customHeight="1" x14ac:dyDescent="0.5">
      <c r="A646" s="30">
        <v>644</v>
      </c>
      <c r="B646" s="238"/>
      <c r="C646" s="261"/>
      <c r="D646" s="261"/>
      <c r="E646" s="270"/>
      <c r="F646" s="270"/>
      <c r="G646" s="257" t="str">
        <f t="shared" si="72"/>
        <v/>
      </c>
      <c r="H646" s="30" t="str">
        <f>IF(AND(S646=H$1),LOOKUP(9.99999999999999E+307,$H$2:H645)+1,"")</f>
        <v/>
      </c>
      <c r="I646" s="30">
        <f>IF(AND(B646=I$1),LOOKUP(9.99999999999999E+307,$I$2:I645)+1,"")</f>
        <v>451</v>
      </c>
      <c r="J646" s="30">
        <f>IF(AND(B646=J$1),LOOKUP(9.99999999999999E+307,$J$2:J645)+1,"")</f>
        <v>451</v>
      </c>
      <c r="K646" s="30">
        <f>IF(AND(B646=K$1),LOOKUP(9.99999999999999E+307,$K$2:K645)+1,"")</f>
        <v>451</v>
      </c>
      <c r="L646" s="30">
        <f>IF(AND(B646=L$1),LOOKUP(9.99999999999999E+307,$L$2:L645)+1,"")</f>
        <v>451</v>
      </c>
      <c r="M646" s="30">
        <f>IF(AND(B646=M$1),LOOKUP(9.99999999999999E+307,$M$2:M645)+1,"")</f>
        <v>451</v>
      </c>
      <c r="N646" s="30">
        <f>IF(AND($B646=N$1),LOOKUP(9.99999999999999E+307,$N$2:N645)+1,"")</f>
        <v>451</v>
      </c>
      <c r="O646" s="30">
        <f>IF(AND($B646=O$1),LOOKUP(9.99999999999999E+307,$O$2:O645)+1,"")</f>
        <v>451</v>
      </c>
      <c r="P646" s="30">
        <f>IF(AND($B646=P$1),LOOKUP(9.99999999999999E+307,$P$2:P645)+1,"")</f>
        <v>451</v>
      </c>
      <c r="Q646" s="30">
        <f>IF(AND($B646=Q$1),LOOKUP(9.99999999999999E+307,$Q$2:Q645)+1,"")</f>
        <v>451</v>
      </c>
      <c r="R646" s="30">
        <f>IF(AND($B646=R$1),LOOKUP(9.99999999999999E+307,$R$2:R645)+1,"")</f>
        <v>451</v>
      </c>
      <c r="S646" s="314"/>
      <c r="T646" s="274"/>
      <c r="U646" s="274"/>
      <c r="Z646" s="258" t="str">
        <f t="shared" si="73"/>
        <v/>
      </c>
      <c r="AA646" s="258" t="str">
        <f t="shared" si="74"/>
        <v/>
      </c>
      <c r="AB646" s="259">
        <f t="shared" si="68"/>
        <v>0</v>
      </c>
      <c r="AC646" s="259">
        <f t="shared" si="69"/>
        <v>1807</v>
      </c>
      <c r="AD646" s="260" t="str">
        <f t="shared" si="70"/>
        <v/>
      </c>
      <c r="AE646" s="253" t="str">
        <f t="shared" si="71"/>
        <v>-</v>
      </c>
    </row>
    <row r="647" spans="1:31" ht="20.100000000000001" customHeight="1" x14ac:dyDescent="0.5">
      <c r="A647" s="30">
        <v>645</v>
      </c>
      <c r="B647" s="238"/>
      <c r="C647" s="261"/>
      <c r="D647" s="261"/>
      <c r="E647" s="270"/>
      <c r="F647" s="270"/>
      <c r="G647" s="257" t="str">
        <f t="shared" si="72"/>
        <v/>
      </c>
      <c r="H647" s="30" t="str">
        <f>IF(AND(S647=H$1),LOOKUP(9.99999999999999E+307,$H$2:H646)+1,"")</f>
        <v/>
      </c>
      <c r="I647" s="30">
        <f>IF(AND(B647=I$1),LOOKUP(9.99999999999999E+307,$I$2:I646)+1,"")</f>
        <v>452</v>
      </c>
      <c r="J647" s="30">
        <f>IF(AND(B647=J$1),LOOKUP(9.99999999999999E+307,$J$2:J646)+1,"")</f>
        <v>452</v>
      </c>
      <c r="K647" s="30">
        <f>IF(AND(B647=K$1),LOOKUP(9.99999999999999E+307,$K$2:K646)+1,"")</f>
        <v>452</v>
      </c>
      <c r="L647" s="30">
        <f>IF(AND(B647=L$1),LOOKUP(9.99999999999999E+307,$L$2:L646)+1,"")</f>
        <v>452</v>
      </c>
      <c r="M647" s="30">
        <f>IF(AND(B647=M$1),LOOKUP(9.99999999999999E+307,$M$2:M646)+1,"")</f>
        <v>452</v>
      </c>
      <c r="N647" s="30">
        <f>IF(AND($B647=N$1),LOOKUP(9.99999999999999E+307,$N$2:N646)+1,"")</f>
        <v>452</v>
      </c>
      <c r="O647" s="30">
        <f>IF(AND($B647=O$1),LOOKUP(9.99999999999999E+307,$O$2:O646)+1,"")</f>
        <v>452</v>
      </c>
      <c r="P647" s="30">
        <f>IF(AND($B647=P$1),LOOKUP(9.99999999999999E+307,$P$2:P646)+1,"")</f>
        <v>452</v>
      </c>
      <c r="Q647" s="30">
        <f>IF(AND($B647=Q$1),LOOKUP(9.99999999999999E+307,$Q$2:Q646)+1,"")</f>
        <v>452</v>
      </c>
      <c r="R647" s="30">
        <f>IF(AND($B647=R$1),LOOKUP(9.99999999999999E+307,$R$2:R646)+1,"")</f>
        <v>452</v>
      </c>
      <c r="S647" s="314"/>
      <c r="T647" s="274"/>
      <c r="U647" s="274"/>
      <c r="Z647" s="258" t="str">
        <f t="shared" si="73"/>
        <v/>
      </c>
      <c r="AA647" s="258" t="str">
        <f t="shared" si="74"/>
        <v/>
      </c>
      <c r="AB647" s="259">
        <f t="shared" si="68"/>
        <v>0</v>
      </c>
      <c r="AC647" s="259">
        <f t="shared" si="69"/>
        <v>1807</v>
      </c>
      <c r="AD647" s="260" t="str">
        <f t="shared" si="70"/>
        <v/>
      </c>
      <c r="AE647" s="253" t="str">
        <f t="shared" si="71"/>
        <v>-</v>
      </c>
    </row>
    <row r="648" spans="1:31" ht="20.100000000000001" customHeight="1" x14ac:dyDescent="0.5">
      <c r="A648" s="30">
        <v>646</v>
      </c>
      <c r="B648" s="238"/>
      <c r="C648" s="261"/>
      <c r="D648" s="261"/>
      <c r="E648" s="270"/>
      <c r="F648" s="270"/>
      <c r="G648" s="257" t="str">
        <f t="shared" si="72"/>
        <v/>
      </c>
      <c r="H648" s="30" t="str">
        <f>IF(AND(S648=H$1),LOOKUP(9.99999999999999E+307,$H$2:H647)+1,"")</f>
        <v/>
      </c>
      <c r="I648" s="30">
        <f>IF(AND(B648=I$1),LOOKUP(9.99999999999999E+307,$I$2:I647)+1,"")</f>
        <v>453</v>
      </c>
      <c r="J648" s="30">
        <f>IF(AND(B648=J$1),LOOKUP(9.99999999999999E+307,$J$2:J647)+1,"")</f>
        <v>453</v>
      </c>
      <c r="K648" s="30">
        <f>IF(AND(B648=K$1),LOOKUP(9.99999999999999E+307,$K$2:K647)+1,"")</f>
        <v>453</v>
      </c>
      <c r="L648" s="30">
        <f>IF(AND(B648=L$1),LOOKUP(9.99999999999999E+307,$L$2:L647)+1,"")</f>
        <v>453</v>
      </c>
      <c r="M648" s="30">
        <f>IF(AND(B648=M$1),LOOKUP(9.99999999999999E+307,$M$2:M647)+1,"")</f>
        <v>453</v>
      </c>
      <c r="N648" s="30">
        <f>IF(AND($B648=N$1),LOOKUP(9.99999999999999E+307,$N$2:N647)+1,"")</f>
        <v>453</v>
      </c>
      <c r="O648" s="30">
        <f>IF(AND($B648=O$1),LOOKUP(9.99999999999999E+307,$O$2:O647)+1,"")</f>
        <v>453</v>
      </c>
      <c r="P648" s="30">
        <f>IF(AND($B648=P$1),LOOKUP(9.99999999999999E+307,$P$2:P647)+1,"")</f>
        <v>453</v>
      </c>
      <c r="Q648" s="30">
        <f>IF(AND($B648=Q$1),LOOKUP(9.99999999999999E+307,$Q$2:Q647)+1,"")</f>
        <v>453</v>
      </c>
      <c r="R648" s="30">
        <f>IF(AND($B648=R$1),LOOKUP(9.99999999999999E+307,$R$2:R647)+1,"")</f>
        <v>453</v>
      </c>
      <c r="S648" s="314"/>
      <c r="T648" s="274"/>
      <c r="U648" s="274"/>
      <c r="Z648" s="258" t="str">
        <f t="shared" si="73"/>
        <v/>
      </c>
      <c r="AA648" s="258" t="str">
        <f t="shared" si="74"/>
        <v/>
      </c>
      <c r="AB648" s="259">
        <f t="shared" si="68"/>
        <v>0</v>
      </c>
      <c r="AC648" s="259">
        <f t="shared" si="69"/>
        <v>1807</v>
      </c>
      <c r="AD648" s="260" t="str">
        <f t="shared" si="70"/>
        <v/>
      </c>
      <c r="AE648" s="253" t="str">
        <f t="shared" si="71"/>
        <v>-</v>
      </c>
    </row>
    <row r="649" spans="1:31" ht="20.100000000000001" customHeight="1" x14ac:dyDescent="0.5">
      <c r="A649" s="30">
        <v>647</v>
      </c>
      <c r="B649" s="238"/>
      <c r="C649" s="261"/>
      <c r="D649" s="261"/>
      <c r="E649" s="270"/>
      <c r="F649" s="270"/>
      <c r="G649" s="257" t="str">
        <f t="shared" si="72"/>
        <v/>
      </c>
      <c r="H649" s="30" t="str">
        <f>IF(AND(S649=H$1),LOOKUP(9.99999999999999E+307,$H$2:H648)+1,"")</f>
        <v/>
      </c>
      <c r="I649" s="30">
        <f>IF(AND(B649=I$1),LOOKUP(9.99999999999999E+307,$I$2:I648)+1,"")</f>
        <v>454</v>
      </c>
      <c r="J649" s="30">
        <f>IF(AND(B649=J$1),LOOKUP(9.99999999999999E+307,$J$2:J648)+1,"")</f>
        <v>454</v>
      </c>
      <c r="K649" s="30">
        <f>IF(AND(B649=K$1),LOOKUP(9.99999999999999E+307,$K$2:K648)+1,"")</f>
        <v>454</v>
      </c>
      <c r="L649" s="30">
        <f>IF(AND(B649=L$1),LOOKUP(9.99999999999999E+307,$L$2:L648)+1,"")</f>
        <v>454</v>
      </c>
      <c r="M649" s="30">
        <f>IF(AND(B649=M$1),LOOKUP(9.99999999999999E+307,$M$2:M648)+1,"")</f>
        <v>454</v>
      </c>
      <c r="N649" s="30">
        <f>IF(AND($B649=N$1),LOOKUP(9.99999999999999E+307,$N$2:N648)+1,"")</f>
        <v>454</v>
      </c>
      <c r="O649" s="30">
        <f>IF(AND($B649=O$1),LOOKUP(9.99999999999999E+307,$O$2:O648)+1,"")</f>
        <v>454</v>
      </c>
      <c r="P649" s="30">
        <f>IF(AND($B649=P$1),LOOKUP(9.99999999999999E+307,$P$2:P648)+1,"")</f>
        <v>454</v>
      </c>
      <c r="Q649" s="30">
        <f>IF(AND($B649=Q$1),LOOKUP(9.99999999999999E+307,$Q$2:Q648)+1,"")</f>
        <v>454</v>
      </c>
      <c r="R649" s="30">
        <f>IF(AND($B649=R$1),LOOKUP(9.99999999999999E+307,$R$2:R648)+1,"")</f>
        <v>454</v>
      </c>
      <c r="S649" s="314"/>
      <c r="T649" s="274"/>
      <c r="U649" s="274"/>
      <c r="Z649" s="258" t="str">
        <f t="shared" si="73"/>
        <v/>
      </c>
      <c r="AA649" s="258" t="str">
        <f t="shared" si="74"/>
        <v/>
      </c>
      <c r="AB649" s="259">
        <f t="shared" si="68"/>
        <v>0</v>
      </c>
      <c r="AC649" s="259">
        <f t="shared" si="69"/>
        <v>1807</v>
      </c>
      <c r="AD649" s="260" t="str">
        <f t="shared" si="70"/>
        <v/>
      </c>
      <c r="AE649" s="253" t="str">
        <f t="shared" si="71"/>
        <v>-</v>
      </c>
    </row>
    <row r="650" spans="1:31" ht="20.100000000000001" customHeight="1" x14ac:dyDescent="0.5">
      <c r="A650" s="30">
        <v>648</v>
      </c>
      <c r="B650" s="238"/>
      <c r="C650" s="261"/>
      <c r="D650" s="261"/>
      <c r="E650" s="270"/>
      <c r="F650" s="270"/>
      <c r="G650" s="257" t="str">
        <f t="shared" si="72"/>
        <v/>
      </c>
      <c r="H650" s="30" t="str">
        <f>IF(AND(S650=H$1),LOOKUP(9.99999999999999E+307,$H$2:H649)+1,"")</f>
        <v/>
      </c>
      <c r="I650" s="30">
        <f>IF(AND(B650=I$1),LOOKUP(9.99999999999999E+307,$I$2:I649)+1,"")</f>
        <v>455</v>
      </c>
      <c r="J650" s="30">
        <f>IF(AND(B650=J$1),LOOKUP(9.99999999999999E+307,$J$2:J649)+1,"")</f>
        <v>455</v>
      </c>
      <c r="K650" s="30">
        <f>IF(AND(B650=K$1),LOOKUP(9.99999999999999E+307,$K$2:K649)+1,"")</f>
        <v>455</v>
      </c>
      <c r="L650" s="30">
        <f>IF(AND(B650=L$1),LOOKUP(9.99999999999999E+307,$L$2:L649)+1,"")</f>
        <v>455</v>
      </c>
      <c r="M650" s="30">
        <f>IF(AND(B650=M$1),LOOKUP(9.99999999999999E+307,$M$2:M649)+1,"")</f>
        <v>455</v>
      </c>
      <c r="N650" s="30">
        <f>IF(AND($B650=N$1),LOOKUP(9.99999999999999E+307,$N$2:N649)+1,"")</f>
        <v>455</v>
      </c>
      <c r="O650" s="30">
        <f>IF(AND($B650=O$1),LOOKUP(9.99999999999999E+307,$O$2:O649)+1,"")</f>
        <v>455</v>
      </c>
      <c r="P650" s="30">
        <f>IF(AND($B650=P$1),LOOKUP(9.99999999999999E+307,$P$2:P649)+1,"")</f>
        <v>455</v>
      </c>
      <c r="Q650" s="30">
        <f>IF(AND($B650=Q$1),LOOKUP(9.99999999999999E+307,$Q$2:Q649)+1,"")</f>
        <v>455</v>
      </c>
      <c r="R650" s="30">
        <f>IF(AND($B650=R$1),LOOKUP(9.99999999999999E+307,$R$2:R649)+1,"")</f>
        <v>455</v>
      </c>
      <c r="S650" s="314"/>
      <c r="T650" s="274"/>
      <c r="U650" s="274"/>
      <c r="Z650" s="258" t="str">
        <f t="shared" si="73"/>
        <v/>
      </c>
      <c r="AA650" s="258" t="str">
        <f t="shared" si="74"/>
        <v/>
      </c>
      <c r="AB650" s="259">
        <f t="shared" si="68"/>
        <v>0</v>
      </c>
      <c r="AC650" s="259">
        <f t="shared" si="69"/>
        <v>1807</v>
      </c>
      <c r="AD650" s="260" t="str">
        <f t="shared" si="70"/>
        <v/>
      </c>
      <c r="AE650" s="253" t="str">
        <f t="shared" si="71"/>
        <v>-</v>
      </c>
    </row>
    <row r="651" spans="1:31" ht="20.100000000000001" customHeight="1" x14ac:dyDescent="0.5">
      <c r="A651" s="30">
        <v>649</v>
      </c>
      <c r="B651" s="238"/>
      <c r="C651" s="261"/>
      <c r="D651" s="261"/>
      <c r="E651" s="270"/>
      <c r="F651" s="270"/>
      <c r="G651" s="257" t="str">
        <f t="shared" si="72"/>
        <v/>
      </c>
      <c r="H651" s="30" t="str">
        <f>IF(AND(S651=H$1),LOOKUP(9.99999999999999E+307,$H$2:H650)+1,"")</f>
        <v/>
      </c>
      <c r="I651" s="30">
        <f>IF(AND(B651=I$1),LOOKUP(9.99999999999999E+307,$I$2:I650)+1,"")</f>
        <v>456</v>
      </c>
      <c r="J651" s="30">
        <f>IF(AND(B651=J$1),LOOKUP(9.99999999999999E+307,$J$2:J650)+1,"")</f>
        <v>456</v>
      </c>
      <c r="K651" s="30">
        <f>IF(AND(B651=K$1),LOOKUP(9.99999999999999E+307,$K$2:K650)+1,"")</f>
        <v>456</v>
      </c>
      <c r="L651" s="30">
        <f>IF(AND(B651=L$1),LOOKUP(9.99999999999999E+307,$L$2:L650)+1,"")</f>
        <v>456</v>
      </c>
      <c r="M651" s="30">
        <f>IF(AND(B651=M$1),LOOKUP(9.99999999999999E+307,$M$2:M650)+1,"")</f>
        <v>456</v>
      </c>
      <c r="N651" s="30">
        <f>IF(AND($B651=N$1),LOOKUP(9.99999999999999E+307,$N$2:N650)+1,"")</f>
        <v>456</v>
      </c>
      <c r="O651" s="30">
        <f>IF(AND($B651=O$1),LOOKUP(9.99999999999999E+307,$O$2:O650)+1,"")</f>
        <v>456</v>
      </c>
      <c r="P651" s="30">
        <f>IF(AND($B651=P$1),LOOKUP(9.99999999999999E+307,$P$2:P650)+1,"")</f>
        <v>456</v>
      </c>
      <c r="Q651" s="30">
        <f>IF(AND($B651=Q$1),LOOKUP(9.99999999999999E+307,$Q$2:Q650)+1,"")</f>
        <v>456</v>
      </c>
      <c r="R651" s="30">
        <f>IF(AND($B651=R$1),LOOKUP(9.99999999999999E+307,$R$2:R650)+1,"")</f>
        <v>456</v>
      </c>
      <c r="S651" s="314"/>
      <c r="T651" s="274"/>
      <c r="U651" s="274"/>
      <c r="Z651" s="258" t="str">
        <f t="shared" si="73"/>
        <v/>
      </c>
      <c r="AA651" s="258" t="str">
        <f t="shared" si="74"/>
        <v/>
      </c>
      <c r="AB651" s="259">
        <f t="shared" si="68"/>
        <v>0</v>
      </c>
      <c r="AC651" s="259">
        <f t="shared" si="69"/>
        <v>1807</v>
      </c>
      <c r="AD651" s="260" t="str">
        <f t="shared" si="70"/>
        <v/>
      </c>
      <c r="AE651" s="253" t="str">
        <f t="shared" si="71"/>
        <v>-</v>
      </c>
    </row>
    <row r="652" spans="1:31" ht="20.100000000000001" customHeight="1" x14ac:dyDescent="0.5">
      <c r="A652" s="30">
        <v>650</v>
      </c>
      <c r="B652" s="238"/>
      <c r="C652" s="261"/>
      <c r="D652" s="261"/>
      <c r="E652" s="270"/>
      <c r="F652" s="270"/>
      <c r="G652" s="257" t="str">
        <f t="shared" si="72"/>
        <v/>
      </c>
      <c r="H652" s="30" t="str">
        <f>IF(AND(S652=H$1),LOOKUP(9.99999999999999E+307,$H$2:H651)+1,"")</f>
        <v/>
      </c>
      <c r="I652" s="30">
        <f>IF(AND(B652=I$1),LOOKUP(9.99999999999999E+307,$I$2:I651)+1,"")</f>
        <v>457</v>
      </c>
      <c r="J652" s="30">
        <f>IF(AND(B652=J$1),LOOKUP(9.99999999999999E+307,$J$2:J651)+1,"")</f>
        <v>457</v>
      </c>
      <c r="K652" s="30">
        <f>IF(AND(B652=K$1),LOOKUP(9.99999999999999E+307,$K$2:K651)+1,"")</f>
        <v>457</v>
      </c>
      <c r="L652" s="30">
        <f>IF(AND(B652=L$1),LOOKUP(9.99999999999999E+307,$L$2:L651)+1,"")</f>
        <v>457</v>
      </c>
      <c r="M652" s="30">
        <f>IF(AND(B652=M$1),LOOKUP(9.99999999999999E+307,$M$2:M651)+1,"")</f>
        <v>457</v>
      </c>
      <c r="N652" s="30">
        <f>IF(AND($B652=N$1),LOOKUP(9.99999999999999E+307,$N$2:N651)+1,"")</f>
        <v>457</v>
      </c>
      <c r="O652" s="30">
        <f>IF(AND($B652=O$1),LOOKUP(9.99999999999999E+307,$O$2:O651)+1,"")</f>
        <v>457</v>
      </c>
      <c r="P652" s="30">
        <f>IF(AND($B652=P$1),LOOKUP(9.99999999999999E+307,$P$2:P651)+1,"")</f>
        <v>457</v>
      </c>
      <c r="Q652" s="30">
        <f>IF(AND($B652=Q$1),LOOKUP(9.99999999999999E+307,$Q$2:Q651)+1,"")</f>
        <v>457</v>
      </c>
      <c r="R652" s="30">
        <f>IF(AND($B652=R$1),LOOKUP(9.99999999999999E+307,$R$2:R651)+1,"")</f>
        <v>457</v>
      </c>
      <c r="S652" s="314"/>
      <c r="T652" s="274"/>
      <c r="U652" s="274"/>
      <c r="Z652" s="258" t="str">
        <f t="shared" si="73"/>
        <v/>
      </c>
      <c r="AA652" s="258" t="str">
        <f t="shared" si="74"/>
        <v/>
      </c>
      <c r="AB652" s="259">
        <f t="shared" si="68"/>
        <v>0</v>
      </c>
      <c r="AC652" s="259">
        <f t="shared" si="69"/>
        <v>1807</v>
      </c>
      <c r="AD652" s="260" t="str">
        <f t="shared" si="70"/>
        <v/>
      </c>
      <c r="AE652" s="253" t="str">
        <f t="shared" si="71"/>
        <v>-</v>
      </c>
    </row>
    <row r="653" spans="1:31" ht="20.100000000000001" customHeight="1" x14ac:dyDescent="0.5">
      <c r="A653" s="30">
        <v>651</v>
      </c>
      <c r="B653" s="238"/>
      <c r="C653" s="261"/>
      <c r="D653" s="261"/>
      <c r="E653" s="270"/>
      <c r="F653" s="270"/>
      <c r="G653" s="257" t="str">
        <f t="shared" si="72"/>
        <v/>
      </c>
      <c r="H653" s="30" t="str">
        <f>IF(AND(S653=H$1),LOOKUP(9.99999999999999E+307,$H$2:H652)+1,"")</f>
        <v/>
      </c>
      <c r="I653" s="30">
        <f>IF(AND(B653=I$1),LOOKUP(9.99999999999999E+307,$I$2:I652)+1,"")</f>
        <v>458</v>
      </c>
      <c r="J653" s="30">
        <f>IF(AND(B653=J$1),LOOKUP(9.99999999999999E+307,$J$2:J652)+1,"")</f>
        <v>458</v>
      </c>
      <c r="K653" s="30">
        <f>IF(AND(B653=K$1),LOOKUP(9.99999999999999E+307,$K$2:K652)+1,"")</f>
        <v>458</v>
      </c>
      <c r="L653" s="30">
        <f>IF(AND(B653=L$1),LOOKUP(9.99999999999999E+307,$L$2:L652)+1,"")</f>
        <v>458</v>
      </c>
      <c r="M653" s="30">
        <f>IF(AND(B653=M$1),LOOKUP(9.99999999999999E+307,$M$2:M652)+1,"")</f>
        <v>458</v>
      </c>
      <c r="N653" s="30">
        <f>IF(AND($B653=N$1),LOOKUP(9.99999999999999E+307,$N$2:N652)+1,"")</f>
        <v>458</v>
      </c>
      <c r="O653" s="30">
        <f>IF(AND($B653=O$1),LOOKUP(9.99999999999999E+307,$O$2:O652)+1,"")</f>
        <v>458</v>
      </c>
      <c r="P653" s="30">
        <f>IF(AND($B653=P$1),LOOKUP(9.99999999999999E+307,$P$2:P652)+1,"")</f>
        <v>458</v>
      </c>
      <c r="Q653" s="30">
        <f>IF(AND($B653=Q$1),LOOKUP(9.99999999999999E+307,$Q$2:Q652)+1,"")</f>
        <v>458</v>
      </c>
      <c r="R653" s="30">
        <f>IF(AND($B653=R$1),LOOKUP(9.99999999999999E+307,$R$2:R652)+1,"")</f>
        <v>458</v>
      </c>
      <c r="S653" s="314"/>
      <c r="T653" s="274"/>
      <c r="U653" s="274"/>
      <c r="Z653" s="258" t="str">
        <f t="shared" si="73"/>
        <v/>
      </c>
      <c r="AA653" s="258" t="str">
        <f t="shared" si="74"/>
        <v/>
      </c>
      <c r="AB653" s="259">
        <f t="shared" si="68"/>
        <v>0</v>
      </c>
      <c r="AC653" s="259">
        <f t="shared" si="69"/>
        <v>1807</v>
      </c>
      <c r="AD653" s="260" t="str">
        <f t="shared" si="70"/>
        <v/>
      </c>
      <c r="AE653" s="253" t="str">
        <f t="shared" si="71"/>
        <v>-</v>
      </c>
    </row>
    <row r="654" spans="1:31" ht="20.100000000000001" customHeight="1" x14ac:dyDescent="0.5">
      <c r="A654" s="30">
        <v>652</v>
      </c>
      <c r="B654" s="238"/>
      <c r="C654" s="261"/>
      <c r="D654" s="261"/>
      <c r="E654" s="270"/>
      <c r="F654" s="270"/>
      <c r="G654" s="257" t="str">
        <f t="shared" si="72"/>
        <v/>
      </c>
      <c r="H654" s="30" t="str">
        <f>IF(AND(S654=H$1),LOOKUP(9.99999999999999E+307,$H$2:H653)+1,"")</f>
        <v/>
      </c>
      <c r="I654" s="30">
        <f>IF(AND(B654=I$1),LOOKUP(9.99999999999999E+307,$I$2:I653)+1,"")</f>
        <v>459</v>
      </c>
      <c r="J654" s="30">
        <f>IF(AND(B654=J$1),LOOKUP(9.99999999999999E+307,$J$2:J653)+1,"")</f>
        <v>459</v>
      </c>
      <c r="K654" s="30">
        <f>IF(AND(B654=K$1),LOOKUP(9.99999999999999E+307,$K$2:K653)+1,"")</f>
        <v>459</v>
      </c>
      <c r="L654" s="30">
        <f>IF(AND(B654=L$1),LOOKUP(9.99999999999999E+307,$L$2:L653)+1,"")</f>
        <v>459</v>
      </c>
      <c r="M654" s="30">
        <f>IF(AND(B654=M$1),LOOKUP(9.99999999999999E+307,$M$2:M653)+1,"")</f>
        <v>459</v>
      </c>
      <c r="N654" s="30">
        <f>IF(AND($B654=N$1),LOOKUP(9.99999999999999E+307,$N$2:N653)+1,"")</f>
        <v>459</v>
      </c>
      <c r="O654" s="30">
        <f>IF(AND($B654=O$1),LOOKUP(9.99999999999999E+307,$O$2:O653)+1,"")</f>
        <v>459</v>
      </c>
      <c r="P654" s="30">
        <f>IF(AND($B654=P$1),LOOKUP(9.99999999999999E+307,$P$2:P653)+1,"")</f>
        <v>459</v>
      </c>
      <c r="Q654" s="30">
        <f>IF(AND($B654=Q$1),LOOKUP(9.99999999999999E+307,$Q$2:Q653)+1,"")</f>
        <v>459</v>
      </c>
      <c r="R654" s="30">
        <f>IF(AND($B654=R$1),LOOKUP(9.99999999999999E+307,$R$2:R653)+1,"")</f>
        <v>459</v>
      </c>
      <c r="S654" s="314"/>
      <c r="T654" s="274"/>
      <c r="U654" s="274"/>
      <c r="Z654" s="258" t="str">
        <f t="shared" si="73"/>
        <v/>
      </c>
      <c r="AA654" s="258" t="str">
        <f t="shared" si="74"/>
        <v/>
      </c>
      <c r="AB654" s="259">
        <f t="shared" si="68"/>
        <v>0</v>
      </c>
      <c r="AC654" s="259">
        <f t="shared" si="69"/>
        <v>1807</v>
      </c>
      <c r="AD654" s="260" t="str">
        <f t="shared" si="70"/>
        <v/>
      </c>
      <c r="AE654" s="253" t="str">
        <f t="shared" si="71"/>
        <v>-</v>
      </c>
    </row>
    <row r="655" spans="1:31" ht="20.100000000000001" customHeight="1" x14ac:dyDescent="0.5">
      <c r="A655" s="30">
        <v>653</v>
      </c>
      <c r="B655" s="238"/>
      <c r="C655" s="261"/>
      <c r="D655" s="261"/>
      <c r="E655" s="270"/>
      <c r="F655" s="270"/>
      <c r="G655" s="257" t="str">
        <f t="shared" si="72"/>
        <v/>
      </c>
      <c r="H655" s="30" t="str">
        <f>IF(AND(S655=H$1),LOOKUP(9.99999999999999E+307,$H$2:H654)+1,"")</f>
        <v/>
      </c>
      <c r="I655" s="30">
        <f>IF(AND(B655=I$1),LOOKUP(9.99999999999999E+307,$I$2:I654)+1,"")</f>
        <v>460</v>
      </c>
      <c r="J655" s="30">
        <f>IF(AND(B655=J$1),LOOKUP(9.99999999999999E+307,$J$2:J654)+1,"")</f>
        <v>460</v>
      </c>
      <c r="K655" s="30">
        <f>IF(AND(B655=K$1),LOOKUP(9.99999999999999E+307,$K$2:K654)+1,"")</f>
        <v>460</v>
      </c>
      <c r="L655" s="30">
        <f>IF(AND(B655=L$1),LOOKUP(9.99999999999999E+307,$L$2:L654)+1,"")</f>
        <v>460</v>
      </c>
      <c r="M655" s="30">
        <f>IF(AND(B655=M$1),LOOKUP(9.99999999999999E+307,$M$2:M654)+1,"")</f>
        <v>460</v>
      </c>
      <c r="N655" s="30">
        <f>IF(AND($B655=N$1),LOOKUP(9.99999999999999E+307,$N$2:N654)+1,"")</f>
        <v>460</v>
      </c>
      <c r="O655" s="30">
        <f>IF(AND($B655=O$1),LOOKUP(9.99999999999999E+307,$O$2:O654)+1,"")</f>
        <v>460</v>
      </c>
      <c r="P655" s="30">
        <f>IF(AND($B655=P$1),LOOKUP(9.99999999999999E+307,$P$2:P654)+1,"")</f>
        <v>460</v>
      </c>
      <c r="Q655" s="30">
        <f>IF(AND($B655=Q$1),LOOKUP(9.99999999999999E+307,$Q$2:Q654)+1,"")</f>
        <v>460</v>
      </c>
      <c r="R655" s="30">
        <f>IF(AND($B655=R$1),LOOKUP(9.99999999999999E+307,$R$2:R654)+1,"")</f>
        <v>460</v>
      </c>
      <c r="S655" s="314"/>
      <c r="T655" s="274"/>
      <c r="U655" s="274"/>
      <c r="Z655" s="258" t="str">
        <f t="shared" si="73"/>
        <v/>
      </c>
      <c r="AA655" s="258" t="str">
        <f t="shared" si="74"/>
        <v/>
      </c>
      <c r="AB655" s="259">
        <f t="shared" si="68"/>
        <v>0</v>
      </c>
      <c r="AC655" s="259">
        <f t="shared" si="69"/>
        <v>1807</v>
      </c>
      <c r="AD655" s="260" t="str">
        <f t="shared" si="70"/>
        <v/>
      </c>
      <c r="AE655" s="253" t="str">
        <f t="shared" si="71"/>
        <v>-</v>
      </c>
    </row>
    <row r="656" spans="1:31" ht="20.100000000000001" customHeight="1" x14ac:dyDescent="0.5">
      <c r="A656" s="30">
        <v>654</v>
      </c>
      <c r="B656" s="238"/>
      <c r="C656" s="261"/>
      <c r="D656" s="261"/>
      <c r="E656" s="270"/>
      <c r="F656" s="270"/>
      <c r="G656" s="257" t="str">
        <f t="shared" si="72"/>
        <v/>
      </c>
      <c r="H656" s="30" t="str">
        <f>IF(AND(S656=H$1),LOOKUP(9.99999999999999E+307,$H$2:H655)+1,"")</f>
        <v/>
      </c>
      <c r="I656" s="30">
        <f>IF(AND(B656=I$1),LOOKUP(9.99999999999999E+307,$I$2:I655)+1,"")</f>
        <v>461</v>
      </c>
      <c r="J656" s="30">
        <f>IF(AND(B656=J$1),LOOKUP(9.99999999999999E+307,$J$2:J655)+1,"")</f>
        <v>461</v>
      </c>
      <c r="K656" s="30">
        <f>IF(AND(B656=K$1),LOOKUP(9.99999999999999E+307,$K$2:K655)+1,"")</f>
        <v>461</v>
      </c>
      <c r="L656" s="30">
        <f>IF(AND(B656=L$1),LOOKUP(9.99999999999999E+307,$L$2:L655)+1,"")</f>
        <v>461</v>
      </c>
      <c r="M656" s="30">
        <f>IF(AND(B656=M$1),LOOKUP(9.99999999999999E+307,$M$2:M655)+1,"")</f>
        <v>461</v>
      </c>
      <c r="N656" s="30">
        <f>IF(AND($B656=N$1),LOOKUP(9.99999999999999E+307,$N$2:N655)+1,"")</f>
        <v>461</v>
      </c>
      <c r="O656" s="30">
        <f>IF(AND($B656=O$1),LOOKUP(9.99999999999999E+307,$O$2:O655)+1,"")</f>
        <v>461</v>
      </c>
      <c r="P656" s="30">
        <f>IF(AND($B656=P$1),LOOKUP(9.99999999999999E+307,$P$2:P655)+1,"")</f>
        <v>461</v>
      </c>
      <c r="Q656" s="30">
        <f>IF(AND($B656=Q$1),LOOKUP(9.99999999999999E+307,$Q$2:Q655)+1,"")</f>
        <v>461</v>
      </c>
      <c r="R656" s="30">
        <f>IF(AND($B656=R$1),LOOKUP(9.99999999999999E+307,$R$2:R655)+1,"")</f>
        <v>461</v>
      </c>
      <c r="S656" s="314"/>
      <c r="T656" s="274"/>
      <c r="U656" s="274"/>
      <c r="Z656" s="258" t="str">
        <f t="shared" si="73"/>
        <v/>
      </c>
      <c r="AA656" s="258" t="str">
        <f t="shared" si="74"/>
        <v/>
      </c>
      <c r="AB656" s="259">
        <f t="shared" si="68"/>
        <v>0</v>
      </c>
      <c r="AC656" s="259">
        <f t="shared" si="69"/>
        <v>1807</v>
      </c>
      <c r="AD656" s="260" t="str">
        <f t="shared" si="70"/>
        <v/>
      </c>
      <c r="AE656" s="253" t="str">
        <f t="shared" si="71"/>
        <v>-</v>
      </c>
    </row>
    <row r="657" spans="1:31" ht="20.100000000000001" customHeight="1" x14ac:dyDescent="0.5">
      <c r="A657" s="30">
        <v>655</v>
      </c>
      <c r="B657" s="238"/>
      <c r="C657" s="261"/>
      <c r="D657" s="261"/>
      <c r="E657" s="270"/>
      <c r="F657" s="270"/>
      <c r="G657" s="257" t="str">
        <f t="shared" si="72"/>
        <v/>
      </c>
      <c r="H657" s="30" t="str">
        <f>IF(AND(S657=H$1),LOOKUP(9.99999999999999E+307,$H$2:H656)+1,"")</f>
        <v/>
      </c>
      <c r="I657" s="30">
        <f>IF(AND(B657=I$1),LOOKUP(9.99999999999999E+307,$I$2:I656)+1,"")</f>
        <v>462</v>
      </c>
      <c r="J657" s="30">
        <f>IF(AND(B657=J$1),LOOKUP(9.99999999999999E+307,$J$2:J656)+1,"")</f>
        <v>462</v>
      </c>
      <c r="K657" s="30">
        <f>IF(AND(B657=K$1),LOOKUP(9.99999999999999E+307,$K$2:K656)+1,"")</f>
        <v>462</v>
      </c>
      <c r="L657" s="30">
        <f>IF(AND(B657=L$1),LOOKUP(9.99999999999999E+307,$L$2:L656)+1,"")</f>
        <v>462</v>
      </c>
      <c r="M657" s="30">
        <f>IF(AND(B657=M$1),LOOKUP(9.99999999999999E+307,$M$2:M656)+1,"")</f>
        <v>462</v>
      </c>
      <c r="N657" s="30">
        <f>IF(AND($B657=N$1),LOOKUP(9.99999999999999E+307,$N$2:N656)+1,"")</f>
        <v>462</v>
      </c>
      <c r="O657" s="30">
        <f>IF(AND($B657=O$1),LOOKUP(9.99999999999999E+307,$O$2:O656)+1,"")</f>
        <v>462</v>
      </c>
      <c r="P657" s="30">
        <f>IF(AND($B657=P$1),LOOKUP(9.99999999999999E+307,$P$2:P656)+1,"")</f>
        <v>462</v>
      </c>
      <c r="Q657" s="30">
        <f>IF(AND($B657=Q$1),LOOKUP(9.99999999999999E+307,$Q$2:Q656)+1,"")</f>
        <v>462</v>
      </c>
      <c r="R657" s="30">
        <f>IF(AND($B657=R$1),LOOKUP(9.99999999999999E+307,$R$2:R656)+1,"")</f>
        <v>462</v>
      </c>
      <c r="S657" s="314"/>
      <c r="T657" s="274"/>
      <c r="U657" s="274"/>
      <c r="Z657" s="258" t="str">
        <f t="shared" si="73"/>
        <v/>
      </c>
      <c r="AA657" s="258" t="str">
        <f t="shared" si="74"/>
        <v/>
      </c>
      <c r="AB657" s="259">
        <f t="shared" si="68"/>
        <v>0</v>
      </c>
      <c r="AC657" s="259">
        <f t="shared" si="69"/>
        <v>1807</v>
      </c>
      <c r="AD657" s="260" t="str">
        <f t="shared" si="70"/>
        <v/>
      </c>
      <c r="AE657" s="253" t="str">
        <f t="shared" si="71"/>
        <v>-</v>
      </c>
    </row>
    <row r="658" spans="1:31" ht="20.100000000000001" customHeight="1" x14ac:dyDescent="0.5">
      <c r="A658" s="30">
        <v>656</v>
      </c>
      <c r="B658" s="238"/>
      <c r="C658" s="261"/>
      <c r="D658" s="261"/>
      <c r="E658" s="270"/>
      <c r="F658" s="270"/>
      <c r="G658" s="257" t="str">
        <f t="shared" si="72"/>
        <v/>
      </c>
      <c r="H658" s="30" t="str">
        <f>IF(AND(S658=H$1),LOOKUP(9.99999999999999E+307,$H$2:H657)+1,"")</f>
        <v/>
      </c>
      <c r="I658" s="30">
        <f>IF(AND(B658=I$1),LOOKUP(9.99999999999999E+307,$I$2:I657)+1,"")</f>
        <v>463</v>
      </c>
      <c r="J658" s="30">
        <f>IF(AND(B658=J$1),LOOKUP(9.99999999999999E+307,$J$2:J657)+1,"")</f>
        <v>463</v>
      </c>
      <c r="K658" s="30">
        <f>IF(AND(B658=K$1),LOOKUP(9.99999999999999E+307,$K$2:K657)+1,"")</f>
        <v>463</v>
      </c>
      <c r="L658" s="30">
        <f>IF(AND(B658=L$1),LOOKUP(9.99999999999999E+307,$L$2:L657)+1,"")</f>
        <v>463</v>
      </c>
      <c r="M658" s="30">
        <f>IF(AND(B658=M$1),LOOKUP(9.99999999999999E+307,$M$2:M657)+1,"")</f>
        <v>463</v>
      </c>
      <c r="N658" s="30">
        <f>IF(AND($B658=N$1),LOOKUP(9.99999999999999E+307,$N$2:N657)+1,"")</f>
        <v>463</v>
      </c>
      <c r="O658" s="30">
        <f>IF(AND($B658=O$1),LOOKUP(9.99999999999999E+307,$O$2:O657)+1,"")</f>
        <v>463</v>
      </c>
      <c r="P658" s="30">
        <f>IF(AND($B658=P$1),LOOKUP(9.99999999999999E+307,$P$2:P657)+1,"")</f>
        <v>463</v>
      </c>
      <c r="Q658" s="30">
        <f>IF(AND($B658=Q$1),LOOKUP(9.99999999999999E+307,$Q$2:Q657)+1,"")</f>
        <v>463</v>
      </c>
      <c r="R658" s="30">
        <f>IF(AND($B658=R$1),LOOKUP(9.99999999999999E+307,$R$2:R657)+1,"")</f>
        <v>463</v>
      </c>
      <c r="S658" s="314"/>
      <c r="T658" s="274"/>
      <c r="U658" s="274"/>
      <c r="Z658" s="258" t="str">
        <f t="shared" si="73"/>
        <v/>
      </c>
      <c r="AA658" s="258" t="str">
        <f t="shared" si="74"/>
        <v/>
      </c>
      <c r="AB658" s="259">
        <f t="shared" si="68"/>
        <v>0</v>
      </c>
      <c r="AC658" s="259">
        <f t="shared" si="69"/>
        <v>1807</v>
      </c>
      <c r="AD658" s="260" t="str">
        <f t="shared" si="70"/>
        <v/>
      </c>
      <c r="AE658" s="253" t="str">
        <f t="shared" si="71"/>
        <v>-</v>
      </c>
    </row>
    <row r="659" spans="1:31" ht="20.100000000000001" customHeight="1" x14ac:dyDescent="0.5">
      <c r="A659" s="30">
        <v>657</v>
      </c>
      <c r="B659" s="238"/>
      <c r="C659" s="261"/>
      <c r="D659" s="261"/>
      <c r="E659" s="270"/>
      <c r="F659" s="270"/>
      <c r="G659" s="257" t="str">
        <f t="shared" si="72"/>
        <v/>
      </c>
      <c r="H659" s="30" t="str">
        <f>IF(AND(S659=H$1),LOOKUP(9.99999999999999E+307,$H$2:H658)+1,"")</f>
        <v/>
      </c>
      <c r="I659" s="30">
        <f>IF(AND(B659=I$1),LOOKUP(9.99999999999999E+307,$I$2:I658)+1,"")</f>
        <v>464</v>
      </c>
      <c r="J659" s="30">
        <f>IF(AND(B659=J$1),LOOKUP(9.99999999999999E+307,$J$2:J658)+1,"")</f>
        <v>464</v>
      </c>
      <c r="K659" s="30">
        <f>IF(AND(B659=K$1),LOOKUP(9.99999999999999E+307,$K$2:K658)+1,"")</f>
        <v>464</v>
      </c>
      <c r="L659" s="30">
        <f>IF(AND(B659=L$1),LOOKUP(9.99999999999999E+307,$L$2:L658)+1,"")</f>
        <v>464</v>
      </c>
      <c r="M659" s="30">
        <f>IF(AND(B659=M$1),LOOKUP(9.99999999999999E+307,$M$2:M658)+1,"")</f>
        <v>464</v>
      </c>
      <c r="N659" s="30">
        <f>IF(AND($B659=N$1),LOOKUP(9.99999999999999E+307,$N$2:N658)+1,"")</f>
        <v>464</v>
      </c>
      <c r="O659" s="30">
        <f>IF(AND($B659=O$1),LOOKUP(9.99999999999999E+307,$O$2:O658)+1,"")</f>
        <v>464</v>
      </c>
      <c r="P659" s="30">
        <f>IF(AND($B659=P$1),LOOKUP(9.99999999999999E+307,$P$2:P658)+1,"")</f>
        <v>464</v>
      </c>
      <c r="Q659" s="30">
        <f>IF(AND($B659=Q$1),LOOKUP(9.99999999999999E+307,$Q$2:Q658)+1,"")</f>
        <v>464</v>
      </c>
      <c r="R659" s="30">
        <f>IF(AND($B659=R$1),LOOKUP(9.99999999999999E+307,$R$2:R658)+1,"")</f>
        <v>464</v>
      </c>
      <c r="S659" s="314"/>
      <c r="T659" s="274"/>
      <c r="U659" s="274"/>
      <c r="Z659" s="258" t="str">
        <f t="shared" si="73"/>
        <v/>
      </c>
      <c r="AA659" s="258" t="str">
        <f t="shared" si="74"/>
        <v/>
      </c>
      <c r="AB659" s="259">
        <f t="shared" si="68"/>
        <v>0</v>
      </c>
      <c r="AC659" s="259">
        <f t="shared" si="69"/>
        <v>1807</v>
      </c>
      <c r="AD659" s="260" t="str">
        <f t="shared" si="70"/>
        <v/>
      </c>
      <c r="AE659" s="253" t="str">
        <f t="shared" si="71"/>
        <v>-</v>
      </c>
    </row>
    <row r="660" spans="1:31" ht="20.100000000000001" customHeight="1" x14ac:dyDescent="0.5">
      <c r="A660" s="30">
        <v>658</v>
      </c>
      <c r="B660" s="238"/>
      <c r="C660" s="261"/>
      <c r="D660" s="261"/>
      <c r="E660" s="270"/>
      <c r="F660" s="270"/>
      <c r="G660" s="257" t="str">
        <f t="shared" si="72"/>
        <v/>
      </c>
      <c r="H660" s="30" t="str">
        <f>IF(AND(S660=H$1),LOOKUP(9.99999999999999E+307,$H$2:H659)+1,"")</f>
        <v/>
      </c>
      <c r="I660" s="30">
        <f>IF(AND(B660=I$1),LOOKUP(9.99999999999999E+307,$I$2:I659)+1,"")</f>
        <v>465</v>
      </c>
      <c r="J660" s="30">
        <f>IF(AND(B660=J$1),LOOKUP(9.99999999999999E+307,$J$2:J659)+1,"")</f>
        <v>465</v>
      </c>
      <c r="K660" s="30">
        <f>IF(AND(B660=K$1),LOOKUP(9.99999999999999E+307,$K$2:K659)+1,"")</f>
        <v>465</v>
      </c>
      <c r="L660" s="30">
        <f>IF(AND(B660=L$1),LOOKUP(9.99999999999999E+307,$L$2:L659)+1,"")</f>
        <v>465</v>
      </c>
      <c r="M660" s="30">
        <f>IF(AND(B660=M$1),LOOKUP(9.99999999999999E+307,$M$2:M659)+1,"")</f>
        <v>465</v>
      </c>
      <c r="N660" s="30">
        <f>IF(AND($B660=N$1),LOOKUP(9.99999999999999E+307,$N$2:N659)+1,"")</f>
        <v>465</v>
      </c>
      <c r="O660" s="30">
        <f>IF(AND($B660=O$1),LOOKUP(9.99999999999999E+307,$O$2:O659)+1,"")</f>
        <v>465</v>
      </c>
      <c r="P660" s="30">
        <f>IF(AND($B660=P$1),LOOKUP(9.99999999999999E+307,$P$2:P659)+1,"")</f>
        <v>465</v>
      </c>
      <c r="Q660" s="30">
        <f>IF(AND($B660=Q$1),LOOKUP(9.99999999999999E+307,$Q$2:Q659)+1,"")</f>
        <v>465</v>
      </c>
      <c r="R660" s="30">
        <f>IF(AND($B660=R$1),LOOKUP(9.99999999999999E+307,$R$2:R659)+1,"")</f>
        <v>465</v>
      </c>
      <c r="S660" s="314"/>
      <c r="T660" s="274"/>
      <c r="U660" s="274"/>
      <c r="Z660" s="258" t="str">
        <f t="shared" si="73"/>
        <v/>
      </c>
      <c r="AA660" s="258" t="str">
        <f t="shared" si="74"/>
        <v/>
      </c>
      <c r="AB660" s="259">
        <f t="shared" si="68"/>
        <v>0</v>
      </c>
      <c r="AC660" s="259">
        <f t="shared" si="69"/>
        <v>1807</v>
      </c>
      <c r="AD660" s="260" t="str">
        <f t="shared" si="70"/>
        <v/>
      </c>
      <c r="AE660" s="253" t="str">
        <f t="shared" si="71"/>
        <v>-</v>
      </c>
    </row>
    <row r="661" spans="1:31" ht="20.100000000000001" customHeight="1" x14ac:dyDescent="0.5">
      <c r="A661" s="30">
        <v>659</v>
      </c>
      <c r="B661" s="238"/>
      <c r="C661" s="261"/>
      <c r="D661" s="261"/>
      <c r="E661" s="270"/>
      <c r="F661" s="270"/>
      <c r="G661" s="257" t="str">
        <f t="shared" si="72"/>
        <v/>
      </c>
      <c r="H661" s="30" t="str">
        <f>IF(AND(S661=H$1),LOOKUP(9.99999999999999E+307,$H$2:H660)+1,"")</f>
        <v/>
      </c>
      <c r="I661" s="30">
        <f>IF(AND(B661=I$1),LOOKUP(9.99999999999999E+307,$I$2:I660)+1,"")</f>
        <v>466</v>
      </c>
      <c r="J661" s="30">
        <f>IF(AND(B661=J$1),LOOKUP(9.99999999999999E+307,$J$2:J660)+1,"")</f>
        <v>466</v>
      </c>
      <c r="K661" s="30">
        <f>IF(AND(B661=K$1),LOOKUP(9.99999999999999E+307,$K$2:K660)+1,"")</f>
        <v>466</v>
      </c>
      <c r="L661" s="30">
        <f>IF(AND(B661=L$1),LOOKUP(9.99999999999999E+307,$L$2:L660)+1,"")</f>
        <v>466</v>
      </c>
      <c r="M661" s="30">
        <f>IF(AND(B661=M$1),LOOKUP(9.99999999999999E+307,$M$2:M660)+1,"")</f>
        <v>466</v>
      </c>
      <c r="N661" s="30">
        <f>IF(AND($B661=N$1),LOOKUP(9.99999999999999E+307,$N$2:N660)+1,"")</f>
        <v>466</v>
      </c>
      <c r="O661" s="30">
        <f>IF(AND($B661=O$1),LOOKUP(9.99999999999999E+307,$O$2:O660)+1,"")</f>
        <v>466</v>
      </c>
      <c r="P661" s="30">
        <f>IF(AND($B661=P$1),LOOKUP(9.99999999999999E+307,$P$2:P660)+1,"")</f>
        <v>466</v>
      </c>
      <c r="Q661" s="30">
        <f>IF(AND($B661=Q$1),LOOKUP(9.99999999999999E+307,$Q$2:Q660)+1,"")</f>
        <v>466</v>
      </c>
      <c r="R661" s="30">
        <f>IF(AND($B661=R$1),LOOKUP(9.99999999999999E+307,$R$2:R660)+1,"")</f>
        <v>466</v>
      </c>
      <c r="S661" s="314"/>
      <c r="T661" s="274"/>
      <c r="U661" s="274"/>
      <c r="Z661" s="258" t="str">
        <f t="shared" si="73"/>
        <v/>
      </c>
      <c r="AA661" s="258" t="str">
        <f t="shared" si="74"/>
        <v/>
      </c>
      <c r="AB661" s="259">
        <f t="shared" si="68"/>
        <v>0</v>
      </c>
      <c r="AC661" s="259">
        <f t="shared" si="69"/>
        <v>1807</v>
      </c>
      <c r="AD661" s="260" t="str">
        <f t="shared" si="70"/>
        <v/>
      </c>
      <c r="AE661" s="253" t="str">
        <f t="shared" si="71"/>
        <v>-</v>
      </c>
    </row>
    <row r="662" spans="1:31" ht="20.100000000000001" customHeight="1" x14ac:dyDescent="0.5">
      <c r="A662" s="30">
        <v>660</v>
      </c>
      <c r="B662" s="238"/>
      <c r="C662" s="261"/>
      <c r="D662" s="261"/>
      <c r="E662" s="270"/>
      <c r="F662" s="270"/>
      <c r="G662" s="257" t="str">
        <f t="shared" si="72"/>
        <v/>
      </c>
      <c r="H662" s="30" t="str">
        <f>IF(AND(S662=H$1),LOOKUP(9.99999999999999E+307,$H$2:H661)+1,"")</f>
        <v/>
      </c>
      <c r="I662" s="30">
        <f>IF(AND(B662=I$1),LOOKUP(9.99999999999999E+307,$I$2:I661)+1,"")</f>
        <v>467</v>
      </c>
      <c r="J662" s="30">
        <f>IF(AND(B662=J$1),LOOKUP(9.99999999999999E+307,$J$2:J661)+1,"")</f>
        <v>467</v>
      </c>
      <c r="K662" s="30">
        <f>IF(AND(B662=K$1),LOOKUP(9.99999999999999E+307,$K$2:K661)+1,"")</f>
        <v>467</v>
      </c>
      <c r="L662" s="30">
        <f>IF(AND(B662=L$1),LOOKUP(9.99999999999999E+307,$L$2:L661)+1,"")</f>
        <v>467</v>
      </c>
      <c r="M662" s="30">
        <f>IF(AND(B662=M$1),LOOKUP(9.99999999999999E+307,$M$2:M661)+1,"")</f>
        <v>467</v>
      </c>
      <c r="N662" s="30">
        <f>IF(AND($B662=N$1),LOOKUP(9.99999999999999E+307,$N$2:N661)+1,"")</f>
        <v>467</v>
      </c>
      <c r="O662" s="30">
        <f>IF(AND($B662=O$1),LOOKUP(9.99999999999999E+307,$O$2:O661)+1,"")</f>
        <v>467</v>
      </c>
      <c r="P662" s="30">
        <f>IF(AND($B662=P$1),LOOKUP(9.99999999999999E+307,$P$2:P661)+1,"")</f>
        <v>467</v>
      </c>
      <c r="Q662" s="30">
        <f>IF(AND($B662=Q$1),LOOKUP(9.99999999999999E+307,$Q$2:Q661)+1,"")</f>
        <v>467</v>
      </c>
      <c r="R662" s="30">
        <f>IF(AND($B662=R$1),LOOKUP(9.99999999999999E+307,$R$2:R661)+1,"")</f>
        <v>467</v>
      </c>
      <c r="S662" s="314"/>
      <c r="T662" s="274"/>
      <c r="U662" s="274"/>
      <c r="Z662" s="258" t="str">
        <f t="shared" si="73"/>
        <v/>
      </c>
      <c r="AA662" s="258" t="str">
        <f t="shared" si="74"/>
        <v/>
      </c>
      <c r="AB662" s="259">
        <f t="shared" si="68"/>
        <v>0</v>
      </c>
      <c r="AC662" s="259">
        <f t="shared" si="69"/>
        <v>1807</v>
      </c>
      <c r="AD662" s="260" t="str">
        <f t="shared" si="70"/>
        <v/>
      </c>
      <c r="AE662" s="253" t="str">
        <f t="shared" si="71"/>
        <v>-</v>
      </c>
    </row>
    <row r="663" spans="1:31" ht="20.100000000000001" customHeight="1" x14ac:dyDescent="0.5">
      <c r="A663" s="30">
        <v>661</v>
      </c>
      <c r="B663" s="238"/>
      <c r="C663" s="261"/>
      <c r="D663" s="261"/>
      <c r="E663" s="270"/>
      <c r="F663" s="270"/>
      <c r="G663" s="257" t="str">
        <f t="shared" si="72"/>
        <v/>
      </c>
      <c r="H663" s="30" t="str">
        <f>IF(AND(S663=H$1),LOOKUP(9.99999999999999E+307,$H$2:H662)+1,"")</f>
        <v/>
      </c>
      <c r="I663" s="30">
        <f>IF(AND(B663=I$1),LOOKUP(9.99999999999999E+307,$I$2:I662)+1,"")</f>
        <v>468</v>
      </c>
      <c r="J663" s="30">
        <f>IF(AND(B663=J$1),LOOKUP(9.99999999999999E+307,$J$2:J662)+1,"")</f>
        <v>468</v>
      </c>
      <c r="K663" s="30">
        <f>IF(AND(B663=K$1),LOOKUP(9.99999999999999E+307,$K$2:K662)+1,"")</f>
        <v>468</v>
      </c>
      <c r="L663" s="30">
        <f>IF(AND(B663=L$1),LOOKUP(9.99999999999999E+307,$L$2:L662)+1,"")</f>
        <v>468</v>
      </c>
      <c r="M663" s="30">
        <f>IF(AND(B663=M$1),LOOKUP(9.99999999999999E+307,$M$2:M662)+1,"")</f>
        <v>468</v>
      </c>
      <c r="N663" s="30">
        <f>IF(AND($B663=N$1),LOOKUP(9.99999999999999E+307,$N$2:N662)+1,"")</f>
        <v>468</v>
      </c>
      <c r="O663" s="30">
        <f>IF(AND($B663=O$1),LOOKUP(9.99999999999999E+307,$O$2:O662)+1,"")</f>
        <v>468</v>
      </c>
      <c r="P663" s="30">
        <f>IF(AND($B663=P$1),LOOKUP(9.99999999999999E+307,$P$2:P662)+1,"")</f>
        <v>468</v>
      </c>
      <c r="Q663" s="30">
        <f>IF(AND($B663=Q$1),LOOKUP(9.99999999999999E+307,$Q$2:Q662)+1,"")</f>
        <v>468</v>
      </c>
      <c r="R663" s="30">
        <f>IF(AND($B663=R$1),LOOKUP(9.99999999999999E+307,$R$2:R662)+1,"")</f>
        <v>468</v>
      </c>
      <c r="S663" s="314"/>
      <c r="T663" s="274"/>
      <c r="U663" s="274"/>
      <c r="Z663" s="258" t="str">
        <f t="shared" si="73"/>
        <v/>
      </c>
      <c r="AA663" s="258" t="str">
        <f t="shared" si="74"/>
        <v/>
      </c>
      <c r="AB663" s="259">
        <f t="shared" si="68"/>
        <v>0</v>
      </c>
      <c r="AC663" s="259">
        <f t="shared" si="69"/>
        <v>1807</v>
      </c>
      <c r="AD663" s="260" t="str">
        <f t="shared" si="70"/>
        <v/>
      </c>
      <c r="AE663" s="253" t="str">
        <f t="shared" si="71"/>
        <v>-</v>
      </c>
    </row>
    <row r="664" spans="1:31" ht="20.100000000000001" customHeight="1" x14ac:dyDescent="0.5">
      <c r="A664" s="30">
        <v>662</v>
      </c>
      <c r="B664" s="238"/>
      <c r="C664" s="261"/>
      <c r="D664" s="261"/>
      <c r="E664" s="270"/>
      <c r="F664" s="270"/>
      <c r="G664" s="257" t="str">
        <f t="shared" si="72"/>
        <v/>
      </c>
      <c r="H664" s="30" t="str">
        <f>IF(AND(S664=H$1),LOOKUP(9.99999999999999E+307,$H$2:H663)+1,"")</f>
        <v/>
      </c>
      <c r="I664" s="30">
        <f>IF(AND(B664=I$1),LOOKUP(9.99999999999999E+307,$I$2:I663)+1,"")</f>
        <v>469</v>
      </c>
      <c r="J664" s="30">
        <f>IF(AND(B664=J$1),LOOKUP(9.99999999999999E+307,$J$2:J663)+1,"")</f>
        <v>469</v>
      </c>
      <c r="K664" s="30">
        <f>IF(AND(B664=K$1),LOOKUP(9.99999999999999E+307,$K$2:K663)+1,"")</f>
        <v>469</v>
      </c>
      <c r="L664" s="30">
        <f>IF(AND(B664=L$1),LOOKUP(9.99999999999999E+307,$L$2:L663)+1,"")</f>
        <v>469</v>
      </c>
      <c r="M664" s="30">
        <f>IF(AND(B664=M$1),LOOKUP(9.99999999999999E+307,$M$2:M663)+1,"")</f>
        <v>469</v>
      </c>
      <c r="N664" s="30">
        <f>IF(AND($B664=N$1),LOOKUP(9.99999999999999E+307,$N$2:N663)+1,"")</f>
        <v>469</v>
      </c>
      <c r="O664" s="30">
        <f>IF(AND($B664=O$1),LOOKUP(9.99999999999999E+307,$O$2:O663)+1,"")</f>
        <v>469</v>
      </c>
      <c r="P664" s="30">
        <f>IF(AND($B664=P$1),LOOKUP(9.99999999999999E+307,$P$2:P663)+1,"")</f>
        <v>469</v>
      </c>
      <c r="Q664" s="30">
        <f>IF(AND($B664=Q$1),LOOKUP(9.99999999999999E+307,$Q$2:Q663)+1,"")</f>
        <v>469</v>
      </c>
      <c r="R664" s="30">
        <f>IF(AND($B664=R$1),LOOKUP(9.99999999999999E+307,$R$2:R663)+1,"")</f>
        <v>469</v>
      </c>
      <c r="S664" s="314"/>
      <c r="T664" s="274"/>
      <c r="U664" s="274"/>
      <c r="Z664" s="258" t="str">
        <f t="shared" si="73"/>
        <v/>
      </c>
      <c r="AA664" s="258" t="str">
        <f t="shared" si="74"/>
        <v/>
      </c>
      <c r="AB664" s="259">
        <f t="shared" si="68"/>
        <v>0</v>
      </c>
      <c r="AC664" s="259">
        <f t="shared" si="69"/>
        <v>1807</v>
      </c>
      <c r="AD664" s="260" t="str">
        <f t="shared" si="70"/>
        <v/>
      </c>
      <c r="AE664" s="253" t="str">
        <f t="shared" si="71"/>
        <v>-</v>
      </c>
    </row>
    <row r="665" spans="1:31" ht="20.100000000000001" customHeight="1" x14ac:dyDescent="0.5">
      <c r="A665" s="30">
        <v>663</v>
      </c>
      <c r="B665" s="238"/>
      <c r="C665" s="261"/>
      <c r="D665" s="261"/>
      <c r="E665" s="270"/>
      <c r="F665" s="270"/>
      <c r="G665" s="257" t="str">
        <f t="shared" si="72"/>
        <v/>
      </c>
      <c r="H665" s="30" t="str">
        <f>IF(AND(S665=H$1),LOOKUP(9.99999999999999E+307,$H$2:H664)+1,"")</f>
        <v/>
      </c>
      <c r="I665" s="30">
        <f>IF(AND(B665=I$1),LOOKUP(9.99999999999999E+307,$I$2:I664)+1,"")</f>
        <v>470</v>
      </c>
      <c r="J665" s="30">
        <f>IF(AND(B665=J$1),LOOKUP(9.99999999999999E+307,$J$2:J664)+1,"")</f>
        <v>470</v>
      </c>
      <c r="K665" s="30">
        <f>IF(AND(B665=K$1),LOOKUP(9.99999999999999E+307,$K$2:K664)+1,"")</f>
        <v>470</v>
      </c>
      <c r="L665" s="30">
        <f>IF(AND(B665=L$1),LOOKUP(9.99999999999999E+307,$L$2:L664)+1,"")</f>
        <v>470</v>
      </c>
      <c r="M665" s="30">
        <f>IF(AND(B665=M$1),LOOKUP(9.99999999999999E+307,$M$2:M664)+1,"")</f>
        <v>470</v>
      </c>
      <c r="N665" s="30">
        <f>IF(AND($B665=N$1),LOOKUP(9.99999999999999E+307,$N$2:N664)+1,"")</f>
        <v>470</v>
      </c>
      <c r="O665" s="30">
        <f>IF(AND($B665=O$1),LOOKUP(9.99999999999999E+307,$O$2:O664)+1,"")</f>
        <v>470</v>
      </c>
      <c r="P665" s="30">
        <f>IF(AND($B665=P$1),LOOKUP(9.99999999999999E+307,$P$2:P664)+1,"")</f>
        <v>470</v>
      </c>
      <c r="Q665" s="30">
        <f>IF(AND($B665=Q$1),LOOKUP(9.99999999999999E+307,$Q$2:Q664)+1,"")</f>
        <v>470</v>
      </c>
      <c r="R665" s="30">
        <f>IF(AND($B665=R$1),LOOKUP(9.99999999999999E+307,$R$2:R664)+1,"")</f>
        <v>470</v>
      </c>
      <c r="S665" s="314"/>
      <c r="T665" s="274"/>
      <c r="U665" s="274"/>
      <c r="Z665" s="258" t="str">
        <f t="shared" si="73"/>
        <v/>
      </c>
      <c r="AA665" s="258" t="str">
        <f t="shared" si="74"/>
        <v/>
      </c>
      <c r="AB665" s="259">
        <f t="shared" si="68"/>
        <v>0</v>
      </c>
      <c r="AC665" s="259">
        <f t="shared" si="69"/>
        <v>1807</v>
      </c>
      <c r="AD665" s="260" t="str">
        <f t="shared" si="70"/>
        <v/>
      </c>
      <c r="AE665" s="253" t="str">
        <f t="shared" si="71"/>
        <v>-</v>
      </c>
    </row>
    <row r="666" spans="1:31" ht="20.100000000000001" customHeight="1" x14ac:dyDescent="0.5">
      <c r="A666" s="30">
        <v>664</v>
      </c>
      <c r="B666" s="238"/>
      <c r="C666" s="261"/>
      <c r="D666" s="261"/>
      <c r="E666" s="270"/>
      <c r="F666" s="270"/>
      <c r="G666" s="257" t="str">
        <f t="shared" si="72"/>
        <v/>
      </c>
      <c r="H666" s="30" t="str">
        <f>IF(AND(S666=H$1),LOOKUP(9.99999999999999E+307,$H$2:H665)+1,"")</f>
        <v/>
      </c>
      <c r="I666" s="30">
        <f>IF(AND(B666=I$1),LOOKUP(9.99999999999999E+307,$I$2:I665)+1,"")</f>
        <v>471</v>
      </c>
      <c r="J666" s="30">
        <f>IF(AND(B666=J$1),LOOKUP(9.99999999999999E+307,$J$2:J665)+1,"")</f>
        <v>471</v>
      </c>
      <c r="K666" s="30">
        <f>IF(AND(B666=K$1),LOOKUP(9.99999999999999E+307,$K$2:K665)+1,"")</f>
        <v>471</v>
      </c>
      <c r="L666" s="30">
        <f>IF(AND(B666=L$1),LOOKUP(9.99999999999999E+307,$L$2:L665)+1,"")</f>
        <v>471</v>
      </c>
      <c r="M666" s="30">
        <f>IF(AND(B666=M$1),LOOKUP(9.99999999999999E+307,$M$2:M665)+1,"")</f>
        <v>471</v>
      </c>
      <c r="N666" s="30">
        <f>IF(AND($B666=N$1),LOOKUP(9.99999999999999E+307,$N$2:N665)+1,"")</f>
        <v>471</v>
      </c>
      <c r="O666" s="30">
        <f>IF(AND($B666=O$1),LOOKUP(9.99999999999999E+307,$O$2:O665)+1,"")</f>
        <v>471</v>
      </c>
      <c r="P666" s="30">
        <f>IF(AND($B666=P$1),LOOKUP(9.99999999999999E+307,$P$2:P665)+1,"")</f>
        <v>471</v>
      </c>
      <c r="Q666" s="30">
        <f>IF(AND($B666=Q$1),LOOKUP(9.99999999999999E+307,$Q$2:Q665)+1,"")</f>
        <v>471</v>
      </c>
      <c r="R666" s="30">
        <f>IF(AND($B666=R$1),LOOKUP(9.99999999999999E+307,$R$2:R665)+1,"")</f>
        <v>471</v>
      </c>
      <c r="S666" s="314"/>
      <c r="T666" s="274"/>
      <c r="U666" s="274"/>
      <c r="Z666" s="258" t="str">
        <f t="shared" si="73"/>
        <v/>
      </c>
      <c r="AA666" s="258" t="str">
        <f t="shared" si="74"/>
        <v/>
      </c>
      <c r="AB666" s="259">
        <f t="shared" si="68"/>
        <v>0</v>
      </c>
      <c r="AC666" s="259">
        <f t="shared" si="69"/>
        <v>1807</v>
      </c>
      <c r="AD666" s="260" t="str">
        <f t="shared" si="70"/>
        <v/>
      </c>
      <c r="AE666" s="253" t="str">
        <f t="shared" si="71"/>
        <v>-</v>
      </c>
    </row>
    <row r="667" spans="1:31" ht="20.100000000000001" customHeight="1" x14ac:dyDescent="0.5">
      <c r="A667" s="30">
        <v>665</v>
      </c>
      <c r="B667" s="238"/>
      <c r="C667" s="261"/>
      <c r="D667" s="261"/>
      <c r="E667" s="270"/>
      <c r="F667" s="270"/>
      <c r="G667" s="257" t="str">
        <f t="shared" si="72"/>
        <v/>
      </c>
      <c r="H667" s="30" t="str">
        <f>IF(AND(S667=H$1),LOOKUP(9.99999999999999E+307,$H$2:H666)+1,"")</f>
        <v/>
      </c>
      <c r="I667" s="30">
        <f>IF(AND(B667=I$1),LOOKUP(9.99999999999999E+307,$I$2:I666)+1,"")</f>
        <v>472</v>
      </c>
      <c r="J667" s="30">
        <f>IF(AND(B667=J$1),LOOKUP(9.99999999999999E+307,$J$2:J666)+1,"")</f>
        <v>472</v>
      </c>
      <c r="K667" s="30">
        <f>IF(AND(B667=K$1),LOOKUP(9.99999999999999E+307,$K$2:K666)+1,"")</f>
        <v>472</v>
      </c>
      <c r="L667" s="30">
        <f>IF(AND(B667=L$1),LOOKUP(9.99999999999999E+307,$L$2:L666)+1,"")</f>
        <v>472</v>
      </c>
      <c r="M667" s="30">
        <f>IF(AND(B667=M$1),LOOKUP(9.99999999999999E+307,$M$2:M666)+1,"")</f>
        <v>472</v>
      </c>
      <c r="N667" s="30">
        <f>IF(AND($B667=N$1),LOOKUP(9.99999999999999E+307,$N$2:N666)+1,"")</f>
        <v>472</v>
      </c>
      <c r="O667" s="30">
        <f>IF(AND($B667=O$1),LOOKUP(9.99999999999999E+307,$O$2:O666)+1,"")</f>
        <v>472</v>
      </c>
      <c r="P667" s="30">
        <f>IF(AND($B667=P$1),LOOKUP(9.99999999999999E+307,$P$2:P666)+1,"")</f>
        <v>472</v>
      </c>
      <c r="Q667" s="30">
        <f>IF(AND($B667=Q$1),LOOKUP(9.99999999999999E+307,$Q$2:Q666)+1,"")</f>
        <v>472</v>
      </c>
      <c r="R667" s="30">
        <f>IF(AND($B667=R$1),LOOKUP(9.99999999999999E+307,$R$2:R666)+1,"")</f>
        <v>472</v>
      </c>
      <c r="S667" s="314"/>
      <c r="T667" s="274"/>
      <c r="U667" s="274"/>
      <c r="Z667" s="258" t="str">
        <f t="shared" si="73"/>
        <v/>
      </c>
      <c r="AA667" s="258" t="str">
        <f t="shared" si="74"/>
        <v/>
      </c>
      <c r="AB667" s="259">
        <f t="shared" si="68"/>
        <v>0</v>
      </c>
      <c r="AC667" s="259">
        <f t="shared" si="69"/>
        <v>1807</v>
      </c>
      <c r="AD667" s="260" t="str">
        <f t="shared" si="70"/>
        <v/>
      </c>
      <c r="AE667" s="253" t="str">
        <f t="shared" si="71"/>
        <v>-</v>
      </c>
    </row>
    <row r="668" spans="1:31" ht="20.100000000000001" customHeight="1" x14ac:dyDescent="0.5">
      <c r="A668" s="30">
        <v>666</v>
      </c>
      <c r="B668" s="238"/>
      <c r="C668" s="261"/>
      <c r="D668" s="261"/>
      <c r="E668" s="270"/>
      <c r="F668" s="270"/>
      <c r="G668" s="257" t="str">
        <f t="shared" si="72"/>
        <v/>
      </c>
      <c r="H668" s="30" t="str">
        <f>IF(AND(S668=H$1),LOOKUP(9.99999999999999E+307,$H$2:H667)+1,"")</f>
        <v/>
      </c>
      <c r="I668" s="30">
        <f>IF(AND(B668=I$1),LOOKUP(9.99999999999999E+307,$I$2:I667)+1,"")</f>
        <v>473</v>
      </c>
      <c r="J668" s="30">
        <f>IF(AND(B668=J$1),LOOKUP(9.99999999999999E+307,$J$2:J667)+1,"")</f>
        <v>473</v>
      </c>
      <c r="K668" s="30">
        <f>IF(AND(B668=K$1),LOOKUP(9.99999999999999E+307,$K$2:K667)+1,"")</f>
        <v>473</v>
      </c>
      <c r="L668" s="30">
        <f>IF(AND(B668=L$1),LOOKUP(9.99999999999999E+307,$L$2:L667)+1,"")</f>
        <v>473</v>
      </c>
      <c r="M668" s="30">
        <f>IF(AND(B668=M$1),LOOKUP(9.99999999999999E+307,$M$2:M667)+1,"")</f>
        <v>473</v>
      </c>
      <c r="N668" s="30">
        <f>IF(AND($B668=N$1),LOOKUP(9.99999999999999E+307,$N$2:N667)+1,"")</f>
        <v>473</v>
      </c>
      <c r="O668" s="30">
        <f>IF(AND($B668=O$1),LOOKUP(9.99999999999999E+307,$O$2:O667)+1,"")</f>
        <v>473</v>
      </c>
      <c r="P668" s="30">
        <f>IF(AND($B668=P$1),LOOKUP(9.99999999999999E+307,$P$2:P667)+1,"")</f>
        <v>473</v>
      </c>
      <c r="Q668" s="30">
        <f>IF(AND($B668=Q$1),LOOKUP(9.99999999999999E+307,$Q$2:Q667)+1,"")</f>
        <v>473</v>
      </c>
      <c r="R668" s="30">
        <f>IF(AND($B668=R$1),LOOKUP(9.99999999999999E+307,$R$2:R667)+1,"")</f>
        <v>473</v>
      </c>
      <c r="S668" s="314"/>
      <c r="T668" s="274"/>
      <c r="U668" s="274"/>
      <c r="Z668" s="258" t="str">
        <f t="shared" si="73"/>
        <v/>
      </c>
      <c r="AA668" s="258" t="str">
        <f t="shared" si="74"/>
        <v/>
      </c>
      <c r="AB668" s="259">
        <f t="shared" si="68"/>
        <v>0</v>
      </c>
      <c r="AC668" s="259">
        <f t="shared" si="69"/>
        <v>1807</v>
      </c>
      <c r="AD668" s="260" t="str">
        <f t="shared" si="70"/>
        <v/>
      </c>
      <c r="AE668" s="253" t="str">
        <f t="shared" si="71"/>
        <v>-</v>
      </c>
    </row>
    <row r="669" spans="1:31" ht="20.100000000000001" customHeight="1" x14ac:dyDescent="0.5">
      <c r="A669" s="30">
        <v>667</v>
      </c>
      <c r="B669" s="238"/>
      <c r="C669" s="261"/>
      <c r="D669" s="261"/>
      <c r="E669" s="270"/>
      <c r="F669" s="270"/>
      <c r="G669" s="257" t="str">
        <f t="shared" si="72"/>
        <v/>
      </c>
      <c r="H669" s="30" t="str">
        <f>IF(AND(S669=H$1),LOOKUP(9.99999999999999E+307,$H$2:H668)+1,"")</f>
        <v/>
      </c>
      <c r="I669" s="30">
        <f>IF(AND(B669=I$1),LOOKUP(9.99999999999999E+307,$I$2:I668)+1,"")</f>
        <v>474</v>
      </c>
      <c r="J669" s="30">
        <f>IF(AND(B669=J$1),LOOKUP(9.99999999999999E+307,$J$2:J668)+1,"")</f>
        <v>474</v>
      </c>
      <c r="K669" s="30">
        <f>IF(AND(B669=K$1),LOOKUP(9.99999999999999E+307,$K$2:K668)+1,"")</f>
        <v>474</v>
      </c>
      <c r="L669" s="30">
        <f>IF(AND(B669=L$1),LOOKUP(9.99999999999999E+307,$L$2:L668)+1,"")</f>
        <v>474</v>
      </c>
      <c r="M669" s="30">
        <f>IF(AND(B669=M$1),LOOKUP(9.99999999999999E+307,$M$2:M668)+1,"")</f>
        <v>474</v>
      </c>
      <c r="N669" s="30">
        <f>IF(AND($B669=N$1),LOOKUP(9.99999999999999E+307,$N$2:N668)+1,"")</f>
        <v>474</v>
      </c>
      <c r="O669" s="30">
        <f>IF(AND($B669=O$1),LOOKUP(9.99999999999999E+307,$O$2:O668)+1,"")</f>
        <v>474</v>
      </c>
      <c r="P669" s="30">
        <f>IF(AND($B669=P$1),LOOKUP(9.99999999999999E+307,$P$2:P668)+1,"")</f>
        <v>474</v>
      </c>
      <c r="Q669" s="30">
        <f>IF(AND($B669=Q$1),LOOKUP(9.99999999999999E+307,$Q$2:Q668)+1,"")</f>
        <v>474</v>
      </c>
      <c r="R669" s="30">
        <f>IF(AND($B669=R$1),LOOKUP(9.99999999999999E+307,$R$2:R668)+1,"")</f>
        <v>474</v>
      </c>
      <c r="S669" s="314"/>
      <c r="T669" s="274"/>
      <c r="U669" s="274"/>
      <c r="Z669" s="258" t="str">
        <f t="shared" si="73"/>
        <v/>
      </c>
      <c r="AA669" s="258" t="str">
        <f t="shared" si="74"/>
        <v/>
      </c>
      <c r="AB669" s="259">
        <f t="shared" si="68"/>
        <v>0</v>
      </c>
      <c r="AC669" s="259">
        <f t="shared" si="69"/>
        <v>1807</v>
      </c>
      <c r="AD669" s="260" t="str">
        <f t="shared" si="70"/>
        <v/>
      </c>
      <c r="AE669" s="253" t="str">
        <f t="shared" si="71"/>
        <v>-</v>
      </c>
    </row>
    <row r="670" spans="1:31" ht="20.100000000000001" customHeight="1" x14ac:dyDescent="0.5">
      <c r="A670" s="30">
        <v>668</v>
      </c>
      <c r="B670" s="238"/>
      <c r="C670" s="261"/>
      <c r="D670" s="261"/>
      <c r="E670" s="270"/>
      <c r="F670" s="270"/>
      <c r="G670" s="257" t="str">
        <f t="shared" si="72"/>
        <v/>
      </c>
      <c r="H670" s="30" t="str">
        <f>IF(AND(S670=H$1),LOOKUP(9.99999999999999E+307,$H$2:H669)+1,"")</f>
        <v/>
      </c>
      <c r="I670" s="30">
        <f>IF(AND(B670=I$1),LOOKUP(9.99999999999999E+307,$I$2:I669)+1,"")</f>
        <v>475</v>
      </c>
      <c r="J670" s="30">
        <f>IF(AND(B670=J$1),LOOKUP(9.99999999999999E+307,$J$2:J669)+1,"")</f>
        <v>475</v>
      </c>
      <c r="K670" s="30">
        <f>IF(AND(B670=K$1),LOOKUP(9.99999999999999E+307,$K$2:K669)+1,"")</f>
        <v>475</v>
      </c>
      <c r="L670" s="30">
        <f>IF(AND(B670=L$1),LOOKUP(9.99999999999999E+307,$L$2:L669)+1,"")</f>
        <v>475</v>
      </c>
      <c r="M670" s="30">
        <f>IF(AND(B670=M$1),LOOKUP(9.99999999999999E+307,$M$2:M669)+1,"")</f>
        <v>475</v>
      </c>
      <c r="N670" s="30">
        <f>IF(AND($B670=N$1),LOOKUP(9.99999999999999E+307,$N$2:N669)+1,"")</f>
        <v>475</v>
      </c>
      <c r="O670" s="30">
        <f>IF(AND($B670=O$1),LOOKUP(9.99999999999999E+307,$O$2:O669)+1,"")</f>
        <v>475</v>
      </c>
      <c r="P670" s="30">
        <f>IF(AND($B670=P$1),LOOKUP(9.99999999999999E+307,$P$2:P669)+1,"")</f>
        <v>475</v>
      </c>
      <c r="Q670" s="30">
        <f>IF(AND($B670=Q$1),LOOKUP(9.99999999999999E+307,$Q$2:Q669)+1,"")</f>
        <v>475</v>
      </c>
      <c r="R670" s="30">
        <f>IF(AND($B670=R$1),LOOKUP(9.99999999999999E+307,$R$2:R669)+1,"")</f>
        <v>475</v>
      </c>
      <c r="S670" s="314"/>
      <c r="T670" s="274"/>
      <c r="U670" s="274"/>
      <c r="Z670" s="258" t="str">
        <f t="shared" si="73"/>
        <v/>
      </c>
      <c r="AA670" s="258" t="str">
        <f t="shared" si="74"/>
        <v/>
      </c>
      <c r="AB670" s="259">
        <f t="shared" si="68"/>
        <v>0</v>
      </c>
      <c r="AC670" s="259">
        <f t="shared" si="69"/>
        <v>1807</v>
      </c>
      <c r="AD670" s="260" t="str">
        <f t="shared" si="70"/>
        <v/>
      </c>
      <c r="AE670" s="253" t="str">
        <f t="shared" si="71"/>
        <v>-</v>
      </c>
    </row>
    <row r="671" spans="1:31" ht="20.100000000000001" customHeight="1" x14ac:dyDescent="0.5">
      <c r="A671" s="30">
        <v>669</v>
      </c>
      <c r="B671" s="238"/>
      <c r="C671" s="261"/>
      <c r="D671" s="261"/>
      <c r="E671" s="270"/>
      <c r="F671" s="270"/>
      <c r="G671" s="257" t="str">
        <f t="shared" si="72"/>
        <v/>
      </c>
      <c r="H671" s="30" t="str">
        <f>IF(AND(S671=H$1),LOOKUP(9.99999999999999E+307,$H$2:H670)+1,"")</f>
        <v/>
      </c>
      <c r="I671" s="30">
        <f>IF(AND(B671=I$1),LOOKUP(9.99999999999999E+307,$I$2:I670)+1,"")</f>
        <v>476</v>
      </c>
      <c r="J671" s="30">
        <f>IF(AND(B671=J$1),LOOKUP(9.99999999999999E+307,$J$2:J670)+1,"")</f>
        <v>476</v>
      </c>
      <c r="K671" s="30">
        <f>IF(AND(B671=K$1),LOOKUP(9.99999999999999E+307,$K$2:K670)+1,"")</f>
        <v>476</v>
      </c>
      <c r="L671" s="30">
        <f>IF(AND(B671=L$1),LOOKUP(9.99999999999999E+307,$L$2:L670)+1,"")</f>
        <v>476</v>
      </c>
      <c r="M671" s="30">
        <f>IF(AND(B671=M$1),LOOKUP(9.99999999999999E+307,$M$2:M670)+1,"")</f>
        <v>476</v>
      </c>
      <c r="N671" s="30">
        <f>IF(AND($B671=N$1),LOOKUP(9.99999999999999E+307,$N$2:N670)+1,"")</f>
        <v>476</v>
      </c>
      <c r="O671" s="30">
        <f>IF(AND($B671=O$1),LOOKUP(9.99999999999999E+307,$O$2:O670)+1,"")</f>
        <v>476</v>
      </c>
      <c r="P671" s="30">
        <f>IF(AND($B671=P$1),LOOKUP(9.99999999999999E+307,$P$2:P670)+1,"")</f>
        <v>476</v>
      </c>
      <c r="Q671" s="30">
        <f>IF(AND($B671=Q$1),LOOKUP(9.99999999999999E+307,$Q$2:Q670)+1,"")</f>
        <v>476</v>
      </c>
      <c r="R671" s="30">
        <f>IF(AND($B671=R$1),LOOKUP(9.99999999999999E+307,$R$2:R670)+1,"")</f>
        <v>476</v>
      </c>
      <c r="S671" s="314"/>
      <c r="T671" s="274"/>
      <c r="U671" s="274"/>
      <c r="Z671" s="258" t="str">
        <f t="shared" si="73"/>
        <v/>
      </c>
      <c r="AA671" s="258" t="str">
        <f t="shared" si="74"/>
        <v/>
      </c>
      <c r="AB671" s="259">
        <f t="shared" si="68"/>
        <v>0</v>
      </c>
      <c r="AC671" s="259">
        <f t="shared" si="69"/>
        <v>1807</v>
      </c>
      <c r="AD671" s="260" t="str">
        <f t="shared" si="70"/>
        <v/>
      </c>
      <c r="AE671" s="253" t="str">
        <f t="shared" si="71"/>
        <v>-</v>
      </c>
    </row>
    <row r="672" spans="1:31" ht="20.100000000000001" customHeight="1" x14ac:dyDescent="0.5">
      <c r="A672" s="30">
        <v>670</v>
      </c>
      <c r="B672" s="238"/>
      <c r="C672" s="261"/>
      <c r="D672" s="261"/>
      <c r="E672" s="270"/>
      <c r="F672" s="270"/>
      <c r="G672" s="257" t="str">
        <f t="shared" si="72"/>
        <v/>
      </c>
      <c r="H672" s="30" t="str">
        <f>IF(AND(S672=H$1),LOOKUP(9.99999999999999E+307,$H$2:H671)+1,"")</f>
        <v/>
      </c>
      <c r="I672" s="30">
        <f>IF(AND(B672=I$1),LOOKUP(9.99999999999999E+307,$I$2:I671)+1,"")</f>
        <v>477</v>
      </c>
      <c r="J672" s="30">
        <f>IF(AND(B672=J$1),LOOKUP(9.99999999999999E+307,$J$2:J671)+1,"")</f>
        <v>477</v>
      </c>
      <c r="K672" s="30">
        <f>IF(AND(B672=K$1),LOOKUP(9.99999999999999E+307,$K$2:K671)+1,"")</f>
        <v>477</v>
      </c>
      <c r="L672" s="30">
        <f>IF(AND(B672=L$1),LOOKUP(9.99999999999999E+307,$L$2:L671)+1,"")</f>
        <v>477</v>
      </c>
      <c r="M672" s="30">
        <f>IF(AND(B672=M$1),LOOKUP(9.99999999999999E+307,$M$2:M671)+1,"")</f>
        <v>477</v>
      </c>
      <c r="N672" s="30">
        <f>IF(AND($B672=N$1),LOOKUP(9.99999999999999E+307,$N$2:N671)+1,"")</f>
        <v>477</v>
      </c>
      <c r="O672" s="30">
        <f>IF(AND($B672=O$1),LOOKUP(9.99999999999999E+307,$O$2:O671)+1,"")</f>
        <v>477</v>
      </c>
      <c r="P672" s="30">
        <f>IF(AND($B672=P$1),LOOKUP(9.99999999999999E+307,$P$2:P671)+1,"")</f>
        <v>477</v>
      </c>
      <c r="Q672" s="30">
        <f>IF(AND($B672=Q$1),LOOKUP(9.99999999999999E+307,$Q$2:Q671)+1,"")</f>
        <v>477</v>
      </c>
      <c r="R672" s="30">
        <f>IF(AND($B672=R$1),LOOKUP(9.99999999999999E+307,$R$2:R671)+1,"")</f>
        <v>477</v>
      </c>
      <c r="S672" s="314"/>
      <c r="T672" s="274"/>
      <c r="U672" s="274"/>
      <c r="Z672" s="258" t="str">
        <f t="shared" si="73"/>
        <v/>
      </c>
      <c r="AA672" s="258" t="str">
        <f t="shared" si="74"/>
        <v/>
      </c>
      <c r="AB672" s="259">
        <f t="shared" si="68"/>
        <v>0</v>
      </c>
      <c r="AC672" s="259">
        <f t="shared" si="69"/>
        <v>1807</v>
      </c>
      <c r="AD672" s="260" t="str">
        <f t="shared" si="70"/>
        <v/>
      </c>
      <c r="AE672" s="253" t="str">
        <f t="shared" si="71"/>
        <v>-</v>
      </c>
    </row>
    <row r="673" spans="1:31" ht="20.100000000000001" customHeight="1" x14ac:dyDescent="0.5">
      <c r="A673" s="30">
        <v>671</v>
      </c>
      <c r="B673" s="238"/>
      <c r="C673" s="261"/>
      <c r="D673" s="261"/>
      <c r="E673" s="270"/>
      <c r="F673" s="270"/>
      <c r="G673" s="257" t="str">
        <f t="shared" si="72"/>
        <v/>
      </c>
      <c r="H673" s="30" t="str">
        <f>IF(AND(S673=H$1),LOOKUP(9.99999999999999E+307,$H$2:H672)+1,"")</f>
        <v/>
      </c>
      <c r="I673" s="30">
        <f>IF(AND(B673=I$1),LOOKUP(9.99999999999999E+307,$I$2:I672)+1,"")</f>
        <v>478</v>
      </c>
      <c r="J673" s="30">
        <f>IF(AND(B673=J$1),LOOKUP(9.99999999999999E+307,$J$2:J672)+1,"")</f>
        <v>478</v>
      </c>
      <c r="K673" s="30">
        <f>IF(AND(B673=K$1),LOOKUP(9.99999999999999E+307,$K$2:K672)+1,"")</f>
        <v>478</v>
      </c>
      <c r="L673" s="30">
        <f>IF(AND(B673=L$1),LOOKUP(9.99999999999999E+307,$L$2:L672)+1,"")</f>
        <v>478</v>
      </c>
      <c r="M673" s="30">
        <f>IF(AND(B673=M$1),LOOKUP(9.99999999999999E+307,$M$2:M672)+1,"")</f>
        <v>478</v>
      </c>
      <c r="N673" s="30">
        <f>IF(AND($B673=N$1),LOOKUP(9.99999999999999E+307,$N$2:N672)+1,"")</f>
        <v>478</v>
      </c>
      <c r="O673" s="30">
        <f>IF(AND($B673=O$1),LOOKUP(9.99999999999999E+307,$O$2:O672)+1,"")</f>
        <v>478</v>
      </c>
      <c r="P673" s="30">
        <f>IF(AND($B673=P$1),LOOKUP(9.99999999999999E+307,$P$2:P672)+1,"")</f>
        <v>478</v>
      </c>
      <c r="Q673" s="30">
        <f>IF(AND($B673=Q$1),LOOKUP(9.99999999999999E+307,$Q$2:Q672)+1,"")</f>
        <v>478</v>
      </c>
      <c r="R673" s="30">
        <f>IF(AND($B673=R$1),LOOKUP(9.99999999999999E+307,$R$2:R672)+1,"")</f>
        <v>478</v>
      </c>
      <c r="S673" s="314"/>
      <c r="T673" s="274"/>
      <c r="U673" s="274"/>
      <c r="Z673" s="258" t="str">
        <f t="shared" si="73"/>
        <v/>
      </c>
      <c r="AA673" s="258" t="str">
        <f t="shared" si="74"/>
        <v/>
      </c>
      <c r="AB673" s="259">
        <f t="shared" si="68"/>
        <v>0</v>
      </c>
      <c r="AC673" s="259">
        <f t="shared" si="69"/>
        <v>1807</v>
      </c>
      <c r="AD673" s="260" t="str">
        <f t="shared" si="70"/>
        <v/>
      </c>
      <c r="AE673" s="253" t="str">
        <f t="shared" si="71"/>
        <v>-</v>
      </c>
    </row>
    <row r="674" spans="1:31" ht="20.100000000000001" customHeight="1" x14ac:dyDescent="0.5">
      <c r="A674" s="30">
        <v>672</v>
      </c>
      <c r="B674" s="238"/>
      <c r="C674" s="261"/>
      <c r="D674" s="261"/>
      <c r="E674" s="270"/>
      <c r="F674" s="270"/>
      <c r="G674" s="257" t="str">
        <f t="shared" si="72"/>
        <v/>
      </c>
      <c r="H674" s="30" t="str">
        <f>IF(AND(S674=H$1),LOOKUP(9.99999999999999E+307,$H$2:H673)+1,"")</f>
        <v/>
      </c>
      <c r="I674" s="30">
        <f>IF(AND(B674=I$1),LOOKUP(9.99999999999999E+307,$I$2:I673)+1,"")</f>
        <v>479</v>
      </c>
      <c r="J674" s="30">
        <f>IF(AND(B674=J$1),LOOKUP(9.99999999999999E+307,$J$2:J673)+1,"")</f>
        <v>479</v>
      </c>
      <c r="K674" s="30">
        <f>IF(AND(B674=K$1),LOOKUP(9.99999999999999E+307,$K$2:K673)+1,"")</f>
        <v>479</v>
      </c>
      <c r="L674" s="30">
        <f>IF(AND(B674=L$1),LOOKUP(9.99999999999999E+307,$L$2:L673)+1,"")</f>
        <v>479</v>
      </c>
      <c r="M674" s="30">
        <f>IF(AND(B674=M$1),LOOKUP(9.99999999999999E+307,$M$2:M673)+1,"")</f>
        <v>479</v>
      </c>
      <c r="N674" s="30">
        <f>IF(AND($B674=N$1),LOOKUP(9.99999999999999E+307,$N$2:N673)+1,"")</f>
        <v>479</v>
      </c>
      <c r="O674" s="30">
        <f>IF(AND($B674=O$1),LOOKUP(9.99999999999999E+307,$O$2:O673)+1,"")</f>
        <v>479</v>
      </c>
      <c r="P674" s="30">
        <f>IF(AND($B674=P$1),LOOKUP(9.99999999999999E+307,$P$2:P673)+1,"")</f>
        <v>479</v>
      </c>
      <c r="Q674" s="30">
        <f>IF(AND($B674=Q$1),LOOKUP(9.99999999999999E+307,$Q$2:Q673)+1,"")</f>
        <v>479</v>
      </c>
      <c r="R674" s="30">
        <f>IF(AND($B674=R$1),LOOKUP(9.99999999999999E+307,$R$2:R673)+1,"")</f>
        <v>479</v>
      </c>
      <c r="S674" s="314"/>
      <c r="T674" s="274"/>
      <c r="U674" s="274"/>
      <c r="Z674" s="258" t="str">
        <f t="shared" si="73"/>
        <v/>
      </c>
      <c r="AA674" s="258" t="str">
        <f t="shared" si="74"/>
        <v/>
      </c>
      <c r="AB674" s="259">
        <f t="shared" si="68"/>
        <v>0</v>
      </c>
      <c r="AC674" s="259">
        <f t="shared" si="69"/>
        <v>1807</v>
      </c>
      <c r="AD674" s="260" t="str">
        <f t="shared" si="70"/>
        <v/>
      </c>
      <c r="AE674" s="253" t="str">
        <f t="shared" si="71"/>
        <v>-</v>
      </c>
    </row>
    <row r="675" spans="1:31" ht="20.100000000000001" customHeight="1" x14ac:dyDescent="0.5">
      <c r="A675" s="30">
        <v>673</v>
      </c>
      <c r="B675" s="238"/>
      <c r="C675" s="261"/>
      <c r="D675" s="261"/>
      <c r="E675" s="270"/>
      <c r="F675" s="270"/>
      <c r="G675" s="257" t="str">
        <f t="shared" si="72"/>
        <v/>
      </c>
      <c r="H675" s="30" t="str">
        <f>IF(AND(S675=H$1),LOOKUP(9.99999999999999E+307,$H$2:H674)+1,"")</f>
        <v/>
      </c>
      <c r="I675" s="30">
        <f>IF(AND(B675=I$1),LOOKUP(9.99999999999999E+307,$I$2:I674)+1,"")</f>
        <v>480</v>
      </c>
      <c r="J675" s="30">
        <f>IF(AND(B675=J$1),LOOKUP(9.99999999999999E+307,$J$2:J674)+1,"")</f>
        <v>480</v>
      </c>
      <c r="K675" s="30">
        <f>IF(AND(B675=K$1),LOOKUP(9.99999999999999E+307,$K$2:K674)+1,"")</f>
        <v>480</v>
      </c>
      <c r="L675" s="30">
        <f>IF(AND(B675=L$1),LOOKUP(9.99999999999999E+307,$L$2:L674)+1,"")</f>
        <v>480</v>
      </c>
      <c r="M675" s="30">
        <f>IF(AND(B675=M$1),LOOKUP(9.99999999999999E+307,$M$2:M674)+1,"")</f>
        <v>480</v>
      </c>
      <c r="N675" s="30">
        <f>IF(AND($B675=N$1),LOOKUP(9.99999999999999E+307,$N$2:N674)+1,"")</f>
        <v>480</v>
      </c>
      <c r="O675" s="30">
        <f>IF(AND($B675=O$1),LOOKUP(9.99999999999999E+307,$O$2:O674)+1,"")</f>
        <v>480</v>
      </c>
      <c r="P675" s="30">
        <f>IF(AND($B675=P$1),LOOKUP(9.99999999999999E+307,$P$2:P674)+1,"")</f>
        <v>480</v>
      </c>
      <c r="Q675" s="30">
        <f>IF(AND($B675=Q$1),LOOKUP(9.99999999999999E+307,$Q$2:Q674)+1,"")</f>
        <v>480</v>
      </c>
      <c r="R675" s="30">
        <f>IF(AND($B675=R$1),LOOKUP(9.99999999999999E+307,$R$2:R674)+1,"")</f>
        <v>480</v>
      </c>
      <c r="S675" s="314"/>
      <c r="T675" s="274"/>
      <c r="U675" s="274"/>
      <c r="Z675" s="258" t="str">
        <f t="shared" si="73"/>
        <v/>
      </c>
      <c r="AA675" s="258" t="str">
        <f t="shared" si="74"/>
        <v/>
      </c>
      <c r="AB675" s="259">
        <f t="shared" si="68"/>
        <v>0</v>
      </c>
      <c r="AC675" s="259">
        <f t="shared" si="69"/>
        <v>1807</v>
      </c>
      <c r="AD675" s="260" t="str">
        <f t="shared" si="70"/>
        <v/>
      </c>
      <c r="AE675" s="253" t="str">
        <f t="shared" si="71"/>
        <v>-</v>
      </c>
    </row>
    <row r="676" spans="1:31" ht="20.100000000000001" customHeight="1" x14ac:dyDescent="0.5">
      <c r="A676" s="30">
        <v>674</v>
      </c>
      <c r="B676" s="238"/>
      <c r="C676" s="261"/>
      <c r="D676" s="261"/>
      <c r="E676" s="270"/>
      <c r="F676" s="270"/>
      <c r="G676" s="257" t="str">
        <f t="shared" si="72"/>
        <v/>
      </c>
      <c r="H676" s="30" t="str">
        <f>IF(AND(S676=H$1),LOOKUP(9.99999999999999E+307,$H$2:H675)+1,"")</f>
        <v/>
      </c>
      <c r="I676" s="30">
        <f>IF(AND(B676=I$1),LOOKUP(9.99999999999999E+307,$I$2:I675)+1,"")</f>
        <v>481</v>
      </c>
      <c r="J676" s="30">
        <f>IF(AND(B676=J$1),LOOKUP(9.99999999999999E+307,$J$2:J675)+1,"")</f>
        <v>481</v>
      </c>
      <c r="K676" s="30">
        <f>IF(AND(B676=K$1),LOOKUP(9.99999999999999E+307,$K$2:K675)+1,"")</f>
        <v>481</v>
      </c>
      <c r="L676" s="30">
        <f>IF(AND(B676=L$1),LOOKUP(9.99999999999999E+307,$L$2:L675)+1,"")</f>
        <v>481</v>
      </c>
      <c r="M676" s="30">
        <f>IF(AND(B676=M$1),LOOKUP(9.99999999999999E+307,$M$2:M675)+1,"")</f>
        <v>481</v>
      </c>
      <c r="N676" s="30">
        <f>IF(AND($B676=N$1),LOOKUP(9.99999999999999E+307,$N$2:N675)+1,"")</f>
        <v>481</v>
      </c>
      <c r="O676" s="30">
        <f>IF(AND($B676=O$1),LOOKUP(9.99999999999999E+307,$O$2:O675)+1,"")</f>
        <v>481</v>
      </c>
      <c r="P676" s="30">
        <f>IF(AND($B676=P$1),LOOKUP(9.99999999999999E+307,$P$2:P675)+1,"")</f>
        <v>481</v>
      </c>
      <c r="Q676" s="30">
        <f>IF(AND($B676=Q$1),LOOKUP(9.99999999999999E+307,$Q$2:Q675)+1,"")</f>
        <v>481</v>
      </c>
      <c r="R676" s="30">
        <f>IF(AND($B676=R$1),LOOKUP(9.99999999999999E+307,$R$2:R675)+1,"")</f>
        <v>481</v>
      </c>
      <c r="S676" s="314"/>
      <c r="T676" s="274"/>
      <c r="U676" s="274"/>
      <c r="Z676" s="258" t="str">
        <f t="shared" si="73"/>
        <v/>
      </c>
      <c r="AA676" s="258" t="str">
        <f t="shared" si="74"/>
        <v/>
      </c>
      <c r="AB676" s="259">
        <f t="shared" si="68"/>
        <v>0</v>
      </c>
      <c r="AC676" s="259">
        <f t="shared" si="69"/>
        <v>1807</v>
      </c>
      <c r="AD676" s="260" t="str">
        <f t="shared" si="70"/>
        <v/>
      </c>
      <c r="AE676" s="253" t="str">
        <f t="shared" si="71"/>
        <v>-</v>
      </c>
    </row>
    <row r="677" spans="1:31" ht="20.100000000000001" customHeight="1" x14ac:dyDescent="0.5">
      <c r="A677" s="30">
        <v>675</v>
      </c>
      <c r="B677" s="238"/>
      <c r="C677" s="261"/>
      <c r="D677" s="261"/>
      <c r="E677" s="270"/>
      <c r="F677" s="270"/>
      <c r="G677" s="257" t="str">
        <f t="shared" si="72"/>
        <v/>
      </c>
      <c r="H677" s="30" t="str">
        <f>IF(AND(S677=H$1),LOOKUP(9.99999999999999E+307,$H$2:H676)+1,"")</f>
        <v/>
      </c>
      <c r="I677" s="30">
        <f>IF(AND(B677=I$1),LOOKUP(9.99999999999999E+307,$I$2:I676)+1,"")</f>
        <v>482</v>
      </c>
      <c r="J677" s="30">
        <f>IF(AND(B677=J$1),LOOKUP(9.99999999999999E+307,$J$2:J676)+1,"")</f>
        <v>482</v>
      </c>
      <c r="K677" s="30">
        <f>IF(AND(B677=K$1),LOOKUP(9.99999999999999E+307,$K$2:K676)+1,"")</f>
        <v>482</v>
      </c>
      <c r="L677" s="30">
        <f>IF(AND(B677=L$1),LOOKUP(9.99999999999999E+307,$L$2:L676)+1,"")</f>
        <v>482</v>
      </c>
      <c r="M677" s="30">
        <f>IF(AND(B677=M$1),LOOKUP(9.99999999999999E+307,$M$2:M676)+1,"")</f>
        <v>482</v>
      </c>
      <c r="N677" s="30">
        <f>IF(AND($B677=N$1),LOOKUP(9.99999999999999E+307,$N$2:N676)+1,"")</f>
        <v>482</v>
      </c>
      <c r="O677" s="30">
        <f>IF(AND($B677=O$1),LOOKUP(9.99999999999999E+307,$O$2:O676)+1,"")</f>
        <v>482</v>
      </c>
      <c r="P677" s="30">
        <f>IF(AND($B677=P$1),LOOKUP(9.99999999999999E+307,$P$2:P676)+1,"")</f>
        <v>482</v>
      </c>
      <c r="Q677" s="30">
        <f>IF(AND($B677=Q$1),LOOKUP(9.99999999999999E+307,$Q$2:Q676)+1,"")</f>
        <v>482</v>
      </c>
      <c r="R677" s="30">
        <f>IF(AND($B677=R$1),LOOKUP(9.99999999999999E+307,$R$2:R676)+1,"")</f>
        <v>482</v>
      </c>
      <c r="S677" s="314"/>
      <c r="T677" s="274"/>
      <c r="U677" s="274"/>
      <c r="Z677" s="258" t="str">
        <f t="shared" si="73"/>
        <v/>
      </c>
      <c r="AA677" s="258" t="str">
        <f t="shared" si="74"/>
        <v/>
      </c>
      <c r="AB677" s="259">
        <f t="shared" si="68"/>
        <v>0</v>
      </c>
      <c r="AC677" s="259">
        <f t="shared" si="69"/>
        <v>1807</v>
      </c>
      <c r="AD677" s="260" t="str">
        <f t="shared" si="70"/>
        <v/>
      </c>
      <c r="AE677" s="253" t="str">
        <f t="shared" si="71"/>
        <v>-</v>
      </c>
    </row>
    <row r="678" spans="1:31" ht="20.100000000000001" customHeight="1" x14ac:dyDescent="0.5">
      <c r="A678" s="30">
        <v>676</v>
      </c>
      <c r="B678" s="238"/>
      <c r="C678" s="261"/>
      <c r="D678" s="261"/>
      <c r="E678" s="270"/>
      <c r="F678" s="270"/>
      <c r="G678" s="257" t="str">
        <f t="shared" si="72"/>
        <v/>
      </c>
      <c r="H678" s="30" t="str">
        <f>IF(AND(S678=H$1),LOOKUP(9.99999999999999E+307,$H$2:H677)+1,"")</f>
        <v/>
      </c>
      <c r="I678" s="30">
        <f>IF(AND(B678=I$1),LOOKUP(9.99999999999999E+307,$I$2:I677)+1,"")</f>
        <v>483</v>
      </c>
      <c r="J678" s="30">
        <f>IF(AND(B678=J$1),LOOKUP(9.99999999999999E+307,$J$2:J677)+1,"")</f>
        <v>483</v>
      </c>
      <c r="K678" s="30">
        <f>IF(AND(B678=K$1),LOOKUP(9.99999999999999E+307,$K$2:K677)+1,"")</f>
        <v>483</v>
      </c>
      <c r="L678" s="30">
        <f>IF(AND(B678=L$1),LOOKUP(9.99999999999999E+307,$L$2:L677)+1,"")</f>
        <v>483</v>
      </c>
      <c r="M678" s="30">
        <f>IF(AND(B678=M$1),LOOKUP(9.99999999999999E+307,$M$2:M677)+1,"")</f>
        <v>483</v>
      </c>
      <c r="N678" s="30">
        <f>IF(AND($B678=N$1),LOOKUP(9.99999999999999E+307,$N$2:N677)+1,"")</f>
        <v>483</v>
      </c>
      <c r="O678" s="30">
        <f>IF(AND($B678=O$1),LOOKUP(9.99999999999999E+307,$O$2:O677)+1,"")</f>
        <v>483</v>
      </c>
      <c r="P678" s="30">
        <f>IF(AND($B678=P$1),LOOKUP(9.99999999999999E+307,$P$2:P677)+1,"")</f>
        <v>483</v>
      </c>
      <c r="Q678" s="30">
        <f>IF(AND($B678=Q$1),LOOKUP(9.99999999999999E+307,$Q$2:Q677)+1,"")</f>
        <v>483</v>
      </c>
      <c r="R678" s="30">
        <f>IF(AND($B678=R$1),LOOKUP(9.99999999999999E+307,$R$2:R677)+1,"")</f>
        <v>483</v>
      </c>
      <c r="S678" s="314"/>
      <c r="T678" s="274"/>
      <c r="U678" s="274"/>
      <c r="Z678" s="258" t="str">
        <f t="shared" si="73"/>
        <v/>
      </c>
      <c r="AA678" s="258" t="str">
        <f t="shared" si="74"/>
        <v/>
      </c>
      <c r="AB678" s="259">
        <f t="shared" si="68"/>
        <v>0</v>
      </c>
      <c r="AC678" s="259">
        <f t="shared" si="69"/>
        <v>1807</v>
      </c>
      <c r="AD678" s="260" t="str">
        <f t="shared" si="70"/>
        <v/>
      </c>
      <c r="AE678" s="253" t="str">
        <f t="shared" si="71"/>
        <v>-</v>
      </c>
    </row>
    <row r="679" spans="1:31" ht="20.100000000000001" customHeight="1" x14ac:dyDescent="0.5">
      <c r="A679" s="30">
        <v>677</v>
      </c>
      <c r="B679" s="238"/>
      <c r="C679" s="261"/>
      <c r="D679" s="261"/>
      <c r="E679" s="270"/>
      <c r="F679" s="270"/>
      <c r="G679" s="257" t="str">
        <f t="shared" si="72"/>
        <v/>
      </c>
      <c r="H679" s="30" t="str">
        <f>IF(AND(S679=H$1),LOOKUP(9.99999999999999E+307,$H$2:H678)+1,"")</f>
        <v/>
      </c>
      <c r="I679" s="30">
        <f>IF(AND(B679=I$1),LOOKUP(9.99999999999999E+307,$I$2:I678)+1,"")</f>
        <v>484</v>
      </c>
      <c r="J679" s="30">
        <f>IF(AND(B679=J$1),LOOKUP(9.99999999999999E+307,$J$2:J678)+1,"")</f>
        <v>484</v>
      </c>
      <c r="K679" s="30">
        <f>IF(AND(B679=K$1),LOOKUP(9.99999999999999E+307,$K$2:K678)+1,"")</f>
        <v>484</v>
      </c>
      <c r="L679" s="30">
        <f>IF(AND(B679=L$1),LOOKUP(9.99999999999999E+307,$L$2:L678)+1,"")</f>
        <v>484</v>
      </c>
      <c r="M679" s="30">
        <f>IF(AND(B679=M$1),LOOKUP(9.99999999999999E+307,$M$2:M678)+1,"")</f>
        <v>484</v>
      </c>
      <c r="N679" s="30">
        <f>IF(AND($B679=N$1),LOOKUP(9.99999999999999E+307,$N$2:N678)+1,"")</f>
        <v>484</v>
      </c>
      <c r="O679" s="30">
        <f>IF(AND($B679=O$1),LOOKUP(9.99999999999999E+307,$O$2:O678)+1,"")</f>
        <v>484</v>
      </c>
      <c r="P679" s="30">
        <f>IF(AND($B679=P$1),LOOKUP(9.99999999999999E+307,$P$2:P678)+1,"")</f>
        <v>484</v>
      </c>
      <c r="Q679" s="30">
        <f>IF(AND($B679=Q$1),LOOKUP(9.99999999999999E+307,$Q$2:Q678)+1,"")</f>
        <v>484</v>
      </c>
      <c r="R679" s="30">
        <f>IF(AND($B679=R$1),LOOKUP(9.99999999999999E+307,$R$2:R678)+1,"")</f>
        <v>484</v>
      </c>
      <c r="S679" s="314"/>
      <c r="T679" s="274"/>
      <c r="U679" s="274"/>
      <c r="Z679" s="258" t="str">
        <f t="shared" si="73"/>
        <v/>
      </c>
      <c r="AA679" s="258" t="str">
        <f t="shared" si="74"/>
        <v/>
      </c>
      <c r="AB679" s="259">
        <f t="shared" si="68"/>
        <v>0</v>
      </c>
      <c r="AC679" s="259">
        <f t="shared" si="69"/>
        <v>1807</v>
      </c>
      <c r="AD679" s="260" t="str">
        <f t="shared" si="70"/>
        <v/>
      </c>
      <c r="AE679" s="253" t="str">
        <f t="shared" si="71"/>
        <v>-</v>
      </c>
    </row>
    <row r="680" spans="1:31" ht="20.100000000000001" customHeight="1" x14ac:dyDescent="0.5">
      <c r="A680" s="30">
        <v>678</v>
      </c>
      <c r="B680" s="238"/>
      <c r="C680" s="261"/>
      <c r="D680" s="261"/>
      <c r="E680" s="270"/>
      <c r="F680" s="270"/>
      <c r="G680" s="257" t="str">
        <f t="shared" si="72"/>
        <v/>
      </c>
      <c r="H680" s="30" t="str">
        <f>IF(AND(S680=H$1),LOOKUP(9.99999999999999E+307,$H$2:H679)+1,"")</f>
        <v/>
      </c>
      <c r="I680" s="30">
        <f>IF(AND(B680=I$1),LOOKUP(9.99999999999999E+307,$I$2:I679)+1,"")</f>
        <v>485</v>
      </c>
      <c r="J680" s="30">
        <f>IF(AND(B680=J$1),LOOKUP(9.99999999999999E+307,$J$2:J679)+1,"")</f>
        <v>485</v>
      </c>
      <c r="K680" s="30">
        <f>IF(AND(B680=K$1),LOOKUP(9.99999999999999E+307,$K$2:K679)+1,"")</f>
        <v>485</v>
      </c>
      <c r="L680" s="30">
        <f>IF(AND(B680=L$1),LOOKUP(9.99999999999999E+307,$L$2:L679)+1,"")</f>
        <v>485</v>
      </c>
      <c r="M680" s="30">
        <f>IF(AND(B680=M$1),LOOKUP(9.99999999999999E+307,$M$2:M679)+1,"")</f>
        <v>485</v>
      </c>
      <c r="N680" s="30">
        <f>IF(AND($B680=N$1),LOOKUP(9.99999999999999E+307,$N$2:N679)+1,"")</f>
        <v>485</v>
      </c>
      <c r="O680" s="30">
        <f>IF(AND($B680=O$1),LOOKUP(9.99999999999999E+307,$O$2:O679)+1,"")</f>
        <v>485</v>
      </c>
      <c r="P680" s="30">
        <f>IF(AND($B680=P$1),LOOKUP(9.99999999999999E+307,$P$2:P679)+1,"")</f>
        <v>485</v>
      </c>
      <c r="Q680" s="30">
        <f>IF(AND($B680=Q$1),LOOKUP(9.99999999999999E+307,$Q$2:Q679)+1,"")</f>
        <v>485</v>
      </c>
      <c r="R680" s="30">
        <f>IF(AND($B680=R$1),LOOKUP(9.99999999999999E+307,$R$2:R679)+1,"")</f>
        <v>485</v>
      </c>
      <c r="S680" s="314"/>
      <c r="T680" s="274"/>
      <c r="U680" s="274"/>
      <c r="Z680" s="258" t="str">
        <f t="shared" si="73"/>
        <v/>
      </c>
      <c r="AA680" s="258" t="str">
        <f t="shared" si="74"/>
        <v/>
      </c>
      <c r="AB680" s="259">
        <f t="shared" si="68"/>
        <v>0</v>
      </c>
      <c r="AC680" s="259">
        <f t="shared" si="69"/>
        <v>1807</v>
      </c>
      <c r="AD680" s="260" t="str">
        <f t="shared" si="70"/>
        <v/>
      </c>
      <c r="AE680" s="253" t="str">
        <f t="shared" si="71"/>
        <v>-</v>
      </c>
    </row>
    <row r="681" spans="1:31" ht="20.100000000000001" customHeight="1" x14ac:dyDescent="0.5">
      <c r="A681" s="30">
        <v>679</v>
      </c>
      <c r="B681" s="238"/>
      <c r="C681" s="261"/>
      <c r="D681" s="261"/>
      <c r="E681" s="270"/>
      <c r="F681" s="270"/>
      <c r="G681" s="257" t="str">
        <f t="shared" si="72"/>
        <v/>
      </c>
      <c r="H681" s="30" t="str">
        <f>IF(AND(S681=H$1),LOOKUP(9.99999999999999E+307,$H$2:H680)+1,"")</f>
        <v/>
      </c>
      <c r="I681" s="30">
        <f>IF(AND(B681=I$1),LOOKUP(9.99999999999999E+307,$I$2:I680)+1,"")</f>
        <v>486</v>
      </c>
      <c r="J681" s="30">
        <f>IF(AND(B681=J$1),LOOKUP(9.99999999999999E+307,$J$2:J680)+1,"")</f>
        <v>486</v>
      </c>
      <c r="K681" s="30">
        <f>IF(AND(B681=K$1),LOOKUP(9.99999999999999E+307,$K$2:K680)+1,"")</f>
        <v>486</v>
      </c>
      <c r="L681" s="30">
        <f>IF(AND(B681=L$1),LOOKUP(9.99999999999999E+307,$L$2:L680)+1,"")</f>
        <v>486</v>
      </c>
      <c r="M681" s="30">
        <f>IF(AND(B681=M$1),LOOKUP(9.99999999999999E+307,$M$2:M680)+1,"")</f>
        <v>486</v>
      </c>
      <c r="N681" s="30">
        <f>IF(AND($B681=N$1),LOOKUP(9.99999999999999E+307,$N$2:N680)+1,"")</f>
        <v>486</v>
      </c>
      <c r="O681" s="30">
        <f>IF(AND($B681=O$1),LOOKUP(9.99999999999999E+307,$O$2:O680)+1,"")</f>
        <v>486</v>
      </c>
      <c r="P681" s="30">
        <f>IF(AND($B681=P$1),LOOKUP(9.99999999999999E+307,$P$2:P680)+1,"")</f>
        <v>486</v>
      </c>
      <c r="Q681" s="30">
        <f>IF(AND($B681=Q$1),LOOKUP(9.99999999999999E+307,$Q$2:Q680)+1,"")</f>
        <v>486</v>
      </c>
      <c r="R681" s="30">
        <f>IF(AND($B681=R$1),LOOKUP(9.99999999999999E+307,$R$2:R680)+1,"")</f>
        <v>486</v>
      </c>
      <c r="S681" s="314"/>
      <c r="T681" s="274"/>
      <c r="U681" s="274"/>
      <c r="Z681" s="258" t="str">
        <f t="shared" si="73"/>
        <v/>
      </c>
      <c r="AA681" s="258" t="str">
        <f t="shared" si="74"/>
        <v/>
      </c>
      <c r="AB681" s="259">
        <f t="shared" si="68"/>
        <v>0</v>
      </c>
      <c r="AC681" s="259">
        <f t="shared" si="69"/>
        <v>1807</v>
      </c>
      <c r="AD681" s="260" t="str">
        <f t="shared" si="70"/>
        <v/>
      </c>
      <c r="AE681" s="253" t="str">
        <f t="shared" si="71"/>
        <v>-</v>
      </c>
    </row>
    <row r="682" spans="1:31" ht="20.100000000000001" customHeight="1" x14ac:dyDescent="0.5">
      <c r="A682" s="30">
        <v>680</v>
      </c>
      <c r="B682" s="238"/>
      <c r="C682" s="261"/>
      <c r="D682" s="261"/>
      <c r="E682" s="270"/>
      <c r="F682" s="270"/>
      <c r="G682" s="257" t="str">
        <f t="shared" si="72"/>
        <v/>
      </c>
      <c r="H682" s="30" t="str">
        <f>IF(AND(S682=H$1),LOOKUP(9.99999999999999E+307,$H$2:H681)+1,"")</f>
        <v/>
      </c>
      <c r="I682" s="30">
        <f>IF(AND(B682=I$1),LOOKUP(9.99999999999999E+307,$I$2:I681)+1,"")</f>
        <v>487</v>
      </c>
      <c r="J682" s="30">
        <f>IF(AND(B682=J$1),LOOKUP(9.99999999999999E+307,$J$2:J681)+1,"")</f>
        <v>487</v>
      </c>
      <c r="K682" s="30">
        <f>IF(AND(B682=K$1),LOOKUP(9.99999999999999E+307,$K$2:K681)+1,"")</f>
        <v>487</v>
      </c>
      <c r="L682" s="30">
        <f>IF(AND(B682=L$1),LOOKUP(9.99999999999999E+307,$L$2:L681)+1,"")</f>
        <v>487</v>
      </c>
      <c r="M682" s="30">
        <f>IF(AND(B682=M$1),LOOKUP(9.99999999999999E+307,$M$2:M681)+1,"")</f>
        <v>487</v>
      </c>
      <c r="N682" s="30">
        <f>IF(AND($B682=N$1),LOOKUP(9.99999999999999E+307,$N$2:N681)+1,"")</f>
        <v>487</v>
      </c>
      <c r="O682" s="30">
        <f>IF(AND($B682=O$1),LOOKUP(9.99999999999999E+307,$O$2:O681)+1,"")</f>
        <v>487</v>
      </c>
      <c r="P682" s="30">
        <f>IF(AND($B682=P$1),LOOKUP(9.99999999999999E+307,$P$2:P681)+1,"")</f>
        <v>487</v>
      </c>
      <c r="Q682" s="30">
        <f>IF(AND($B682=Q$1),LOOKUP(9.99999999999999E+307,$Q$2:Q681)+1,"")</f>
        <v>487</v>
      </c>
      <c r="R682" s="30">
        <f>IF(AND($B682=R$1),LOOKUP(9.99999999999999E+307,$R$2:R681)+1,"")</f>
        <v>487</v>
      </c>
      <c r="S682" s="314"/>
      <c r="T682" s="274"/>
      <c r="U682" s="274"/>
      <c r="Z682" s="258" t="str">
        <f t="shared" si="73"/>
        <v/>
      </c>
      <c r="AA682" s="258" t="str">
        <f t="shared" si="74"/>
        <v/>
      </c>
      <c r="AB682" s="259">
        <f t="shared" si="68"/>
        <v>0</v>
      </c>
      <c r="AC682" s="259">
        <f t="shared" si="69"/>
        <v>1807</v>
      </c>
      <c r="AD682" s="260" t="str">
        <f t="shared" si="70"/>
        <v/>
      </c>
      <c r="AE682" s="253" t="str">
        <f t="shared" si="71"/>
        <v>-</v>
      </c>
    </row>
    <row r="683" spans="1:31" ht="20.100000000000001" customHeight="1" x14ac:dyDescent="0.5">
      <c r="A683" s="30">
        <v>681</v>
      </c>
      <c r="B683" s="238"/>
      <c r="C683" s="261"/>
      <c r="D683" s="261"/>
      <c r="E683" s="270"/>
      <c r="F683" s="270"/>
      <c r="G683" s="257" t="str">
        <f t="shared" si="72"/>
        <v/>
      </c>
      <c r="H683" s="30" t="str">
        <f>IF(AND(S683=H$1),LOOKUP(9.99999999999999E+307,$H$2:H682)+1,"")</f>
        <v/>
      </c>
      <c r="I683" s="30">
        <f>IF(AND(B683=I$1),LOOKUP(9.99999999999999E+307,$I$2:I682)+1,"")</f>
        <v>488</v>
      </c>
      <c r="J683" s="30">
        <f>IF(AND(B683=J$1),LOOKUP(9.99999999999999E+307,$J$2:J682)+1,"")</f>
        <v>488</v>
      </c>
      <c r="K683" s="30">
        <f>IF(AND(B683=K$1),LOOKUP(9.99999999999999E+307,$K$2:K682)+1,"")</f>
        <v>488</v>
      </c>
      <c r="L683" s="30">
        <f>IF(AND(B683=L$1),LOOKUP(9.99999999999999E+307,$L$2:L682)+1,"")</f>
        <v>488</v>
      </c>
      <c r="M683" s="30">
        <f>IF(AND(B683=M$1),LOOKUP(9.99999999999999E+307,$M$2:M682)+1,"")</f>
        <v>488</v>
      </c>
      <c r="N683" s="30">
        <f>IF(AND($B683=N$1),LOOKUP(9.99999999999999E+307,$N$2:N682)+1,"")</f>
        <v>488</v>
      </c>
      <c r="O683" s="30">
        <f>IF(AND($B683=O$1),LOOKUP(9.99999999999999E+307,$O$2:O682)+1,"")</f>
        <v>488</v>
      </c>
      <c r="P683" s="30">
        <f>IF(AND($B683=P$1),LOOKUP(9.99999999999999E+307,$P$2:P682)+1,"")</f>
        <v>488</v>
      </c>
      <c r="Q683" s="30">
        <f>IF(AND($B683=Q$1),LOOKUP(9.99999999999999E+307,$Q$2:Q682)+1,"")</f>
        <v>488</v>
      </c>
      <c r="R683" s="30">
        <f>IF(AND($B683=R$1),LOOKUP(9.99999999999999E+307,$R$2:R682)+1,"")</f>
        <v>488</v>
      </c>
      <c r="S683" s="314"/>
      <c r="T683" s="274"/>
      <c r="U683" s="274"/>
      <c r="Z683" s="258" t="str">
        <f t="shared" si="73"/>
        <v/>
      </c>
      <c r="AA683" s="258" t="str">
        <f t="shared" si="74"/>
        <v/>
      </c>
      <c r="AB683" s="259">
        <f t="shared" si="68"/>
        <v>0</v>
      </c>
      <c r="AC683" s="259">
        <f t="shared" si="69"/>
        <v>1807</v>
      </c>
      <c r="AD683" s="260" t="str">
        <f t="shared" si="70"/>
        <v/>
      </c>
      <c r="AE683" s="253" t="str">
        <f t="shared" si="71"/>
        <v>-</v>
      </c>
    </row>
    <row r="684" spans="1:31" ht="20.100000000000001" customHeight="1" x14ac:dyDescent="0.5">
      <c r="A684" s="30">
        <v>682</v>
      </c>
      <c r="B684" s="238"/>
      <c r="C684" s="261"/>
      <c r="D684" s="261"/>
      <c r="E684" s="270"/>
      <c r="F684" s="270"/>
      <c r="G684" s="257" t="str">
        <f t="shared" si="72"/>
        <v/>
      </c>
      <c r="H684" s="30" t="str">
        <f>IF(AND(S684=H$1),LOOKUP(9.99999999999999E+307,$H$2:H683)+1,"")</f>
        <v/>
      </c>
      <c r="I684" s="30">
        <f>IF(AND(B684=I$1),LOOKUP(9.99999999999999E+307,$I$2:I683)+1,"")</f>
        <v>489</v>
      </c>
      <c r="J684" s="30">
        <f>IF(AND(B684=J$1),LOOKUP(9.99999999999999E+307,$J$2:J683)+1,"")</f>
        <v>489</v>
      </c>
      <c r="K684" s="30">
        <f>IF(AND(B684=K$1),LOOKUP(9.99999999999999E+307,$K$2:K683)+1,"")</f>
        <v>489</v>
      </c>
      <c r="L684" s="30">
        <f>IF(AND(B684=L$1),LOOKUP(9.99999999999999E+307,$L$2:L683)+1,"")</f>
        <v>489</v>
      </c>
      <c r="M684" s="30">
        <f>IF(AND(B684=M$1),LOOKUP(9.99999999999999E+307,$M$2:M683)+1,"")</f>
        <v>489</v>
      </c>
      <c r="N684" s="30">
        <f>IF(AND($B684=N$1),LOOKUP(9.99999999999999E+307,$N$2:N683)+1,"")</f>
        <v>489</v>
      </c>
      <c r="O684" s="30">
        <f>IF(AND($B684=O$1),LOOKUP(9.99999999999999E+307,$O$2:O683)+1,"")</f>
        <v>489</v>
      </c>
      <c r="P684" s="30">
        <f>IF(AND($B684=P$1),LOOKUP(9.99999999999999E+307,$P$2:P683)+1,"")</f>
        <v>489</v>
      </c>
      <c r="Q684" s="30">
        <f>IF(AND($B684=Q$1),LOOKUP(9.99999999999999E+307,$Q$2:Q683)+1,"")</f>
        <v>489</v>
      </c>
      <c r="R684" s="30">
        <f>IF(AND($B684=R$1),LOOKUP(9.99999999999999E+307,$R$2:R683)+1,"")</f>
        <v>489</v>
      </c>
      <c r="S684" s="314"/>
      <c r="T684" s="274"/>
      <c r="U684" s="274"/>
      <c r="Z684" s="258" t="str">
        <f t="shared" si="73"/>
        <v/>
      </c>
      <c r="AA684" s="258" t="str">
        <f t="shared" si="74"/>
        <v/>
      </c>
      <c r="AB684" s="259">
        <f t="shared" si="68"/>
        <v>0</v>
      </c>
      <c r="AC684" s="259">
        <f t="shared" si="69"/>
        <v>1807</v>
      </c>
      <c r="AD684" s="260" t="str">
        <f t="shared" si="70"/>
        <v/>
      </c>
      <c r="AE684" s="253" t="str">
        <f t="shared" si="71"/>
        <v>-</v>
      </c>
    </row>
    <row r="685" spans="1:31" ht="20.100000000000001" customHeight="1" x14ac:dyDescent="0.5">
      <c r="A685" s="30">
        <v>683</v>
      </c>
      <c r="B685" s="238"/>
      <c r="C685" s="261"/>
      <c r="D685" s="261"/>
      <c r="E685" s="270"/>
      <c r="F685" s="270"/>
      <c r="G685" s="257" t="str">
        <f t="shared" si="72"/>
        <v/>
      </c>
      <c r="H685" s="30" t="str">
        <f>IF(AND(S685=H$1),LOOKUP(9.99999999999999E+307,$H$2:H684)+1,"")</f>
        <v/>
      </c>
      <c r="I685" s="30">
        <f>IF(AND(B685=I$1),LOOKUP(9.99999999999999E+307,$I$2:I684)+1,"")</f>
        <v>490</v>
      </c>
      <c r="J685" s="30">
        <f>IF(AND(B685=J$1),LOOKUP(9.99999999999999E+307,$J$2:J684)+1,"")</f>
        <v>490</v>
      </c>
      <c r="K685" s="30">
        <f>IF(AND(B685=K$1),LOOKUP(9.99999999999999E+307,$K$2:K684)+1,"")</f>
        <v>490</v>
      </c>
      <c r="L685" s="30">
        <f>IF(AND(B685=L$1),LOOKUP(9.99999999999999E+307,$L$2:L684)+1,"")</f>
        <v>490</v>
      </c>
      <c r="M685" s="30">
        <f>IF(AND(B685=M$1),LOOKUP(9.99999999999999E+307,$M$2:M684)+1,"")</f>
        <v>490</v>
      </c>
      <c r="N685" s="30">
        <f>IF(AND($B685=N$1),LOOKUP(9.99999999999999E+307,$N$2:N684)+1,"")</f>
        <v>490</v>
      </c>
      <c r="O685" s="30">
        <f>IF(AND($B685=O$1),LOOKUP(9.99999999999999E+307,$O$2:O684)+1,"")</f>
        <v>490</v>
      </c>
      <c r="P685" s="30">
        <f>IF(AND($B685=P$1),LOOKUP(9.99999999999999E+307,$P$2:P684)+1,"")</f>
        <v>490</v>
      </c>
      <c r="Q685" s="30">
        <f>IF(AND($B685=Q$1),LOOKUP(9.99999999999999E+307,$Q$2:Q684)+1,"")</f>
        <v>490</v>
      </c>
      <c r="R685" s="30">
        <f>IF(AND($B685=R$1),LOOKUP(9.99999999999999E+307,$R$2:R684)+1,"")</f>
        <v>490</v>
      </c>
      <c r="S685" s="314"/>
      <c r="T685" s="274"/>
      <c r="U685" s="274"/>
      <c r="Z685" s="258" t="str">
        <f t="shared" si="73"/>
        <v/>
      </c>
      <c r="AA685" s="258" t="str">
        <f t="shared" si="74"/>
        <v/>
      </c>
      <c r="AB685" s="259">
        <f t="shared" si="68"/>
        <v>0</v>
      </c>
      <c r="AC685" s="259">
        <f t="shared" si="69"/>
        <v>1807</v>
      </c>
      <c r="AD685" s="260" t="str">
        <f t="shared" si="70"/>
        <v/>
      </c>
      <c r="AE685" s="253" t="str">
        <f t="shared" si="71"/>
        <v>-</v>
      </c>
    </row>
    <row r="686" spans="1:31" ht="20.100000000000001" customHeight="1" x14ac:dyDescent="0.5">
      <c r="A686" s="30">
        <v>684</v>
      </c>
      <c r="B686" s="238"/>
      <c r="C686" s="261"/>
      <c r="D686" s="261"/>
      <c r="E686" s="270"/>
      <c r="F686" s="270"/>
      <c r="G686" s="257" t="str">
        <f t="shared" si="72"/>
        <v/>
      </c>
      <c r="H686" s="30" t="str">
        <f>IF(AND(S686=H$1),LOOKUP(9.99999999999999E+307,$H$2:H685)+1,"")</f>
        <v/>
      </c>
      <c r="I686" s="30">
        <f>IF(AND(B686=I$1),LOOKUP(9.99999999999999E+307,$I$2:I685)+1,"")</f>
        <v>491</v>
      </c>
      <c r="J686" s="30">
        <f>IF(AND(B686=J$1),LOOKUP(9.99999999999999E+307,$J$2:J685)+1,"")</f>
        <v>491</v>
      </c>
      <c r="K686" s="30">
        <f>IF(AND(B686=K$1),LOOKUP(9.99999999999999E+307,$K$2:K685)+1,"")</f>
        <v>491</v>
      </c>
      <c r="L686" s="30">
        <f>IF(AND(B686=L$1),LOOKUP(9.99999999999999E+307,$L$2:L685)+1,"")</f>
        <v>491</v>
      </c>
      <c r="M686" s="30">
        <f>IF(AND(B686=M$1),LOOKUP(9.99999999999999E+307,$M$2:M685)+1,"")</f>
        <v>491</v>
      </c>
      <c r="N686" s="30">
        <f>IF(AND($B686=N$1),LOOKUP(9.99999999999999E+307,$N$2:N685)+1,"")</f>
        <v>491</v>
      </c>
      <c r="O686" s="30">
        <f>IF(AND($B686=O$1),LOOKUP(9.99999999999999E+307,$O$2:O685)+1,"")</f>
        <v>491</v>
      </c>
      <c r="P686" s="30">
        <f>IF(AND($B686=P$1),LOOKUP(9.99999999999999E+307,$P$2:P685)+1,"")</f>
        <v>491</v>
      </c>
      <c r="Q686" s="30">
        <f>IF(AND($B686=Q$1),LOOKUP(9.99999999999999E+307,$Q$2:Q685)+1,"")</f>
        <v>491</v>
      </c>
      <c r="R686" s="30">
        <f>IF(AND($B686=R$1),LOOKUP(9.99999999999999E+307,$R$2:R685)+1,"")</f>
        <v>491</v>
      </c>
      <c r="S686" s="314"/>
      <c r="T686" s="274"/>
      <c r="U686" s="274"/>
      <c r="Z686" s="258" t="str">
        <f t="shared" si="73"/>
        <v/>
      </c>
      <c r="AA686" s="258" t="str">
        <f t="shared" si="74"/>
        <v/>
      </c>
      <c r="AB686" s="259">
        <f t="shared" si="68"/>
        <v>0</v>
      </c>
      <c r="AC686" s="259">
        <f t="shared" si="69"/>
        <v>1807</v>
      </c>
      <c r="AD686" s="260" t="str">
        <f t="shared" si="70"/>
        <v/>
      </c>
      <c r="AE686" s="253" t="str">
        <f t="shared" si="71"/>
        <v>-</v>
      </c>
    </row>
    <row r="687" spans="1:31" ht="20.100000000000001" customHeight="1" x14ac:dyDescent="0.5">
      <c r="A687" s="30">
        <v>685</v>
      </c>
      <c r="B687" s="238"/>
      <c r="C687" s="261"/>
      <c r="D687" s="261"/>
      <c r="E687" s="270"/>
      <c r="F687" s="270"/>
      <c r="G687" s="257" t="str">
        <f t="shared" si="72"/>
        <v/>
      </c>
      <c r="H687" s="30" t="str">
        <f>IF(AND(S687=H$1),LOOKUP(9.99999999999999E+307,$H$2:H686)+1,"")</f>
        <v/>
      </c>
      <c r="I687" s="30">
        <f>IF(AND(B687=I$1),LOOKUP(9.99999999999999E+307,$I$2:I686)+1,"")</f>
        <v>492</v>
      </c>
      <c r="J687" s="30">
        <f>IF(AND(B687=J$1),LOOKUP(9.99999999999999E+307,$J$2:J686)+1,"")</f>
        <v>492</v>
      </c>
      <c r="K687" s="30">
        <f>IF(AND(B687=K$1),LOOKUP(9.99999999999999E+307,$K$2:K686)+1,"")</f>
        <v>492</v>
      </c>
      <c r="L687" s="30">
        <f>IF(AND(B687=L$1),LOOKUP(9.99999999999999E+307,$L$2:L686)+1,"")</f>
        <v>492</v>
      </c>
      <c r="M687" s="30">
        <f>IF(AND(B687=M$1),LOOKUP(9.99999999999999E+307,$M$2:M686)+1,"")</f>
        <v>492</v>
      </c>
      <c r="N687" s="30">
        <f>IF(AND($B687=N$1),LOOKUP(9.99999999999999E+307,$N$2:N686)+1,"")</f>
        <v>492</v>
      </c>
      <c r="O687" s="30">
        <f>IF(AND($B687=O$1),LOOKUP(9.99999999999999E+307,$O$2:O686)+1,"")</f>
        <v>492</v>
      </c>
      <c r="P687" s="30">
        <f>IF(AND($B687=P$1),LOOKUP(9.99999999999999E+307,$P$2:P686)+1,"")</f>
        <v>492</v>
      </c>
      <c r="Q687" s="30">
        <f>IF(AND($B687=Q$1),LOOKUP(9.99999999999999E+307,$Q$2:Q686)+1,"")</f>
        <v>492</v>
      </c>
      <c r="R687" s="30">
        <f>IF(AND($B687=R$1),LOOKUP(9.99999999999999E+307,$R$2:R686)+1,"")</f>
        <v>492</v>
      </c>
      <c r="S687" s="314"/>
      <c r="T687" s="274"/>
      <c r="U687" s="274"/>
      <c r="Z687" s="258" t="str">
        <f t="shared" si="73"/>
        <v/>
      </c>
      <c r="AA687" s="258" t="str">
        <f t="shared" si="74"/>
        <v/>
      </c>
      <c r="AB687" s="259">
        <f t="shared" si="68"/>
        <v>0</v>
      </c>
      <c r="AC687" s="259">
        <f t="shared" si="69"/>
        <v>1807</v>
      </c>
      <c r="AD687" s="260" t="str">
        <f t="shared" si="70"/>
        <v/>
      </c>
      <c r="AE687" s="253" t="str">
        <f t="shared" si="71"/>
        <v>-</v>
      </c>
    </row>
    <row r="688" spans="1:31" ht="20.100000000000001" customHeight="1" x14ac:dyDescent="0.5">
      <c r="A688" s="30">
        <v>686</v>
      </c>
      <c r="B688" s="238"/>
      <c r="C688" s="261"/>
      <c r="D688" s="261"/>
      <c r="E688" s="270"/>
      <c r="F688" s="270"/>
      <c r="G688" s="257" t="str">
        <f t="shared" si="72"/>
        <v/>
      </c>
      <c r="H688" s="30" t="str">
        <f>IF(AND(S688=H$1),LOOKUP(9.99999999999999E+307,$H$2:H687)+1,"")</f>
        <v/>
      </c>
      <c r="I688" s="30">
        <f>IF(AND(B688=I$1),LOOKUP(9.99999999999999E+307,$I$2:I687)+1,"")</f>
        <v>493</v>
      </c>
      <c r="J688" s="30">
        <f>IF(AND(B688=J$1),LOOKUP(9.99999999999999E+307,$J$2:J687)+1,"")</f>
        <v>493</v>
      </c>
      <c r="K688" s="30">
        <f>IF(AND(B688=K$1),LOOKUP(9.99999999999999E+307,$K$2:K687)+1,"")</f>
        <v>493</v>
      </c>
      <c r="L688" s="30">
        <f>IF(AND(B688=L$1),LOOKUP(9.99999999999999E+307,$L$2:L687)+1,"")</f>
        <v>493</v>
      </c>
      <c r="M688" s="30">
        <f>IF(AND(B688=M$1),LOOKUP(9.99999999999999E+307,$M$2:M687)+1,"")</f>
        <v>493</v>
      </c>
      <c r="N688" s="30">
        <f>IF(AND($B688=N$1),LOOKUP(9.99999999999999E+307,$N$2:N687)+1,"")</f>
        <v>493</v>
      </c>
      <c r="O688" s="30">
        <f>IF(AND($B688=O$1),LOOKUP(9.99999999999999E+307,$O$2:O687)+1,"")</f>
        <v>493</v>
      </c>
      <c r="P688" s="30">
        <f>IF(AND($B688=P$1),LOOKUP(9.99999999999999E+307,$P$2:P687)+1,"")</f>
        <v>493</v>
      </c>
      <c r="Q688" s="30">
        <f>IF(AND($B688=Q$1),LOOKUP(9.99999999999999E+307,$Q$2:Q687)+1,"")</f>
        <v>493</v>
      </c>
      <c r="R688" s="30">
        <f>IF(AND($B688=R$1),LOOKUP(9.99999999999999E+307,$R$2:R687)+1,"")</f>
        <v>493</v>
      </c>
      <c r="S688" s="314"/>
      <c r="T688" s="274"/>
      <c r="U688" s="274"/>
      <c r="Z688" s="258" t="str">
        <f t="shared" si="73"/>
        <v/>
      </c>
      <c r="AA688" s="258" t="str">
        <f t="shared" si="74"/>
        <v/>
      </c>
      <c r="AB688" s="259">
        <f t="shared" si="68"/>
        <v>0</v>
      </c>
      <c r="AC688" s="259">
        <f t="shared" si="69"/>
        <v>1807</v>
      </c>
      <c r="AD688" s="260" t="str">
        <f t="shared" si="70"/>
        <v/>
      </c>
      <c r="AE688" s="253" t="str">
        <f t="shared" si="71"/>
        <v>-</v>
      </c>
    </row>
    <row r="689" spans="1:31" ht="20.100000000000001" customHeight="1" x14ac:dyDescent="0.5">
      <c r="A689" s="30">
        <v>687</v>
      </c>
      <c r="B689" s="238"/>
      <c r="C689" s="261"/>
      <c r="D689" s="261"/>
      <c r="E689" s="270"/>
      <c r="F689" s="270"/>
      <c r="G689" s="257" t="str">
        <f t="shared" si="72"/>
        <v/>
      </c>
      <c r="H689" s="30" t="str">
        <f>IF(AND(S689=H$1),LOOKUP(9.99999999999999E+307,$H$2:H688)+1,"")</f>
        <v/>
      </c>
      <c r="I689" s="30">
        <f>IF(AND(B689=I$1),LOOKUP(9.99999999999999E+307,$I$2:I688)+1,"")</f>
        <v>494</v>
      </c>
      <c r="J689" s="30">
        <f>IF(AND(B689=J$1),LOOKUP(9.99999999999999E+307,$J$2:J688)+1,"")</f>
        <v>494</v>
      </c>
      <c r="K689" s="30">
        <f>IF(AND(B689=K$1),LOOKUP(9.99999999999999E+307,$K$2:K688)+1,"")</f>
        <v>494</v>
      </c>
      <c r="L689" s="30">
        <f>IF(AND(B689=L$1),LOOKUP(9.99999999999999E+307,$L$2:L688)+1,"")</f>
        <v>494</v>
      </c>
      <c r="M689" s="30">
        <f>IF(AND(B689=M$1),LOOKUP(9.99999999999999E+307,$M$2:M688)+1,"")</f>
        <v>494</v>
      </c>
      <c r="N689" s="30">
        <f>IF(AND($B689=N$1),LOOKUP(9.99999999999999E+307,$N$2:N688)+1,"")</f>
        <v>494</v>
      </c>
      <c r="O689" s="30">
        <f>IF(AND($B689=O$1),LOOKUP(9.99999999999999E+307,$O$2:O688)+1,"")</f>
        <v>494</v>
      </c>
      <c r="P689" s="30">
        <f>IF(AND($B689=P$1),LOOKUP(9.99999999999999E+307,$P$2:P688)+1,"")</f>
        <v>494</v>
      </c>
      <c r="Q689" s="30">
        <f>IF(AND($B689=Q$1),LOOKUP(9.99999999999999E+307,$Q$2:Q688)+1,"")</f>
        <v>494</v>
      </c>
      <c r="R689" s="30">
        <f>IF(AND($B689=R$1),LOOKUP(9.99999999999999E+307,$R$2:R688)+1,"")</f>
        <v>494</v>
      </c>
      <c r="S689" s="314"/>
      <c r="T689" s="274"/>
      <c r="U689" s="274"/>
      <c r="Z689" s="258" t="str">
        <f t="shared" si="73"/>
        <v/>
      </c>
      <c r="AA689" s="258" t="str">
        <f t="shared" si="74"/>
        <v/>
      </c>
      <c r="AB689" s="259">
        <f t="shared" si="68"/>
        <v>0</v>
      </c>
      <c r="AC689" s="259">
        <f t="shared" si="69"/>
        <v>1807</v>
      </c>
      <c r="AD689" s="260" t="str">
        <f t="shared" si="70"/>
        <v/>
      </c>
      <c r="AE689" s="253" t="str">
        <f t="shared" si="71"/>
        <v>-</v>
      </c>
    </row>
    <row r="690" spans="1:31" ht="20.100000000000001" customHeight="1" x14ac:dyDescent="0.5">
      <c r="A690" s="30">
        <v>688</v>
      </c>
      <c r="B690" s="238"/>
      <c r="C690" s="261"/>
      <c r="D690" s="261"/>
      <c r="E690" s="270"/>
      <c r="F690" s="270"/>
      <c r="G690" s="257" t="str">
        <f t="shared" si="72"/>
        <v/>
      </c>
      <c r="H690" s="30" t="str">
        <f>IF(AND(S690=H$1),LOOKUP(9.99999999999999E+307,$H$2:H689)+1,"")</f>
        <v/>
      </c>
      <c r="I690" s="30">
        <f>IF(AND(B690=I$1),LOOKUP(9.99999999999999E+307,$I$2:I689)+1,"")</f>
        <v>495</v>
      </c>
      <c r="J690" s="30">
        <f>IF(AND(B690=J$1),LOOKUP(9.99999999999999E+307,$J$2:J689)+1,"")</f>
        <v>495</v>
      </c>
      <c r="K690" s="30">
        <f>IF(AND(B690=K$1),LOOKUP(9.99999999999999E+307,$K$2:K689)+1,"")</f>
        <v>495</v>
      </c>
      <c r="L690" s="30">
        <f>IF(AND(B690=L$1),LOOKUP(9.99999999999999E+307,$L$2:L689)+1,"")</f>
        <v>495</v>
      </c>
      <c r="M690" s="30">
        <f>IF(AND(B690=M$1),LOOKUP(9.99999999999999E+307,$M$2:M689)+1,"")</f>
        <v>495</v>
      </c>
      <c r="N690" s="30">
        <f>IF(AND($B690=N$1),LOOKUP(9.99999999999999E+307,$N$2:N689)+1,"")</f>
        <v>495</v>
      </c>
      <c r="O690" s="30">
        <f>IF(AND($B690=O$1),LOOKUP(9.99999999999999E+307,$O$2:O689)+1,"")</f>
        <v>495</v>
      </c>
      <c r="P690" s="30">
        <f>IF(AND($B690=P$1),LOOKUP(9.99999999999999E+307,$P$2:P689)+1,"")</f>
        <v>495</v>
      </c>
      <c r="Q690" s="30">
        <f>IF(AND($B690=Q$1),LOOKUP(9.99999999999999E+307,$Q$2:Q689)+1,"")</f>
        <v>495</v>
      </c>
      <c r="R690" s="30">
        <f>IF(AND($B690=R$1),LOOKUP(9.99999999999999E+307,$R$2:R689)+1,"")</f>
        <v>495</v>
      </c>
      <c r="S690" s="314"/>
      <c r="T690" s="274"/>
      <c r="U690" s="274"/>
      <c r="Z690" s="258" t="str">
        <f t="shared" si="73"/>
        <v/>
      </c>
      <c r="AA690" s="258" t="str">
        <f t="shared" si="74"/>
        <v/>
      </c>
      <c r="AB690" s="259">
        <f t="shared" si="68"/>
        <v>0</v>
      </c>
      <c r="AC690" s="259">
        <f t="shared" si="69"/>
        <v>1807</v>
      </c>
      <c r="AD690" s="260" t="str">
        <f t="shared" si="70"/>
        <v/>
      </c>
      <c r="AE690" s="253" t="str">
        <f t="shared" si="71"/>
        <v>-</v>
      </c>
    </row>
    <row r="691" spans="1:31" ht="20.100000000000001" customHeight="1" x14ac:dyDescent="0.5">
      <c r="A691" s="30">
        <v>689</v>
      </c>
      <c r="B691" s="238"/>
      <c r="C691" s="261"/>
      <c r="D691" s="261"/>
      <c r="E691" s="270"/>
      <c r="F691" s="270"/>
      <c r="G691" s="257" t="str">
        <f t="shared" si="72"/>
        <v/>
      </c>
      <c r="H691" s="30" t="str">
        <f>IF(AND(S691=H$1),LOOKUP(9.99999999999999E+307,$H$2:H690)+1,"")</f>
        <v/>
      </c>
      <c r="I691" s="30">
        <f>IF(AND(B691=I$1),LOOKUP(9.99999999999999E+307,$I$2:I690)+1,"")</f>
        <v>496</v>
      </c>
      <c r="J691" s="30">
        <f>IF(AND(B691=J$1),LOOKUP(9.99999999999999E+307,$J$2:J690)+1,"")</f>
        <v>496</v>
      </c>
      <c r="K691" s="30">
        <f>IF(AND(B691=K$1),LOOKUP(9.99999999999999E+307,$K$2:K690)+1,"")</f>
        <v>496</v>
      </c>
      <c r="L691" s="30">
        <f>IF(AND(B691=L$1),LOOKUP(9.99999999999999E+307,$L$2:L690)+1,"")</f>
        <v>496</v>
      </c>
      <c r="M691" s="30">
        <f>IF(AND(B691=M$1),LOOKUP(9.99999999999999E+307,$M$2:M690)+1,"")</f>
        <v>496</v>
      </c>
      <c r="N691" s="30">
        <f>IF(AND($B691=N$1),LOOKUP(9.99999999999999E+307,$N$2:N690)+1,"")</f>
        <v>496</v>
      </c>
      <c r="O691" s="30">
        <f>IF(AND($B691=O$1),LOOKUP(9.99999999999999E+307,$O$2:O690)+1,"")</f>
        <v>496</v>
      </c>
      <c r="P691" s="30">
        <f>IF(AND($B691=P$1),LOOKUP(9.99999999999999E+307,$P$2:P690)+1,"")</f>
        <v>496</v>
      </c>
      <c r="Q691" s="30">
        <f>IF(AND($B691=Q$1),LOOKUP(9.99999999999999E+307,$Q$2:Q690)+1,"")</f>
        <v>496</v>
      </c>
      <c r="R691" s="30">
        <f>IF(AND($B691=R$1),LOOKUP(9.99999999999999E+307,$R$2:R690)+1,"")</f>
        <v>496</v>
      </c>
      <c r="S691" s="314"/>
      <c r="T691" s="274"/>
      <c r="U691" s="274"/>
      <c r="Z691" s="258" t="str">
        <f t="shared" si="73"/>
        <v/>
      </c>
      <c r="AA691" s="258" t="str">
        <f t="shared" si="74"/>
        <v/>
      </c>
      <c r="AB691" s="259">
        <f t="shared" si="68"/>
        <v>0</v>
      </c>
      <c r="AC691" s="259">
        <f t="shared" si="69"/>
        <v>1807</v>
      </c>
      <c r="AD691" s="260" t="str">
        <f t="shared" si="70"/>
        <v/>
      </c>
      <c r="AE691" s="253" t="str">
        <f t="shared" si="71"/>
        <v>-</v>
      </c>
    </row>
    <row r="692" spans="1:31" ht="20.100000000000001" customHeight="1" x14ac:dyDescent="0.5">
      <c r="A692" s="30">
        <v>690</v>
      </c>
      <c r="B692" s="238"/>
      <c r="C692" s="261"/>
      <c r="D692" s="261"/>
      <c r="E692" s="270"/>
      <c r="F692" s="270"/>
      <c r="G692" s="257" t="str">
        <f t="shared" si="72"/>
        <v/>
      </c>
      <c r="H692" s="30" t="str">
        <f>IF(AND(S692=H$1),LOOKUP(9.99999999999999E+307,$H$2:H691)+1,"")</f>
        <v/>
      </c>
      <c r="I692" s="30">
        <f>IF(AND(B692=I$1),LOOKUP(9.99999999999999E+307,$I$2:I691)+1,"")</f>
        <v>497</v>
      </c>
      <c r="J692" s="30">
        <f>IF(AND(B692=J$1),LOOKUP(9.99999999999999E+307,$J$2:J691)+1,"")</f>
        <v>497</v>
      </c>
      <c r="K692" s="30">
        <f>IF(AND(B692=K$1),LOOKUP(9.99999999999999E+307,$K$2:K691)+1,"")</f>
        <v>497</v>
      </c>
      <c r="L692" s="30">
        <f>IF(AND(B692=L$1),LOOKUP(9.99999999999999E+307,$L$2:L691)+1,"")</f>
        <v>497</v>
      </c>
      <c r="M692" s="30">
        <f>IF(AND(B692=M$1),LOOKUP(9.99999999999999E+307,$M$2:M691)+1,"")</f>
        <v>497</v>
      </c>
      <c r="N692" s="30">
        <f>IF(AND($B692=N$1),LOOKUP(9.99999999999999E+307,$N$2:N691)+1,"")</f>
        <v>497</v>
      </c>
      <c r="O692" s="30">
        <f>IF(AND($B692=O$1),LOOKUP(9.99999999999999E+307,$O$2:O691)+1,"")</f>
        <v>497</v>
      </c>
      <c r="P692" s="30">
        <f>IF(AND($B692=P$1),LOOKUP(9.99999999999999E+307,$P$2:P691)+1,"")</f>
        <v>497</v>
      </c>
      <c r="Q692" s="30">
        <f>IF(AND($B692=Q$1),LOOKUP(9.99999999999999E+307,$Q$2:Q691)+1,"")</f>
        <v>497</v>
      </c>
      <c r="R692" s="30">
        <f>IF(AND($B692=R$1),LOOKUP(9.99999999999999E+307,$R$2:R691)+1,"")</f>
        <v>497</v>
      </c>
      <c r="S692" s="314"/>
      <c r="T692" s="274"/>
      <c r="U692" s="274"/>
      <c r="Z692" s="258" t="str">
        <f t="shared" si="73"/>
        <v/>
      </c>
      <c r="AA692" s="258" t="str">
        <f t="shared" si="74"/>
        <v/>
      </c>
      <c r="AB692" s="259">
        <f t="shared" si="68"/>
        <v>0</v>
      </c>
      <c r="AC692" s="259">
        <f t="shared" si="69"/>
        <v>1807</v>
      </c>
      <c r="AD692" s="260" t="str">
        <f t="shared" si="70"/>
        <v/>
      </c>
      <c r="AE692" s="253" t="str">
        <f t="shared" si="71"/>
        <v>-</v>
      </c>
    </row>
    <row r="693" spans="1:31" ht="20.100000000000001" customHeight="1" x14ac:dyDescent="0.5">
      <c r="A693" s="30">
        <v>691</v>
      </c>
      <c r="B693" s="238"/>
      <c r="C693" s="261"/>
      <c r="D693" s="261"/>
      <c r="E693" s="270"/>
      <c r="F693" s="270"/>
      <c r="G693" s="257" t="str">
        <f t="shared" si="72"/>
        <v/>
      </c>
      <c r="H693" s="30" t="str">
        <f>IF(AND(S693=H$1),LOOKUP(9.99999999999999E+307,$H$2:H692)+1,"")</f>
        <v/>
      </c>
      <c r="I693" s="30">
        <f>IF(AND(B693=I$1),LOOKUP(9.99999999999999E+307,$I$2:I692)+1,"")</f>
        <v>498</v>
      </c>
      <c r="J693" s="30">
        <f>IF(AND(B693=J$1),LOOKUP(9.99999999999999E+307,$J$2:J692)+1,"")</f>
        <v>498</v>
      </c>
      <c r="K693" s="30">
        <f>IF(AND(B693=K$1),LOOKUP(9.99999999999999E+307,$K$2:K692)+1,"")</f>
        <v>498</v>
      </c>
      <c r="L693" s="30">
        <f>IF(AND(B693=L$1),LOOKUP(9.99999999999999E+307,$L$2:L692)+1,"")</f>
        <v>498</v>
      </c>
      <c r="M693" s="30">
        <f>IF(AND(B693=M$1),LOOKUP(9.99999999999999E+307,$M$2:M692)+1,"")</f>
        <v>498</v>
      </c>
      <c r="N693" s="30">
        <f>IF(AND($B693=N$1),LOOKUP(9.99999999999999E+307,$N$2:N692)+1,"")</f>
        <v>498</v>
      </c>
      <c r="O693" s="30">
        <f>IF(AND($B693=O$1),LOOKUP(9.99999999999999E+307,$O$2:O692)+1,"")</f>
        <v>498</v>
      </c>
      <c r="P693" s="30">
        <f>IF(AND($B693=P$1),LOOKUP(9.99999999999999E+307,$P$2:P692)+1,"")</f>
        <v>498</v>
      </c>
      <c r="Q693" s="30">
        <f>IF(AND($B693=Q$1),LOOKUP(9.99999999999999E+307,$Q$2:Q692)+1,"")</f>
        <v>498</v>
      </c>
      <c r="R693" s="30">
        <f>IF(AND($B693=R$1),LOOKUP(9.99999999999999E+307,$R$2:R692)+1,"")</f>
        <v>498</v>
      </c>
      <c r="S693" s="314"/>
      <c r="T693" s="274"/>
      <c r="U693" s="274"/>
      <c r="Z693" s="258" t="str">
        <f t="shared" si="73"/>
        <v/>
      </c>
      <c r="AA693" s="258" t="str">
        <f t="shared" si="74"/>
        <v/>
      </c>
      <c r="AB693" s="259">
        <f t="shared" si="68"/>
        <v>0</v>
      </c>
      <c r="AC693" s="259">
        <f t="shared" si="69"/>
        <v>1807</v>
      </c>
      <c r="AD693" s="260" t="str">
        <f t="shared" si="70"/>
        <v/>
      </c>
      <c r="AE693" s="253" t="str">
        <f t="shared" si="71"/>
        <v>-</v>
      </c>
    </row>
    <row r="694" spans="1:31" ht="20.100000000000001" customHeight="1" x14ac:dyDescent="0.5">
      <c r="A694" s="30">
        <v>692</v>
      </c>
      <c r="B694" s="238"/>
      <c r="C694" s="261"/>
      <c r="D694" s="261"/>
      <c r="E694" s="270"/>
      <c r="F694" s="270"/>
      <c r="G694" s="257" t="str">
        <f t="shared" si="72"/>
        <v/>
      </c>
      <c r="H694" s="30" t="str">
        <f>IF(AND(S694=H$1),LOOKUP(9.99999999999999E+307,$H$2:H693)+1,"")</f>
        <v/>
      </c>
      <c r="I694" s="30">
        <f>IF(AND(B694=I$1),LOOKUP(9.99999999999999E+307,$I$2:I693)+1,"")</f>
        <v>499</v>
      </c>
      <c r="J694" s="30">
        <f>IF(AND(B694=J$1),LOOKUP(9.99999999999999E+307,$J$2:J693)+1,"")</f>
        <v>499</v>
      </c>
      <c r="K694" s="30">
        <f>IF(AND(B694=K$1),LOOKUP(9.99999999999999E+307,$K$2:K693)+1,"")</f>
        <v>499</v>
      </c>
      <c r="L694" s="30">
        <f>IF(AND(B694=L$1),LOOKUP(9.99999999999999E+307,$L$2:L693)+1,"")</f>
        <v>499</v>
      </c>
      <c r="M694" s="30">
        <f>IF(AND(B694=M$1),LOOKUP(9.99999999999999E+307,$M$2:M693)+1,"")</f>
        <v>499</v>
      </c>
      <c r="N694" s="30">
        <f>IF(AND($B694=N$1),LOOKUP(9.99999999999999E+307,$N$2:N693)+1,"")</f>
        <v>499</v>
      </c>
      <c r="O694" s="30">
        <f>IF(AND($B694=O$1),LOOKUP(9.99999999999999E+307,$O$2:O693)+1,"")</f>
        <v>499</v>
      </c>
      <c r="P694" s="30">
        <f>IF(AND($B694=P$1),LOOKUP(9.99999999999999E+307,$P$2:P693)+1,"")</f>
        <v>499</v>
      </c>
      <c r="Q694" s="30">
        <f>IF(AND($B694=Q$1),LOOKUP(9.99999999999999E+307,$Q$2:Q693)+1,"")</f>
        <v>499</v>
      </c>
      <c r="R694" s="30">
        <f>IF(AND($B694=R$1),LOOKUP(9.99999999999999E+307,$R$2:R693)+1,"")</f>
        <v>499</v>
      </c>
      <c r="S694" s="314"/>
      <c r="T694" s="274"/>
      <c r="U694" s="274"/>
      <c r="Z694" s="258" t="str">
        <f t="shared" si="73"/>
        <v/>
      </c>
      <c r="AA694" s="258" t="str">
        <f t="shared" si="74"/>
        <v/>
      </c>
      <c r="AB694" s="259">
        <f t="shared" si="68"/>
        <v>0</v>
      </c>
      <c r="AC694" s="259">
        <f t="shared" si="69"/>
        <v>1807</v>
      </c>
      <c r="AD694" s="260" t="str">
        <f t="shared" si="70"/>
        <v/>
      </c>
      <c r="AE694" s="253" t="str">
        <f t="shared" si="71"/>
        <v>-</v>
      </c>
    </row>
    <row r="695" spans="1:31" ht="20.100000000000001" customHeight="1" x14ac:dyDescent="0.5">
      <c r="A695" s="30">
        <v>693</v>
      </c>
      <c r="B695" s="238"/>
      <c r="C695" s="261"/>
      <c r="D695" s="261"/>
      <c r="E695" s="270"/>
      <c r="F695" s="270"/>
      <c r="G695" s="257" t="str">
        <f t="shared" si="72"/>
        <v/>
      </c>
      <c r="H695" s="30" t="str">
        <f>IF(AND(S695=H$1),LOOKUP(9.99999999999999E+307,$H$2:H694)+1,"")</f>
        <v/>
      </c>
      <c r="I695" s="30">
        <f>IF(AND(B695=I$1),LOOKUP(9.99999999999999E+307,$I$2:I694)+1,"")</f>
        <v>500</v>
      </c>
      <c r="J695" s="30">
        <f>IF(AND(B695=J$1),LOOKUP(9.99999999999999E+307,$J$2:J694)+1,"")</f>
        <v>500</v>
      </c>
      <c r="K695" s="30">
        <f>IF(AND(B695=K$1),LOOKUP(9.99999999999999E+307,$K$2:K694)+1,"")</f>
        <v>500</v>
      </c>
      <c r="L695" s="30">
        <f>IF(AND(B695=L$1),LOOKUP(9.99999999999999E+307,$L$2:L694)+1,"")</f>
        <v>500</v>
      </c>
      <c r="M695" s="30">
        <f>IF(AND(B695=M$1),LOOKUP(9.99999999999999E+307,$M$2:M694)+1,"")</f>
        <v>500</v>
      </c>
      <c r="N695" s="30">
        <f>IF(AND($B695=N$1),LOOKUP(9.99999999999999E+307,$N$2:N694)+1,"")</f>
        <v>500</v>
      </c>
      <c r="O695" s="30">
        <f>IF(AND($B695=O$1),LOOKUP(9.99999999999999E+307,$O$2:O694)+1,"")</f>
        <v>500</v>
      </c>
      <c r="P695" s="30">
        <f>IF(AND($B695=P$1),LOOKUP(9.99999999999999E+307,$P$2:P694)+1,"")</f>
        <v>500</v>
      </c>
      <c r="Q695" s="30">
        <f>IF(AND($B695=Q$1),LOOKUP(9.99999999999999E+307,$Q$2:Q694)+1,"")</f>
        <v>500</v>
      </c>
      <c r="R695" s="30">
        <f>IF(AND($B695=R$1),LOOKUP(9.99999999999999E+307,$R$2:R694)+1,"")</f>
        <v>500</v>
      </c>
      <c r="S695" s="314"/>
      <c r="T695" s="274"/>
      <c r="U695" s="274"/>
      <c r="Z695" s="258" t="str">
        <f t="shared" si="73"/>
        <v/>
      </c>
      <c r="AA695" s="258" t="str">
        <f t="shared" si="74"/>
        <v/>
      </c>
      <c r="AB695" s="259">
        <f t="shared" si="68"/>
        <v>0</v>
      </c>
      <c r="AC695" s="259">
        <f t="shared" si="69"/>
        <v>1807</v>
      </c>
      <c r="AD695" s="260" t="str">
        <f t="shared" si="70"/>
        <v/>
      </c>
      <c r="AE695" s="253" t="str">
        <f t="shared" si="71"/>
        <v>-</v>
      </c>
    </row>
    <row r="696" spans="1:31" ht="20.100000000000001" customHeight="1" x14ac:dyDescent="0.5">
      <c r="A696" s="30">
        <v>694</v>
      </c>
      <c r="B696" s="238"/>
      <c r="C696" s="261"/>
      <c r="D696" s="261"/>
      <c r="E696" s="270"/>
      <c r="F696" s="270"/>
      <c r="G696" s="257" t="str">
        <f t="shared" si="72"/>
        <v/>
      </c>
      <c r="H696" s="30" t="str">
        <f>IF(AND(S696=H$1),LOOKUP(9.99999999999999E+307,$H$2:H695)+1,"")</f>
        <v/>
      </c>
      <c r="I696" s="30">
        <f>IF(AND(B696=I$1),LOOKUP(9.99999999999999E+307,$I$2:I695)+1,"")</f>
        <v>501</v>
      </c>
      <c r="J696" s="30">
        <f>IF(AND(B696=J$1),LOOKUP(9.99999999999999E+307,$J$2:J695)+1,"")</f>
        <v>501</v>
      </c>
      <c r="K696" s="30">
        <f>IF(AND(B696=K$1),LOOKUP(9.99999999999999E+307,$K$2:K695)+1,"")</f>
        <v>501</v>
      </c>
      <c r="L696" s="30">
        <f>IF(AND(B696=L$1),LOOKUP(9.99999999999999E+307,$L$2:L695)+1,"")</f>
        <v>501</v>
      </c>
      <c r="M696" s="30">
        <f>IF(AND(B696=M$1),LOOKUP(9.99999999999999E+307,$M$2:M695)+1,"")</f>
        <v>501</v>
      </c>
      <c r="N696" s="30">
        <f>IF(AND($B696=N$1),LOOKUP(9.99999999999999E+307,$N$2:N695)+1,"")</f>
        <v>501</v>
      </c>
      <c r="O696" s="30">
        <f>IF(AND($B696=O$1),LOOKUP(9.99999999999999E+307,$O$2:O695)+1,"")</f>
        <v>501</v>
      </c>
      <c r="P696" s="30">
        <f>IF(AND($B696=P$1),LOOKUP(9.99999999999999E+307,$P$2:P695)+1,"")</f>
        <v>501</v>
      </c>
      <c r="Q696" s="30">
        <f>IF(AND($B696=Q$1),LOOKUP(9.99999999999999E+307,$Q$2:Q695)+1,"")</f>
        <v>501</v>
      </c>
      <c r="R696" s="30">
        <f>IF(AND($B696=R$1),LOOKUP(9.99999999999999E+307,$R$2:R695)+1,"")</f>
        <v>501</v>
      </c>
      <c r="S696" s="314"/>
      <c r="T696" s="274"/>
      <c r="U696" s="274"/>
      <c r="Z696" s="258" t="str">
        <f t="shared" si="73"/>
        <v/>
      </c>
      <c r="AA696" s="258" t="str">
        <f t="shared" si="74"/>
        <v/>
      </c>
      <c r="AB696" s="259">
        <f t="shared" si="68"/>
        <v>0</v>
      </c>
      <c r="AC696" s="259">
        <f t="shared" si="69"/>
        <v>1807</v>
      </c>
      <c r="AD696" s="260" t="str">
        <f t="shared" si="70"/>
        <v/>
      </c>
      <c r="AE696" s="253" t="str">
        <f t="shared" si="71"/>
        <v>-</v>
      </c>
    </row>
    <row r="697" spans="1:31" ht="20.100000000000001" customHeight="1" x14ac:dyDescent="0.5">
      <c r="A697" s="30">
        <v>695</v>
      </c>
      <c r="B697" s="238"/>
      <c r="C697" s="261"/>
      <c r="D697" s="261"/>
      <c r="E697" s="270"/>
      <c r="F697" s="270"/>
      <c r="G697" s="257" t="str">
        <f t="shared" si="72"/>
        <v/>
      </c>
      <c r="H697" s="30" t="str">
        <f>IF(AND(S697=H$1),LOOKUP(9.99999999999999E+307,$H$2:H696)+1,"")</f>
        <v/>
      </c>
      <c r="I697" s="30">
        <f>IF(AND(B697=I$1),LOOKUP(9.99999999999999E+307,$I$2:I696)+1,"")</f>
        <v>502</v>
      </c>
      <c r="J697" s="30">
        <f>IF(AND(B697=J$1),LOOKUP(9.99999999999999E+307,$J$2:J696)+1,"")</f>
        <v>502</v>
      </c>
      <c r="K697" s="30">
        <f>IF(AND(B697=K$1),LOOKUP(9.99999999999999E+307,$K$2:K696)+1,"")</f>
        <v>502</v>
      </c>
      <c r="L697" s="30">
        <f>IF(AND(B697=L$1),LOOKUP(9.99999999999999E+307,$L$2:L696)+1,"")</f>
        <v>502</v>
      </c>
      <c r="M697" s="30">
        <f>IF(AND(B697=M$1),LOOKUP(9.99999999999999E+307,$M$2:M696)+1,"")</f>
        <v>502</v>
      </c>
      <c r="N697" s="30">
        <f>IF(AND($B697=N$1),LOOKUP(9.99999999999999E+307,$N$2:N696)+1,"")</f>
        <v>502</v>
      </c>
      <c r="O697" s="30">
        <f>IF(AND($B697=O$1),LOOKUP(9.99999999999999E+307,$O$2:O696)+1,"")</f>
        <v>502</v>
      </c>
      <c r="P697" s="30">
        <f>IF(AND($B697=P$1),LOOKUP(9.99999999999999E+307,$P$2:P696)+1,"")</f>
        <v>502</v>
      </c>
      <c r="Q697" s="30">
        <f>IF(AND($B697=Q$1),LOOKUP(9.99999999999999E+307,$Q$2:Q696)+1,"")</f>
        <v>502</v>
      </c>
      <c r="R697" s="30">
        <f>IF(AND($B697=R$1),LOOKUP(9.99999999999999E+307,$R$2:R696)+1,"")</f>
        <v>502</v>
      </c>
      <c r="S697" s="314"/>
      <c r="T697" s="274"/>
      <c r="U697" s="274"/>
      <c r="Z697" s="258" t="str">
        <f t="shared" si="73"/>
        <v/>
      </c>
      <c r="AA697" s="258" t="str">
        <f t="shared" si="74"/>
        <v/>
      </c>
      <c r="AB697" s="259">
        <f t="shared" si="68"/>
        <v>0</v>
      </c>
      <c r="AC697" s="259">
        <f t="shared" si="69"/>
        <v>1807</v>
      </c>
      <c r="AD697" s="260" t="str">
        <f t="shared" si="70"/>
        <v/>
      </c>
      <c r="AE697" s="253" t="str">
        <f t="shared" si="71"/>
        <v>-</v>
      </c>
    </row>
    <row r="698" spans="1:31" ht="20.100000000000001" customHeight="1" x14ac:dyDescent="0.5">
      <c r="A698" s="30">
        <v>696</v>
      </c>
      <c r="B698" s="238"/>
      <c r="C698" s="261"/>
      <c r="D698" s="261"/>
      <c r="E698" s="270"/>
      <c r="F698" s="270"/>
      <c r="G698" s="257" t="str">
        <f t="shared" si="72"/>
        <v/>
      </c>
      <c r="H698" s="30" t="str">
        <f>IF(AND(S698=H$1),LOOKUP(9.99999999999999E+307,$H$2:H697)+1,"")</f>
        <v/>
      </c>
      <c r="I698" s="30">
        <f>IF(AND(B698=I$1),LOOKUP(9.99999999999999E+307,$I$2:I697)+1,"")</f>
        <v>503</v>
      </c>
      <c r="J698" s="30">
        <f>IF(AND(B698=J$1),LOOKUP(9.99999999999999E+307,$J$2:J697)+1,"")</f>
        <v>503</v>
      </c>
      <c r="K698" s="30">
        <f>IF(AND(B698=K$1),LOOKUP(9.99999999999999E+307,$K$2:K697)+1,"")</f>
        <v>503</v>
      </c>
      <c r="L698" s="30">
        <f>IF(AND(B698=L$1),LOOKUP(9.99999999999999E+307,$L$2:L697)+1,"")</f>
        <v>503</v>
      </c>
      <c r="M698" s="30">
        <f>IF(AND(B698=M$1),LOOKUP(9.99999999999999E+307,$M$2:M697)+1,"")</f>
        <v>503</v>
      </c>
      <c r="N698" s="30">
        <f>IF(AND($B698=N$1),LOOKUP(9.99999999999999E+307,$N$2:N697)+1,"")</f>
        <v>503</v>
      </c>
      <c r="O698" s="30">
        <f>IF(AND($B698=O$1),LOOKUP(9.99999999999999E+307,$O$2:O697)+1,"")</f>
        <v>503</v>
      </c>
      <c r="P698" s="30">
        <f>IF(AND($B698=P$1),LOOKUP(9.99999999999999E+307,$P$2:P697)+1,"")</f>
        <v>503</v>
      </c>
      <c r="Q698" s="30">
        <f>IF(AND($B698=Q$1),LOOKUP(9.99999999999999E+307,$Q$2:Q697)+1,"")</f>
        <v>503</v>
      </c>
      <c r="R698" s="30">
        <f>IF(AND($B698=R$1),LOOKUP(9.99999999999999E+307,$R$2:R697)+1,"")</f>
        <v>503</v>
      </c>
      <c r="S698" s="314"/>
      <c r="T698" s="274"/>
      <c r="U698" s="274"/>
      <c r="Z698" s="258" t="str">
        <f t="shared" si="73"/>
        <v/>
      </c>
      <c r="AA698" s="258" t="str">
        <f t="shared" si="74"/>
        <v/>
      </c>
      <c r="AB698" s="259">
        <f t="shared" si="68"/>
        <v>0</v>
      </c>
      <c r="AC698" s="259">
        <f t="shared" si="69"/>
        <v>1807</v>
      </c>
      <c r="AD698" s="260" t="str">
        <f t="shared" si="70"/>
        <v/>
      </c>
      <c r="AE698" s="253" t="str">
        <f t="shared" si="71"/>
        <v>-</v>
      </c>
    </row>
    <row r="699" spans="1:31" ht="20.100000000000001" customHeight="1" x14ac:dyDescent="0.5">
      <c r="A699" s="30">
        <v>697</v>
      </c>
      <c r="B699" s="238"/>
      <c r="C699" s="261"/>
      <c r="D699" s="261"/>
      <c r="E699" s="270"/>
      <c r="F699" s="270"/>
      <c r="G699" s="257" t="str">
        <f t="shared" si="72"/>
        <v/>
      </c>
      <c r="H699" s="30" t="str">
        <f>IF(AND(S699=H$1),LOOKUP(9.99999999999999E+307,$H$2:H698)+1,"")</f>
        <v/>
      </c>
      <c r="I699" s="30">
        <f>IF(AND(B699=I$1),LOOKUP(9.99999999999999E+307,$I$2:I698)+1,"")</f>
        <v>504</v>
      </c>
      <c r="J699" s="30">
        <f>IF(AND(B699=J$1),LOOKUP(9.99999999999999E+307,$J$2:J698)+1,"")</f>
        <v>504</v>
      </c>
      <c r="K699" s="30">
        <f>IF(AND(B699=K$1),LOOKUP(9.99999999999999E+307,$K$2:K698)+1,"")</f>
        <v>504</v>
      </c>
      <c r="L699" s="30">
        <f>IF(AND(B699=L$1),LOOKUP(9.99999999999999E+307,$L$2:L698)+1,"")</f>
        <v>504</v>
      </c>
      <c r="M699" s="30">
        <f>IF(AND(B699=M$1),LOOKUP(9.99999999999999E+307,$M$2:M698)+1,"")</f>
        <v>504</v>
      </c>
      <c r="N699" s="30">
        <f>IF(AND($B699=N$1),LOOKUP(9.99999999999999E+307,$N$2:N698)+1,"")</f>
        <v>504</v>
      </c>
      <c r="O699" s="30">
        <f>IF(AND($B699=O$1),LOOKUP(9.99999999999999E+307,$O$2:O698)+1,"")</f>
        <v>504</v>
      </c>
      <c r="P699" s="30">
        <f>IF(AND($B699=P$1),LOOKUP(9.99999999999999E+307,$P$2:P698)+1,"")</f>
        <v>504</v>
      </c>
      <c r="Q699" s="30">
        <f>IF(AND($B699=Q$1),LOOKUP(9.99999999999999E+307,$Q$2:Q698)+1,"")</f>
        <v>504</v>
      </c>
      <c r="R699" s="30">
        <f>IF(AND($B699=R$1),LOOKUP(9.99999999999999E+307,$R$2:R698)+1,"")</f>
        <v>504</v>
      </c>
      <c r="S699" s="314"/>
      <c r="T699" s="274"/>
      <c r="U699" s="274"/>
      <c r="Z699" s="258" t="str">
        <f t="shared" si="73"/>
        <v/>
      </c>
      <c r="AA699" s="258" t="str">
        <f t="shared" si="74"/>
        <v/>
      </c>
      <c r="AB699" s="259">
        <f t="shared" si="68"/>
        <v>0</v>
      </c>
      <c r="AC699" s="259">
        <f t="shared" si="69"/>
        <v>1807</v>
      </c>
      <c r="AD699" s="260" t="str">
        <f t="shared" si="70"/>
        <v/>
      </c>
      <c r="AE699" s="253" t="str">
        <f t="shared" si="71"/>
        <v>-</v>
      </c>
    </row>
    <row r="700" spans="1:31" ht="20.100000000000001" customHeight="1" x14ac:dyDescent="0.5">
      <c r="A700" s="30">
        <v>698</v>
      </c>
      <c r="B700" s="238"/>
      <c r="C700" s="261"/>
      <c r="D700" s="261"/>
      <c r="E700" s="270"/>
      <c r="F700" s="270"/>
      <c r="G700" s="257" t="str">
        <f t="shared" si="72"/>
        <v/>
      </c>
      <c r="H700" s="30" t="str">
        <f>IF(AND(S700=H$1),LOOKUP(9.99999999999999E+307,$H$2:H699)+1,"")</f>
        <v/>
      </c>
      <c r="I700" s="30">
        <f>IF(AND(B700=I$1),LOOKUP(9.99999999999999E+307,$I$2:I699)+1,"")</f>
        <v>505</v>
      </c>
      <c r="J700" s="30">
        <f>IF(AND(B700=J$1),LOOKUP(9.99999999999999E+307,$J$2:J699)+1,"")</f>
        <v>505</v>
      </c>
      <c r="K700" s="30">
        <f>IF(AND(B700=K$1),LOOKUP(9.99999999999999E+307,$K$2:K699)+1,"")</f>
        <v>505</v>
      </c>
      <c r="L700" s="30">
        <f>IF(AND(B700=L$1),LOOKUP(9.99999999999999E+307,$L$2:L699)+1,"")</f>
        <v>505</v>
      </c>
      <c r="M700" s="30">
        <f>IF(AND(B700=M$1),LOOKUP(9.99999999999999E+307,$M$2:M699)+1,"")</f>
        <v>505</v>
      </c>
      <c r="N700" s="30">
        <f>IF(AND($B700=N$1),LOOKUP(9.99999999999999E+307,$N$2:N699)+1,"")</f>
        <v>505</v>
      </c>
      <c r="O700" s="30">
        <f>IF(AND($B700=O$1),LOOKUP(9.99999999999999E+307,$O$2:O699)+1,"")</f>
        <v>505</v>
      </c>
      <c r="P700" s="30">
        <f>IF(AND($B700=P$1),LOOKUP(9.99999999999999E+307,$P$2:P699)+1,"")</f>
        <v>505</v>
      </c>
      <c r="Q700" s="30">
        <f>IF(AND($B700=Q$1),LOOKUP(9.99999999999999E+307,$Q$2:Q699)+1,"")</f>
        <v>505</v>
      </c>
      <c r="R700" s="30">
        <f>IF(AND($B700=R$1),LOOKUP(9.99999999999999E+307,$R$2:R699)+1,"")</f>
        <v>505</v>
      </c>
      <c r="S700" s="314"/>
      <c r="T700" s="274"/>
      <c r="U700" s="274"/>
      <c r="Z700" s="258" t="str">
        <f t="shared" si="73"/>
        <v/>
      </c>
      <c r="AA700" s="258" t="str">
        <f t="shared" si="74"/>
        <v/>
      </c>
      <c r="AB700" s="259">
        <f t="shared" si="68"/>
        <v>0</v>
      </c>
      <c r="AC700" s="259">
        <f t="shared" si="69"/>
        <v>1807</v>
      </c>
      <c r="AD700" s="260" t="str">
        <f t="shared" si="70"/>
        <v/>
      </c>
      <c r="AE700" s="253" t="str">
        <f t="shared" si="71"/>
        <v>-</v>
      </c>
    </row>
    <row r="701" spans="1:31" ht="20.100000000000001" customHeight="1" x14ac:dyDescent="0.5">
      <c r="A701" s="30">
        <v>699</v>
      </c>
      <c r="B701" s="238"/>
      <c r="C701" s="261"/>
      <c r="D701" s="261"/>
      <c r="E701" s="270"/>
      <c r="F701" s="270"/>
      <c r="G701" s="257" t="str">
        <f t="shared" si="72"/>
        <v/>
      </c>
      <c r="H701" s="30" t="str">
        <f>IF(AND(S701=H$1),LOOKUP(9.99999999999999E+307,$H$2:H700)+1,"")</f>
        <v/>
      </c>
      <c r="I701" s="30">
        <f>IF(AND(B701=I$1),LOOKUP(9.99999999999999E+307,$I$2:I700)+1,"")</f>
        <v>506</v>
      </c>
      <c r="J701" s="30">
        <f>IF(AND(B701=J$1),LOOKUP(9.99999999999999E+307,$J$2:J700)+1,"")</f>
        <v>506</v>
      </c>
      <c r="K701" s="30">
        <f>IF(AND(B701=K$1),LOOKUP(9.99999999999999E+307,$K$2:K700)+1,"")</f>
        <v>506</v>
      </c>
      <c r="L701" s="30">
        <f>IF(AND(B701=L$1),LOOKUP(9.99999999999999E+307,$L$2:L700)+1,"")</f>
        <v>506</v>
      </c>
      <c r="M701" s="30">
        <f>IF(AND(B701=M$1),LOOKUP(9.99999999999999E+307,$M$2:M700)+1,"")</f>
        <v>506</v>
      </c>
      <c r="N701" s="30">
        <f>IF(AND($B701=N$1),LOOKUP(9.99999999999999E+307,$N$2:N700)+1,"")</f>
        <v>506</v>
      </c>
      <c r="O701" s="30">
        <f>IF(AND($B701=O$1),LOOKUP(9.99999999999999E+307,$O$2:O700)+1,"")</f>
        <v>506</v>
      </c>
      <c r="P701" s="30">
        <f>IF(AND($B701=P$1),LOOKUP(9.99999999999999E+307,$P$2:P700)+1,"")</f>
        <v>506</v>
      </c>
      <c r="Q701" s="30">
        <f>IF(AND($B701=Q$1),LOOKUP(9.99999999999999E+307,$Q$2:Q700)+1,"")</f>
        <v>506</v>
      </c>
      <c r="R701" s="30">
        <f>IF(AND($B701=R$1),LOOKUP(9.99999999999999E+307,$R$2:R700)+1,"")</f>
        <v>506</v>
      </c>
      <c r="S701" s="314"/>
      <c r="T701" s="274"/>
      <c r="U701" s="274"/>
      <c r="Z701" s="258" t="str">
        <f t="shared" si="73"/>
        <v/>
      </c>
      <c r="AA701" s="258" t="str">
        <f t="shared" si="74"/>
        <v/>
      </c>
      <c r="AB701" s="259">
        <f t="shared" si="68"/>
        <v>0</v>
      </c>
      <c r="AC701" s="259">
        <f t="shared" si="69"/>
        <v>1807</v>
      </c>
      <c r="AD701" s="260" t="str">
        <f t="shared" si="70"/>
        <v/>
      </c>
      <c r="AE701" s="253" t="str">
        <f t="shared" si="71"/>
        <v>-</v>
      </c>
    </row>
    <row r="702" spans="1:31" ht="20.100000000000001" customHeight="1" x14ac:dyDescent="0.5">
      <c r="A702" s="30">
        <v>700</v>
      </c>
      <c r="B702" s="238"/>
      <c r="C702" s="261"/>
      <c r="D702" s="261"/>
      <c r="E702" s="270"/>
      <c r="F702" s="270"/>
      <c r="G702" s="257" t="str">
        <f t="shared" si="72"/>
        <v/>
      </c>
      <c r="H702" s="30" t="str">
        <f>IF(AND(S702=H$1),LOOKUP(9.99999999999999E+307,$H$2:H701)+1,"")</f>
        <v/>
      </c>
      <c r="I702" s="30">
        <f>IF(AND(B702=I$1),LOOKUP(9.99999999999999E+307,$I$2:I701)+1,"")</f>
        <v>507</v>
      </c>
      <c r="J702" s="30">
        <f>IF(AND(B702=J$1),LOOKUP(9.99999999999999E+307,$J$2:J701)+1,"")</f>
        <v>507</v>
      </c>
      <c r="K702" s="30">
        <f>IF(AND(B702=K$1),LOOKUP(9.99999999999999E+307,$K$2:K701)+1,"")</f>
        <v>507</v>
      </c>
      <c r="L702" s="30">
        <f>IF(AND(B702=L$1),LOOKUP(9.99999999999999E+307,$L$2:L701)+1,"")</f>
        <v>507</v>
      </c>
      <c r="M702" s="30">
        <f>IF(AND(B702=M$1),LOOKUP(9.99999999999999E+307,$M$2:M701)+1,"")</f>
        <v>507</v>
      </c>
      <c r="N702" s="30">
        <f>IF(AND($B702=N$1),LOOKUP(9.99999999999999E+307,$N$2:N701)+1,"")</f>
        <v>507</v>
      </c>
      <c r="O702" s="30">
        <f>IF(AND($B702=O$1),LOOKUP(9.99999999999999E+307,$O$2:O701)+1,"")</f>
        <v>507</v>
      </c>
      <c r="P702" s="30">
        <f>IF(AND($B702=P$1),LOOKUP(9.99999999999999E+307,$P$2:P701)+1,"")</f>
        <v>507</v>
      </c>
      <c r="Q702" s="30">
        <f>IF(AND($B702=Q$1),LOOKUP(9.99999999999999E+307,$Q$2:Q701)+1,"")</f>
        <v>507</v>
      </c>
      <c r="R702" s="30">
        <f>IF(AND($B702=R$1),LOOKUP(9.99999999999999E+307,$R$2:R701)+1,"")</f>
        <v>507</v>
      </c>
      <c r="S702" s="314"/>
      <c r="T702" s="274"/>
      <c r="U702" s="274"/>
      <c r="Z702" s="258" t="str">
        <f t="shared" si="73"/>
        <v/>
      </c>
      <c r="AA702" s="258" t="str">
        <f t="shared" si="74"/>
        <v/>
      </c>
      <c r="AB702" s="259">
        <f t="shared" si="68"/>
        <v>0</v>
      </c>
      <c r="AC702" s="259">
        <f t="shared" si="69"/>
        <v>1807</v>
      </c>
      <c r="AD702" s="260" t="str">
        <f t="shared" si="70"/>
        <v/>
      </c>
      <c r="AE702" s="253" t="str">
        <f t="shared" si="71"/>
        <v>-</v>
      </c>
    </row>
    <row r="703" spans="1:31" ht="20.100000000000001" customHeight="1" x14ac:dyDescent="0.5">
      <c r="A703" s="30">
        <v>701</v>
      </c>
      <c r="B703" s="238"/>
      <c r="C703" s="261"/>
      <c r="D703" s="261"/>
      <c r="E703" s="270"/>
      <c r="F703" s="270"/>
      <c r="G703" s="257" t="str">
        <f t="shared" si="72"/>
        <v/>
      </c>
      <c r="H703" s="30" t="str">
        <f>IF(AND(S703=H$1),LOOKUP(9.99999999999999E+307,$H$2:H702)+1,"")</f>
        <v/>
      </c>
      <c r="I703" s="30">
        <f>IF(AND(B703=I$1),LOOKUP(9.99999999999999E+307,$I$2:I702)+1,"")</f>
        <v>508</v>
      </c>
      <c r="J703" s="30">
        <f>IF(AND(B703=J$1),LOOKUP(9.99999999999999E+307,$J$2:J702)+1,"")</f>
        <v>508</v>
      </c>
      <c r="K703" s="30">
        <f>IF(AND(B703=K$1),LOOKUP(9.99999999999999E+307,$K$2:K702)+1,"")</f>
        <v>508</v>
      </c>
      <c r="L703" s="30">
        <f>IF(AND(B703=L$1),LOOKUP(9.99999999999999E+307,$L$2:L702)+1,"")</f>
        <v>508</v>
      </c>
      <c r="M703" s="30">
        <f>IF(AND(B703=M$1),LOOKUP(9.99999999999999E+307,$M$2:M702)+1,"")</f>
        <v>508</v>
      </c>
      <c r="N703" s="30">
        <f>IF(AND($B703=N$1),LOOKUP(9.99999999999999E+307,$N$2:N702)+1,"")</f>
        <v>508</v>
      </c>
      <c r="O703" s="30">
        <f>IF(AND($B703=O$1),LOOKUP(9.99999999999999E+307,$O$2:O702)+1,"")</f>
        <v>508</v>
      </c>
      <c r="P703" s="30">
        <f>IF(AND($B703=P$1),LOOKUP(9.99999999999999E+307,$P$2:P702)+1,"")</f>
        <v>508</v>
      </c>
      <c r="Q703" s="30">
        <f>IF(AND($B703=Q$1),LOOKUP(9.99999999999999E+307,$Q$2:Q702)+1,"")</f>
        <v>508</v>
      </c>
      <c r="R703" s="30">
        <f>IF(AND($B703=R$1),LOOKUP(9.99999999999999E+307,$R$2:R702)+1,"")</f>
        <v>508</v>
      </c>
      <c r="S703" s="314"/>
      <c r="T703" s="274"/>
      <c r="U703" s="274"/>
      <c r="Z703" s="258" t="str">
        <f t="shared" si="73"/>
        <v/>
      </c>
      <c r="AA703" s="258" t="str">
        <f t="shared" si="74"/>
        <v/>
      </c>
      <c r="AB703" s="259">
        <f t="shared" si="68"/>
        <v>0</v>
      </c>
      <c r="AC703" s="259">
        <f t="shared" si="69"/>
        <v>1807</v>
      </c>
      <c r="AD703" s="260" t="str">
        <f t="shared" si="70"/>
        <v/>
      </c>
      <c r="AE703" s="253" t="str">
        <f t="shared" si="71"/>
        <v>-</v>
      </c>
    </row>
    <row r="704" spans="1:31" ht="20.100000000000001" customHeight="1" x14ac:dyDescent="0.5">
      <c r="A704" s="30">
        <v>702</v>
      </c>
      <c r="B704" s="238"/>
      <c r="C704" s="261"/>
      <c r="D704" s="261"/>
      <c r="E704" s="270"/>
      <c r="F704" s="270"/>
      <c r="G704" s="257" t="str">
        <f t="shared" si="72"/>
        <v/>
      </c>
      <c r="H704" s="30" t="str">
        <f>IF(AND(S704=H$1),LOOKUP(9.99999999999999E+307,$H$2:H703)+1,"")</f>
        <v/>
      </c>
      <c r="I704" s="30">
        <f>IF(AND(B704=I$1),LOOKUP(9.99999999999999E+307,$I$2:I703)+1,"")</f>
        <v>509</v>
      </c>
      <c r="J704" s="30">
        <f>IF(AND(B704=J$1),LOOKUP(9.99999999999999E+307,$J$2:J703)+1,"")</f>
        <v>509</v>
      </c>
      <c r="K704" s="30">
        <f>IF(AND(B704=K$1),LOOKUP(9.99999999999999E+307,$K$2:K703)+1,"")</f>
        <v>509</v>
      </c>
      <c r="L704" s="30">
        <f>IF(AND(B704=L$1),LOOKUP(9.99999999999999E+307,$L$2:L703)+1,"")</f>
        <v>509</v>
      </c>
      <c r="M704" s="30">
        <f>IF(AND(B704=M$1),LOOKUP(9.99999999999999E+307,$M$2:M703)+1,"")</f>
        <v>509</v>
      </c>
      <c r="N704" s="30">
        <f>IF(AND($B704=N$1),LOOKUP(9.99999999999999E+307,$N$2:N703)+1,"")</f>
        <v>509</v>
      </c>
      <c r="O704" s="30">
        <f>IF(AND($B704=O$1),LOOKUP(9.99999999999999E+307,$O$2:O703)+1,"")</f>
        <v>509</v>
      </c>
      <c r="P704" s="30">
        <f>IF(AND($B704=P$1),LOOKUP(9.99999999999999E+307,$P$2:P703)+1,"")</f>
        <v>509</v>
      </c>
      <c r="Q704" s="30">
        <f>IF(AND($B704=Q$1),LOOKUP(9.99999999999999E+307,$Q$2:Q703)+1,"")</f>
        <v>509</v>
      </c>
      <c r="R704" s="30">
        <f>IF(AND($B704=R$1),LOOKUP(9.99999999999999E+307,$R$2:R703)+1,"")</f>
        <v>509</v>
      </c>
      <c r="S704" s="314"/>
      <c r="T704" s="274"/>
      <c r="U704" s="274"/>
      <c r="Z704" s="258" t="str">
        <f t="shared" si="73"/>
        <v/>
      </c>
      <c r="AA704" s="258" t="str">
        <f t="shared" si="74"/>
        <v/>
      </c>
      <c r="AB704" s="259">
        <f t="shared" si="68"/>
        <v>0</v>
      </c>
      <c r="AC704" s="259">
        <f t="shared" si="69"/>
        <v>1807</v>
      </c>
      <c r="AD704" s="260" t="str">
        <f t="shared" si="70"/>
        <v/>
      </c>
      <c r="AE704" s="253" t="str">
        <f t="shared" si="71"/>
        <v>-</v>
      </c>
    </row>
    <row r="705" spans="1:31" ht="20.100000000000001" customHeight="1" x14ac:dyDescent="0.5">
      <c r="A705" s="30">
        <v>703</v>
      </c>
      <c r="B705" s="238"/>
      <c r="C705" s="261"/>
      <c r="D705" s="261"/>
      <c r="E705" s="270"/>
      <c r="F705" s="270"/>
      <c r="G705" s="257" t="str">
        <f t="shared" si="72"/>
        <v/>
      </c>
      <c r="H705" s="30" t="str">
        <f>IF(AND(S705=H$1),LOOKUP(9.99999999999999E+307,$H$2:H704)+1,"")</f>
        <v/>
      </c>
      <c r="I705" s="30">
        <f>IF(AND(B705=I$1),LOOKUP(9.99999999999999E+307,$I$2:I704)+1,"")</f>
        <v>510</v>
      </c>
      <c r="J705" s="30">
        <f>IF(AND(B705=J$1),LOOKUP(9.99999999999999E+307,$J$2:J704)+1,"")</f>
        <v>510</v>
      </c>
      <c r="K705" s="30">
        <f>IF(AND(B705=K$1),LOOKUP(9.99999999999999E+307,$K$2:K704)+1,"")</f>
        <v>510</v>
      </c>
      <c r="L705" s="30">
        <f>IF(AND(B705=L$1),LOOKUP(9.99999999999999E+307,$L$2:L704)+1,"")</f>
        <v>510</v>
      </c>
      <c r="M705" s="30">
        <f>IF(AND(B705=M$1),LOOKUP(9.99999999999999E+307,$M$2:M704)+1,"")</f>
        <v>510</v>
      </c>
      <c r="N705" s="30">
        <f>IF(AND($B705=N$1),LOOKUP(9.99999999999999E+307,$N$2:N704)+1,"")</f>
        <v>510</v>
      </c>
      <c r="O705" s="30">
        <f>IF(AND($B705=O$1),LOOKUP(9.99999999999999E+307,$O$2:O704)+1,"")</f>
        <v>510</v>
      </c>
      <c r="P705" s="30">
        <f>IF(AND($B705=P$1),LOOKUP(9.99999999999999E+307,$P$2:P704)+1,"")</f>
        <v>510</v>
      </c>
      <c r="Q705" s="30">
        <f>IF(AND($B705=Q$1),LOOKUP(9.99999999999999E+307,$Q$2:Q704)+1,"")</f>
        <v>510</v>
      </c>
      <c r="R705" s="30">
        <f>IF(AND($B705=R$1),LOOKUP(9.99999999999999E+307,$R$2:R704)+1,"")</f>
        <v>510</v>
      </c>
      <c r="S705" s="314"/>
      <c r="T705" s="274"/>
      <c r="U705" s="274"/>
      <c r="Z705" s="258" t="str">
        <f t="shared" si="73"/>
        <v/>
      </c>
      <c r="AA705" s="258" t="str">
        <f t="shared" si="74"/>
        <v/>
      </c>
      <c r="AB705" s="259">
        <f t="shared" si="68"/>
        <v>0</v>
      </c>
      <c r="AC705" s="259">
        <f t="shared" si="69"/>
        <v>1807</v>
      </c>
      <c r="AD705" s="260" t="str">
        <f t="shared" si="70"/>
        <v/>
      </c>
      <c r="AE705" s="253" t="str">
        <f t="shared" si="71"/>
        <v>-</v>
      </c>
    </row>
    <row r="706" spans="1:31" ht="20.100000000000001" customHeight="1" x14ac:dyDescent="0.5">
      <c r="A706" s="30">
        <v>704</v>
      </c>
      <c r="B706" s="238"/>
      <c r="C706" s="261"/>
      <c r="D706" s="261"/>
      <c r="E706" s="270"/>
      <c r="F706" s="270"/>
      <c r="G706" s="257" t="str">
        <f t="shared" si="72"/>
        <v/>
      </c>
      <c r="H706" s="30" t="str">
        <f>IF(AND(S706=H$1),LOOKUP(9.99999999999999E+307,$H$2:H705)+1,"")</f>
        <v/>
      </c>
      <c r="I706" s="30">
        <f>IF(AND(B706=I$1),LOOKUP(9.99999999999999E+307,$I$2:I705)+1,"")</f>
        <v>511</v>
      </c>
      <c r="J706" s="30">
        <f>IF(AND(B706=J$1),LOOKUP(9.99999999999999E+307,$J$2:J705)+1,"")</f>
        <v>511</v>
      </c>
      <c r="K706" s="30">
        <f>IF(AND(B706=K$1),LOOKUP(9.99999999999999E+307,$K$2:K705)+1,"")</f>
        <v>511</v>
      </c>
      <c r="L706" s="30">
        <f>IF(AND(B706=L$1),LOOKUP(9.99999999999999E+307,$L$2:L705)+1,"")</f>
        <v>511</v>
      </c>
      <c r="M706" s="30">
        <f>IF(AND(B706=M$1),LOOKUP(9.99999999999999E+307,$M$2:M705)+1,"")</f>
        <v>511</v>
      </c>
      <c r="N706" s="30">
        <f>IF(AND($B706=N$1),LOOKUP(9.99999999999999E+307,$N$2:N705)+1,"")</f>
        <v>511</v>
      </c>
      <c r="O706" s="30">
        <f>IF(AND($B706=O$1),LOOKUP(9.99999999999999E+307,$O$2:O705)+1,"")</f>
        <v>511</v>
      </c>
      <c r="P706" s="30">
        <f>IF(AND($B706=P$1),LOOKUP(9.99999999999999E+307,$P$2:P705)+1,"")</f>
        <v>511</v>
      </c>
      <c r="Q706" s="30">
        <f>IF(AND($B706=Q$1),LOOKUP(9.99999999999999E+307,$Q$2:Q705)+1,"")</f>
        <v>511</v>
      </c>
      <c r="R706" s="30">
        <f>IF(AND($B706=R$1),LOOKUP(9.99999999999999E+307,$R$2:R705)+1,"")</f>
        <v>511</v>
      </c>
      <c r="S706" s="314"/>
      <c r="T706" s="274"/>
      <c r="U706" s="274"/>
      <c r="Z706" s="258" t="str">
        <f t="shared" si="73"/>
        <v/>
      </c>
      <c r="AA706" s="258" t="str">
        <f t="shared" si="74"/>
        <v/>
      </c>
      <c r="AB706" s="259">
        <f t="shared" si="68"/>
        <v>0</v>
      </c>
      <c r="AC706" s="259">
        <f t="shared" si="69"/>
        <v>1807</v>
      </c>
      <c r="AD706" s="260" t="str">
        <f t="shared" si="70"/>
        <v/>
      </c>
      <c r="AE706" s="253" t="str">
        <f t="shared" si="71"/>
        <v>-</v>
      </c>
    </row>
    <row r="707" spans="1:31" ht="20.100000000000001" customHeight="1" x14ac:dyDescent="0.5">
      <c r="A707" s="30">
        <v>705</v>
      </c>
      <c r="B707" s="238"/>
      <c r="C707" s="261"/>
      <c r="D707" s="261"/>
      <c r="E707" s="270"/>
      <c r="F707" s="270"/>
      <c r="G707" s="257" t="str">
        <f t="shared" si="72"/>
        <v/>
      </c>
      <c r="H707" s="30" t="str">
        <f>IF(AND(S707=H$1),LOOKUP(9.99999999999999E+307,$H$2:H706)+1,"")</f>
        <v/>
      </c>
      <c r="I707" s="30">
        <f>IF(AND(B707=I$1),LOOKUP(9.99999999999999E+307,$I$2:I706)+1,"")</f>
        <v>512</v>
      </c>
      <c r="J707" s="30">
        <f>IF(AND(B707=J$1),LOOKUP(9.99999999999999E+307,$J$2:J706)+1,"")</f>
        <v>512</v>
      </c>
      <c r="K707" s="30">
        <f>IF(AND(B707=K$1),LOOKUP(9.99999999999999E+307,$K$2:K706)+1,"")</f>
        <v>512</v>
      </c>
      <c r="L707" s="30">
        <f>IF(AND(B707=L$1),LOOKUP(9.99999999999999E+307,$L$2:L706)+1,"")</f>
        <v>512</v>
      </c>
      <c r="M707" s="30">
        <f>IF(AND(B707=M$1),LOOKUP(9.99999999999999E+307,$M$2:M706)+1,"")</f>
        <v>512</v>
      </c>
      <c r="N707" s="30">
        <f>IF(AND($B707=N$1),LOOKUP(9.99999999999999E+307,$N$2:N706)+1,"")</f>
        <v>512</v>
      </c>
      <c r="O707" s="30">
        <f>IF(AND($B707=O$1),LOOKUP(9.99999999999999E+307,$O$2:O706)+1,"")</f>
        <v>512</v>
      </c>
      <c r="P707" s="30">
        <f>IF(AND($B707=P$1),LOOKUP(9.99999999999999E+307,$P$2:P706)+1,"")</f>
        <v>512</v>
      </c>
      <c r="Q707" s="30">
        <f>IF(AND($B707=Q$1),LOOKUP(9.99999999999999E+307,$Q$2:Q706)+1,"")</f>
        <v>512</v>
      </c>
      <c r="R707" s="30">
        <f>IF(AND($B707=R$1),LOOKUP(9.99999999999999E+307,$R$2:R706)+1,"")</f>
        <v>512</v>
      </c>
      <c r="S707" s="314"/>
      <c r="T707" s="274"/>
      <c r="U707" s="274"/>
      <c r="Z707" s="258" t="str">
        <f t="shared" si="73"/>
        <v/>
      </c>
      <c r="AA707" s="258" t="str">
        <f t="shared" si="74"/>
        <v/>
      </c>
      <c r="AB707" s="259">
        <f t="shared" ref="AB707:AB770" si="75">COUNTIF($C$3:$C$2002,C707)</f>
        <v>0</v>
      </c>
      <c r="AC707" s="259">
        <f t="shared" ref="AC707:AC770" si="76">SUMPRODUCT(--(E707&amp;F707=$E$3:$E$2002&amp;$F$3:$F$2002))</f>
        <v>1807</v>
      </c>
      <c r="AD707" s="260" t="str">
        <f t="shared" ref="AD707:AD770" si="77">IF(D707="เด็กชาย",1,IF(D707="นาย",1,IF(D707="เด็กหญิง",2,IF(D707="นางสาว",2,IF(D707="ด.ช.",1,IF(D707="ด.ญ.",2,IF(D707="น.ส.",2,"")))))))</f>
        <v/>
      </c>
      <c r="AE707" s="253" t="str">
        <f t="shared" ref="AE707:AE770" si="78">CONCATENATE(B707,"-",AD707)</f>
        <v>-</v>
      </c>
    </row>
    <row r="708" spans="1:31" ht="20.100000000000001" customHeight="1" x14ac:dyDescent="0.5">
      <c r="A708" s="30">
        <v>706</v>
      </c>
      <c r="B708" s="238"/>
      <c r="C708" s="261"/>
      <c r="D708" s="261"/>
      <c r="E708" s="270"/>
      <c r="F708" s="270"/>
      <c r="G708" s="257" t="str">
        <f t="shared" ref="G708:G771" si="79">B708&amp;C708</f>
        <v/>
      </c>
      <c r="H708" s="30" t="str">
        <f>IF(AND(S708=H$1),LOOKUP(9.99999999999999E+307,$H$2:H707)+1,"")</f>
        <v/>
      </c>
      <c r="I708" s="30">
        <f>IF(AND(B708=I$1),LOOKUP(9.99999999999999E+307,$I$2:I707)+1,"")</f>
        <v>513</v>
      </c>
      <c r="J708" s="30">
        <f>IF(AND(B708=J$1),LOOKUP(9.99999999999999E+307,$J$2:J707)+1,"")</f>
        <v>513</v>
      </c>
      <c r="K708" s="30">
        <f>IF(AND(B708=K$1),LOOKUP(9.99999999999999E+307,$K$2:K707)+1,"")</f>
        <v>513</v>
      </c>
      <c r="L708" s="30">
        <f>IF(AND(B708=L$1),LOOKUP(9.99999999999999E+307,$L$2:L707)+1,"")</f>
        <v>513</v>
      </c>
      <c r="M708" s="30">
        <f>IF(AND(B708=M$1),LOOKUP(9.99999999999999E+307,$M$2:M707)+1,"")</f>
        <v>513</v>
      </c>
      <c r="N708" s="30">
        <f>IF(AND($B708=N$1),LOOKUP(9.99999999999999E+307,$N$2:N707)+1,"")</f>
        <v>513</v>
      </c>
      <c r="O708" s="30">
        <f>IF(AND($B708=O$1),LOOKUP(9.99999999999999E+307,$O$2:O707)+1,"")</f>
        <v>513</v>
      </c>
      <c r="P708" s="30">
        <f>IF(AND($B708=P$1),LOOKUP(9.99999999999999E+307,$P$2:P707)+1,"")</f>
        <v>513</v>
      </c>
      <c r="Q708" s="30">
        <f>IF(AND($B708=Q$1),LOOKUP(9.99999999999999E+307,$Q$2:Q707)+1,"")</f>
        <v>513</v>
      </c>
      <c r="R708" s="30">
        <f>IF(AND($B708=R$1),LOOKUP(9.99999999999999E+307,$R$2:R707)+1,"")</f>
        <v>513</v>
      </c>
      <c r="S708" s="314"/>
      <c r="T708" s="274"/>
      <c r="U708" s="274"/>
      <c r="Z708" s="258" t="str">
        <f t="shared" ref="Z708:Z771" si="80">IF(AC708=2,"นักเรียนซ้ำ","")</f>
        <v/>
      </c>
      <c r="AA708" s="258" t="str">
        <f t="shared" ref="AA708:AA771" si="81">IF(AB708=2,"เลขประจำตัวซ้ำ","")</f>
        <v/>
      </c>
      <c r="AB708" s="259">
        <f t="shared" si="75"/>
        <v>0</v>
      </c>
      <c r="AC708" s="259">
        <f t="shared" si="76"/>
        <v>1807</v>
      </c>
      <c r="AD708" s="260" t="str">
        <f t="shared" si="77"/>
        <v/>
      </c>
      <c r="AE708" s="253" t="str">
        <f t="shared" si="78"/>
        <v>-</v>
      </c>
    </row>
    <row r="709" spans="1:31" ht="20.100000000000001" customHeight="1" x14ac:dyDescent="0.5">
      <c r="A709" s="30">
        <v>707</v>
      </c>
      <c r="B709" s="238"/>
      <c r="C709" s="261"/>
      <c r="D709" s="261"/>
      <c r="E709" s="270"/>
      <c r="F709" s="270"/>
      <c r="G709" s="257" t="str">
        <f t="shared" si="79"/>
        <v/>
      </c>
      <c r="H709" s="30" t="str">
        <f>IF(AND(S709=H$1),LOOKUP(9.99999999999999E+307,$H$2:H708)+1,"")</f>
        <v/>
      </c>
      <c r="I709" s="30">
        <f>IF(AND(B709=I$1),LOOKUP(9.99999999999999E+307,$I$2:I708)+1,"")</f>
        <v>514</v>
      </c>
      <c r="J709" s="30">
        <f>IF(AND(B709=J$1),LOOKUP(9.99999999999999E+307,$J$2:J708)+1,"")</f>
        <v>514</v>
      </c>
      <c r="K709" s="30">
        <f>IF(AND(B709=K$1),LOOKUP(9.99999999999999E+307,$K$2:K708)+1,"")</f>
        <v>514</v>
      </c>
      <c r="L709" s="30">
        <f>IF(AND(B709=L$1),LOOKUP(9.99999999999999E+307,$L$2:L708)+1,"")</f>
        <v>514</v>
      </c>
      <c r="M709" s="30">
        <f>IF(AND(B709=M$1),LOOKUP(9.99999999999999E+307,$M$2:M708)+1,"")</f>
        <v>514</v>
      </c>
      <c r="N709" s="30">
        <f>IF(AND($B709=N$1),LOOKUP(9.99999999999999E+307,$N$2:N708)+1,"")</f>
        <v>514</v>
      </c>
      <c r="O709" s="30">
        <f>IF(AND($B709=O$1),LOOKUP(9.99999999999999E+307,$O$2:O708)+1,"")</f>
        <v>514</v>
      </c>
      <c r="P709" s="30">
        <f>IF(AND($B709=P$1),LOOKUP(9.99999999999999E+307,$P$2:P708)+1,"")</f>
        <v>514</v>
      </c>
      <c r="Q709" s="30">
        <f>IF(AND($B709=Q$1),LOOKUP(9.99999999999999E+307,$Q$2:Q708)+1,"")</f>
        <v>514</v>
      </c>
      <c r="R709" s="30">
        <f>IF(AND($B709=R$1),LOOKUP(9.99999999999999E+307,$R$2:R708)+1,"")</f>
        <v>514</v>
      </c>
      <c r="S709" s="314"/>
      <c r="T709" s="274"/>
      <c r="U709" s="274"/>
      <c r="Z709" s="258" t="str">
        <f t="shared" si="80"/>
        <v/>
      </c>
      <c r="AA709" s="258" t="str">
        <f t="shared" si="81"/>
        <v/>
      </c>
      <c r="AB709" s="259">
        <f t="shared" si="75"/>
        <v>0</v>
      </c>
      <c r="AC709" s="259">
        <f t="shared" si="76"/>
        <v>1807</v>
      </c>
      <c r="AD709" s="260" t="str">
        <f t="shared" si="77"/>
        <v/>
      </c>
      <c r="AE709" s="253" t="str">
        <f t="shared" si="78"/>
        <v>-</v>
      </c>
    </row>
    <row r="710" spans="1:31" ht="20.100000000000001" customHeight="1" x14ac:dyDescent="0.5">
      <c r="A710" s="30">
        <v>708</v>
      </c>
      <c r="B710" s="238"/>
      <c r="C710" s="261"/>
      <c r="D710" s="261"/>
      <c r="E710" s="270"/>
      <c r="F710" s="270"/>
      <c r="G710" s="257" t="str">
        <f t="shared" si="79"/>
        <v/>
      </c>
      <c r="H710" s="30" t="str">
        <f>IF(AND(S710=H$1),LOOKUP(9.99999999999999E+307,$H$2:H709)+1,"")</f>
        <v/>
      </c>
      <c r="I710" s="30">
        <f>IF(AND(B710=I$1),LOOKUP(9.99999999999999E+307,$I$2:I709)+1,"")</f>
        <v>515</v>
      </c>
      <c r="J710" s="30">
        <f>IF(AND(B710=J$1),LOOKUP(9.99999999999999E+307,$J$2:J709)+1,"")</f>
        <v>515</v>
      </c>
      <c r="K710" s="30">
        <f>IF(AND(B710=K$1),LOOKUP(9.99999999999999E+307,$K$2:K709)+1,"")</f>
        <v>515</v>
      </c>
      <c r="L710" s="30">
        <f>IF(AND(B710=L$1),LOOKUP(9.99999999999999E+307,$L$2:L709)+1,"")</f>
        <v>515</v>
      </c>
      <c r="M710" s="30">
        <f>IF(AND(B710=M$1),LOOKUP(9.99999999999999E+307,$M$2:M709)+1,"")</f>
        <v>515</v>
      </c>
      <c r="N710" s="30">
        <f>IF(AND($B710=N$1),LOOKUP(9.99999999999999E+307,$N$2:N709)+1,"")</f>
        <v>515</v>
      </c>
      <c r="O710" s="30">
        <f>IF(AND($B710=O$1),LOOKUP(9.99999999999999E+307,$O$2:O709)+1,"")</f>
        <v>515</v>
      </c>
      <c r="P710" s="30">
        <f>IF(AND($B710=P$1),LOOKUP(9.99999999999999E+307,$P$2:P709)+1,"")</f>
        <v>515</v>
      </c>
      <c r="Q710" s="30">
        <f>IF(AND($B710=Q$1),LOOKUP(9.99999999999999E+307,$Q$2:Q709)+1,"")</f>
        <v>515</v>
      </c>
      <c r="R710" s="30">
        <f>IF(AND($B710=R$1),LOOKUP(9.99999999999999E+307,$R$2:R709)+1,"")</f>
        <v>515</v>
      </c>
      <c r="S710" s="314"/>
      <c r="T710" s="274"/>
      <c r="U710" s="274"/>
      <c r="Z710" s="258" t="str">
        <f t="shared" si="80"/>
        <v/>
      </c>
      <c r="AA710" s="258" t="str">
        <f t="shared" si="81"/>
        <v/>
      </c>
      <c r="AB710" s="259">
        <f t="shared" si="75"/>
        <v>0</v>
      </c>
      <c r="AC710" s="259">
        <f t="shared" si="76"/>
        <v>1807</v>
      </c>
      <c r="AD710" s="260" t="str">
        <f t="shared" si="77"/>
        <v/>
      </c>
      <c r="AE710" s="253" t="str">
        <f t="shared" si="78"/>
        <v>-</v>
      </c>
    </row>
    <row r="711" spans="1:31" ht="20.100000000000001" customHeight="1" x14ac:dyDescent="0.5">
      <c r="A711" s="30">
        <v>709</v>
      </c>
      <c r="B711" s="238"/>
      <c r="C711" s="261"/>
      <c r="D711" s="261"/>
      <c r="E711" s="270"/>
      <c r="F711" s="270"/>
      <c r="G711" s="257" t="str">
        <f t="shared" si="79"/>
        <v/>
      </c>
      <c r="H711" s="30" t="str">
        <f>IF(AND(S711=H$1),LOOKUP(9.99999999999999E+307,$H$2:H710)+1,"")</f>
        <v/>
      </c>
      <c r="I711" s="30">
        <f>IF(AND(B711=I$1),LOOKUP(9.99999999999999E+307,$I$2:I710)+1,"")</f>
        <v>516</v>
      </c>
      <c r="J711" s="30">
        <f>IF(AND(B711=J$1),LOOKUP(9.99999999999999E+307,$J$2:J710)+1,"")</f>
        <v>516</v>
      </c>
      <c r="K711" s="30">
        <f>IF(AND(B711=K$1),LOOKUP(9.99999999999999E+307,$K$2:K710)+1,"")</f>
        <v>516</v>
      </c>
      <c r="L711" s="30">
        <f>IF(AND(B711=L$1),LOOKUP(9.99999999999999E+307,$L$2:L710)+1,"")</f>
        <v>516</v>
      </c>
      <c r="M711" s="30">
        <f>IF(AND(B711=M$1),LOOKUP(9.99999999999999E+307,$M$2:M710)+1,"")</f>
        <v>516</v>
      </c>
      <c r="N711" s="30">
        <f>IF(AND($B711=N$1),LOOKUP(9.99999999999999E+307,$N$2:N710)+1,"")</f>
        <v>516</v>
      </c>
      <c r="O711" s="30">
        <f>IF(AND($B711=O$1),LOOKUP(9.99999999999999E+307,$O$2:O710)+1,"")</f>
        <v>516</v>
      </c>
      <c r="P711" s="30">
        <f>IF(AND($B711=P$1),LOOKUP(9.99999999999999E+307,$P$2:P710)+1,"")</f>
        <v>516</v>
      </c>
      <c r="Q711" s="30">
        <f>IF(AND($B711=Q$1),LOOKUP(9.99999999999999E+307,$Q$2:Q710)+1,"")</f>
        <v>516</v>
      </c>
      <c r="R711" s="30">
        <f>IF(AND($B711=R$1),LOOKUP(9.99999999999999E+307,$R$2:R710)+1,"")</f>
        <v>516</v>
      </c>
      <c r="S711" s="314"/>
      <c r="T711" s="274"/>
      <c r="U711" s="274"/>
      <c r="Z711" s="258" t="str">
        <f t="shared" si="80"/>
        <v/>
      </c>
      <c r="AA711" s="258" t="str">
        <f t="shared" si="81"/>
        <v/>
      </c>
      <c r="AB711" s="259">
        <f t="shared" si="75"/>
        <v>0</v>
      </c>
      <c r="AC711" s="259">
        <f t="shared" si="76"/>
        <v>1807</v>
      </c>
      <c r="AD711" s="260" t="str">
        <f t="shared" si="77"/>
        <v/>
      </c>
      <c r="AE711" s="253" t="str">
        <f t="shared" si="78"/>
        <v>-</v>
      </c>
    </row>
    <row r="712" spans="1:31" ht="20.100000000000001" customHeight="1" x14ac:dyDescent="0.5">
      <c r="A712" s="30">
        <v>710</v>
      </c>
      <c r="B712" s="238"/>
      <c r="C712" s="261"/>
      <c r="D712" s="261"/>
      <c r="E712" s="270"/>
      <c r="F712" s="270"/>
      <c r="G712" s="257" t="str">
        <f t="shared" si="79"/>
        <v/>
      </c>
      <c r="H712" s="30" t="str">
        <f>IF(AND(S712=H$1),LOOKUP(9.99999999999999E+307,$H$2:H711)+1,"")</f>
        <v/>
      </c>
      <c r="I712" s="30">
        <f>IF(AND(B712=I$1),LOOKUP(9.99999999999999E+307,$I$2:I711)+1,"")</f>
        <v>517</v>
      </c>
      <c r="J712" s="30">
        <f>IF(AND(B712=J$1),LOOKUP(9.99999999999999E+307,$J$2:J711)+1,"")</f>
        <v>517</v>
      </c>
      <c r="K712" s="30">
        <f>IF(AND(B712=K$1),LOOKUP(9.99999999999999E+307,$K$2:K711)+1,"")</f>
        <v>517</v>
      </c>
      <c r="L712" s="30">
        <f>IF(AND(B712=L$1),LOOKUP(9.99999999999999E+307,$L$2:L711)+1,"")</f>
        <v>517</v>
      </c>
      <c r="M712" s="30">
        <f>IF(AND(B712=M$1),LOOKUP(9.99999999999999E+307,$M$2:M711)+1,"")</f>
        <v>517</v>
      </c>
      <c r="N712" s="30">
        <f>IF(AND($B712=N$1),LOOKUP(9.99999999999999E+307,$N$2:N711)+1,"")</f>
        <v>517</v>
      </c>
      <c r="O712" s="30">
        <f>IF(AND($B712=O$1),LOOKUP(9.99999999999999E+307,$O$2:O711)+1,"")</f>
        <v>517</v>
      </c>
      <c r="P712" s="30">
        <f>IF(AND($B712=P$1),LOOKUP(9.99999999999999E+307,$P$2:P711)+1,"")</f>
        <v>517</v>
      </c>
      <c r="Q712" s="30">
        <f>IF(AND($B712=Q$1),LOOKUP(9.99999999999999E+307,$Q$2:Q711)+1,"")</f>
        <v>517</v>
      </c>
      <c r="R712" s="30">
        <f>IF(AND($B712=R$1),LOOKUP(9.99999999999999E+307,$R$2:R711)+1,"")</f>
        <v>517</v>
      </c>
      <c r="S712" s="314"/>
      <c r="T712" s="274"/>
      <c r="U712" s="274"/>
      <c r="Z712" s="258" t="str">
        <f t="shared" si="80"/>
        <v/>
      </c>
      <c r="AA712" s="258" t="str">
        <f t="shared" si="81"/>
        <v/>
      </c>
      <c r="AB712" s="259">
        <f t="shared" si="75"/>
        <v>0</v>
      </c>
      <c r="AC712" s="259">
        <f t="shared" si="76"/>
        <v>1807</v>
      </c>
      <c r="AD712" s="260" t="str">
        <f t="shared" si="77"/>
        <v/>
      </c>
      <c r="AE712" s="253" t="str">
        <f t="shared" si="78"/>
        <v>-</v>
      </c>
    </row>
    <row r="713" spans="1:31" ht="20.100000000000001" customHeight="1" x14ac:dyDescent="0.5">
      <c r="A713" s="30">
        <v>711</v>
      </c>
      <c r="B713" s="238"/>
      <c r="C713" s="261"/>
      <c r="D713" s="261"/>
      <c r="E713" s="270"/>
      <c r="F713" s="270"/>
      <c r="G713" s="257" t="str">
        <f t="shared" si="79"/>
        <v/>
      </c>
      <c r="H713" s="30" t="str">
        <f>IF(AND(S713=H$1),LOOKUP(9.99999999999999E+307,$H$2:H712)+1,"")</f>
        <v/>
      </c>
      <c r="I713" s="30">
        <f>IF(AND(B713=I$1),LOOKUP(9.99999999999999E+307,$I$2:I712)+1,"")</f>
        <v>518</v>
      </c>
      <c r="J713" s="30">
        <f>IF(AND(B713=J$1),LOOKUP(9.99999999999999E+307,$J$2:J712)+1,"")</f>
        <v>518</v>
      </c>
      <c r="K713" s="30">
        <f>IF(AND(B713=K$1),LOOKUP(9.99999999999999E+307,$K$2:K712)+1,"")</f>
        <v>518</v>
      </c>
      <c r="L713" s="30">
        <f>IF(AND(B713=L$1),LOOKUP(9.99999999999999E+307,$L$2:L712)+1,"")</f>
        <v>518</v>
      </c>
      <c r="M713" s="30">
        <f>IF(AND(B713=M$1),LOOKUP(9.99999999999999E+307,$M$2:M712)+1,"")</f>
        <v>518</v>
      </c>
      <c r="N713" s="30">
        <f>IF(AND($B713=N$1),LOOKUP(9.99999999999999E+307,$N$2:N712)+1,"")</f>
        <v>518</v>
      </c>
      <c r="O713" s="30">
        <f>IF(AND($B713=O$1),LOOKUP(9.99999999999999E+307,$O$2:O712)+1,"")</f>
        <v>518</v>
      </c>
      <c r="P713" s="30">
        <f>IF(AND($B713=P$1),LOOKUP(9.99999999999999E+307,$P$2:P712)+1,"")</f>
        <v>518</v>
      </c>
      <c r="Q713" s="30">
        <f>IF(AND($B713=Q$1),LOOKUP(9.99999999999999E+307,$Q$2:Q712)+1,"")</f>
        <v>518</v>
      </c>
      <c r="R713" s="30">
        <f>IF(AND($B713=R$1),LOOKUP(9.99999999999999E+307,$R$2:R712)+1,"")</f>
        <v>518</v>
      </c>
      <c r="S713" s="314"/>
      <c r="T713" s="274"/>
      <c r="U713" s="274"/>
      <c r="Z713" s="258" t="str">
        <f t="shared" si="80"/>
        <v/>
      </c>
      <c r="AA713" s="258" t="str">
        <f t="shared" si="81"/>
        <v/>
      </c>
      <c r="AB713" s="259">
        <f t="shared" si="75"/>
        <v>0</v>
      </c>
      <c r="AC713" s="259">
        <f t="shared" si="76"/>
        <v>1807</v>
      </c>
      <c r="AD713" s="260" t="str">
        <f t="shared" si="77"/>
        <v/>
      </c>
      <c r="AE713" s="253" t="str">
        <f t="shared" si="78"/>
        <v>-</v>
      </c>
    </row>
    <row r="714" spans="1:31" ht="20.100000000000001" customHeight="1" x14ac:dyDescent="0.5">
      <c r="A714" s="30">
        <v>712</v>
      </c>
      <c r="B714" s="238"/>
      <c r="C714" s="261"/>
      <c r="D714" s="261"/>
      <c r="E714" s="270"/>
      <c r="F714" s="270"/>
      <c r="G714" s="257" t="str">
        <f t="shared" si="79"/>
        <v/>
      </c>
      <c r="H714" s="30" t="str">
        <f>IF(AND(S714=H$1),LOOKUP(9.99999999999999E+307,$H$2:H713)+1,"")</f>
        <v/>
      </c>
      <c r="I714" s="30">
        <f>IF(AND(B714=I$1),LOOKUP(9.99999999999999E+307,$I$2:I713)+1,"")</f>
        <v>519</v>
      </c>
      <c r="J714" s="30">
        <f>IF(AND(B714=J$1),LOOKUP(9.99999999999999E+307,$J$2:J713)+1,"")</f>
        <v>519</v>
      </c>
      <c r="K714" s="30">
        <f>IF(AND(B714=K$1),LOOKUP(9.99999999999999E+307,$K$2:K713)+1,"")</f>
        <v>519</v>
      </c>
      <c r="L714" s="30">
        <f>IF(AND(B714=L$1),LOOKUP(9.99999999999999E+307,$L$2:L713)+1,"")</f>
        <v>519</v>
      </c>
      <c r="M714" s="30">
        <f>IF(AND(B714=M$1),LOOKUP(9.99999999999999E+307,$M$2:M713)+1,"")</f>
        <v>519</v>
      </c>
      <c r="N714" s="30">
        <f>IF(AND($B714=N$1),LOOKUP(9.99999999999999E+307,$N$2:N713)+1,"")</f>
        <v>519</v>
      </c>
      <c r="O714" s="30">
        <f>IF(AND($B714=O$1),LOOKUP(9.99999999999999E+307,$O$2:O713)+1,"")</f>
        <v>519</v>
      </c>
      <c r="P714" s="30">
        <f>IF(AND($B714=P$1),LOOKUP(9.99999999999999E+307,$P$2:P713)+1,"")</f>
        <v>519</v>
      </c>
      <c r="Q714" s="30">
        <f>IF(AND($B714=Q$1),LOOKUP(9.99999999999999E+307,$Q$2:Q713)+1,"")</f>
        <v>519</v>
      </c>
      <c r="R714" s="30">
        <f>IF(AND($B714=R$1),LOOKUP(9.99999999999999E+307,$R$2:R713)+1,"")</f>
        <v>519</v>
      </c>
      <c r="S714" s="314"/>
      <c r="T714" s="274"/>
      <c r="U714" s="274"/>
      <c r="Z714" s="258" t="str">
        <f t="shared" si="80"/>
        <v/>
      </c>
      <c r="AA714" s="258" t="str">
        <f t="shared" si="81"/>
        <v/>
      </c>
      <c r="AB714" s="259">
        <f t="shared" si="75"/>
        <v>0</v>
      </c>
      <c r="AC714" s="259">
        <f t="shared" si="76"/>
        <v>1807</v>
      </c>
      <c r="AD714" s="260" t="str">
        <f t="shared" si="77"/>
        <v/>
      </c>
      <c r="AE714" s="253" t="str">
        <f t="shared" si="78"/>
        <v>-</v>
      </c>
    </row>
    <row r="715" spans="1:31" ht="20.100000000000001" customHeight="1" x14ac:dyDescent="0.5">
      <c r="A715" s="30">
        <v>713</v>
      </c>
      <c r="B715" s="238"/>
      <c r="C715" s="261"/>
      <c r="D715" s="261"/>
      <c r="E715" s="270"/>
      <c r="F715" s="270"/>
      <c r="G715" s="257" t="str">
        <f t="shared" si="79"/>
        <v/>
      </c>
      <c r="H715" s="30" t="str">
        <f>IF(AND(S715=H$1),LOOKUP(9.99999999999999E+307,$H$2:H714)+1,"")</f>
        <v/>
      </c>
      <c r="I715" s="30">
        <f>IF(AND(B715=I$1),LOOKUP(9.99999999999999E+307,$I$2:I714)+1,"")</f>
        <v>520</v>
      </c>
      <c r="J715" s="30">
        <f>IF(AND(B715=J$1),LOOKUP(9.99999999999999E+307,$J$2:J714)+1,"")</f>
        <v>520</v>
      </c>
      <c r="K715" s="30">
        <f>IF(AND(B715=K$1),LOOKUP(9.99999999999999E+307,$K$2:K714)+1,"")</f>
        <v>520</v>
      </c>
      <c r="L715" s="30">
        <f>IF(AND(B715=L$1),LOOKUP(9.99999999999999E+307,$L$2:L714)+1,"")</f>
        <v>520</v>
      </c>
      <c r="M715" s="30">
        <f>IF(AND(B715=M$1),LOOKUP(9.99999999999999E+307,$M$2:M714)+1,"")</f>
        <v>520</v>
      </c>
      <c r="N715" s="30">
        <f>IF(AND($B715=N$1),LOOKUP(9.99999999999999E+307,$N$2:N714)+1,"")</f>
        <v>520</v>
      </c>
      <c r="O715" s="30">
        <f>IF(AND($B715=O$1),LOOKUP(9.99999999999999E+307,$O$2:O714)+1,"")</f>
        <v>520</v>
      </c>
      <c r="P715" s="30">
        <f>IF(AND($B715=P$1),LOOKUP(9.99999999999999E+307,$P$2:P714)+1,"")</f>
        <v>520</v>
      </c>
      <c r="Q715" s="30">
        <f>IF(AND($B715=Q$1),LOOKUP(9.99999999999999E+307,$Q$2:Q714)+1,"")</f>
        <v>520</v>
      </c>
      <c r="R715" s="30">
        <f>IF(AND($B715=R$1),LOOKUP(9.99999999999999E+307,$R$2:R714)+1,"")</f>
        <v>520</v>
      </c>
      <c r="S715" s="314"/>
      <c r="T715" s="274"/>
      <c r="U715" s="274"/>
      <c r="Z715" s="258" t="str">
        <f t="shared" si="80"/>
        <v/>
      </c>
      <c r="AA715" s="258" t="str">
        <f t="shared" si="81"/>
        <v/>
      </c>
      <c r="AB715" s="259">
        <f t="shared" si="75"/>
        <v>0</v>
      </c>
      <c r="AC715" s="259">
        <f t="shared" si="76"/>
        <v>1807</v>
      </c>
      <c r="AD715" s="260" t="str">
        <f t="shared" si="77"/>
        <v/>
      </c>
      <c r="AE715" s="253" t="str">
        <f t="shared" si="78"/>
        <v>-</v>
      </c>
    </row>
    <row r="716" spans="1:31" ht="20.100000000000001" customHeight="1" x14ac:dyDescent="0.5">
      <c r="A716" s="30">
        <v>714</v>
      </c>
      <c r="B716" s="238"/>
      <c r="C716" s="261"/>
      <c r="D716" s="261"/>
      <c r="E716" s="270"/>
      <c r="F716" s="270"/>
      <c r="G716" s="257" t="str">
        <f t="shared" si="79"/>
        <v/>
      </c>
      <c r="H716" s="30" t="str">
        <f>IF(AND(S716=H$1),LOOKUP(9.99999999999999E+307,$H$2:H715)+1,"")</f>
        <v/>
      </c>
      <c r="I716" s="30">
        <f>IF(AND(B716=I$1),LOOKUP(9.99999999999999E+307,$I$2:I715)+1,"")</f>
        <v>521</v>
      </c>
      <c r="J716" s="30">
        <f>IF(AND(B716=J$1),LOOKUP(9.99999999999999E+307,$J$2:J715)+1,"")</f>
        <v>521</v>
      </c>
      <c r="K716" s="30">
        <f>IF(AND(B716=K$1),LOOKUP(9.99999999999999E+307,$K$2:K715)+1,"")</f>
        <v>521</v>
      </c>
      <c r="L716" s="30">
        <f>IF(AND(B716=L$1),LOOKUP(9.99999999999999E+307,$L$2:L715)+1,"")</f>
        <v>521</v>
      </c>
      <c r="M716" s="30">
        <f>IF(AND(B716=M$1),LOOKUP(9.99999999999999E+307,$M$2:M715)+1,"")</f>
        <v>521</v>
      </c>
      <c r="N716" s="30">
        <f>IF(AND($B716=N$1),LOOKUP(9.99999999999999E+307,$N$2:N715)+1,"")</f>
        <v>521</v>
      </c>
      <c r="O716" s="30">
        <f>IF(AND($B716=O$1),LOOKUP(9.99999999999999E+307,$O$2:O715)+1,"")</f>
        <v>521</v>
      </c>
      <c r="P716" s="30">
        <f>IF(AND($B716=P$1),LOOKUP(9.99999999999999E+307,$P$2:P715)+1,"")</f>
        <v>521</v>
      </c>
      <c r="Q716" s="30">
        <f>IF(AND($B716=Q$1),LOOKUP(9.99999999999999E+307,$Q$2:Q715)+1,"")</f>
        <v>521</v>
      </c>
      <c r="R716" s="30">
        <f>IF(AND($B716=R$1),LOOKUP(9.99999999999999E+307,$R$2:R715)+1,"")</f>
        <v>521</v>
      </c>
      <c r="S716" s="314"/>
      <c r="T716" s="274"/>
      <c r="U716" s="274"/>
      <c r="Z716" s="258" t="str">
        <f t="shared" si="80"/>
        <v/>
      </c>
      <c r="AA716" s="258" t="str">
        <f t="shared" si="81"/>
        <v/>
      </c>
      <c r="AB716" s="259">
        <f t="shared" si="75"/>
        <v>0</v>
      </c>
      <c r="AC716" s="259">
        <f t="shared" si="76"/>
        <v>1807</v>
      </c>
      <c r="AD716" s="260" t="str">
        <f t="shared" si="77"/>
        <v/>
      </c>
      <c r="AE716" s="253" t="str">
        <f t="shared" si="78"/>
        <v>-</v>
      </c>
    </row>
    <row r="717" spans="1:31" ht="20.100000000000001" customHeight="1" x14ac:dyDescent="0.5">
      <c r="A717" s="30">
        <v>715</v>
      </c>
      <c r="B717" s="238"/>
      <c r="C717" s="261"/>
      <c r="D717" s="261"/>
      <c r="E717" s="270"/>
      <c r="F717" s="270"/>
      <c r="G717" s="257" t="str">
        <f t="shared" si="79"/>
        <v/>
      </c>
      <c r="H717" s="30" t="str">
        <f>IF(AND(S717=H$1),LOOKUP(9.99999999999999E+307,$H$2:H716)+1,"")</f>
        <v/>
      </c>
      <c r="I717" s="30">
        <f>IF(AND(B717=I$1),LOOKUP(9.99999999999999E+307,$I$2:I716)+1,"")</f>
        <v>522</v>
      </c>
      <c r="J717" s="30">
        <f>IF(AND(B717=J$1),LOOKUP(9.99999999999999E+307,$J$2:J716)+1,"")</f>
        <v>522</v>
      </c>
      <c r="K717" s="30">
        <f>IF(AND(B717=K$1),LOOKUP(9.99999999999999E+307,$K$2:K716)+1,"")</f>
        <v>522</v>
      </c>
      <c r="L717" s="30">
        <f>IF(AND(B717=L$1),LOOKUP(9.99999999999999E+307,$L$2:L716)+1,"")</f>
        <v>522</v>
      </c>
      <c r="M717" s="30">
        <f>IF(AND(B717=M$1),LOOKUP(9.99999999999999E+307,$M$2:M716)+1,"")</f>
        <v>522</v>
      </c>
      <c r="N717" s="30">
        <f>IF(AND($B717=N$1),LOOKUP(9.99999999999999E+307,$N$2:N716)+1,"")</f>
        <v>522</v>
      </c>
      <c r="O717" s="30">
        <f>IF(AND($B717=O$1),LOOKUP(9.99999999999999E+307,$O$2:O716)+1,"")</f>
        <v>522</v>
      </c>
      <c r="P717" s="30">
        <f>IF(AND($B717=P$1),LOOKUP(9.99999999999999E+307,$P$2:P716)+1,"")</f>
        <v>522</v>
      </c>
      <c r="Q717" s="30">
        <f>IF(AND($B717=Q$1),LOOKUP(9.99999999999999E+307,$Q$2:Q716)+1,"")</f>
        <v>522</v>
      </c>
      <c r="R717" s="30">
        <f>IF(AND($B717=R$1),LOOKUP(9.99999999999999E+307,$R$2:R716)+1,"")</f>
        <v>522</v>
      </c>
      <c r="S717" s="314"/>
      <c r="T717" s="274"/>
      <c r="U717" s="274"/>
      <c r="Z717" s="258" t="str">
        <f t="shared" si="80"/>
        <v/>
      </c>
      <c r="AA717" s="258" t="str">
        <f t="shared" si="81"/>
        <v/>
      </c>
      <c r="AB717" s="259">
        <f t="shared" si="75"/>
        <v>0</v>
      </c>
      <c r="AC717" s="259">
        <f t="shared" si="76"/>
        <v>1807</v>
      </c>
      <c r="AD717" s="260" t="str">
        <f t="shared" si="77"/>
        <v/>
      </c>
      <c r="AE717" s="253" t="str">
        <f t="shared" si="78"/>
        <v>-</v>
      </c>
    </row>
    <row r="718" spans="1:31" ht="20.100000000000001" customHeight="1" x14ac:dyDescent="0.5">
      <c r="A718" s="30">
        <v>716</v>
      </c>
      <c r="B718" s="238"/>
      <c r="C718" s="261"/>
      <c r="D718" s="261"/>
      <c r="E718" s="270"/>
      <c r="F718" s="270"/>
      <c r="G718" s="257" t="str">
        <f t="shared" si="79"/>
        <v/>
      </c>
      <c r="H718" s="30" t="str">
        <f>IF(AND(S718=H$1),LOOKUP(9.99999999999999E+307,$H$2:H717)+1,"")</f>
        <v/>
      </c>
      <c r="I718" s="30">
        <f>IF(AND(B718=I$1),LOOKUP(9.99999999999999E+307,$I$2:I717)+1,"")</f>
        <v>523</v>
      </c>
      <c r="J718" s="30">
        <f>IF(AND(B718=J$1),LOOKUP(9.99999999999999E+307,$J$2:J717)+1,"")</f>
        <v>523</v>
      </c>
      <c r="K718" s="30">
        <f>IF(AND(B718=K$1),LOOKUP(9.99999999999999E+307,$K$2:K717)+1,"")</f>
        <v>523</v>
      </c>
      <c r="L718" s="30">
        <f>IF(AND(B718=L$1),LOOKUP(9.99999999999999E+307,$L$2:L717)+1,"")</f>
        <v>523</v>
      </c>
      <c r="M718" s="30">
        <f>IF(AND(B718=M$1),LOOKUP(9.99999999999999E+307,$M$2:M717)+1,"")</f>
        <v>523</v>
      </c>
      <c r="N718" s="30">
        <f>IF(AND($B718=N$1),LOOKUP(9.99999999999999E+307,$N$2:N717)+1,"")</f>
        <v>523</v>
      </c>
      <c r="O718" s="30">
        <f>IF(AND($B718=O$1),LOOKUP(9.99999999999999E+307,$O$2:O717)+1,"")</f>
        <v>523</v>
      </c>
      <c r="P718" s="30">
        <f>IF(AND($B718=P$1),LOOKUP(9.99999999999999E+307,$P$2:P717)+1,"")</f>
        <v>523</v>
      </c>
      <c r="Q718" s="30">
        <f>IF(AND($B718=Q$1),LOOKUP(9.99999999999999E+307,$Q$2:Q717)+1,"")</f>
        <v>523</v>
      </c>
      <c r="R718" s="30">
        <f>IF(AND($B718=R$1),LOOKUP(9.99999999999999E+307,$R$2:R717)+1,"")</f>
        <v>523</v>
      </c>
      <c r="S718" s="314"/>
      <c r="T718" s="274"/>
      <c r="U718" s="274"/>
      <c r="Z718" s="258" t="str">
        <f t="shared" si="80"/>
        <v/>
      </c>
      <c r="AA718" s="258" t="str">
        <f t="shared" si="81"/>
        <v/>
      </c>
      <c r="AB718" s="259">
        <f t="shared" si="75"/>
        <v>0</v>
      </c>
      <c r="AC718" s="259">
        <f t="shared" si="76"/>
        <v>1807</v>
      </c>
      <c r="AD718" s="260" t="str">
        <f t="shared" si="77"/>
        <v/>
      </c>
      <c r="AE718" s="253" t="str">
        <f t="shared" si="78"/>
        <v>-</v>
      </c>
    </row>
    <row r="719" spans="1:31" ht="20.100000000000001" customHeight="1" x14ac:dyDescent="0.5">
      <c r="A719" s="30">
        <v>717</v>
      </c>
      <c r="B719" s="238"/>
      <c r="C719" s="261"/>
      <c r="D719" s="261"/>
      <c r="E719" s="270"/>
      <c r="F719" s="270"/>
      <c r="G719" s="257" t="str">
        <f t="shared" si="79"/>
        <v/>
      </c>
      <c r="H719" s="30" t="str">
        <f>IF(AND(S719=H$1),LOOKUP(9.99999999999999E+307,$H$2:H718)+1,"")</f>
        <v/>
      </c>
      <c r="I719" s="30">
        <f>IF(AND(B719=I$1),LOOKUP(9.99999999999999E+307,$I$2:I718)+1,"")</f>
        <v>524</v>
      </c>
      <c r="J719" s="30">
        <f>IF(AND(B719=J$1),LOOKUP(9.99999999999999E+307,$J$2:J718)+1,"")</f>
        <v>524</v>
      </c>
      <c r="K719" s="30">
        <f>IF(AND(B719=K$1),LOOKUP(9.99999999999999E+307,$K$2:K718)+1,"")</f>
        <v>524</v>
      </c>
      <c r="L719" s="30">
        <f>IF(AND(B719=L$1),LOOKUP(9.99999999999999E+307,$L$2:L718)+1,"")</f>
        <v>524</v>
      </c>
      <c r="M719" s="30">
        <f>IF(AND(B719=M$1),LOOKUP(9.99999999999999E+307,$M$2:M718)+1,"")</f>
        <v>524</v>
      </c>
      <c r="N719" s="30">
        <f>IF(AND($B719=N$1),LOOKUP(9.99999999999999E+307,$N$2:N718)+1,"")</f>
        <v>524</v>
      </c>
      <c r="O719" s="30">
        <f>IF(AND($B719=O$1),LOOKUP(9.99999999999999E+307,$O$2:O718)+1,"")</f>
        <v>524</v>
      </c>
      <c r="P719" s="30">
        <f>IF(AND($B719=P$1),LOOKUP(9.99999999999999E+307,$P$2:P718)+1,"")</f>
        <v>524</v>
      </c>
      <c r="Q719" s="30">
        <f>IF(AND($B719=Q$1),LOOKUP(9.99999999999999E+307,$Q$2:Q718)+1,"")</f>
        <v>524</v>
      </c>
      <c r="R719" s="30">
        <f>IF(AND($B719=R$1),LOOKUP(9.99999999999999E+307,$R$2:R718)+1,"")</f>
        <v>524</v>
      </c>
      <c r="S719" s="314"/>
      <c r="T719" s="274"/>
      <c r="U719" s="274"/>
      <c r="Z719" s="258" t="str">
        <f t="shared" si="80"/>
        <v/>
      </c>
      <c r="AA719" s="258" t="str">
        <f t="shared" si="81"/>
        <v/>
      </c>
      <c r="AB719" s="259">
        <f t="shared" si="75"/>
        <v>0</v>
      </c>
      <c r="AC719" s="259">
        <f t="shared" si="76"/>
        <v>1807</v>
      </c>
      <c r="AD719" s="260" t="str">
        <f t="shared" si="77"/>
        <v/>
      </c>
      <c r="AE719" s="253" t="str">
        <f t="shared" si="78"/>
        <v>-</v>
      </c>
    </row>
    <row r="720" spans="1:31" ht="20.100000000000001" customHeight="1" x14ac:dyDescent="0.5">
      <c r="A720" s="30">
        <v>718</v>
      </c>
      <c r="B720" s="238"/>
      <c r="C720" s="261"/>
      <c r="D720" s="261"/>
      <c r="E720" s="270"/>
      <c r="F720" s="270"/>
      <c r="G720" s="257" t="str">
        <f t="shared" si="79"/>
        <v/>
      </c>
      <c r="H720" s="30" t="str">
        <f>IF(AND(S720=H$1),LOOKUP(9.99999999999999E+307,$H$2:H719)+1,"")</f>
        <v/>
      </c>
      <c r="I720" s="30">
        <f>IF(AND(B720=I$1),LOOKUP(9.99999999999999E+307,$I$2:I719)+1,"")</f>
        <v>525</v>
      </c>
      <c r="J720" s="30">
        <f>IF(AND(B720=J$1),LOOKUP(9.99999999999999E+307,$J$2:J719)+1,"")</f>
        <v>525</v>
      </c>
      <c r="K720" s="30">
        <f>IF(AND(B720=K$1),LOOKUP(9.99999999999999E+307,$K$2:K719)+1,"")</f>
        <v>525</v>
      </c>
      <c r="L720" s="30">
        <f>IF(AND(B720=L$1),LOOKUP(9.99999999999999E+307,$L$2:L719)+1,"")</f>
        <v>525</v>
      </c>
      <c r="M720" s="30">
        <f>IF(AND(B720=M$1),LOOKUP(9.99999999999999E+307,$M$2:M719)+1,"")</f>
        <v>525</v>
      </c>
      <c r="N720" s="30">
        <f>IF(AND($B720=N$1),LOOKUP(9.99999999999999E+307,$N$2:N719)+1,"")</f>
        <v>525</v>
      </c>
      <c r="O720" s="30">
        <f>IF(AND($B720=O$1),LOOKUP(9.99999999999999E+307,$O$2:O719)+1,"")</f>
        <v>525</v>
      </c>
      <c r="P720" s="30">
        <f>IF(AND($B720=P$1),LOOKUP(9.99999999999999E+307,$P$2:P719)+1,"")</f>
        <v>525</v>
      </c>
      <c r="Q720" s="30">
        <f>IF(AND($B720=Q$1),LOOKUP(9.99999999999999E+307,$Q$2:Q719)+1,"")</f>
        <v>525</v>
      </c>
      <c r="R720" s="30">
        <f>IF(AND($B720=R$1),LOOKUP(9.99999999999999E+307,$R$2:R719)+1,"")</f>
        <v>525</v>
      </c>
      <c r="S720" s="314"/>
      <c r="T720" s="274"/>
      <c r="U720" s="274"/>
      <c r="Z720" s="258" t="str">
        <f t="shared" si="80"/>
        <v/>
      </c>
      <c r="AA720" s="258" t="str">
        <f t="shared" si="81"/>
        <v/>
      </c>
      <c r="AB720" s="259">
        <f t="shared" si="75"/>
        <v>0</v>
      </c>
      <c r="AC720" s="259">
        <f t="shared" si="76"/>
        <v>1807</v>
      </c>
      <c r="AD720" s="260" t="str">
        <f t="shared" si="77"/>
        <v/>
      </c>
      <c r="AE720" s="253" t="str">
        <f t="shared" si="78"/>
        <v>-</v>
      </c>
    </row>
    <row r="721" spans="1:31" ht="20.100000000000001" customHeight="1" x14ac:dyDescent="0.5">
      <c r="A721" s="30">
        <v>719</v>
      </c>
      <c r="B721" s="238"/>
      <c r="C721" s="271"/>
      <c r="D721" s="261"/>
      <c r="E721" s="270"/>
      <c r="F721" s="270"/>
      <c r="G721" s="257" t="str">
        <f t="shared" si="79"/>
        <v/>
      </c>
      <c r="H721" s="30" t="str">
        <f>IF(AND(S721=H$1),LOOKUP(9.99999999999999E+307,$H$2:H720)+1,"")</f>
        <v/>
      </c>
      <c r="I721" s="30">
        <f>IF(AND(B721=I$1),LOOKUP(9.99999999999999E+307,$I$2:I720)+1,"")</f>
        <v>526</v>
      </c>
      <c r="J721" s="30">
        <f>IF(AND(B721=J$1),LOOKUP(9.99999999999999E+307,$J$2:J720)+1,"")</f>
        <v>526</v>
      </c>
      <c r="K721" s="30">
        <f>IF(AND(B721=K$1),LOOKUP(9.99999999999999E+307,$K$2:K720)+1,"")</f>
        <v>526</v>
      </c>
      <c r="L721" s="30">
        <f>IF(AND(B721=L$1),LOOKUP(9.99999999999999E+307,$L$2:L720)+1,"")</f>
        <v>526</v>
      </c>
      <c r="M721" s="30">
        <f>IF(AND(B721=M$1),LOOKUP(9.99999999999999E+307,$M$2:M720)+1,"")</f>
        <v>526</v>
      </c>
      <c r="N721" s="30">
        <f>IF(AND($B721=N$1),LOOKUP(9.99999999999999E+307,$N$2:N720)+1,"")</f>
        <v>526</v>
      </c>
      <c r="O721" s="30">
        <f>IF(AND($B721=O$1),LOOKUP(9.99999999999999E+307,$O$2:O720)+1,"")</f>
        <v>526</v>
      </c>
      <c r="P721" s="30">
        <f>IF(AND($B721=P$1),LOOKUP(9.99999999999999E+307,$P$2:P720)+1,"")</f>
        <v>526</v>
      </c>
      <c r="Q721" s="30">
        <f>IF(AND($B721=Q$1),LOOKUP(9.99999999999999E+307,$Q$2:Q720)+1,"")</f>
        <v>526</v>
      </c>
      <c r="R721" s="30">
        <f>IF(AND($B721=R$1),LOOKUP(9.99999999999999E+307,$R$2:R720)+1,"")</f>
        <v>526</v>
      </c>
      <c r="S721" s="314"/>
      <c r="T721" s="274"/>
      <c r="U721" s="274"/>
      <c r="Z721" s="258" t="str">
        <f t="shared" si="80"/>
        <v/>
      </c>
      <c r="AA721" s="258" t="str">
        <f t="shared" si="81"/>
        <v/>
      </c>
      <c r="AB721" s="259">
        <f t="shared" si="75"/>
        <v>0</v>
      </c>
      <c r="AC721" s="259">
        <f t="shared" si="76"/>
        <v>1807</v>
      </c>
      <c r="AD721" s="260" t="str">
        <f t="shared" si="77"/>
        <v/>
      </c>
      <c r="AE721" s="253" t="str">
        <f t="shared" si="78"/>
        <v>-</v>
      </c>
    </row>
    <row r="722" spans="1:31" ht="20.100000000000001" customHeight="1" x14ac:dyDescent="0.5">
      <c r="A722" s="30">
        <v>720</v>
      </c>
      <c r="B722" s="238"/>
      <c r="C722" s="271"/>
      <c r="D722" s="261"/>
      <c r="E722" s="276"/>
      <c r="F722" s="270"/>
      <c r="G722" s="257" t="str">
        <f t="shared" si="79"/>
        <v/>
      </c>
      <c r="H722" s="30" t="str">
        <f>IF(AND(S722=H$1),LOOKUP(9.99999999999999E+307,$H$2:H721)+1,"")</f>
        <v/>
      </c>
      <c r="I722" s="30">
        <f>IF(AND(B722=I$1),LOOKUP(9.99999999999999E+307,$I$2:I721)+1,"")</f>
        <v>527</v>
      </c>
      <c r="J722" s="30">
        <f>IF(AND(B722=J$1),LOOKUP(9.99999999999999E+307,$J$2:J721)+1,"")</f>
        <v>527</v>
      </c>
      <c r="K722" s="30">
        <f>IF(AND(B722=K$1),LOOKUP(9.99999999999999E+307,$K$2:K721)+1,"")</f>
        <v>527</v>
      </c>
      <c r="L722" s="30">
        <f>IF(AND(B722=L$1),LOOKUP(9.99999999999999E+307,$L$2:L721)+1,"")</f>
        <v>527</v>
      </c>
      <c r="M722" s="30">
        <f>IF(AND(B722=M$1),LOOKUP(9.99999999999999E+307,$M$2:M721)+1,"")</f>
        <v>527</v>
      </c>
      <c r="N722" s="30">
        <f>IF(AND($B722=N$1),LOOKUP(9.99999999999999E+307,$N$2:N721)+1,"")</f>
        <v>527</v>
      </c>
      <c r="O722" s="30">
        <f>IF(AND($B722=O$1),LOOKUP(9.99999999999999E+307,$O$2:O721)+1,"")</f>
        <v>527</v>
      </c>
      <c r="P722" s="30">
        <f>IF(AND($B722=P$1),LOOKUP(9.99999999999999E+307,$P$2:P721)+1,"")</f>
        <v>527</v>
      </c>
      <c r="Q722" s="30">
        <f>IF(AND($B722=Q$1),LOOKUP(9.99999999999999E+307,$Q$2:Q721)+1,"")</f>
        <v>527</v>
      </c>
      <c r="R722" s="30">
        <f>IF(AND($B722=R$1),LOOKUP(9.99999999999999E+307,$R$2:R721)+1,"")</f>
        <v>527</v>
      </c>
      <c r="S722" s="314"/>
      <c r="T722" s="274"/>
      <c r="U722" s="274"/>
      <c r="Z722" s="258" t="str">
        <f t="shared" si="80"/>
        <v/>
      </c>
      <c r="AA722" s="258" t="str">
        <f t="shared" si="81"/>
        <v/>
      </c>
      <c r="AB722" s="259">
        <f t="shared" si="75"/>
        <v>0</v>
      </c>
      <c r="AC722" s="259">
        <f t="shared" si="76"/>
        <v>1807</v>
      </c>
      <c r="AD722" s="260" t="str">
        <f t="shared" si="77"/>
        <v/>
      </c>
      <c r="AE722" s="253" t="str">
        <f t="shared" si="78"/>
        <v>-</v>
      </c>
    </row>
    <row r="723" spans="1:31" ht="20.100000000000001" customHeight="1" x14ac:dyDescent="0.5">
      <c r="A723" s="30">
        <v>721</v>
      </c>
      <c r="B723" s="238"/>
      <c r="C723" s="261"/>
      <c r="D723" s="261"/>
      <c r="E723" s="270"/>
      <c r="F723" s="270"/>
      <c r="G723" s="257" t="str">
        <f t="shared" si="79"/>
        <v/>
      </c>
      <c r="H723" s="30" t="str">
        <f>IF(AND(S723=H$1),LOOKUP(9.99999999999999E+307,$H$2:H722)+1,"")</f>
        <v/>
      </c>
      <c r="I723" s="30">
        <f>IF(AND(B723=I$1),LOOKUP(9.99999999999999E+307,$I$2:I722)+1,"")</f>
        <v>528</v>
      </c>
      <c r="J723" s="30">
        <f>IF(AND(B723=J$1),LOOKUP(9.99999999999999E+307,$J$2:J722)+1,"")</f>
        <v>528</v>
      </c>
      <c r="K723" s="30">
        <f>IF(AND(B723=K$1),LOOKUP(9.99999999999999E+307,$K$2:K722)+1,"")</f>
        <v>528</v>
      </c>
      <c r="L723" s="30">
        <f>IF(AND(B723=L$1),LOOKUP(9.99999999999999E+307,$L$2:L722)+1,"")</f>
        <v>528</v>
      </c>
      <c r="M723" s="30">
        <f>IF(AND(B723=M$1),LOOKUP(9.99999999999999E+307,$M$2:M722)+1,"")</f>
        <v>528</v>
      </c>
      <c r="N723" s="30">
        <f>IF(AND($B723=N$1),LOOKUP(9.99999999999999E+307,$N$2:N722)+1,"")</f>
        <v>528</v>
      </c>
      <c r="O723" s="30">
        <f>IF(AND($B723=O$1),LOOKUP(9.99999999999999E+307,$O$2:O722)+1,"")</f>
        <v>528</v>
      </c>
      <c r="P723" s="30">
        <f>IF(AND($B723=P$1),LOOKUP(9.99999999999999E+307,$P$2:P722)+1,"")</f>
        <v>528</v>
      </c>
      <c r="Q723" s="30">
        <f>IF(AND($B723=Q$1),LOOKUP(9.99999999999999E+307,$Q$2:Q722)+1,"")</f>
        <v>528</v>
      </c>
      <c r="R723" s="30">
        <f>IF(AND($B723=R$1),LOOKUP(9.99999999999999E+307,$R$2:R722)+1,"")</f>
        <v>528</v>
      </c>
      <c r="S723" s="314"/>
      <c r="T723" s="274"/>
      <c r="U723" s="274"/>
      <c r="Z723" s="258" t="str">
        <f t="shared" si="80"/>
        <v/>
      </c>
      <c r="AA723" s="258" t="str">
        <f t="shared" si="81"/>
        <v/>
      </c>
      <c r="AB723" s="259">
        <f t="shared" si="75"/>
        <v>0</v>
      </c>
      <c r="AC723" s="259">
        <f t="shared" si="76"/>
        <v>1807</v>
      </c>
      <c r="AD723" s="260" t="str">
        <f t="shared" si="77"/>
        <v/>
      </c>
      <c r="AE723" s="253" t="str">
        <f t="shared" si="78"/>
        <v>-</v>
      </c>
    </row>
    <row r="724" spans="1:31" ht="20.100000000000001" customHeight="1" x14ac:dyDescent="0.5">
      <c r="A724" s="30">
        <v>722</v>
      </c>
      <c r="B724" s="238"/>
      <c r="C724" s="261"/>
      <c r="D724" s="261"/>
      <c r="E724" s="270"/>
      <c r="F724" s="270"/>
      <c r="G724" s="257" t="str">
        <f t="shared" si="79"/>
        <v/>
      </c>
      <c r="H724" s="30" t="str">
        <f>IF(AND(S724=H$1),LOOKUP(9.99999999999999E+307,$H$2:H723)+1,"")</f>
        <v/>
      </c>
      <c r="I724" s="30">
        <f>IF(AND(B724=I$1),LOOKUP(9.99999999999999E+307,$I$2:I723)+1,"")</f>
        <v>529</v>
      </c>
      <c r="J724" s="30">
        <f>IF(AND(B724=J$1),LOOKUP(9.99999999999999E+307,$J$2:J723)+1,"")</f>
        <v>529</v>
      </c>
      <c r="K724" s="30">
        <f>IF(AND(B724=K$1),LOOKUP(9.99999999999999E+307,$K$2:K723)+1,"")</f>
        <v>529</v>
      </c>
      <c r="L724" s="30">
        <f>IF(AND(B724=L$1),LOOKUP(9.99999999999999E+307,$L$2:L723)+1,"")</f>
        <v>529</v>
      </c>
      <c r="M724" s="30">
        <f>IF(AND(B724=M$1),LOOKUP(9.99999999999999E+307,$M$2:M723)+1,"")</f>
        <v>529</v>
      </c>
      <c r="N724" s="30">
        <f>IF(AND($B724=N$1),LOOKUP(9.99999999999999E+307,$N$2:N723)+1,"")</f>
        <v>529</v>
      </c>
      <c r="O724" s="30">
        <f>IF(AND($B724=O$1),LOOKUP(9.99999999999999E+307,$O$2:O723)+1,"")</f>
        <v>529</v>
      </c>
      <c r="P724" s="30">
        <f>IF(AND($B724=P$1),LOOKUP(9.99999999999999E+307,$P$2:P723)+1,"")</f>
        <v>529</v>
      </c>
      <c r="Q724" s="30">
        <f>IF(AND($B724=Q$1),LOOKUP(9.99999999999999E+307,$Q$2:Q723)+1,"")</f>
        <v>529</v>
      </c>
      <c r="R724" s="30">
        <f>IF(AND($B724=R$1),LOOKUP(9.99999999999999E+307,$R$2:R723)+1,"")</f>
        <v>529</v>
      </c>
      <c r="S724" s="314"/>
      <c r="T724" s="274"/>
      <c r="U724" s="274"/>
      <c r="Z724" s="258" t="str">
        <f t="shared" si="80"/>
        <v/>
      </c>
      <c r="AA724" s="258" t="str">
        <f t="shared" si="81"/>
        <v/>
      </c>
      <c r="AB724" s="259">
        <f t="shared" si="75"/>
        <v>0</v>
      </c>
      <c r="AC724" s="259">
        <f t="shared" si="76"/>
        <v>1807</v>
      </c>
      <c r="AD724" s="260" t="str">
        <f t="shared" si="77"/>
        <v/>
      </c>
      <c r="AE724" s="253" t="str">
        <f t="shared" si="78"/>
        <v>-</v>
      </c>
    </row>
    <row r="725" spans="1:31" ht="20.100000000000001" customHeight="1" x14ac:dyDescent="0.5">
      <c r="A725" s="30">
        <v>723</v>
      </c>
      <c r="B725" s="238"/>
      <c r="C725" s="261"/>
      <c r="D725" s="261"/>
      <c r="E725" s="270"/>
      <c r="F725" s="270"/>
      <c r="G725" s="257" t="str">
        <f t="shared" si="79"/>
        <v/>
      </c>
      <c r="H725" s="30" t="str">
        <f>IF(AND(S725=H$1),LOOKUP(9.99999999999999E+307,$H$2:H724)+1,"")</f>
        <v/>
      </c>
      <c r="I725" s="30">
        <f>IF(AND(B725=I$1),LOOKUP(9.99999999999999E+307,$I$2:I724)+1,"")</f>
        <v>530</v>
      </c>
      <c r="J725" s="30">
        <f>IF(AND(B725=J$1),LOOKUP(9.99999999999999E+307,$J$2:J724)+1,"")</f>
        <v>530</v>
      </c>
      <c r="K725" s="30">
        <f>IF(AND(B725=K$1),LOOKUP(9.99999999999999E+307,$K$2:K724)+1,"")</f>
        <v>530</v>
      </c>
      <c r="L725" s="30">
        <f>IF(AND(B725=L$1),LOOKUP(9.99999999999999E+307,$L$2:L724)+1,"")</f>
        <v>530</v>
      </c>
      <c r="M725" s="30">
        <f>IF(AND(B725=M$1),LOOKUP(9.99999999999999E+307,$M$2:M724)+1,"")</f>
        <v>530</v>
      </c>
      <c r="N725" s="30">
        <f>IF(AND($B725=N$1),LOOKUP(9.99999999999999E+307,$N$2:N724)+1,"")</f>
        <v>530</v>
      </c>
      <c r="O725" s="30">
        <f>IF(AND($B725=O$1),LOOKUP(9.99999999999999E+307,$O$2:O724)+1,"")</f>
        <v>530</v>
      </c>
      <c r="P725" s="30">
        <f>IF(AND($B725=P$1),LOOKUP(9.99999999999999E+307,$P$2:P724)+1,"")</f>
        <v>530</v>
      </c>
      <c r="Q725" s="30">
        <f>IF(AND($B725=Q$1),LOOKUP(9.99999999999999E+307,$Q$2:Q724)+1,"")</f>
        <v>530</v>
      </c>
      <c r="R725" s="30">
        <f>IF(AND($B725=R$1),LOOKUP(9.99999999999999E+307,$R$2:R724)+1,"")</f>
        <v>530</v>
      </c>
      <c r="S725" s="314"/>
      <c r="T725" s="274"/>
      <c r="U725" s="274"/>
      <c r="Z725" s="258" t="str">
        <f t="shared" si="80"/>
        <v/>
      </c>
      <c r="AA725" s="258" t="str">
        <f t="shared" si="81"/>
        <v/>
      </c>
      <c r="AB725" s="259">
        <f t="shared" si="75"/>
        <v>0</v>
      </c>
      <c r="AC725" s="259">
        <f t="shared" si="76"/>
        <v>1807</v>
      </c>
      <c r="AD725" s="260" t="str">
        <f t="shared" si="77"/>
        <v/>
      </c>
      <c r="AE725" s="253" t="str">
        <f t="shared" si="78"/>
        <v>-</v>
      </c>
    </row>
    <row r="726" spans="1:31" ht="20.100000000000001" customHeight="1" x14ac:dyDescent="0.5">
      <c r="A726" s="30">
        <v>724</v>
      </c>
      <c r="B726" s="238"/>
      <c r="C726" s="261"/>
      <c r="D726" s="261"/>
      <c r="E726" s="270"/>
      <c r="F726" s="270"/>
      <c r="G726" s="257" t="str">
        <f t="shared" si="79"/>
        <v/>
      </c>
      <c r="H726" s="30" t="str">
        <f>IF(AND(S726=H$1),LOOKUP(9.99999999999999E+307,$H$2:H725)+1,"")</f>
        <v/>
      </c>
      <c r="I726" s="30">
        <f>IF(AND(B726=I$1),LOOKUP(9.99999999999999E+307,$I$2:I725)+1,"")</f>
        <v>531</v>
      </c>
      <c r="J726" s="30">
        <f>IF(AND(B726=J$1),LOOKUP(9.99999999999999E+307,$J$2:J725)+1,"")</f>
        <v>531</v>
      </c>
      <c r="K726" s="30">
        <f>IF(AND(B726=K$1),LOOKUP(9.99999999999999E+307,$K$2:K725)+1,"")</f>
        <v>531</v>
      </c>
      <c r="L726" s="30">
        <f>IF(AND(B726=L$1),LOOKUP(9.99999999999999E+307,$L$2:L725)+1,"")</f>
        <v>531</v>
      </c>
      <c r="M726" s="30">
        <f>IF(AND(B726=M$1),LOOKUP(9.99999999999999E+307,$M$2:M725)+1,"")</f>
        <v>531</v>
      </c>
      <c r="N726" s="30">
        <f>IF(AND($B726=N$1),LOOKUP(9.99999999999999E+307,$N$2:N725)+1,"")</f>
        <v>531</v>
      </c>
      <c r="O726" s="30">
        <f>IF(AND($B726=O$1),LOOKUP(9.99999999999999E+307,$O$2:O725)+1,"")</f>
        <v>531</v>
      </c>
      <c r="P726" s="30">
        <f>IF(AND($B726=P$1),LOOKUP(9.99999999999999E+307,$P$2:P725)+1,"")</f>
        <v>531</v>
      </c>
      <c r="Q726" s="30">
        <f>IF(AND($B726=Q$1),LOOKUP(9.99999999999999E+307,$Q$2:Q725)+1,"")</f>
        <v>531</v>
      </c>
      <c r="R726" s="30">
        <f>IF(AND($B726=R$1),LOOKUP(9.99999999999999E+307,$R$2:R725)+1,"")</f>
        <v>531</v>
      </c>
      <c r="S726" s="314"/>
      <c r="T726" s="274"/>
      <c r="U726" s="274"/>
      <c r="Z726" s="258" t="str">
        <f t="shared" si="80"/>
        <v/>
      </c>
      <c r="AA726" s="258" t="str">
        <f t="shared" si="81"/>
        <v/>
      </c>
      <c r="AB726" s="259">
        <f t="shared" si="75"/>
        <v>0</v>
      </c>
      <c r="AC726" s="259">
        <f t="shared" si="76"/>
        <v>1807</v>
      </c>
      <c r="AD726" s="260" t="str">
        <f t="shared" si="77"/>
        <v/>
      </c>
      <c r="AE726" s="253" t="str">
        <f t="shared" si="78"/>
        <v>-</v>
      </c>
    </row>
    <row r="727" spans="1:31" ht="20.100000000000001" customHeight="1" x14ac:dyDescent="0.5">
      <c r="A727" s="30">
        <v>725</v>
      </c>
      <c r="B727" s="238"/>
      <c r="C727" s="261"/>
      <c r="D727" s="261"/>
      <c r="E727" s="270"/>
      <c r="F727" s="270"/>
      <c r="G727" s="257" t="str">
        <f t="shared" si="79"/>
        <v/>
      </c>
      <c r="H727" s="30" t="str">
        <f>IF(AND(S727=H$1),LOOKUP(9.99999999999999E+307,$H$2:H726)+1,"")</f>
        <v/>
      </c>
      <c r="I727" s="30">
        <f>IF(AND(B727=I$1),LOOKUP(9.99999999999999E+307,$I$2:I726)+1,"")</f>
        <v>532</v>
      </c>
      <c r="J727" s="30">
        <f>IF(AND(B727=J$1),LOOKUP(9.99999999999999E+307,$J$2:J726)+1,"")</f>
        <v>532</v>
      </c>
      <c r="K727" s="30">
        <f>IF(AND(B727=K$1),LOOKUP(9.99999999999999E+307,$K$2:K726)+1,"")</f>
        <v>532</v>
      </c>
      <c r="L727" s="30">
        <f>IF(AND(B727=L$1),LOOKUP(9.99999999999999E+307,$L$2:L726)+1,"")</f>
        <v>532</v>
      </c>
      <c r="M727" s="30">
        <f>IF(AND(B727=M$1),LOOKUP(9.99999999999999E+307,$M$2:M726)+1,"")</f>
        <v>532</v>
      </c>
      <c r="N727" s="30">
        <f>IF(AND($B727=N$1),LOOKUP(9.99999999999999E+307,$N$2:N726)+1,"")</f>
        <v>532</v>
      </c>
      <c r="O727" s="30">
        <f>IF(AND($B727=O$1),LOOKUP(9.99999999999999E+307,$O$2:O726)+1,"")</f>
        <v>532</v>
      </c>
      <c r="P727" s="30">
        <f>IF(AND($B727=P$1),LOOKUP(9.99999999999999E+307,$P$2:P726)+1,"")</f>
        <v>532</v>
      </c>
      <c r="Q727" s="30">
        <f>IF(AND($B727=Q$1),LOOKUP(9.99999999999999E+307,$Q$2:Q726)+1,"")</f>
        <v>532</v>
      </c>
      <c r="R727" s="30">
        <f>IF(AND($B727=R$1),LOOKUP(9.99999999999999E+307,$R$2:R726)+1,"")</f>
        <v>532</v>
      </c>
      <c r="S727" s="314"/>
      <c r="T727" s="274"/>
      <c r="U727" s="274"/>
      <c r="Z727" s="258" t="str">
        <f t="shared" si="80"/>
        <v/>
      </c>
      <c r="AA727" s="258" t="str">
        <f t="shared" si="81"/>
        <v/>
      </c>
      <c r="AB727" s="259">
        <f t="shared" si="75"/>
        <v>0</v>
      </c>
      <c r="AC727" s="259">
        <f t="shared" si="76"/>
        <v>1807</v>
      </c>
      <c r="AD727" s="260" t="str">
        <f t="shared" si="77"/>
        <v/>
      </c>
      <c r="AE727" s="253" t="str">
        <f t="shared" si="78"/>
        <v>-</v>
      </c>
    </row>
    <row r="728" spans="1:31" ht="20.100000000000001" customHeight="1" x14ac:dyDescent="0.5">
      <c r="A728" s="30">
        <v>726</v>
      </c>
      <c r="B728" s="238"/>
      <c r="C728" s="261"/>
      <c r="D728" s="261"/>
      <c r="E728" s="270"/>
      <c r="F728" s="270"/>
      <c r="G728" s="257" t="str">
        <f t="shared" si="79"/>
        <v/>
      </c>
      <c r="H728" s="30" t="str">
        <f>IF(AND(S728=H$1),LOOKUP(9.99999999999999E+307,$H$2:H727)+1,"")</f>
        <v/>
      </c>
      <c r="I728" s="30">
        <f>IF(AND(B728=I$1),LOOKUP(9.99999999999999E+307,$I$2:I727)+1,"")</f>
        <v>533</v>
      </c>
      <c r="J728" s="30">
        <f>IF(AND(B728=J$1),LOOKUP(9.99999999999999E+307,$J$2:J727)+1,"")</f>
        <v>533</v>
      </c>
      <c r="K728" s="30">
        <f>IF(AND(B728=K$1),LOOKUP(9.99999999999999E+307,$K$2:K727)+1,"")</f>
        <v>533</v>
      </c>
      <c r="L728" s="30">
        <f>IF(AND(B728=L$1),LOOKUP(9.99999999999999E+307,$L$2:L727)+1,"")</f>
        <v>533</v>
      </c>
      <c r="M728" s="30">
        <f>IF(AND(B728=M$1),LOOKUP(9.99999999999999E+307,$M$2:M727)+1,"")</f>
        <v>533</v>
      </c>
      <c r="N728" s="30">
        <f>IF(AND($B728=N$1),LOOKUP(9.99999999999999E+307,$N$2:N727)+1,"")</f>
        <v>533</v>
      </c>
      <c r="O728" s="30">
        <f>IF(AND($B728=O$1),LOOKUP(9.99999999999999E+307,$O$2:O727)+1,"")</f>
        <v>533</v>
      </c>
      <c r="P728" s="30">
        <f>IF(AND($B728=P$1),LOOKUP(9.99999999999999E+307,$P$2:P727)+1,"")</f>
        <v>533</v>
      </c>
      <c r="Q728" s="30">
        <f>IF(AND($B728=Q$1),LOOKUP(9.99999999999999E+307,$Q$2:Q727)+1,"")</f>
        <v>533</v>
      </c>
      <c r="R728" s="30">
        <f>IF(AND($B728=R$1),LOOKUP(9.99999999999999E+307,$R$2:R727)+1,"")</f>
        <v>533</v>
      </c>
      <c r="S728" s="314"/>
      <c r="T728" s="274"/>
      <c r="U728" s="274"/>
      <c r="Z728" s="258" t="str">
        <f t="shared" si="80"/>
        <v/>
      </c>
      <c r="AA728" s="258" t="str">
        <f t="shared" si="81"/>
        <v/>
      </c>
      <c r="AB728" s="259">
        <f t="shared" si="75"/>
        <v>0</v>
      </c>
      <c r="AC728" s="259">
        <f t="shared" si="76"/>
        <v>1807</v>
      </c>
      <c r="AD728" s="260" t="str">
        <f t="shared" si="77"/>
        <v/>
      </c>
      <c r="AE728" s="253" t="str">
        <f t="shared" si="78"/>
        <v>-</v>
      </c>
    </row>
    <row r="729" spans="1:31" ht="20.100000000000001" customHeight="1" x14ac:dyDescent="0.5">
      <c r="A729" s="30">
        <v>727</v>
      </c>
      <c r="B729" s="238"/>
      <c r="C729" s="261"/>
      <c r="D729" s="261"/>
      <c r="E729" s="270"/>
      <c r="F729" s="270"/>
      <c r="G729" s="257" t="str">
        <f t="shared" si="79"/>
        <v/>
      </c>
      <c r="H729" s="30" t="str">
        <f>IF(AND(S729=H$1),LOOKUP(9.99999999999999E+307,$H$2:H728)+1,"")</f>
        <v/>
      </c>
      <c r="I729" s="30">
        <f>IF(AND(B729=I$1),LOOKUP(9.99999999999999E+307,$I$2:I728)+1,"")</f>
        <v>534</v>
      </c>
      <c r="J729" s="30">
        <f>IF(AND(B729=J$1),LOOKUP(9.99999999999999E+307,$J$2:J728)+1,"")</f>
        <v>534</v>
      </c>
      <c r="K729" s="30">
        <f>IF(AND(B729=K$1),LOOKUP(9.99999999999999E+307,$K$2:K728)+1,"")</f>
        <v>534</v>
      </c>
      <c r="L729" s="30">
        <f>IF(AND(B729=L$1),LOOKUP(9.99999999999999E+307,$L$2:L728)+1,"")</f>
        <v>534</v>
      </c>
      <c r="M729" s="30">
        <f>IF(AND(B729=M$1),LOOKUP(9.99999999999999E+307,$M$2:M728)+1,"")</f>
        <v>534</v>
      </c>
      <c r="N729" s="30">
        <f>IF(AND($B729=N$1),LOOKUP(9.99999999999999E+307,$N$2:N728)+1,"")</f>
        <v>534</v>
      </c>
      <c r="O729" s="30">
        <f>IF(AND($B729=O$1),LOOKUP(9.99999999999999E+307,$O$2:O728)+1,"")</f>
        <v>534</v>
      </c>
      <c r="P729" s="30">
        <f>IF(AND($B729=P$1),LOOKUP(9.99999999999999E+307,$P$2:P728)+1,"")</f>
        <v>534</v>
      </c>
      <c r="Q729" s="30">
        <f>IF(AND($B729=Q$1),LOOKUP(9.99999999999999E+307,$Q$2:Q728)+1,"")</f>
        <v>534</v>
      </c>
      <c r="R729" s="30">
        <f>IF(AND($B729=R$1),LOOKUP(9.99999999999999E+307,$R$2:R728)+1,"")</f>
        <v>534</v>
      </c>
      <c r="S729" s="314"/>
      <c r="T729" s="274"/>
      <c r="U729" s="274"/>
      <c r="Z729" s="258" t="str">
        <f t="shared" si="80"/>
        <v/>
      </c>
      <c r="AA729" s="258" t="str">
        <f t="shared" si="81"/>
        <v/>
      </c>
      <c r="AB729" s="259">
        <f t="shared" si="75"/>
        <v>0</v>
      </c>
      <c r="AC729" s="259">
        <f t="shared" si="76"/>
        <v>1807</v>
      </c>
      <c r="AD729" s="260" t="str">
        <f t="shared" si="77"/>
        <v/>
      </c>
      <c r="AE729" s="253" t="str">
        <f t="shared" si="78"/>
        <v>-</v>
      </c>
    </row>
    <row r="730" spans="1:31" ht="20.100000000000001" customHeight="1" x14ac:dyDescent="0.5">
      <c r="A730" s="30">
        <v>728</v>
      </c>
      <c r="B730" s="238"/>
      <c r="C730" s="261"/>
      <c r="D730" s="261"/>
      <c r="E730" s="270"/>
      <c r="F730" s="270"/>
      <c r="G730" s="257" t="str">
        <f t="shared" si="79"/>
        <v/>
      </c>
      <c r="H730" s="30" t="str">
        <f>IF(AND(S730=H$1),LOOKUP(9.99999999999999E+307,$H$2:H729)+1,"")</f>
        <v/>
      </c>
      <c r="I730" s="30">
        <f>IF(AND(B730=I$1),LOOKUP(9.99999999999999E+307,$I$2:I729)+1,"")</f>
        <v>535</v>
      </c>
      <c r="J730" s="30">
        <f>IF(AND(B730=J$1),LOOKUP(9.99999999999999E+307,$J$2:J729)+1,"")</f>
        <v>535</v>
      </c>
      <c r="K730" s="30">
        <f>IF(AND(B730=K$1),LOOKUP(9.99999999999999E+307,$K$2:K729)+1,"")</f>
        <v>535</v>
      </c>
      <c r="L730" s="30">
        <f>IF(AND(B730=L$1),LOOKUP(9.99999999999999E+307,$L$2:L729)+1,"")</f>
        <v>535</v>
      </c>
      <c r="M730" s="30">
        <f>IF(AND(B730=M$1),LOOKUP(9.99999999999999E+307,$M$2:M729)+1,"")</f>
        <v>535</v>
      </c>
      <c r="N730" s="30">
        <f>IF(AND($B730=N$1),LOOKUP(9.99999999999999E+307,$N$2:N729)+1,"")</f>
        <v>535</v>
      </c>
      <c r="O730" s="30">
        <f>IF(AND($B730=O$1),LOOKUP(9.99999999999999E+307,$O$2:O729)+1,"")</f>
        <v>535</v>
      </c>
      <c r="P730" s="30">
        <f>IF(AND($B730=P$1),LOOKUP(9.99999999999999E+307,$P$2:P729)+1,"")</f>
        <v>535</v>
      </c>
      <c r="Q730" s="30">
        <f>IF(AND($B730=Q$1),LOOKUP(9.99999999999999E+307,$Q$2:Q729)+1,"")</f>
        <v>535</v>
      </c>
      <c r="R730" s="30">
        <f>IF(AND($B730=R$1),LOOKUP(9.99999999999999E+307,$R$2:R729)+1,"")</f>
        <v>535</v>
      </c>
      <c r="S730" s="314"/>
      <c r="T730" s="274"/>
      <c r="U730" s="274"/>
      <c r="Z730" s="258" t="str">
        <f t="shared" si="80"/>
        <v/>
      </c>
      <c r="AA730" s="258" t="str">
        <f t="shared" si="81"/>
        <v/>
      </c>
      <c r="AB730" s="259">
        <f t="shared" si="75"/>
        <v>0</v>
      </c>
      <c r="AC730" s="259">
        <f t="shared" si="76"/>
        <v>1807</v>
      </c>
      <c r="AD730" s="260" t="str">
        <f t="shared" si="77"/>
        <v/>
      </c>
      <c r="AE730" s="253" t="str">
        <f t="shared" si="78"/>
        <v>-</v>
      </c>
    </row>
    <row r="731" spans="1:31" ht="20.100000000000001" customHeight="1" x14ac:dyDescent="0.5">
      <c r="A731" s="30">
        <v>729</v>
      </c>
      <c r="B731" s="238"/>
      <c r="C731" s="261"/>
      <c r="D731" s="261"/>
      <c r="E731" s="270"/>
      <c r="F731" s="270"/>
      <c r="G731" s="257" t="str">
        <f t="shared" si="79"/>
        <v/>
      </c>
      <c r="H731" s="30" t="str">
        <f>IF(AND(S731=H$1),LOOKUP(9.99999999999999E+307,$H$2:H730)+1,"")</f>
        <v/>
      </c>
      <c r="I731" s="30">
        <f>IF(AND(B731=I$1),LOOKUP(9.99999999999999E+307,$I$2:I730)+1,"")</f>
        <v>536</v>
      </c>
      <c r="J731" s="30">
        <f>IF(AND(B731=J$1),LOOKUP(9.99999999999999E+307,$J$2:J730)+1,"")</f>
        <v>536</v>
      </c>
      <c r="K731" s="30">
        <f>IF(AND(B731=K$1),LOOKUP(9.99999999999999E+307,$K$2:K730)+1,"")</f>
        <v>536</v>
      </c>
      <c r="L731" s="30">
        <f>IF(AND(B731=L$1),LOOKUP(9.99999999999999E+307,$L$2:L730)+1,"")</f>
        <v>536</v>
      </c>
      <c r="M731" s="30">
        <f>IF(AND(B731=M$1),LOOKUP(9.99999999999999E+307,$M$2:M730)+1,"")</f>
        <v>536</v>
      </c>
      <c r="N731" s="30">
        <f>IF(AND($B731=N$1),LOOKUP(9.99999999999999E+307,$N$2:N730)+1,"")</f>
        <v>536</v>
      </c>
      <c r="O731" s="30">
        <f>IF(AND($B731=O$1),LOOKUP(9.99999999999999E+307,$O$2:O730)+1,"")</f>
        <v>536</v>
      </c>
      <c r="P731" s="30">
        <f>IF(AND($B731=P$1),LOOKUP(9.99999999999999E+307,$P$2:P730)+1,"")</f>
        <v>536</v>
      </c>
      <c r="Q731" s="30">
        <f>IF(AND($B731=Q$1),LOOKUP(9.99999999999999E+307,$Q$2:Q730)+1,"")</f>
        <v>536</v>
      </c>
      <c r="R731" s="30">
        <f>IF(AND($B731=R$1),LOOKUP(9.99999999999999E+307,$R$2:R730)+1,"")</f>
        <v>536</v>
      </c>
      <c r="S731" s="314"/>
      <c r="T731" s="274"/>
      <c r="U731" s="274"/>
      <c r="Z731" s="258" t="str">
        <f t="shared" si="80"/>
        <v/>
      </c>
      <c r="AA731" s="258" t="str">
        <f t="shared" si="81"/>
        <v/>
      </c>
      <c r="AB731" s="259">
        <f t="shared" si="75"/>
        <v>0</v>
      </c>
      <c r="AC731" s="259">
        <f t="shared" si="76"/>
        <v>1807</v>
      </c>
      <c r="AD731" s="260" t="str">
        <f t="shared" si="77"/>
        <v/>
      </c>
      <c r="AE731" s="253" t="str">
        <f t="shared" si="78"/>
        <v>-</v>
      </c>
    </row>
    <row r="732" spans="1:31" ht="20.100000000000001" customHeight="1" x14ac:dyDescent="0.5">
      <c r="A732" s="30">
        <v>730</v>
      </c>
      <c r="B732" s="238"/>
      <c r="C732" s="261"/>
      <c r="D732" s="261"/>
      <c r="E732" s="270"/>
      <c r="F732" s="270"/>
      <c r="G732" s="257" t="str">
        <f t="shared" si="79"/>
        <v/>
      </c>
      <c r="H732" s="30" t="str">
        <f>IF(AND(S732=H$1),LOOKUP(9.99999999999999E+307,$H$2:H731)+1,"")</f>
        <v/>
      </c>
      <c r="I732" s="30">
        <f>IF(AND(B732=I$1),LOOKUP(9.99999999999999E+307,$I$2:I731)+1,"")</f>
        <v>537</v>
      </c>
      <c r="J732" s="30">
        <f>IF(AND(B732=J$1),LOOKUP(9.99999999999999E+307,$J$2:J731)+1,"")</f>
        <v>537</v>
      </c>
      <c r="K732" s="30">
        <f>IF(AND(B732=K$1),LOOKUP(9.99999999999999E+307,$K$2:K731)+1,"")</f>
        <v>537</v>
      </c>
      <c r="L732" s="30">
        <f>IF(AND(B732=L$1),LOOKUP(9.99999999999999E+307,$L$2:L731)+1,"")</f>
        <v>537</v>
      </c>
      <c r="M732" s="30">
        <f>IF(AND(B732=M$1),LOOKUP(9.99999999999999E+307,$M$2:M731)+1,"")</f>
        <v>537</v>
      </c>
      <c r="N732" s="30">
        <f>IF(AND($B732=N$1),LOOKUP(9.99999999999999E+307,$N$2:N731)+1,"")</f>
        <v>537</v>
      </c>
      <c r="O732" s="30">
        <f>IF(AND($B732=O$1),LOOKUP(9.99999999999999E+307,$O$2:O731)+1,"")</f>
        <v>537</v>
      </c>
      <c r="P732" s="30">
        <f>IF(AND($B732=P$1),LOOKUP(9.99999999999999E+307,$P$2:P731)+1,"")</f>
        <v>537</v>
      </c>
      <c r="Q732" s="30">
        <f>IF(AND($B732=Q$1),LOOKUP(9.99999999999999E+307,$Q$2:Q731)+1,"")</f>
        <v>537</v>
      </c>
      <c r="R732" s="30">
        <f>IF(AND($B732=R$1),LOOKUP(9.99999999999999E+307,$R$2:R731)+1,"")</f>
        <v>537</v>
      </c>
      <c r="S732" s="314"/>
      <c r="T732" s="274"/>
      <c r="U732" s="274"/>
      <c r="Z732" s="258" t="str">
        <f t="shared" si="80"/>
        <v/>
      </c>
      <c r="AA732" s="258" t="str">
        <f t="shared" si="81"/>
        <v/>
      </c>
      <c r="AB732" s="259">
        <f t="shared" si="75"/>
        <v>0</v>
      </c>
      <c r="AC732" s="259">
        <f t="shared" si="76"/>
        <v>1807</v>
      </c>
      <c r="AD732" s="260" t="str">
        <f t="shared" si="77"/>
        <v/>
      </c>
      <c r="AE732" s="253" t="str">
        <f t="shared" si="78"/>
        <v>-</v>
      </c>
    </row>
    <row r="733" spans="1:31" ht="20.100000000000001" customHeight="1" x14ac:dyDescent="0.5">
      <c r="A733" s="30">
        <v>731</v>
      </c>
      <c r="B733" s="238"/>
      <c r="C733" s="261"/>
      <c r="D733" s="261"/>
      <c r="E733" s="270"/>
      <c r="F733" s="270"/>
      <c r="G733" s="257" t="str">
        <f t="shared" si="79"/>
        <v/>
      </c>
      <c r="H733" s="30" t="str">
        <f>IF(AND(S733=H$1),LOOKUP(9.99999999999999E+307,$H$2:H732)+1,"")</f>
        <v/>
      </c>
      <c r="I733" s="30">
        <f>IF(AND(B733=I$1),LOOKUP(9.99999999999999E+307,$I$2:I732)+1,"")</f>
        <v>538</v>
      </c>
      <c r="J733" s="30">
        <f>IF(AND(B733=J$1),LOOKUP(9.99999999999999E+307,$J$2:J732)+1,"")</f>
        <v>538</v>
      </c>
      <c r="K733" s="30">
        <f>IF(AND(B733=K$1),LOOKUP(9.99999999999999E+307,$K$2:K732)+1,"")</f>
        <v>538</v>
      </c>
      <c r="L733" s="30">
        <f>IF(AND(B733=L$1),LOOKUP(9.99999999999999E+307,$L$2:L732)+1,"")</f>
        <v>538</v>
      </c>
      <c r="M733" s="30">
        <f>IF(AND(B733=M$1),LOOKUP(9.99999999999999E+307,$M$2:M732)+1,"")</f>
        <v>538</v>
      </c>
      <c r="N733" s="30">
        <f>IF(AND($B733=N$1),LOOKUP(9.99999999999999E+307,$N$2:N732)+1,"")</f>
        <v>538</v>
      </c>
      <c r="O733" s="30">
        <f>IF(AND($B733=O$1),LOOKUP(9.99999999999999E+307,$O$2:O732)+1,"")</f>
        <v>538</v>
      </c>
      <c r="P733" s="30">
        <f>IF(AND($B733=P$1),LOOKUP(9.99999999999999E+307,$P$2:P732)+1,"")</f>
        <v>538</v>
      </c>
      <c r="Q733" s="30">
        <f>IF(AND($B733=Q$1),LOOKUP(9.99999999999999E+307,$Q$2:Q732)+1,"")</f>
        <v>538</v>
      </c>
      <c r="R733" s="30">
        <f>IF(AND($B733=R$1),LOOKUP(9.99999999999999E+307,$R$2:R732)+1,"")</f>
        <v>538</v>
      </c>
      <c r="S733" s="314"/>
      <c r="T733" s="274"/>
      <c r="U733" s="274"/>
      <c r="Z733" s="258" t="str">
        <f t="shared" si="80"/>
        <v/>
      </c>
      <c r="AA733" s="258" t="str">
        <f t="shared" si="81"/>
        <v/>
      </c>
      <c r="AB733" s="259">
        <f t="shared" si="75"/>
        <v>0</v>
      </c>
      <c r="AC733" s="259">
        <f t="shared" si="76"/>
        <v>1807</v>
      </c>
      <c r="AD733" s="260" t="str">
        <f t="shared" si="77"/>
        <v/>
      </c>
      <c r="AE733" s="253" t="str">
        <f t="shared" si="78"/>
        <v>-</v>
      </c>
    </row>
    <row r="734" spans="1:31" ht="20.100000000000001" customHeight="1" x14ac:dyDescent="0.5">
      <c r="A734" s="30">
        <v>732</v>
      </c>
      <c r="B734" s="238"/>
      <c r="C734" s="261"/>
      <c r="D734" s="261"/>
      <c r="E734" s="270"/>
      <c r="F734" s="270"/>
      <c r="G734" s="257" t="str">
        <f t="shared" si="79"/>
        <v/>
      </c>
      <c r="H734" s="30" t="str">
        <f>IF(AND(S734=H$1),LOOKUP(9.99999999999999E+307,$H$2:H733)+1,"")</f>
        <v/>
      </c>
      <c r="I734" s="30">
        <f>IF(AND(B734=I$1),LOOKUP(9.99999999999999E+307,$I$2:I733)+1,"")</f>
        <v>539</v>
      </c>
      <c r="J734" s="30">
        <f>IF(AND(B734=J$1),LOOKUP(9.99999999999999E+307,$J$2:J733)+1,"")</f>
        <v>539</v>
      </c>
      <c r="K734" s="30">
        <f>IF(AND(B734=K$1),LOOKUP(9.99999999999999E+307,$K$2:K733)+1,"")</f>
        <v>539</v>
      </c>
      <c r="L734" s="30">
        <f>IF(AND(B734=L$1),LOOKUP(9.99999999999999E+307,$L$2:L733)+1,"")</f>
        <v>539</v>
      </c>
      <c r="M734" s="30">
        <f>IF(AND(B734=M$1),LOOKUP(9.99999999999999E+307,$M$2:M733)+1,"")</f>
        <v>539</v>
      </c>
      <c r="N734" s="30">
        <f>IF(AND($B734=N$1),LOOKUP(9.99999999999999E+307,$N$2:N733)+1,"")</f>
        <v>539</v>
      </c>
      <c r="O734" s="30">
        <f>IF(AND($B734=O$1),LOOKUP(9.99999999999999E+307,$O$2:O733)+1,"")</f>
        <v>539</v>
      </c>
      <c r="P734" s="30">
        <f>IF(AND($B734=P$1),LOOKUP(9.99999999999999E+307,$P$2:P733)+1,"")</f>
        <v>539</v>
      </c>
      <c r="Q734" s="30">
        <f>IF(AND($B734=Q$1),LOOKUP(9.99999999999999E+307,$Q$2:Q733)+1,"")</f>
        <v>539</v>
      </c>
      <c r="R734" s="30">
        <f>IF(AND($B734=R$1),LOOKUP(9.99999999999999E+307,$R$2:R733)+1,"")</f>
        <v>539</v>
      </c>
      <c r="S734" s="314"/>
      <c r="T734" s="274"/>
      <c r="U734" s="274"/>
      <c r="Z734" s="258" t="str">
        <f t="shared" si="80"/>
        <v/>
      </c>
      <c r="AA734" s="258" t="str">
        <f t="shared" si="81"/>
        <v/>
      </c>
      <c r="AB734" s="259">
        <f t="shared" si="75"/>
        <v>0</v>
      </c>
      <c r="AC734" s="259">
        <f t="shared" si="76"/>
        <v>1807</v>
      </c>
      <c r="AD734" s="260" t="str">
        <f t="shared" si="77"/>
        <v/>
      </c>
      <c r="AE734" s="253" t="str">
        <f t="shared" si="78"/>
        <v>-</v>
      </c>
    </row>
    <row r="735" spans="1:31" ht="20.100000000000001" customHeight="1" x14ac:dyDescent="0.5">
      <c r="A735" s="30">
        <v>733</v>
      </c>
      <c r="B735" s="238"/>
      <c r="C735" s="261"/>
      <c r="D735" s="261"/>
      <c r="E735" s="270"/>
      <c r="F735" s="270"/>
      <c r="G735" s="257" t="str">
        <f t="shared" si="79"/>
        <v/>
      </c>
      <c r="H735" s="30" t="str">
        <f>IF(AND(S735=H$1),LOOKUP(9.99999999999999E+307,$H$2:H734)+1,"")</f>
        <v/>
      </c>
      <c r="I735" s="30">
        <f>IF(AND(B735=I$1),LOOKUP(9.99999999999999E+307,$I$2:I734)+1,"")</f>
        <v>540</v>
      </c>
      <c r="J735" s="30">
        <f>IF(AND(B735=J$1),LOOKUP(9.99999999999999E+307,$J$2:J734)+1,"")</f>
        <v>540</v>
      </c>
      <c r="K735" s="30">
        <f>IF(AND(B735=K$1),LOOKUP(9.99999999999999E+307,$K$2:K734)+1,"")</f>
        <v>540</v>
      </c>
      <c r="L735" s="30">
        <f>IF(AND(B735=L$1),LOOKUP(9.99999999999999E+307,$L$2:L734)+1,"")</f>
        <v>540</v>
      </c>
      <c r="M735" s="30">
        <f>IF(AND(B735=M$1),LOOKUP(9.99999999999999E+307,$M$2:M734)+1,"")</f>
        <v>540</v>
      </c>
      <c r="N735" s="30">
        <f>IF(AND($B735=N$1),LOOKUP(9.99999999999999E+307,$N$2:N734)+1,"")</f>
        <v>540</v>
      </c>
      <c r="O735" s="30">
        <f>IF(AND($B735=O$1),LOOKUP(9.99999999999999E+307,$O$2:O734)+1,"")</f>
        <v>540</v>
      </c>
      <c r="P735" s="30">
        <f>IF(AND($B735=P$1),LOOKUP(9.99999999999999E+307,$P$2:P734)+1,"")</f>
        <v>540</v>
      </c>
      <c r="Q735" s="30">
        <f>IF(AND($B735=Q$1),LOOKUP(9.99999999999999E+307,$Q$2:Q734)+1,"")</f>
        <v>540</v>
      </c>
      <c r="R735" s="30">
        <f>IF(AND($B735=R$1),LOOKUP(9.99999999999999E+307,$R$2:R734)+1,"")</f>
        <v>540</v>
      </c>
      <c r="S735" s="314"/>
      <c r="T735" s="274"/>
      <c r="U735" s="274"/>
      <c r="Z735" s="258" t="str">
        <f t="shared" si="80"/>
        <v/>
      </c>
      <c r="AA735" s="258" t="str">
        <f t="shared" si="81"/>
        <v/>
      </c>
      <c r="AB735" s="259">
        <f t="shared" si="75"/>
        <v>0</v>
      </c>
      <c r="AC735" s="259">
        <f t="shared" si="76"/>
        <v>1807</v>
      </c>
      <c r="AD735" s="260" t="str">
        <f t="shared" si="77"/>
        <v/>
      </c>
      <c r="AE735" s="253" t="str">
        <f t="shared" si="78"/>
        <v>-</v>
      </c>
    </row>
    <row r="736" spans="1:31" ht="20.100000000000001" customHeight="1" x14ac:dyDescent="0.5">
      <c r="A736" s="30">
        <v>734</v>
      </c>
      <c r="B736" s="238"/>
      <c r="C736" s="261"/>
      <c r="D736" s="261"/>
      <c r="E736" s="270"/>
      <c r="F736" s="270"/>
      <c r="G736" s="257" t="str">
        <f t="shared" si="79"/>
        <v/>
      </c>
      <c r="H736" s="30" t="str">
        <f>IF(AND(S736=H$1),LOOKUP(9.99999999999999E+307,$H$2:H735)+1,"")</f>
        <v/>
      </c>
      <c r="I736" s="30">
        <f>IF(AND(B736=I$1),LOOKUP(9.99999999999999E+307,$I$2:I735)+1,"")</f>
        <v>541</v>
      </c>
      <c r="J736" s="30">
        <f>IF(AND(B736=J$1),LOOKUP(9.99999999999999E+307,$J$2:J735)+1,"")</f>
        <v>541</v>
      </c>
      <c r="K736" s="30">
        <f>IF(AND(B736=K$1),LOOKUP(9.99999999999999E+307,$K$2:K735)+1,"")</f>
        <v>541</v>
      </c>
      <c r="L736" s="30">
        <f>IF(AND(B736=L$1),LOOKUP(9.99999999999999E+307,$L$2:L735)+1,"")</f>
        <v>541</v>
      </c>
      <c r="M736" s="30">
        <f>IF(AND(B736=M$1),LOOKUP(9.99999999999999E+307,$M$2:M735)+1,"")</f>
        <v>541</v>
      </c>
      <c r="N736" s="30">
        <f>IF(AND($B736=N$1),LOOKUP(9.99999999999999E+307,$N$2:N735)+1,"")</f>
        <v>541</v>
      </c>
      <c r="O736" s="30">
        <f>IF(AND($B736=O$1),LOOKUP(9.99999999999999E+307,$O$2:O735)+1,"")</f>
        <v>541</v>
      </c>
      <c r="P736" s="30">
        <f>IF(AND($B736=P$1),LOOKUP(9.99999999999999E+307,$P$2:P735)+1,"")</f>
        <v>541</v>
      </c>
      <c r="Q736" s="30">
        <f>IF(AND($B736=Q$1),LOOKUP(9.99999999999999E+307,$Q$2:Q735)+1,"")</f>
        <v>541</v>
      </c>
      <c r="R736" s="30">
        <f>IF(AND($B736=R$1),LOOKUP(9.99999999999999E+307,$R$2:R735)+1,"")</f>
        <v>541</v>
      </c>
      <c r="S736" s="314"/>
      <c r="T736" s="274"/>
      <c r="U736" s="274"/>
      <c r="Z736" s="258" t="str">
        <f t="shared" si="80"/>
        <v/>
      </c>
      <c r="AA736" s="258" t="str">
        <f t="shared" si="81"/>
        <v/>
      </c>
      <c r="AB736" s="259">
        <f t="shared" si="75"/>
        <v>0</v>
      </c>
      <c r="AC736" s="259">
        <f t="shared" si="76"/>
        <v>1807</v>
      </c>
      <c r="AD736" s="260" t="str">
        <f t="shared" si="77"/>
        <v/>
      </c>
      <c r="AE736" s="253" t="str">
        <f t="shared" si="78"/>
        <v>-</v>
      </c>
    </row>
    <row r="737" spans="1:31" ht="20.100000000000001" customHeight="1" x14ac:dyDescent="0.5">
      <c r="A737" s="30">
        <v>735</v>
      </c>
      <c r="B737" s="238"/>
      <c r="C737" s="261"/>
      <c r="D737" s="261"/>
      <c r="E737" s="270"/>
      <c r="F737" s="270"/>
      <c r="G737" s="257" t="str">
        <f t="shared" si="79"/>
        <v/>
      </c>
      <c r="H737" s="30" t="str">
        <f>IF(AND(S737=H$1),LOOKUP(9.99999999999999E+307,$H$2:H736)+1,"")</f>
        <v/>
      </c>
      <c r="I737" s="30">
        <f>IF(AND(B737=I$1),LOOKUP(9.99999999999999E+307,$I$2:I736)+1,"")</f>
        <v>542</v>
      </c>
      <c r="J737" s="30">
        <f>IF(AND(B737=J$1),LOOKUP(9.99999999999999E+307,$J$2:J736)+1,"")</f>
        <v>542</v>
      </c>
      <c r="K737" s="30">
        <f>IF(AND(B737=K$1),LOOKUP(9.99999999999999E+307,$K$2:K736)+1,"")</f>
        <v>542</v>
      </c>
      <c r="L737" s="30">
        <f>IF(AND(B737=L$1),LOOKUP(9.99999999999999E+307,$L$2:L736)+1,"")</f>
        <v>542</v>
      </c>
      <c r="M737" s="30">
        <f>IF(AND(B737=M$1),LOOKUP(9.99999999999999E+307,$M$2:M736)+1,"")</f>
        <v>542</v>
      </c>
      <c r="N737" s="30">
        <f>IF(AND($B737=N$1),LOOKUP(9.99999999999999E+307,$N$2:N736)+1,"")</f>
        <v>542</v>
      </c>
      <c r="O737" s="30">
        <f>IF(AND($B737=O$1),LOOKUP(9.99999999999999E+307,$O$2:O736)+1,"")</f>
        <v>542</v>
      </c>
      <c r="P737" s="30">
        <f>IF(AND($B737=P$1),LOOKUP(9.99999999999999E+307,$P$2:P736)+1,"")</f>
        <v>542</v>
      </c>
      <c r="Q737" s="30">
        <f>IF(AND($B737=Q$1),LOOKUP(9.99999999999999E+307,$Q$2:Q736)+1,"")</f>
        <v>542</v>
      </c>
      <c r="R737" s="30">
        <f>IF(AND($B737=R$1),LOOKUP(9.99999999999999E+307,$R$2:R736)+1,"")</f>
        <v>542</v>
      </c>
      <c r="S737" s="314"/>
      <c r="T737" s="274"/>
      <c r="U737" s="274"/>
      <c r="Z737" s="258" t="str">
        <f t="shared" si="80"/>
        <v/>
      </c>
      <c r="AA737" s="258" t="str">
        <f t="shared" si="81"/>
        <v/>
      </c>
      <c r="AB737" s="259">
        <f t="shared" si="75"/>
        <v>0</v>
      </c>
      <c r="AC737" s="259">
        <f t="shared" si="76"/>
        <v>1807</v>
      </c>
      <c r="AD737" s="260" t="str">
        <f t="shared" si="77"/>
        <v/>
      </c>
      <c r="AE737" s="253" t="str">
        <f t="shared" si="78"/>
        <v>-</v>
      </c>
    </row>
    <row r="738" spans="1:31" ht="20.100000000000001" customHeight="1" x14ac:dyDescent="0.5">
      <c r="A738" s="30">
        <v>736</v>
      </c>
      <c r="B738" s="238"/>
      <c r="C738" s="261"/>
      <c r="D738" s="261"/>
      <c r="E738" s="270"/>
      <c r="F738" s="270"/>
      <c r="G738" s="257" t="str">
        <f t="shared" si="79"/>
        <v/>
      </c>
      <c r="H738" s="30" t="str">
        <f>IF(AND(S738=H$1),LOOKUP(9.99999999999999E+307,$H$2:H737)+1,"")</f>
        <v/>
      </c>
      <c r="I738" s="30">
        <f>IF(AND(B738=I$1),LOOKUP(9.99999999999999E+307,$I$2:I737)+1,"")</f>
        <v>543</v>
      </c>
      <c r="J738" s="30">
        <f>IF(AND(B738=J$1),LOOKUP(9.99999999999999E+307,$J$2:J737)+1,"")</f>
        <v>543</v>
      </c>
      <c r="K738" s="30">
        <f>IF(AND(B738=K$1),LOOKUP(9.99999999999999E+307,$K$2:K737)+1,"")</f>
        <v>543</v>
      </c>
      <c r="L738" s="30">
        <f>IF(AND(B738=L$1),LOOKUP(9.99999999999999E+307,$L$2:L737)+1,"")</f>
        <v>543</v>
      </c>
      <c r="M738" s="30">
        <f>IF(AND(B738=M$1),LOOKUP(9.99999999999999E+307,$M$2:M737)+1,"")</f>
        <v>543</v>
      </c>
      <c r="N738" s="30">
        <f>IF(AND($B738=N$1),LOOKUP(9.99999999999999E+307,$N$2:N737)+1,"")</f>
        <v>543</v>
      </c>
      <c r="O738" s="30">
        <f>IF(AND($B738=O$1),LOOKUP(9.99999999999999E+307,$O$2:O737)+1,"")</f>
        <v>543</v>
      </c>
      <c r="P738" s="30">
        <f>IF(AND($B738=P$1),LOOKUP(9.99999999999999E+307,$P$2:P737)+1,"")</f>
        <v>543</v>
      </c>
      <c r="Q738" s="30">
        <f>IF(AND($B738=Q$1),LOOKUP(9.99999999999999E+307,$Q$2:Q737)+1,"")</f>
        <v>543</v>
      </c>
      <c r="R738" s="30">
        <f>IF(AND($B738=R$1),LOOKUP(9.99999999999999E+307,$R$2:R737)+1,"")</f>
        <v>543</v>
      </c>
      <c r="S738" s="314"/>
      <c r="T738" s="274"/>
      <c r="U738" s="274"/>
      <c r="Z738" s="258" t="str">
        <f t="shared" si="80"/>
        <v/>
      </c>
      <c r="AA738" s="258" t="str">
        <f t="shared" si="81"/>
        <v/>
      </c>
      <c r="AB738" s="259">
        <f t="shared" si="75"/>
        <v>0</v>
      </c>
      <c r="AC738" s="259">
        <f t="shared" si="76"/>
        <v>1807</v>
      </c>
      <c r="AD738" s="260" t="str">
        <f t="shared" si="77"/>
        <v/>
      </c>
      <c r="AE738" s="253" t="str">
        <f t="shared" si="78"/>
        <v>-</v>
      </c>
    </row>
    <row r="739" spans="1:31" ht="20.100000000000001" customHeight="1" x14ac:dyDescent="0.5">
      <c r="A739" s="30">
        <v>737</v>
      </c>
      <c r="B739" s="238"/>
      <c r="C739" s="261"/>
      <c r="D739" s="261"/>
      <c r="E739" s="270"/>
      <c r="F739" s="270"/>
      <c r="G739" s="257" t="str">
        <f t="shared" si="79"/>
        <v/>
      </c>
      <c r="H739" s="30" t="str">
        <f>IF(AND(S739=H$1),LOOKUP(9.99999999999999E+307,$H$2:H738)+1,"")</f>
        <v/>
      </c>
      <c r="I739" s="30">
        <f>IF(AND(B739=I$1),LOOKUP(9.99999999999999E+307,$I$2:I738)+1,"")</f>
        <v>544</v>
      </c>
      <c r="J739" s="30">
        <f>IF(AND(B739=J$1),LOOKUP(9.99999999999999E+307,$J$2:J738)+1,"")</f>
        <v>544</v>
      </c>
      <c r="K739" s="30">
        <f>IF(AND(B739=K$1),LOOKUP(9.99999999999999E+307,$K$2:K738)+1,"")</f>
        <v>544</v>
      </c>
      <c r="L739" s="30">
        <f>IF(AND(B739=L$1),LOOKUP(9.99999999999999E+307,$L$2:L738)+1,"")</f>
        <v>544</v>
      </c>
      <c r="M739" s="30">
        <f>IF(AND(B739=M$1),LOOKUP(9.99999999999999E+307,$M$2:M738)+1,"")</f>
        <v>544</v>
      </c>
      <c r="N739" s="30">
        <f>IF(AND($B739=N$1),LOOKUP(9.99999999999999E+307,$N$2:N738)+1,"")</f>
        <v>544</v>
      </c>
      <c r="O739" s="30">
        <f>IF(AND($B739=O$1),LOOKUP(9.99999999999999E+307,$O$2:O738)+1,"")</f>
        <v>544</v>
      </c>
      <c r="P739" s="30">
        <f>IF(AND($B739=P$1),LOOKUP(9.99999999999999E+307,$P$2:P738)+1,"")</f>
        <v>544</v>
      </c>
      <c r="Q739" s="30">
        <f>IF(AND($B739=Q$1),LOOKUP(9.99999999999999E+307,$Q$2:Q738)+1,"")</f>
        <v>544</v>
      </c>
      <c r="R739" s="30">
        <f>IF(AND($B739=R$1),LOOKUP(9.99999999999999E+307,$R$2:R738)+1,"")</f>
        <v>544</v>
      </c>
      <c r="S739" s="314"/>
      <c r="T739" s="274"/>
      <c r="U739" s="274"/>
      <c r="Z739" s="258" t="str">
        <f t="shared" si="80"/>
        <v/>
      </c>
      <c r="AA739" s="258" t="str">
        <f t="shared" si="81"/>
        <v/>
      </c>
      <c r="AB739" s="259">
        <f t="shared" si="75"/>
        <v>0</v>
      </c>
      <c r="AC739" s="259">
        <f t="shared" si="76"/>
        <v>1807</v>
      </c>
      <c r="AD739" s="260" t="str">
        <f t="shared" si="77"/>
        <v/>
      </c>
      <c r="AE739" s="253" t="str">
        <f t="shared" si="78"/>
        <v>-</v>
      </c>
    </row>
    <row r="740" spans="1:31" ht="20.100000000000001" customHeight="1" x14ac:dyDescent="0.5">
      <c r="A740" s="30">
        <v>738</v>
      </c>
      <c r="B740" s="238"/>
      <c r="C740" s="261"/>
      <c r="D740" s="261"/>
      <c r="E740" s="270"/>
      <c r="F740" s="270"/>
      <c r="G740" s="257" t="str">
        <f t="shared" si="79"/>
        <v/>
      </c>
      <c r="H740" s="30" t="str">
        <f>IF(AND(S740=H$1),LOOKUP(9.99999999999999E+307,$H$2:H739)+1,"")</f>
        <v/>
      </c>
      <c r="I740" s="30">
        <f>IF(AND(B740=I$1),LOOKUP(9.99999999999999E+307,$I$2:I739)+1,"")</f>
        <v>545</v>
      </c>
      <c r="J740" s="30">
        <f>IF(AND(B740=J$1),LOOKUP(9.99999999999999E+307,$J$2:J739)+1,"")</f>
        <v>545</v>
      </c>
      <c r="K740" s="30">
        <f>IF(AND(B740=K$1),LOOKUP(9.99999999999999E+307,$K$2:K739)+1,"")</f>
        <v>545</v>
      </c>
      <c r="L740" s="30">
        <f>IF(AND(B740=L$1),LOOKUP(9.99999999999999E+307,$L$2:L739)+1,"")</f>
        <v>545</v>
      </c>
      <c r="M740" s="30">
        <f>IF(AND(B740=M$1),LOOKUP(9.99999999999999E+307,$M$2:M739)+1,"")</f>
        <v>545</v>
      </c>
      <c r="N740" s="30">
        <f>IF(AND($B740=N$1),LOOKUP(9.99999999999999E+307,$N$2:N739)+1,"")</f>
        <v>545</v>
      </c>
      <c r="O740" s="30">
        <f>IF(AND($B740=O$1),LOOKUP(9.99999999999999E+307,$O$2:O739)+1,"")</f>
        <v>545</v>
      </c>
      <c r="P740" s="30">
        <f>IF(AND($B740=P$1),LOOKUP(9.99999999999999E+307,$P$2:P739)+1,"")</f>
        <v>545</v>
      </c>
      <c r="Q740" s="30">
        <f>IF(AND($B740=Q$1),LOOKUP(9.99999999999999E+307,$Q$2:Q739)+1,"")</f>
        <v>545</v>
      </c>
      <c r="R740" s="30">
        <f>IF(AND($B740=R$1),LOOKUP(9.99999999999999E+307,$R$2:R739)+1,"")</f>
        <v>545</v>
      </c>
      <c r="S740" s="314"/>
      <c r="T740" s="274"/>
      <c r="U740" s="274"/>
      <c r="Z740" s="258" t="str">
        <f t="shared" si="80"/>
        <v/>
      </c>
      <c r="AA740" s="258" t="str">
        <f t="shared" si="81"/>
        <v/>
      </c>
      <c r="AB740" s="259">
        <f t="shared" si="75"/>
        <v>0</v>
      </c>
      <c r="AC740" s="259">
        <f t="shared" si="76"/>
        <v>1807</v>
      </c>
      <c r="AD740" s="260" t="str">
        <f t="shared" si="77"/>
        <v/>
      </c>
      <c r="AE740" s="253" t="str">
        <f t="shared" si="78"/>
        <v>-</v>
      </c>
    </row>
    <row r="741" spans="1:31" ht="20.100000000000001" customHeight="1" x14ac:dyDescent="0.5">
      <c r="A741" s="30">
        <v>739</v>
      </c>
      <c r="B741" s="238"/>
      <c r="C741" s="261"/>
      <c r="D741" s="261"/>
      <c r="E741" s="270"/>
      <c r="F741" s="270"/>
      <c r="G741" s="257" t="str">
        <f t="shared" si="79"/>
        <v/>
      </c>
      <c r="H741" s="30" t="str">
        <f>IF(AND(S741=H$1),LOOKUP(9.99999999999999E+307,$H$2:H740)+1,"")</f>
        <v/>
      </c>
      <c r="I741" s="30">
        <f>IF(AND(B741=I$1),LOOKUP(9.99999999999999E+307,$I$2:I740)+1,"")</f>
        <v>546</v>
      </c>
      <c r="J741" s="30">
        <f>IF(AND(B741=J$1),LOOKUP(9.99999999999999E+307,$J$2:J740)+1,"")</f>
        <v>546</v>
      </c>
      <c r="K741" s="30">
        <f>IF(AND(B741=K$1),LOOKUP(9.99999999999999E+307,$K$2:K740)+1,"")</f>
        <v>546</v>
      </c>
      <c r="L741" s="30">
        <f>IF(AND(B741=L$1),LOOKUP(9.99999999999999E+307,$L$2:L740)+1,"")</f>
        <v>546</v>
      </c>
      <c r="M741" s="30">
        <f>IF(AND(B741=M$1),LOOKUP(9.99999999999999E+307,$M$2:M740)+1,"")</f>
        <v>546</v>
      </c>
      <c r="N741" s="30">
        <f>IF(AND($B741=N$1),LOOKUP(9.99999999999999E+307,$N$2:N740)+1,"")</f>
        <v>546</v>
      </c>
      <c r="O741" s="30">
        <f>IF(AND($B741=O$1),LOOKUP(9.99999999999999E+307,$O$2:O740)+1,"")</f>
        <v>546</v>
      </c>
      <c r="P741" s="30">
        <f>IF(AND($B741=P$1),LOOKUP(9.99999999999999E+307,$P$2:P740)+1,"")</f>
        <v>546</v>
      </c>
      <c r="Q741" s="30">
        <f>IF(AND($B741=Q$1),LOOKUP(9.99999999999999E+307,$Q$2:Q740)+1,"")</f>
        <v>546</v>
      </c>
      <c r="R741" s="30">
        <f>IF(AND($B741=R$1),LOOKUP(9.99999999999999E+307,$R$2:R740)+1,"")</f>
        <v>546</v>
      </c>
      <c r="S741" s="314"/>
      <c r="T741" s="274"/>
      <c r="U741" s="274"/>
      <c r="Z741" s="258" t="str">
        <f t="shared" si="80"/>
        <v/>
      </c>
      <c r="AA741" s="258" t="str">
        <f t="shared" si="81"/>
        <v/>
      </c>
      <c r="AB741" s="259">
        <f t="shared" si="75"/>
        <v>0</v>
      </c>
      <c r="AC741" s="259">
        <f t="shared" si="76"/>
        <v>1807</v>
      </c>
      <c r="AD741" s="260" t="str">
        <f t="shared" si="77"/>
        <v/>
      </c>
      <c r="AE741" s="253" t="str">
        <f t="shared" si="78"/>
        <v>-</v>
      </c>
    </row>
    <row r="742" spans="1:31" ht="20.100000000000001" customHeight="1" x14ac:dyDescent="0.5">
      <c r="A742" s="30">
        <v>740</v>
      </c>
      <c r="B742" s="238"/>
      <c r="C742" s="261"/>
      <c r="D742" s="261"/>
      <c r="E742" s="270"/>
      <c r="F742" s="270"/>
      <c r="G742" s="257" t="str">
        <f t="shared" si="79"/>
        <v/>
      </c>
      <c r="H742" s="30" t="str">
        <f>IF(AND(S742=H$1),LOOKUP(9.99999999999999E+307,$H$2:H741)+1,"")</f>
        <v/>
      </c>
      <c r="I742" s="30">
        <f>IF(AND(B742=I$1),LOOKUP(9.99999999999999E+307,$I$2:I741)+1,"")</f>
        <v>547</v>
      </c>
      <c r="J742" s="30">
        <f>IF(AND(B742=J$1),LOOKUP(9.99999999999999E+307,$J$2:J741)+1,"")</f>
        <v>547</v>
      </c>
      <c r="K742" s="30">
        <f>IF(AND(B742=K$1),LOOKUP(9.99999999999999E+307,$K$2:K741)+1,"")</f>
        <v>547</v>
      </c>
      <c r="L742" s="30">
        <f>IF(AND(B742=L$1),LOOKUP(9.99999999999999E+307,$L$2:L741)+1,"")</f>
        <v>547</v>
      </c>
      <c r="M742" s="30">
        <f>IF(AND(B742=M$1),LOOKUP(9.99999999999999E+307,$M$2:M741)+1,"")</f>
        <v>547</v>
      </c>
      <c r="N742" s="30">
        <f>IF(AND($B742=N$1),LOOKUP(9.99999999999999E+307,$N$2:N741)+1,"")</f>
        <v>547</v>
      </c>
      <c r="O742" s="30">
        <f>IF(AND($B742=O$1),LOOKUP(9.99999999999999E+307,$O$2:O741)+1,"")</f>
        <v>547</v>
      </c>
      <c r="P742" s="30">
        <f>IF(AND($B742=P$1),LOOKUP(9.99999999999999E+307,$P$2:P741)+1,"")</f>
        <v>547</v>
      </c>
      <c r="Q742" s="30">
        <f>IF(AND($B742=Q$1),LOOKUP(9.99999999999999E+307,$Q$2:Q741)+1,"")</f>
        <v>547</v>
      </c>
      <c r="R742" s="30">
        <f>IF(AND($B742=R$1),LOOKUP(9.99999999999999E+307,$R$2:R741)+1,"")</f>
        <v>547</v>
      </c>
      <c r="S742" s="314"/>
      <c r="T742" s="274"/>
      <c r="U742" s="274"/>
      <c r="Z742" s="258" t="str">
        <f t="shared" si="80"/>
        <v/>
      </c>
      <c r="AA742" s="258" t="str">
        <f t="shared" si="81"/>
        <v/>
      </c>
      <c r="AB742" s="259">
        <f t="shared" si="75"/>
        <v>0</v>
      </c>
      <c r="AC742" s="259">
        <f t="shared" si="76"/>
        <v>1807</v>
      </c>
      <c r="AD742" s="260" t="str">
        <f t="shared" si="77"/>
        <v/>
      </c>
      <c r="AE742" s="253" t="str">
        <f t="shared" si="78"/>
        <v>-</v>
      </c>
    </row>
    <row r="743" spans="1:31" ht="20.100000000000001" customHeight="1" x14ac:dyDescent="0.5">
      <c r="A743" s="30">
        <v>741</v>
      </c>
      <c r="B743" s="238"/>
      <c r="C743" s="261"/>
      <c r="D743" s="261"/>
      <c r="E743" s="270"/>
      <c r="F743" s="270"/>
      <c r="G743" s="257" t="str">
        <f t="shared" si="79"/>
        <v/>
      </c>
      <c r="H743" s="30" t="str">
        <f>IF(AND(S743=H$1),LOOKUP(9.99999999999999E+307,$H$2:H742)+1,"")</f>
        <v/>
      </c>
      <c r="I743" s="30">
        <f>IF(AND(B743=I$1),LOOKUP(9.99999999999999E+307,$I$2:I742)+1,"")</f>
        <v>548</v>
      </c>
      <c r="J743" s="30">
        <f>IF(AND(B743=J$1),LOOKUP(9.99999999999999E+307,$J$2:J742)+1,"")</f>
        <v>548</v>
      </c>
      <c r="K743" s="30">
        <f>IF(AND(B743=K$1),LOOKUP(9.99999999999999E+307,$K$2:K742)+1,"")</f>
        <v>548</v>
      </c>
      <c r="L743" s="30">
        <f>IF(AND(B743=L$1),LOOKUP(9.99999999999999E+307,$L$2:L742)+1,"")</f>
        <v>548</v>
      </c>
      <c r="M743" s="30">
        <f>IF(AND(B743=M$1),LOOKUP(9.99999999999999E+307,$M$2:M742)+1,"")</f>
        <v>548</v>
      </c>
      <c r="N743" s="30">
        <f>IF(AND($B743=N$1),LOOKUP(9.99999999999999E+307,$N$2:N742)+1,"")</f>
        <v>548</v>
      </c>
      <c r="O743" s="30">
        <f>IF(AND($B743=O$1),LOOKUP(9.99999999999999E+307,$O$2:O742)+1,"")</f>
        <v>548</v>
      </c>
      <c r="P743" s="30">
        <f>IF(AND($B743=P$1),LOOKUP(9.99999999999999E+307,$P$2:P742)+1,"")</f>
        <v>548</v>
      </c>
      <c r="Q743" s="30">
        <f>IF(AND($B743=Q$1),LOOKUP(9.99999999999999E+307,$Q$2:Q742)+1,"")</f>
        <v>548</v>
      </c>
      <c r="R743" s="30">
        <f>IF(AND($B743=R$1),LOOKUP(9.99999999999999E+307,$R$2:R742)+1,"")</f>
        <v>548</v>
      </c>
      <c r="S743" s="314"/>
      <c r="T743" s="274"/>
      <c r="U743" s="274"/>
      <c r="Z743" s="258" t="str">
        <f t="shared" si="80"/>
        <v/>
      </c>
      <c r="AA743" s="258" t="str">
        <f t="shared" si="81"/>
        <v/>
      </c>
      <c r="AB743" s="259">
        <f t="shared" si="75"/>
        <v>0</v>
      </c>
      <c r="AC743" s="259">
        <f t="shared" si="76"/>
        <v>1807</v>
      </c>
      <c r="AD743" s="260" t="str">
        <f t="shared" si="77"/>
        <v/>
      </c>
      <c r="AE743" s="253" t="str">
        <f t="shared" si="78"/>
        <v>-</v>
      </c>
    </row>
    <row r="744" spans="1:31" ht="20.100000000000001" customHeight="1" x14ac:dyDescent="0.5">
      <c r="A744" s="30">
        <v>742</v>
      </c>
      <c r="B744" s="238"/>
      <c r="C744" s="261"/>
      <c r="D744" s="261"/>
      <c r="E744" s="270"/>
      <c r="F744" s="270"/>
      <c r="G744" s="257" t="str">
        <f t="shared" si="79"/>
        <v/>
      </c>
      <c r="H744" s="30" t="str">
        <f>IF(AND(S744=H$1),LOOKUP(9.99999999999999E+307,$H$2:H743)+1,"")</f>
        <v/>
      </c>
      <c r="I744" s="30">
        <f>IF(AND(B744=I$1),LOOKUP(9.99999999999999E+307,$I$2:I743)+1,"")</f>
        <v>549</v>
      </c>
      <c r="J744" s="30">
        <f>IF(AND(B744=J$1),LOOKUP(9.99999999999999E+307,$J$2:J743)+1,"")</f>
        <v>549</v>
      </c>
      <c r="K744" s="30">
        <f>IF(AND(B744=K$1),LOOKUP(9.99999999999999E+307,$K$2:K743)+1,"")</f>
        <v>549</v>
      </c>
      <c r="L744" s="30">
        <f>IF(AND(B744=L$1),LOOKUP(9.99999999999999E+307,$L$2:L743)+1,"")</f>
        <v>549</v>
      </c>
      <c r="M744" s="30">
        <f>IF(AND(B744=M$1),LOOKUP(9.99999999999999E+307,$M$2:M743)+1,"")</f>
        <v>549</v>
      </c>
      <c r="N744" s="30">
        <f>IF(AND($B744=N$1),LOOKUP(9.99999999999999E+307,$N$2:N743)+1,"")</f>
        <v>549</v>
      </c>
      <c r="O744" s="30">
        <f>IF(AND($B744=O$1),LOOKUP(9.99999999999999E+307,$O$2:O743)+1,"")</f>
        <v>549</v>
      </c>
      <c r="P744" s="30">
        <f>IF(AND($B744=P$1),LOOKUP(9.99999999999999E+307,$P$2:P743)+1,"")</f>
        <v>549</v>
      </c>
      <c r="Q744" s="30">
        <f>IF(AND($B744=Q$1),LOOKUP(9.99999999999999E+307,$Q$2:Q743)+1,"")</f>
        <v>549</v>
      </c>
      <c r="R744" s="30">
        <f>IF(AND($B744=R$1),LOOKUP(9.99999999999999E+307,$R$2:R743)+1,"")</f>
        <v>549</v>
      </c>
      <c r="S744" s="314"/>
      <c r="T744" s="274"/>
      <c r="U744" s="274"/>
      <c r="Z744" s="258" t="str">
        <f t="shared" si="80"/>
        <v/>
      </c>
      <c r="AA744" s="258" t="str">
        <f t="shared" si="81"/>
        <v/>
      </c>
      <c r="AB744" s="259">
        <f t="shared" si="75"/>
        <v>0</v>
      </c>
      <c r="AC744" s="259">
        <f t="shared" si="76"/>
        <v>1807</v>
      </c>
      <c r="AD744" s="260" t="str">
        <f t="shared" si="77"/>
        <v/>
      </c>
      <c r="AE744" s="253" t="str">
        <f t="shared" si="78"/>
        <v>-</v>
      </c>
    </row>
    <row r="745" spans="1:31" ht="20.100000000000001" customHeight="1" x14ac:dyDescent="0.5">
      <c r="A745" s="30">
        <v>743</v>
      </c>
      <c r="B745" s="238"/>
      <c r="C745" s="261"/>
      <c r="D745" s="261"/>
      <c r="E745" s="270"/>
      <c r="F745" s="270"/>
      <c r="G745" s="257" t="str">
        <f t="shared" si="79"/>
        <v/>
      </c>
      <c r="H745" s="30" t="str">
        <f>IF(AND(S745=H$1),LOOKUP(9.99999999999999E+307,$H$2:H744)+1,"")</f>
        <v/>
      </c>
      <c r="I745" s="30">
        <f>IF(AND(B745=I$1),LOOKUP(9.99999999999999E+307,$I$2:I744)+1,"")</f>
        <v>550</v>
      </c>
      <c r="J745" s="30">
        <f>IF(AND(B745=J$1),LOOKUP(9.99999999999999E+307,$J$2:J744)+1,"")</f>
        <v>550</v>
      </c>
      <c r="K745" s="30">
        <f>IF(AND(B745=K$1),LOOKUP(9.99999999999999E+307,$K$2:K744)+1,"")</f>
        <v>550</v>
      </c>
      <c r="L745" s="30">
        <f>IF(AND(B745=L$1),LOOKUP(9.99999999999999E+307,$L$2:L744)+1,"")</f>
        <v>550</v>
      </c>
      <c r="M745" s="30">
        <f>IF(AND(B745=M$1),LOOKUP(9.99999999999999E+307,$M$2:M744)+1,"")</f>
        <v>550</v>
      </c>
      <c r="N745" s="30">
        <f>IF(AND($B745=N$1),LOOKUP(9.99999999999999E+307,$N$2:N744)+1,"")</f>
        <v>550</v>
      </c>
      <c r="O745" s="30">
        <f>IF(AND($B745=O$1),LOOKUP(9.99999999999999E+307,$O$2:O744)+1,"")</f>
        <v>550</v>
      </c>
      <c r="P745" s="30">
        <f>IF(AND($B745=P$1),LOOKUP(9.99999999999999E+307,$P$2:P744)+1,"")</f>
        <v>550</v>
      </c>
      <c r="Q745" s="30">
        <f>IF(AND($B745=Q$1),LOOKUP(9.99999999999999E+307,$Q$2:Q744)+1,"")</f>
        <v>550</v>
      </c>
      <c r="R745" s="30">
        <f>IF(AND($B745=R$1),LOOKUP(9.99999999999999E+307,$R$2:R744)+1,"")</f>
        <v>550</v>
      </c>
      <c r="S745" s="314"/>
      <c r="T745" s="274"/>
      <c r="U745" s="274"/>
      <c r="Z745" s="258" t="str">
        <f t="shared" si="80"/>
        <v/>
      </c>
      <c r="AA745" s="258" t="str">
        <f t="shared" si="81"/>
        <v/>
      </c>
      <c r="AB745" s="259">
        <f t="shared" si="75"/>
        <v>0</v>
      </c>
      <c r="AC745" s="259">
        <f t="shared" si="76"/>
        <v>1807</v>
      </c>
      <c r="AD745" s="260" t="str">
        <f t="shared" si="77"/>
        <v/>
      </c>
      <c r="AE745" s="253" t="str">
        <f t="shared" si="78"/>
        <v>-</v>
      </c>
    </row>
    <row r="746" spans="1:31" ht="20.100000000000001" customHeight="1" x14ac:dyDescent="0.5">
      <c r="A746" s="30">
        <v>744</v>
      </c>
      <c r="B746" s="238"/>
      <c r="C746" s="261"/>
      <c r="D746" s="261"/>
      <c r="E746" s="270"/>
      <c r="F746" s="270"/>
      <c r="G746" s="257" t="str">
        <f t="shared" si="79"/>
        <v/>
      </c>
      <c r="H746" s="30" t="str">
        <f>IF(AND(S746=H$1),LOOKUP(9.99999999999999E+307,$H$2:H745)+1,"")</f>
        <v/>
      </c>
      <c r="I746" s="30">
        <f>IF(AND(B746=I$1),LOOKUP(9.99999999999999E+307,$I$2:I745)+1,"")</f>
        <v>551</v>
      </c>
      <c r="J746" s="30">
        <f>IF(AND(B746=J$1),LOOKUP(9.99999999999999E+307,$J$2:J745)+1,"")</f>
        <v>551</v>
      </c>
      <c r="K746" s="30">
        <f>IF(AND(B746=K$1),LOOKUP(9.99999999999999E+307,$K$2:K745)+1,"")</f>
        <v>551</v>
      </c>
      <c r="L746" s="30">
        <f>IF(AND(B746=L$1),LOOKUP(9.99999999999999E+307,$L$2:L745)+1,"")</f>
        <v>551</v>
      </c>
      <c r="M746" s="30">
        <f>IF(AND(B746=M$1),LOOKUP(9.99999999999999E+307,$M$2:M745)+1,"")</f>
        <v>551</v>
      </c>
      <c r="N746" s="30">
        <f>IF(AND($B746=N$1),LOOKUP(9.99999999999999E+307,$N$2:N745)+1,"")</f>
        <v>551</v>
      </c>
      <c r="O746" s="30">
        <f>IF(AND($B746=O$1),LOOKUP(9.99999999999999E+307,$O$2:O745)+1,"")</f>
        <v>551</v>
      </c>
      <c r="P746" s="30">
        <f>IF(AND($B746=P$1),LOOKUP(9.99999999999999E+307,$P$2:P745)+1,"")</f>
        <v>551</v>
      </c>
      <c r="Q746" s="30">
        <f>IF(AND($B746=Q$1),LOOKUP(9.99999999999999E+307,$Q$2:Q745)+1,"")</f>
        <v>551</v>
      </c>
      <c r="R746" s="30">
        <f>IF(AND($B746=R$1),LOOKUP(9.99999999999999E+307,$R$2:R745)+1,"")</f>
        <v>551</v>
      </c>
      <c r="S746" s="314"/>
      <c r="T746" s="274"/>
      <c r="U746" s="274"/>
      <c r="Z746" s="258" t="str">
        <f t="shared" si="80"/>
        <v/>
      </c>
      <c r="AA746" s="258" t="str">
        <f t="shared" si="81"/>
        <v/>
      </c>
      <c r="AB746" s="259">
        <f t="shared" si="75"/>
        <v>0</v>
      </c>
      <c r="AC746" s="259">
        <f t="shared" si="76"/>
        <v>1807</v>
      </c>
      <c r="AD746" s="260" t="str">
        <f t="shared" si="77"/>
        <v/>
      </c>
      <c r="AE746" s="253" t="str">
        <f t="shared" si="78"/>
        <v>-</v>
      </c>
    </row>
    <row r="747" spans="1:31" ht="20.100000000000001" customHeight="1" x14ac:dyDescent="0.5">
      <c r="A747" s="30">
        <v>745</v>
      </c>
      <c r="B747" s="238"/>
      <c r="C747" s="261"/>
      <c r="D747" s="261"/>
      <c r="E747" s="270"/>
      <c r="F747" s="270"/>
      <c r="G747" s="257" t="str">
        <f t="shared" si="79"/>
        <v/>
      </c>
      <c r="H747" s="30" t="str">
        <f>IF(AND(S747=H$1),LOOKUP(9.99999999999999E+307,$H$2:H746)+1,"")</f>
        <v/>
      </c>
      <c r="I747" s="30">
        <f>IF(AND(B747=I$1),LOOKUP(9.99999999999999E+307,$I$2:I746)+1,"")</f>
        <v>552</v>
      </c>
      <c r="J747" s="30">
        <f>IF(AND(B747=J$1),LOOKUP(9.99999999999999E+307,$J$2:J746)+1,"")</f>
        <v>552</v>
      </c>
      <c r="K747" s="30">
        <f>IF(AND(B747=K$1),LOOKUP(9.99999999999999E+307,$K$2:K746)+1,"")</f>
        <v>552</v>
      </c>
      <c r="L747" s="30">
        <f>IF(AND(B747=L$1),LOOKUP(9.99999999999999E+307,$L$2:L746)+1,"")</f>
        <v>552</v>
      </c>
      <c r="M747" s="30">
        <f>IF(AND(B747=M$1),LOOKUP(9.99999999999999E+307,$M$2:M746)+1,"")</f>
        <v>552</v>
      </c>
      <c r="N747" s="30">
        <f>IF(AND($B747=N$1),LOOKUP(9.99999999999999E+307,$N$2:N746)+1,"")</f>
        <v>552</v>
      </c>
      <c r="O747" s="30">
        <f>IF(AND($B747=O$1),LOOKUP(9.99999999999999E+307,$O$2:O746)+1,"")</f>
        <v>552</v>
      </c>
      <c r="P747" s="30">
        <f>IF(AND($B747=P$1),LOOKUP(9.99999999999999E+307,$P$2:P746)+1,"")</f>
        <v>552</v>
      </c>
      <c r="Q747" s="30">
        <f>IF(AND($B747=Q$1),LOOKUP(9.99999999999999E+307,$Q$2:Q746)+1,"")</f>
        <v>552</v>
      </c>
      <c r="R747" s="30">
        <f>IF(AND($B747=R$1),LOOKUP(9.99999999999999E+307,$R$2:R746)+1,"")</f>
        <v>552</v>
      </c>
      <c r="S747" s="314"/>
      <c r="T747" s="274"/>
      <c r="U747" s="274"/>
      <c r="Z747" s="258" t="str">
        <f t="shared" si="80"/>
        <v/>
      </c>
      <c r="AA747" s="258" t="str">
        <f t="shared" si="81"/>
        <v/>
      </c>
      <c r="AB747" s="259">
        <f t="shared" si="75"/>
        <v>0</v>
      </c>
      <c r="AC747" s="259">
        <f t="shared" si="76"/>
        <v>1807</v>
      </c>
      <c r="AD747" s="260" t="str">
        <f t="shared" si="77"/>
        <v/>
      </c>
      <c r="AE747" s="253" t="str">
        <f t="shared" si="78"/>
        <v>-</v>
      </c>
    </row>
    <row r="748" spans="1:31" ht="20.100000000000001" customHeight="1" x14ac:dyDescent="0.5">
      <c r="A748" s="30">
        <v>746</v>
      </c>
      <c r="B748" s="238"/>
      <c r="C748" s="261"/>
      <c r="D748" s="261"/>
      <c r="E748" s="270"/>
      <c r="F748" s="270"/>
      <c r="G748" s="257" t="str">
        <f t="shared" si="79"/>
        <v/>
      </c>
      <c r="H748" s="30" t="str">
        <f>IF(AND(S748=H$1),LOOKUP(9.99999999999999E+307,$H$2:H747)+1,"")</f>
        <v/>
      </c>
      <c r="I748" s="30">
        <f>IF(AND(B748=I$1),LOOKUP(9.99999999999999E+307,$I$2:I747)+1,"")</f>
        <v>553</v>
      </c>
      <c r="J748" s="30">
        <f>IF(AND(B748=J$1),LOOKUP(9.99999999999999E+307,$J$2:J747)+1,"")</f>
        <v>553</v>
      </c>
      <c r="K748" s="30">
        <f>IF(AND(B748=K$1),LOOKUP(9.99999999999999E+307,$K$2:K747)+1,"")</f>
        <v>553</v>
      </c>
      <c r="L748" s="30">
        <f>IF(AND(B748=L$1),LOOKUP(9.99999999999999E+307,$L$2:L747)+1,"")</f>
        <v>553</v>
      </c>
      <c r="M748" s="30">
        <f>IF(AND(B748=M$1),LOOKUP(9.99999999999999E+307,$M$2:M747)+1,"")</f>
        <v>553</v>
      </c>
      <c r="N748" s="30">
        <f>IF(AND($B748=N$1),LOOKUP(9.99999999999999E+307,$N$2:N747)+1,"")</f>
        <v>553</v>
      </c>
      <c r="O748" s="30">
        <f>IF(AND($B748=O$1),LOOKUP(9.99999999999999E+307,$O$2:O747)+1,"")</f>
        <v>553</v>
      </c>
      <c r="P748" s="30">
        <f>IF(AND($B748=P$1),LOOKUP(9.99999999999999E+307,$P$2:P747)+1,"")</f>
        <v>553</v>
      </c>
      <c r="Q748" s="30">
        <f>IF(AND($B748=Q$1),LOOKUP(9.99999999999999E+307,$Q$2:Q747)+1,"")</f>
        <v>553</v>
      </c>
      <c r="R748" s="30">
        <f>IF(AND($B748=R$1),LOOKUP(9.99999999999999E+307,$R$2:R747)+1,"")</f>
        <v>553</v>
      </c>
      <c r="S748" s="314"/>
      <c r="T748" s="274"/>
      <c r="U748" s="274"/>
      <c r="Z748" s="258" t="str">
        <f t="shared" si="80"/>
        <v/>
      </c>
      <c r="AA748" s="258" t="str">
        <f t="shared" si="81"/>
        <v/>
      </c>
      <c r="AB748" s="259">
        <f t="shared" si="75"/>
        <v>0</v>
      </c>
      <c r="AC748" s="259">
        <f t="shared" si="76"/>
        <v>1807</v>
      </c>
      <c r="AD748" s="260" t="str">
        <f t="shared" si="77"/>
        <v/>
      </c>
      <c r="AE748" s="253" t="str">
        <f t="shared" si="78"/>
        <v>-</v>
      </c>
    </row>
    <row r="749" spans="1:31" ht="20.100000000000001" customHeight="1" x14ac:dyDescent="0.5">
      <c r="A749" s="30">
        <v>747</v>
      </c>
      <c r="B749" s="238"/>
      <c r="C749" s="261"/>
      <c r="D749" s="261"/>
      <c r="E749" s="270"/>
      <c r="F749" s="270"/>
      <c r="G749" s="257" t="str">
        <f t="shared" si="79"/>
        <v/>
      </c>
      <c r="H749" s="30" t="str">
        <f>IF(AND(S749=H$1),LOOKUP(9.99999999999999E+307,$H$2:H748)+1,"")</f>
        <v/>
      </c>
      <c r="I749" s="30">
        <f>IF(AND(B749=I$1),LOOKUP(9.99999999999999E+307,$I$2:I748)+1,"")</f>
        <v>554</v>
      </c>
      <c r="J749" s="30">
        <f>IF(AND(B749=J$1),LOOKUP(9.99999999999999E+307,$J$2:J748)+1,"")</f>
        <v>554</v>
      </c>
      <c r="K749" s="30">
        <f>IF(AND(B749=K$1),LOOKUP(9.99999999999999E+307,$K$2:K748)+1,"")</f>
        <v>554</v>
      </c>
      <c r="L749" s="30">
        <f>IF(AND(B749=L$1),LOOKUP(9.99999999999999E+307,$L$2:L748)+1,"")</f>
        <v>554</v>
      </c>
      <c r="M749" s="30">
        <f>IF(AND(B749=M$1),LOOKUP(9.99999999999999E+307,$M$2:M748)+1,"")</f>
        <v>554</v>
      </c>
      <c r="N749" s="30">
        <f>IF(AND($B749=N$1),LOOKUP(9.99999999999999E+307,$N$2:N748)+1,"")</f>
        <v>554</v>
      </c>
      <c r="O749" s="30">
        <f>IF(AND($B749=O$1),LOOKUP(9.99999999999999E+307,$O$2:O748)+1,"")</f>
        <v>554</v>
      </c>
      <c r="P749" s="30">
        <f>IF(AND($B749=P$1),LOOKUP(9.99999999999999E+307,$P$2:P748)+1,"")</f>
        <v>554</v>
      </c>
      <c r="Q749" s="30">
        <f>IF(AND($B749=Q$1),LOOKUP(9.99999999999999E+307,$Q$2:Q748)+1,"")</f>
        <v>554</v>
      </c>
      <c r="R749" s="30">
        <f>IF(AND($B749=R$1),LOOKUP(9.99999999999999E+307,$R$2:R748)+1,"")</f>
        <v>554</v>
      </c>
      <c r="S749" s="314"/>
      <c r="T749" s="274"/>
      <c r="U749" s="274"/>
      <c r="Z749" s="258" t="str">
        <f t="shared" si="80"/>
        <v/>
      </c>
      <c r="AA749" s="258" t="str">
        <f t="shared" si="81"/>
        <v/>
      </c>
      <c r="AB749" s="259">
        <f t="shared" si="75"/>
        <v>0</v>
      </c>
      <c r="AC749" s="259">
        <f t="shared" si="76"/>
        <v>1807</v>
      </c>
      <c r="AD749" s="260" t="str">
        <f t="shared" si="77"/>
        <v/>
      </c>
      <c r="AE749" s="253" t="str">
        <f t="shared" si="78"/>
        <v>-</v>
      </c>
    </row>
    <row r="750" spans="1:31" ht="20.100000000000001" customHeight="1" x14ac:dyDescent="0.5">
      <c r="A750" s="30">
        <v>748</v>
      </c>
      <c r="B750" s="238"/>
      <c r="C750" s="261"/>
      <c r="D750" s="261"/>
      <c r="E750" s="270"/>
      <c r="F750" s="270"/>
      <c r="G750" s="257" t="str">
        <f t="shared" si="79"/>
        <v/>
      </c>
      <c r="H750" s="30" t="str">
        <f>IF(AND(S750=H$1),LOOKUP(9.99999999999999E+307,$H$2:H749)+1,"")</f>
        <v/>
      </c>
      <c r="I750" s="30">
        <f>IF(AND(B750=I$1),LOOKUP(9.99999999999999E+307,$I$2:I749)+1,"")</f>
        <v>555</v>
      </c>
      <c r="J750" s="30">
        <f>IF(AND(B750=J$1),LOOKUP(9.99999999999999E+307,$J$2:J749)+1,"")</f>
        <v>555</v>
      </c>
      <c r="K750" s="30">
        <f>IF(AND(B750=K$1),LOOKUP(9.99999999999999E+307,$K$2:K749)+1,"")</f>
        <v>555</v>
      </c>
      <c r="L750" s="30">
        <f>IF(AND(B750=L$1),LOOKUP(9.99999999999999E+307,$L$2:L749)+1,"")</f>
        <v>555</v>
      </c>
      <c r="M750" s="30">
        <f>IF(AND(B750=M$1),LOOKUP(9.99999999999999E+307,$M$2:M749)+1,"")</f>
        <v>555</v>
      </c>
      <c r="N750" s="30">
        <f>IF(AND($B750=N$1),LOOKUP(9.99999999999999E+307,$N$2:N749)+1,"")</f>
        <v>555</v>
      </c>
      <c r="O750" s="30">
        <f>IF(AND($B750=O$1),LOOKUP(9.99999999999999E+307,$O$2:O749)+1,"")</f>
        <v>555</v>
      </c>
      <c r="P750" s="30">
        <f>IF(AND($B750=P$1),LOOKUP(9.99999999999999E+307,$P$2:P749)+1,"")</f>
        <v>555</v>
      </c>
      <c r="Q750" s="30">
        <f>IF(AND($B750=Q$1),LOOKUP(9.99999999999999E+307,$Q$2:Q749)+1,"")</f>
        <v>555</v>
      </c>
      <c r="R750" s="30">
        <f>IF(AND($B750=R$1),LOOKUP(9.99999999999999E+307,$R$2:R749)+1,"")</f>
        <v>555</v>
      </c>
      <c r="S750" s="314"/>
      <c r="T750" s="274"/>
      <c r="U750" s="274"/>
      <c r="Z750" s="258" t="str">
        <f t="shared" si="80"/>
        <v/>
      </c>
      <c r="AA750" s="258" t="str">
        <f t="shared" si="81"/>
        <v/>
      </c>
      <c r="AB750" s="259">
        <f t="shared" si="75"/>
        <v>0</v>
      </c>
      <c r="AC750" s="259">
        <f t="shared" si="76"/>
        <v>1807</v>
      </c>
      <c r="AD750" s="260" t="str">
        <f t="shared" si="77"/>
        <v/>
      </c>
      <c r="AE750" s="253" t="str">
        <f t="shared" si="78"/>
        <v>-</v>
      </c>
    </row>
    <row r="751" spans="1:31" ht="20.100000000000001" customHeight="1" x14ac:dyDescent="0.5">
      <c r="A751" s="30">
        <v>749</v>
      </c>
      <c r="B751" s="238"/>
      <c r="C751" s="261"/>
      <c r="D751" s="261"/>
      <c r="E751" s="270"/>
      <c r="F751" s="270"/>
      <c r="G751" s="257" t="str">
        <f t="shared" si="79"/>
        <v/>
      </c>
      <c r="H751" s="30" t="str">
        <f>IF(AND(S751=H$1),LOOKUP(9.99999999999999E+307,$H$2:H750)+1,"")</f>
        <v/>
      </c>
      <c r="I751" s="30">
        <f>IF(AND(B751=I$1),LOOKUP(9.99999999999999E+307,$I$2:I750)+1,"")</f>
        <v>556</v>
      </c>
      <c r="J751" s="30">
        <f>IF(AND(B751=J$1),LOOKUP(9.99999999999999E+307,$J$2:J750)+1,"")</f>
        <v>556</v>
      </c>
      <c r="K751" s="30">
        <f>IF(AND(B751=K$1),LOOKUP(9.99999999999999E+307,$K$2:K750)+1,"")</f>
        <v>556</v>
      </c>
      <c r="L751" s="30">
        <f>IF(AND(B751=L$1),LOOKUP(9.99999999999999E+307,$L$2:L750)+1,"")</f>
        <v>556</v>
      </c>
      <c r="M751" s="30">
        <f>IF(AND(B751=M$1),LOOKUP(9.99999999999999E+307,$M$2:M750)+1,"")</f>
        <v>556</v>
      </c>
      <c r="N751" s="30">
        <f>IF(AND($B751=N$1),LOOKUP(9.99999999999999E+307,$N$2:N750)+1,"")</f>
        <v>556</v>
      </c>
      <c r="O751" s="30">
        <f>IF(AND($B751=O$1),LOOKUP(9.99999999999999E+307,$O$2:O750)+1,"")</f>
        <v>556</v>
      </c>
      <c r="P751" s="30">
        <f>IF(AND($B751=P$1),LOOKUP(9.99999999999999E+307,$P$2:P750)+1,"")</f>
        <v>556</v>
      </c>
      <c r="Q751" s="30">
        <f>IF(AND($B751=Q$1),LOOKUP(9.99999999999999E+307,$Q$2:Q750)+1,"")</f>
        <v>556</v>
      </c>
      <c r="R751" s="30">
        <f>IF(AND($B751=R$1),LOOKUP(9.99999999999999E+307,$R$2:R750)+1,"")</f>
        <v>556</v>
      </c>
      <c r="S751" s="314"/>
      <c r="T751" s="274"/>
      <c r="U751" s="274"/>
      <c r="Z751" s="258" t="str">
        <f t="shared" si="80"/>
        <v/>
      </c>
      <c r="AA751" s="258" t="str">
        <f t="shared" si="81"/>
        <v/>
      </c>
      <c r="AB751" s="259">
        <f t="shared" si="75"/>
        <v>0</v>
      </c>
      <c r="AC751" s="259">
        <f t="shared" si="76"/>
        <v>1807</v>
      </c>
      <c r="AD751" s="260" t="str">
        <f t="shared" si="77"/>
        <v/>
      </c>
      <c r="AE751" s="253" t="str">
        <f t="shared" si="78"/>
        <v>-</v>
      </c>
    </row>
    <row r="752" spans="1:31" ht="20.100000000000001" customHeight="1" x14ac:dyDescent="0.5">
      <c r="A752" s="30">
        <v>750</v>
      </c>
      <c r="B752" s="238"/>
      <c r="C752" s="261"/>
      <c r="D752" s="261"/>
      <c r="E752" s="270"/>
      <c r="F752" s="270"/>
      <c r="G752" s="257" t="str">
        <f t="shared" si="79"/>
        <v/>
      </c>
      <c r="H752" s="30" t="str">
        <f>IF(AND(S752=H$1),LOOKUP(9.99999999999999E+307,$H$2:H751)+1,"")</f>
        <v/>
      </c>
      <c r="I752" s="30">
        <f>IF(AND(B752=I$1),LOOKUP(9.99999999999999E+307,$I$2:I751)+1,"")</f>
        <v>557</v>
      </c>
      <c r="J752" s="30">
        <f>IF(AND(B752=J$1),LOOKUP(9.99999999999999E+307,$J$2:J751)+1,"")</f>
        <v>557</v>
      </c>
      <c r="K752" s="30">
        <f>IF(AND(B752=K$1),LOOKUP(9.99999999999999E+307,$K$2:K751)+1,"")</f>
        <v>557</v>
      </c>
      <c r="L752" s="30">
        <f>IF(AND(B752=L$1),LOOKUP(9.99999999999999E+307,$L$2:L751)+1,"")</f>
        <v>557</v>
      </c>
      <c r="M752" s="30">
        <f>IF(AND(B752=M$1),LOOKUP(9.99999999999999E+307,$M$2:M751)+1,"")</f>
        <v>557</v>
      </c>
      <c r="N752" s="30">
        <f>IF(AND($B752=N$1),LOOKUP(9.99999999999999E+307,$N$2:N751)+1,"")</f>
        <v>557</v>
      </c>
      <c r="O752" s="30">
        <f>IF(AND($B752=O$1),LOOKUP(9.99999999999999E+307,$O$2:O751)+1,"")</f>
        <v>557</v>
      </c>
      <c r="P752" s="30">
        <f>IF(AND($B752=P$1),LOOKUP(9.99999999999999E+307,$P$2:P751)+1,"")</f>
        <v>557</v>
      </c>
      <c r="Q752" s="30">
        <f>IF(AND($B752=Q$1),LOOKUP(9.99999999999999E+307,$Q$2:Q751)+1,"")</f>
        <v>557</v>
      </c>
      <c r="R752" s="30">
        <f>IF(AND($B752=R$1),LOOKUP(9.99999999999999E+307,$R$2:R751)+1,"")</f>
        <v>557</v>
      </c>
      <c r="S752" s="314"/>
      <c r="T752" s="274"/>
      <c r="U752" s="274"/>
      <c r="Z752" s="258" t="str">
        <f t="shared" si="80"/>
        <v/>
      </c>
      <c r="AA752" s="258" t="str">
        <f t="shared" si="81"/>
        <v/>
      </c>
      <c r="AB752" s="259">
        <f t="shared" si="75"/>
        <v>0</v>
      </c>
      <c r="AC752" s="259">
        <f t="shared" si="76"/>
        <v>1807</v>
      </c>
      <c r="AD752" s="260" t="str">
        <f t="shared" si="77"/>
        <v/>
      </c>
      <c r="AE752" s="253" t="str">
        <f t="shared" si="78"/>
        <v>-</v>
      </c>
    </row>
    <row r="753" spans="1:31" ht="20.100000000000001" customHeight="1" x14ac:dyDescent="0.5">
      <c r="A753" s="30">
        <v>751</v>
      </c>
      <c r="B753" s="238"/>
      <c r="C753" s="261"/>
      <c r="D753" s="261"/>
      <c r="E753" s="270"/>
      <c r="F753" s="270"/>
      <c r="G753" s="257" t="str">
        <f t="shared" si="79"/>
        <v/>
      </c>
      <c r="H753" s="30" t="str">
        <f>IF(AND(S753=H$1),LOOKUP(9.99999999999999E+307,$H$2:H752)+1,"")</f>
        <v/>
      </c>
      <c r="I753" s="30">
        <f>IF(AND(B753=I$1),LOOKUP(9.99999999999999E+307,$I$2:I752)+1,"")</f>
        <v>558</v>
      </c>
      <c r="J753" s="30">
        <f>IF(AND(B753=J$1),LOOKUP(9.99999999999999E+307,$J$2:J752)+1,"")</f>
        <v>558</v>
      </c>
      <c r="K753" s="30">
        <f>IF(AND(B753=K$1),LOOKUP(9.99999999999999E+307,$K$2:K752)+1,"")</f>
        <v>558</v>
      </c>
      <c r="L753" s="30">
        <f>IF(AND(B753=L$1),LOOKUP(9.99999999999999E+307,$L$2:L752)+1,"")</f>
        <v>558</v>
      </c>
      <c r="M753" s="30">
        <f>IF(AND(B753=M$1),LOOKUP(9.99999999999999E+307,$M$2:M752)+1,"")</f>
        <v>558</v>
      </c>
      <c r="N753" s="30">
        <f>IF(AND($B753=N$1),LOOKUP(9.99999999999999E+307,$N$2:N752)+1,"")</f>
        <v>558</v>
      </c>
      <c r="O753" s="30">
        <f>IF(AND($B753=O$1),LOOKUP(9.99999999999999E+307,$O$2:O752)+1,"")</f>
        <v>558</v>
      </c>
      <c r="P753" s="30">
        <f>IF(AND($B753=P$1),LOOKUP(9.99999999999999E+307,$P$2:P752)+1,"")</f>
        <v>558</v>
      </c>
      <c r="Q753" s="30">
        <f>IF(AND($B753=Q$1),LOOKUP(9.99999999999999E+307,$Q$2:Q752)+1,"")</f>
        <v>558</v>
      </c>
      <c r="R753" s="30">
        <f>IF(AND($B753=R$1),LOOKUP(9.99999999999999E+307,$R$2:R752)+1,"")</f>
        <v>558</v>
      </c>
      <c r="S753" s="314"/>
      <c r="T753" s="274"/>
      <c r="U753" s="274"/>
      <c r="Z753" s="258" t="str">
        <f t="shared" si="80"/>
        <v/>
      </c>
      <c r="AA753" s="258" t="str">
        <f t="shared" si="81"/>
        <v/>
      </c>
      <c r="AB753" s="259">
        <f t="shared" si="75"/>
        <v>0</v>
      </c>
      <c r="AC753" s="259">
        <f t="shared" si="76"/>
        <v>1807</v>
      </c>
      <c r="AD753" s="260" t="str">
        <f t="shared" si="77"/>
        <v/>
      </c>
      <c r="AE753" s="253" t="str">
        <f t="shared" si="78"/>
        <v>-</v>
      </c>
    </row>
    <row r="754" spans="1:31" ht="20.100000000000001" customHeight="1" x14ac:dyDescent="0.5">
      <c r="A754" s="30">
        <v>752</v>
      </c>
      <c r="B754" s="238"/>
      <c r="C754" s="261"/>
      <c r="D754" s="261"/>
      <c r="E754" s="270"/>
      <c r="F754" s="270"/>
      <c r="G754" s="257" t="str">
        <f t="shared" si="79"/>
        <v/>
      </c>
      <c r="H754" s="30" t="str">
        <f>IF(AND(S754=H$1),LOOKUP(9.99999999999999E+307,$H$2:H753)+1,"")</f>
        <v/>
      </c>
      <c r="I754" s="30">
        <f>IF(AND(B754=I$1),LOOKUP(9.99999999999999E+307,$I$2:I753)+1,"")</f>
        <v>559</v>
      </c>
      <c r="J754" s="30">
        <f>IF(AND(B754=J$1),LOOKUP(9.99999999999999E+307,$J$2:J753)+1,"")</f>
        <v>559</v>
      </c>
      <c r="K754" s="30">
        <f>IF(AND(B754=K$1),LOOKUP(9.99999999999999E+307,$K$2:K753)+1,"")</f>
        <v>559</v>
      </c>
      <c r="L754" s="30">
        <f>IF(AND(B754=L$1),LOOKUP(9.99999999999999E+307,$L$2:L753)+1,"")</f>
        <v>559</v>
      </c>
      <c r="M754" s="30">
        <f>IF(AND(B754=M$1),LOOKUP(9.99999999999999E+307,$M$2:M753)+1,"")</f>
        <v>559</v>
      </c>
      <c r="N754" s="30">
        <f>IF(AND($B754=N$1),LOOKUP(9.99999999999999E+307,$N$2:N753)+1,"")</f>
        <v>559</v>
      </c>
      <c r="O754" s="30">
        <f>IF(AND($B754=O$1),LOOKUP(9.99999999999999E+307,$O$2:O753)+1,"")</f>
        <v>559</v>
      </c>
      <c r="P754" s="30">
        <f>IF(AND($B754=P$1),LOOKUP(9.99999999999999E+307,$P$2:P753)+1,"")</f>
        <v>559</v>
      </c>
      <c r="Q754" s="30">
        <f>IF(AND($B754=Q$1),LOOKUP(9.99999999999999E+307,$Q$2:Q753)+1,"")</f>
        <v>559</v>
      </c>
      <c r="R754" s="30">
        <f>IF(AND($B754=R$1),LOOKUP(9.99999999999999E+307,$R$2:R753)+1,"")</f>
        <v>559</v>
      </c>
      <c r="S754" s="314"/>
      <c r="T754" s="274"/>
      <c r="U754" s="274"/>
      <c r="Z754" s="258" t="str">
        <f t="shared" si="80"/>
        <v/>
      </c>
      <c r="AA754" s="258" t="str">
        <f t="shared" si="81"/>
        <v/>
      </c>
      <c r="AB754" s="259">
        <f t="shared" si="75"/>
        <v>0</v>
      </c>
      <c r="AC754" s="259">
        <f t="shared" si="76"/>
        <v>1807</v>
      </c>
      <c r="AD754" s="260" t="str">
        <f t="shared" si="77"/>
        <v/>
      </c>
      <c r="AE754" s="253" t="str">
        <f t="shared" si="78"/>
        <v>-</v>
      </c>
    </row>
    <row r="755" spans="1:31" ht="20.100000000000001" customHeight="1" x14ac:dyDescent="0.5">
      <c r="A755" s="30">
        <v>753</v>
      </c>
      <c r="B755" s="238"/>
      <c r="C755" s="261"/>
      <c r="D755" s="261"/>
      <c r="E755" s="270"/>
      <c r="F755" s="270"/>
      <c r="G755" s="257" t="str">
        <f t="shared" si="79"/>
        <v/>
      </c>
      <c r="H755" s="30" t="str">
        <f>IF(AND(S755=H$1),LOOKUP(9.99999999999999E+307,$H$2:H754)+1,"")</f>
        <v/>
      </c>
      <c r="I755" s="30">
        <f>IF(AND(B755=I$1),LOOKUP(9.99999999999999E+307,$I$2:I754)+1,"")</f>
        <v>560</v>
      </c>
      <c r="J755" s="30">
        <f>IF(AND(B755=J$1),LOOKUP(9.99999999999999E+307,$J$2:J754)+1,"")</f>
        <v>560</v>
      </c>
      <c r="K755" s="30">
        <f>IF(AND(B755=K$1),LOOKUP(9.99999999999999E+307,$K$2:K754)+1,"")</f>
        <v>560</v>
      </c>
      <c r="L755" s="30">
        <f>IF(AND(B755=L$1),LOOKUP(9.99999999999999E+307,$L$2:L754)+1,"")</f>
        <v>560</v>
      </c>
      <c r="M755" s="30">
        <f>IF(AND(B755=M$1),LOOKUP(9.99999999999999E+307,$M$2:M754)+1,"")</f>
        <v>560</v>
      </c>
      <c r="N755" s="30">
        <f>IF(AND($B755=N$1),LOOKUP(9.99999999999999E+307,$N$2:N754)+1,"")</f>
        <v>560</v>
      </c>
      <c r="O755" s="30">
        <f>IF(AND($B755=O$1),LOOKUP(9.99999999999999E+307,$O$2:O754)+1,"")</f>
        <v>560</v>
      </c>
      <c r="P755" s="30">
        <f>IF(AND($B755=P$1),LOOKUP(9.99999999999999E+307,$P$2:P754)+1,"")</f>
        <v>560</v>
      </c>
      <c r="Q755" s="30">
        <f>IF(AND($B755=Q$1),LOOKUP(9.99999999999999E+307,$Q$2:Q754)+1,"")</f>
        <v>560</v>
      </c>
      <c r="R755" s="30">
        <f>IF(AND($B755=R$1),LOOKUP(9.99999999999999E+307,$R$2:R754)+1,"")</f>
        <v>560</v>
      </c>
      <c r="S755" s="314"/>
      <c r="T755" s="274"/>
      <c r="U755" s="274"/>
      <c r="Z755" s="258" t="str">
        <f t="shared" si="80"/>
        <v/>
      </c>
      <c r="AA755" s="258" t="str">
        <f t="shared" si="81"/>
        <v/>
      </c>
      <c r="AB755" s="259">
        <f t="shared" si="75"/>
        <v>0</v>
      </c>
      <c r="AC755" s="259">
        <f t="shared" si="76"/>
        <v>1807</v>
      </c>
      <c r="AD755" s="260" t="str">
        <f t="shared" si="77"/>
        <v/>
      </c>
      <c r="AE755" s="253" t="str">
        <f t="shared" si="78"/>
        <v>-</v>
      </c>
    </row>
    <row r="756" spans="1:31" ht="20.100000000000001" customHeight="1" x14ac:dyDescent="0.5">
      <c r="A756" s="30">
        <v>754</v>
      </c>
      <c r="B756" s="238"/>
      <c r="C756" s="261"/>
      <c r="D756" s="261"/>
      <c r="E756" s="270"/>
      <c r="F756" s="270"/>
      <c r="G756" s="257" t="str">
        <f t="shared" si="79"/>
        <v/>
      </c>
      <c r="H756" s="30" t="str">
        <f>IF(AND(S756=H$1),LOOKUP(9.99999999999999E+307,$H$2:H755)+1,"")</f>
        <v/>
      </c>
      <c r="I756" s="30">
        <f>IF(AND(B756=I$1),LOOKUP(9.99999999999999E+307,$I$2:I755)+1,"")</f>
        <v>561</v>
      </c>
      <c r="J756" s="30">
        <f>IF(AND(B756=J$1),LOOKUP(9.99999999999999E+307,$J$2:J755)+1,"")</f>
        <v>561</v>
      </c>
      <c r="K756" s="30">
        <f>IF(AND(B756=K$1),LOOKUP(9.99999999999999E+307,$K$2:K755)+1,"")</f>
        <v>561</v>
      </c>
      <c r="L756" s="30">
        <f>IF(AND(B756=L$1),LOOKUP(9.99999999999999E+307,$L$2:L755)+1,"")</f>
        <v>561</v>
      </c>
      <c r="M756" s="30">
        <f>IF(AND(B756=M$1),LOOKUP(9.99999999999999E+307,$M$2:M755)+1,"")</f>
        <v>561</v>
      </c>
      <c r="N756" s="30">
        <f>IF(AND($B756=N$1),LOOKUP(9.99999999999999E+307,$N$2:N755)+1,"")</f>
        <v>561</v>
      </c>
      <c r="O756" s="30">
        <f>IF(AND($B756=O$1),LOOKUP(9.99999999999999E+307,$O$2:O755)+1,"")</f>
        <v>561</v>
      </c>
      <c r="P756" s="30">
        <f>IF(AND($B756=P$1),LOOKUP(9.99999999999999E+307,$P$2:P755)+1,"")</f>
        <v>561</v>
      </c>
      <c r="Q756" s="30">
        <f>IF(AND($B756=Q$1),LOOKUP(9.99999999999999E+307,$Q$2:Q755)+1,"")</f>
        <v>561</v>
      </c>
      <c r="R756" s="30">
        <f>IF(AND($B756=R$1),LOOKUP(9.99999999999999E+307,$R$2:R755)+1,"")</f>
        <v>561</v>
      </c>
      <c r="S756" s="314"/>
      <c r="T756" s="274"/>
      <c r="U756" s="274"/>
      <c r="Z756" s="258" t="str">
        <f t="shared" si="80"/>
        <v/>
      </c>
      <c r="AA756" s="258" t="str">
        <f t="shared" si="81"/>
        <v/>
      </c>
      <c r="AB756" s="259">
        <f t="shared" si="75"/>
        <v>0</v>
      </c>
      <c r="AC756" s="259">
        <f t="shared" si="76"/>
        <v>1807</v>
      </c>
      <c r="AD756" s="260" t="str">
        <f t="shared" si="77"/>
        <v/>
      </c>
      <c r="AE756" s="253" t="str">
        <f t="shared" si="78"/>
        <v>-</v>
      </c>
    </row>
    <row r="757" spans="1:31" ht="20.100000000000001" customHeight="1" x14ac:dyDescent="0.5">
      <c r="A757" s="30">
        <v>755</v>
      </c>
      <c r="B757" s="238"/>
      <c r="C757" s="261"/>
      <c r="D757" s="261"/>
      <c r="E757" s="270"/>
      <c r="F757" s="270"/>
      <c r="G757" s="257" t="str">
        <f t="shared" si="79"/>
        <v/>
      </c>
      <c r="H757" s="30" t="str">
        <f>IF(AND(S757=H$1),LOOKUP(9.99999999999999E+307,$H$2:H756)+1,"")</f>
        <v/>
      </c>
      <c r="I757" s="30">
        <f>IF(AND(B757=I$1),LOOKUP(9.99999999999999E+307,$I$2:I756)+1,"")</f>
        <v>562</v>
      </c>
      <c r="J757" s="30">
        <f>IF(AND(B757=J$1),LOOKUP(9.99999999999999E+307,$J$2:J756)+1,"")</f>
        <v>562</v>
      </c>
      <c r="K757" s="30">
        <f>IF(AND(B757=K$1),LOOKUP(9.99999999999999E+307,$K$2:K756)+1,"")</f>
        <v>562</v>
      </c>
      <c r="L757" s="30">
        <f>IF(AND(B757=L$1),LOOKUP(9.99999999999999E+307,$L$2:L756)+1,"")</f>
        <v>562</v>
      </c>
      <c r="M757" s="30">
        <f>IF(AND(B757=M$1),LOOKUP(9.99999999999999E+307,$M$2:M756)+1,"")</f>
        <v>562</v>
      </c>
      <c r="N757" s="30">
        <f>IF(AND($B757=N$1),LOOKUP(9.99999999999999E+307,$N$2:N756)+1,"")</f>
        <v>562</v>
      </c>
      <c r="O757" s="30">
        <f>IF(AND($B757=O$1),LOOKUP(9.99999999999999E+307,$O$2:O756)+1,"")</f>
        <v>562</v>
      </c>
      <c r="P757" s="30">
        <f>IF(AND($B757=P$1),LOOKUP(9.99999999999999E+307,$P$2:P756)+1,"")</f>
        <v>562</v>
      </c>
      <c r="Q757" s="30">
        <f>IF(AND($B757=Q$1),LOOKUP(9.99999999999999E+307,$Q$2:Q756)+1,"")</f>
        <v>562</v>
      </c>
      <c r="R757" s="30">
        <f>IF(AND($B757=R$1),LOOKUP(9.99999999999999E+307,$R$2:R756)+1,"")</f>
        <v>562</v>
      </c>
      <c r="S757" s="314"/>
      <c r="T757" s="274"/>
      <c r="U757" s="274"/>
      <c r="Z757" s="258" t="str">
        <f t="shared" si="80"/>
        <v/>
      </c>
      <c r="AA757" s="258" t="str">
        <f t="shared" si="81"/>
        <v/>
      </c>
      <c r="AB757" s="259">
        <f t="shared" si="75"/>
        <v>0</v>
      </c>
      <c r="AC757" s="259">
        <f t="shared" si="76"/>
        <v>1807</v>
      </c>
      <c r="AD757" s="260" t="str">
        <f t="shared" si="77"/>
        <v/>
      </c>
      <c r="AE757" s="253" t="str">
        <f t="shared" si="78"/>
        <v>-</v>
      </c>
    </row>
    <row r="758" spans="1:31" ht="20.100000000000001" customHeight="1" x14ac:dyDescent="0.5">
      <c r="A758" s="30">
        <v>756</v>
      </c>
      <c r="B758" s="238"/>
      <c r="C758" s="261"/>
      <c r="D758" s="261"/>
      <c r="E758" s="270"/>
      <c r="F758" s="270"/>
      <c r="G758" s="257" t="str">
        <f t="shared" si="79"/>
        <v/>
      </c>
      <c r="H758" s="30" t="str">
        <f>IF(AND(S758=H$1),LOOKUP(9.99999999999999E+307,$H$2:H757)+1,"")</f>
        <v/>
      </c>
      <c r="I758" s="30">
        <f>IF(AND(B758=I$1),LOOKUP(9.99999999999999E+307,$I$2:I757)+1,"")</f>
        <v>563</v>
      </c>
      <c r="J758" s="30">
        <f>IF(AND(B758=J$1),LOOKUP(9.99999999999999E+307,$J$2:J757)+1,"")</f>
        <v>563</v>
      </c>
      <c r="K758" s="30">
        <f>IF(AND(B758=K$1),LOOKUP(9.99999999999999E+307,$K$2:K757)+1,"")</f>
        <v>563</v>
      </c>
      <c r="L758" s="30">
        <f>IF(AND(B758=L$1),LOOKUP(9.99999999999999E+307,$L$2:L757)+1,"")</f>
        <v>563</v>
      </c>
      <c r="M758" s="30">
        <f>IF(AND(B758=M$1),LOOKUP(9.99999999999999E+307,$M$2:M757)+1,"")</f>
        <v>563</v>
      </c>
      <c r="N758" s="30">
        <f>IF(AND($B758=N$1),LOOKUP(9.99999999999999E+307,$N$2:N757)+1,"")</f>
        <v>563</v>
      </c>
      <c r="O758" s="30">
        <f>IF(AND($B758=O$1),LOOKUP(9.99999999999999E+307,$O$2:O757)+1,"")</f>
        <v>563</v>
      </c>
      <c r="P758" s="30">
        <f>IF(AND($B758=P$1),LOOKUP(9.99999999999999E+307,$P$2:P757)+1,"")</f>
        <v>563</v>
      </c>
      <c r="Q758" s="30">
        <f>IF(AND($B758=Q$1),LOOKUP(9.99999999999999E+307,$Q$2:Q757)+1,"")</f>
        <v>563</v>
      </c>
      <c r="R758" s="30">
        <f>IF(AND($B758=R$1),LOOKUP(9.99999999999999E+307,$R$2:R757)+1,"")</f>
        <v>563</v>
      </c>
      <c r="S758" s="314"/>
      <c r="T758" s="274"/>
      <c r="U758" s="274"/>
      <c r="Z758" s="258" t="str">
        <f t="shared" si="80"/>
        <v/>
      </c>
      <c r="AA758" s="258" t="str">
        <f t="shared" si="81"/>
        <v/>
      </c>
      <c r="AB758" s="259">
        <f t="shared" si="75"/>
        <v>0</v>
      </c>
      <c r="AC758" s="259">
        <f t="shared" si="76"/>
        <v>1807</v>
      </c>
      <c r="AD758" s="260" t="str">
        <f t="shared" si="77"/>
        <v/>
      </c>
      <c r="AE758" s="253" t="str">
        <f t="shared" si="78"/>
        <v>-</v>
      </c>
    </row>
    <row r="759" spans="1:31" ht="20.100000000000001" customHeight="1" x14ac:dyDescent="0.5">
      <c r="A759" s="30">
        <v>757</v>
      </c>
      <c r="B759" s="238"/>
      <c r="C759" s="261"/>
      <c r="D759" s="262"/>
      <c r="E759" s="277"/>
      <c r="F759" s="277"/>
      <c r="G759" s="257" t="str">
        <f t="shared" si="79"/>
        <v/>
      </c>
      <c r="H759" s="30" t="str">
        <f>IF(AND(S759=H$1),LOOKUP(9.99999999999999E+307,$H$2:H758)+1,"")</f>
        <v/>
      </c>
      <c r="I759" s="30">
        <f>IF(AND(B759=I$1),LOOKUP(9.99999999999999E+307,$I$2:I758)+1,"")</f>
        <v>564</v>
      </c>
      <c r="J759" s="30">
        <f>IF(AND(B759=J$1),LOOKUP(9.99999999999999E+307,$J$2:J758)+1,"")</f>
        <v>564</v>
      </c>
      <c r="K759" s="30">
        <f>IF(AND(B759=K$1),LOOKUP(9.99999999999999E+307,$K$2:K758)+1,"")</f>
        <v>564</v>
      </c>
      <c r="L759" s="30">
        <f>IF(AND(B759=L$1),LOOKUP(9.99999999999999E+307,$L$2:L758)+1,"")</f>
        <v>564</v>
      </c>
      <c r="M759" s="30">
        <f>IF(AND(B759=M$1),LOOKUP(9.99999999999999E+307,$M$2:M758)+1,"")</f>
        <v>564</v>
      </c>
      <c r="N759" s="30">
        <f>IF(AND($B759=N$1),LOOKUP(9.99999999999999E+307,$N$2:N758)+1,"")</f>
        <v>564</v>
      </c>
      <c r="O759" s="30">
        <f>IF(AND($B759=O$1),LOOKUP(9.99999999999999E+307,$O$2:O758)+1,"")</f>
        <v>564</v>
      </c>
      <c r="P759" s="30">
        <f>IF(AND($B759=P$1),LOOKUP(9.99999999999999E+307,$P$2:P758)+1,"")</f>
        <v>564</v>
      </c>
      <c r="Q759" s="30">
        <f>IF(AND($B759=Q$1),LOOKUP(9.99999999999999E+307,$Q$2:Q758)+1,"")</f>
        <v>564</v>
      </c>
      <c r="R759" s="30">
        <f>IF(AND($B759=R$1),LOOKUP(9.99999999999999E+307,$R$2:R758)+1,"")</f>
        <v>564</v>
      </c>
      <c r="S759" s="314"/>
      <c r="T759" s="274"/>
      <c r="U759" s="274"/>
      <c r="Z759" s="258" t="str">
        <f t="shared" si="80"/>
        <v/>
      </c>
      <c r="AA759" s="258" t="str">
        <f t="shared" si="81"/>
        <v/>
      </c>
      <c r="AB759" s="259">
        <f t="shared" si="75"/>
        <v>0</v>
      </c>
      <c r="AC759" s="259">
        <f t="shared" si="76"/>
        <v>1807</v>
      </c>
      <c r="AD759" s="260" t="str">
        <f t="shared" si="77"/>
        <v/>
      </c>
      <c r="AE759" s="253" t="str">
        <f t="shared" si="78"/>
        <v>-</v>
      </c>
    </row>
    <row r="760" spans="1:31" ht="20.100000000000001" customHeight="1" x14ac:dyDescent="0.5">
      <c r="A760" s="30">
        <v>758</v>
      </c>
      <c r="B760" s="238"/>
      <c r="C760" s="261"/>
      <c r="D760" s="262"/>
      <c r="E760" s="263"/>
      <c r="F760" s="263"/>
      <c r="G760" s="257" t="str">
        <f t="shared" si="79"/>
        <v/>
      </c>
      <c r="H760" s="30" t="str">
        <f>IF(AND(S760=H$1),LOOKUP(9.99999999999999E+307,$H$2:H759)+1,"")</f>
        <v/>
      </c>
      <c r="I760" s="30">
        <f>IF(AND(B760=I$1),LOOKUP(9.99999999999999E+307,$I$2:I759)+1,"")</f>
        <v>565</v>
      </c>
      <c r="J760" s="30">
        <f>IF(AND(B760=J$1),LOOKUP(9.99999999999999E+307,$J$2:J759)+1,"")</f>
        <v>565</v>
      </c>
      <c r="K760" s="30">
        <f>IF(AND(B760=K$1),LOOKUP(9.99999999999999E+307,$K$2:K759)+1,"")</f>
        <v>565</v>
      </c>
      <c r="L760" s="30">
        <f>IF(AND(B760=L$1),LOOKUP(9.99999999999999E+307,$L$2:L759)+1,"")</f>
        <v>565</v>
      </c>
      <c r="M760" s="30">
        <f>IF(AND(B760=M$1),LOOKUP(9.99999999999999E+307,$M$2:M759)+1,"")</f>
        <v>565</v>
      </c>
      <c r="N760" s="30">
        <f>IF(AND($B760=N$1),LOOKUP(9.99999999999999E+307,$N$2:N759)+1,"")</f>
        <v>565</v>
      </c>
      <c r="O760" s="30">
        <f>IF(AND($B760=O$1),LOOKUP(9.99999999999999E+307,$O$2:O759)+1,"")</f>
        <v>565</v>
      </c>
      <c r="P760" s="30">
        <f>IF(AND($B760=P$1),LOOKUP(9.99999999999999E+307,$P$2:P759)+1,"")</f>
        <v>565</v>
      </c>
      <c r="Q760" s="30">
        <f>IF(AND($B760=Q$1),LOOKUP(9.99999999999999E+307,$Q$2:Q759)+1,"")</f>
        <v>565</v>
      </c>
      <c r="R760" s="30">
        <f>IF(AND($B760=R$1),LOOKUP(9.99999999999999E+307,$R$2:R759)+1,"")</f>
        <v>565</v>
      </c>
      <c r="S760" s="314"/>
      <c r="T760" s="274"/>
      <c r="U760" s="274"/>
      <c r="Z760" s="258" t="str">
        <f t="shared" si="80"/>
        <v/>
      </c>
      <c r="AA760" s="258" t="str">
        <f t="shared" si="81"/>
        <v/>
      </c>
      <c r="AB760" s="259">
        <f t="shared" si="75"/>
        <v>0</v>
      </c>
      <c r="AC760" s="259">
        <f t="shared" si="76"/>
        <v>1807</v>
      </c>
      <c r="AD760" s="260" t="str">
        <f t="shared" si="77"/>
        <v/>
      </c>
      <c r="AE760" s="253" t="str">
        <f t="shared" si="78"/>
        <v>-</v>
      </c>
    </row>
    <row r="761" spans="1:31" ht="20.100000000000001" customHeight="1" x14ac:dyDescent="0.5">
      <c r="A761" s="30">
        <v>759</v>
      </c>
      <c r="B761" s="238"/>
      <c r="C761" s="261"/>
      <c r="D761" s="262"/>
      <c r="E761" s="263"/>
      <c r="F761" s="263"/>
      <c r="G761" s="257" t="str">
        <f t="shared" si="79"/>
        <v/>
      </c>
      <c r="H761" s="30" t="str">
        <f>IF(AND(S761=H$1),LOOKUP(9.99999999999999E+307,$H$2:H760)+1,"")</f>
        <v/>
      </c>
      <c r="I761" s="30">
        <f>IF(AND(B761=I$1),LOOKUP(9.99999999999999E+307,$I$2:I760)+1,"")</f>
        <v>566</v>
      </c>
      <c r="J761" s="30">
        <f>IF(AND(B761=J$1),LOOKUP(9.99999999999999E+307,$J$2:J760)+1,"")</f>
        <v>566</v>
      </c>
      <c r="K761" s="30">
        <f>IF(AND(B761=K$1),LOOKUP(9.99999999999999E+307,$K$2:K760)+1,"")</f>
        <v>566</v>
      </c>
      <c r="L761" s="30">
        <f>IF(AND(B761=L$1),LOOKUP(9.99999999999999E+307,$L$2:L760)+1,"")</f>
        <v>566</v>
      </c>
      <c r="M761" s="30">
        <f>IF(AND(B761=M$1),LOOKUP(9.99999999999999E+307,$M$2:M760)+1,"")</f>
        <v>566</v>
      </c>
      <c r="N761" s="30">
        <f>IF(AND($B761=N$1),LOOKUP(9.99999999999999E+307,$N$2:N760)+1,"")</f>
        <v>566</v>
      </c>
      <c r="O761" s="30">
        <f>IF(AND($B761=O$1),LOOKUP(9.99999999999999E+307,$O$2:O760)+1,"")</f>
        <v>566</v>
      </c>
      <c r="P761" s="30">
        <f>IF(AND($B761=P$1),LOOKUP(9.99999999999999E+307,$P$2:P760)+1,"")</f>
        <v>566</v>
      </c>
      <c r="Q761" s="30">
        <f>IF(AND($B761=Q$1),LOOKUP(9.99999999999999E+307,$Q$2:Q760)+1,"")</f>
        <v>566</v>
      </c>
      <c r="R761" s="30">
        <f>IF(AND($B761=R$1),LOOKUP(9.99999999999999E+307,$R$2:R760)+1,"")</f>
        <v>566</v>
      </c>
      <c r="S761" s="314"/>
      <c r="T761" s="274"/>
      <c r="U761" s="274"/>
      <c r="Z761" s="258" t="str">
        <f t="shared" si="80"/>
        <v/>
      </c>
      <c r="AA761" s="258" t="str">
        <f t="shared" si="81"/>
        <v/>
      </c>
      <c r="AB761" s="259">
        <f t="shared" si="75"/>
        <v>0</v>
      </c>
      <c r="AC761" s="259">
        <f t="shared" si="76"/>
        <v>1807</v>
      </c>
      <c r="AD761" s="260" t="str">
        <f t="shared" si="77"/>
        <v/>
      </c>
      <c r="AE761" s="253" t="str">
        <f t="shared" si="78"/>
        <v>-</v>
      </c>
    </row>
    <row r="762" spans="1:31" ht="20.100000000000001" customHeight="1" x14ac:dyDescent="0.5">
      <c r="A762" s="30">
        <v>760</v>
      </c>
      <c r="B762" s="238"/>
      <c r="C762" s="261"/>
      <c r="D762" s="262"/>
      <c r="E762" s="263"/>
      <c r="F762" s="263"/>
      <c r="G762" s="257" t="str">
        <f t="shared" si="79"/>
        <v/>
      </c>
      <c r="H762" s="30" t="str">
        <f>IF(AND(S762=H$1),LOOKUP(9.99999999999999E+307,$H$2:H761)+1,"")</f>
        <v/>
      </c>
      <c r="I762" s="30">
        <f>IF(AND(B762=I$1),LOOKUP(9.99999999999999E+307,$I$2:I761)+1,"")</f>
        <v>567</v>
      </c>
      <c r="J762" s="30">
        <f>IF(AND(B762=J$1),LOOKUP(9.99999999999999E+307,$J$2:J761)+1,"")</f>
        <v>567</v>
      </c>
      <c r="K762" s="30">
        <f>IF(AND(B762=K$1),LOOKUP(9.99999999999999E+307,$K$2:K761)+1,"")</f>
        <v>567</v>
      </c>
      <c r="L762" s="30">
        <f>IF(AND(B762=L$1),LOOKUP(9.99999999999999E+307,$L$2:L761)+1,"")</f>
        <v>567</v>
      </c>
      <c r="M762" s="30">
        <f>IF(AND(B762=M$1),LOOKUP(9.99999999999999E+307,$M$2:M761)+1,"")</f>
        <v>567</v>
      </c>
      <c r="N762" s="30">
        <f>IF(AND($B762=N$1),LOOKUP(9.99999999999999E+307,$N$2:N761)+1,"")</f>
        <v>567</v>
      </c>
      <c r="O762" s="30">
        <f>IF(AND($B762=O$1),LOOKUP(9.99999999999999E+307,$O$2:O761)+1,"")</f>
        <v>567</v>
      </c>
      <c r="P762" s="30">
        <f>IF(AND($B762=P$1),LOOKUP(9.99999999999999E+307,$P$2:P761)+1,"")</f>
        <v>567</v>
      </c>
      <c r="Q762" s="30">
        <f>IF(AND($B762=Q$1),LOOKUP(9.99999999999999E+307,$Q$2:Q761)+1,"")</f>
        <v>567</v>
      </c>
      <c r="R762" s="30">
        <f>IF(AND($B762=R$1),LOOKUP(9.99999999999999E+307,$R$2:R761)+1,"")</f>
        <v>567</v>
      </c>
      <c r="S762" s="314"/>
      <c r="T762" s="274"/>
      <c r="U762" s="274"/>
      <c r="Z762" s="258" t="str">
        <f t="shared" si="80"/>
        <v/>
      </c>
      <c r="AA762" s="258" t="str">
        <f t="shared" si="81"/>
        <v/>
      </c>
      <c r="AB762" s="259">
        <f t="shared" si="75"/>
        <v>0</v>
      </c>
      <c r="AC762" s="259">
        <f t="shared" si="76"/>
        <v>1807</v>
      </c>
      <c r="AD762" s="260" t="str">
        <f t="shared" si="77"/>
        <v/>
      </c>
      <c r="AE762" s="253" t="str">
        <f t="shared" si="78"/>
        <v>-</v>
      </c>
    </row>
    <row r="763" spans="1:31" ht="20.100000000000001" customHeight="1" x14ac:dyDescent="0.5">
      <c r="A763" s="30">
        <v>761</v>
      </c>
      <c r="B763" s="238"/>
      <c r="C763" s="261"/>
      <c r="D763" s="262"/>
      <c r="E763" s="263"/>
      <c r="F763" s="263"/>
      <c r="G763" s="257" t="str">
        <f t="shared" si="79"/>
        <v/>
      </c>
      <c r="H763" s="30" t="str">
        <f>IF(AND(S763=H$1),LOOKUP(9.99999999999999E+307,$H$2:H762)+1,"")</f>
        <v/>
      </c>
      <c r="I763" s="30">
        <f>IF(AND(B763=I$1),LOOKUP(9.99999999999999E+307,$I$2:I762)+1,"")</f>
        <v>568</v>
      </c>
      <c r="J763" s="30">
        <f>IF(AND(B763=J$1),LOOKUP(9.99999999999999E+307,$J$2:J762)+1,"")</f>
        <v>568</v>
      </c>
      <c r="K763" s="30">
        <f>IF(AND(B763=K$1),LOOKUP(9.99999999999999E+307,$K$2:K762)+1,"")</f>
        <v>568</v>
      </c>
      <c r="L763" s="30">
        <f>IF(AND(B763=L$1),LOOKUP(9.99999999999999E+307,$L$2:L762)+1,"")</f>
        <v>568</v>
      </c>
      <c r="M763" s="30">
        <f>IF(AND(B763=M$1),LOOKUP(9.99999999999999E+307,$M$2:M762)+1,"")</f>
        <v>568</v>
      </c>
      <c r="N763" s="30">
        <f>IF(AND($B763=N$1),LOOKUP(9.99999999999999E+307,$N$2:N762)+1,"")</f>
        <v>568</v>
      </c>
      <c r="O763" s="30">
        <f>IF(AND($B763=O$1),LOOKUP(9.99999999999999E+307,$O$2:O762)+1,"")</f>
        <v>568</v>
      </c>
      <c r="P763" s="30">
        <f>IF(AND($B763=P$1),LOOKUP(9.99999999999999E+307,$P$2:P762)+1,"")</f>
        <v>568</v>
      </c>
      <c r="Q763" s="30">
        <f>IF(AND($B763=Q$1),LOOKUP(9.99999999999999E+307,$Q$2:Q762)+1,"")</f>
        <v>568</v>
      </c>
      <c r="R763" s="30">
        <f>IF(AND($B763=R$1),LOOKUP(9.99999999999999E+307,$R$2:R762)+1,"")</f>
        <v>568</v>
      </c>
      <c r="S763" s="314"/>
      <c r="T763" s="274"/>
      <c r="U763" s="274"/>
      <c r="Z763" s="258" t="str">
        <f t="shared" si="80"/>
        <v/>
      </c>
      <c r="AA763" s="258" t="str">
        <f t="shared" si="81"/>
        <v/>
      </c>
      <c r="AB763" s="259">
        <f t="shared" si="75"/>
        <v>0</v>
      </c>
      <c r="AC763" s="259">
        <f t="shared" si="76"/>
        <v>1807</v>
      </c>
      <c r="AD763" s="260" t="str">
        <f t="shared" si="77"/>
        <v/>
      </c>
      <c r="AE763" s="253" t="str">
        <f t="shared" si="78"/>
        <v>-</v>
      </c>
    </row>
    <row r="764" spans="1:31" ht="20.100000000000001" customHeight="1" x14ac:dyDescent="0.5">
      <c r="A764" s="30">
        <v>762</v>
      </c>
      <c r="B764" s="238"/>
      <c r="C764" s="261"/>
      <c r="D764" s="278"/>
      <c r="E764" s="263"/>
      <c r="F764" s="263"/>
      <c r="G764" s="257" t="str">
        <f t="shared" si="79"/>
        <v/>
      </c>
      <c r="H764" s="30" t="str">
        <f>IF(AND(S764=H$1),LOOKUP(9.99999999999999E+307,$H$2:H763)+1,"")</f>
        <v/>
      </c>
      <c r="I764" s="30">
        <f>IF(AND(B764=I$1),LOOKUP(9.99999999999999E+307,$I$2:I763)+1,"")</f>
        <v>569</v>
      </c>
      <c r="J764" s="30">
        <f>IF(AND(B764=J$1),LOOKUP(9.99999999999999E+307,$J$2:J763)+1,"")</f>
        <v>569</v>
      </c>
      <c r="K764" s="30">
        <f>IF(AND(B764=K$1),LOOKUP(9.99999999999999E+307,$K$2:K763)+1,"")</f>
        <v>569</v>
      </c>
      <c r="L764" s="30">
        <f>IF(AND(B764=L$1),LOOKUP(9.99999999999999E+307,$L$2:L763)+1,"")</f>
        <v>569</v>
      </c>
      <c r="M764" s="30">
        <f>IF(AND(B764=M$1),LOOKUP(9.99999999999999E+307,$M$2:M763)+1,"")</f>
        <v>569</v>
      </c>
      <c r="N764" s="30">
        <f>IF(AND($B764=N$1),LOOKUP(9.99999999999999E+307,$N$2:N763)+1,"")</f>
        <v>569</v>
      </c>
      <c r="O764" s="30">
        <f>IF(AND($B764=O$1),LOOKUP(9.99999999999999E+307,$O$2:O763)+1,"")</f>
        <v>569</v>
      </c>
      <c r="P764" s="30">
        <f>IF(AND($B764=P$1),LOOKUP(9.99999999999999E+307,$P$2:P763)+1,"")</f>
        <v>569</v>
      </c>
      <c r="Q764" s="30">
        <f>IF(AND($B764=Q$1),LOOKUP(9.99999999999999E+307,$Q$2:Q763)+1,"")</f>
        <v>569</v>
      </c>
      <c r="R764" s="30">
        <f>IF(AND($B764=R$1),LOOKUP(9.99999999999999E+307,$R$2:R763)+1,"")</f>
        <v>569</v>
      </c>
      <c r="S764" s="314"/>
      <c r="T764" s="274"/>
      <c r="U764" s="274"/>
      <c r="Z764" s="258" t="str">
        <f t="shared" si="80"/>
        <v/>
      </c>
      <c r="AA764" s="258" t="str">
        <f t="shared" si="81"/>
        <v/>
      </c>
      <c r="AB764" s="259">
        <f t="shared" si="75"/>
        <v>0</v>
      </c>
      <c r="AC764" s="259">
        <f t="shared" si="76"/>
        <v>1807</v>
      </c>
      <c r="AD764" s="260" t="str">
        <f t="shared" si="77"/>
        <v/>
      </c>
      <c r="AE764" s="253" t="str">
        <f t="shared" si="78"/>
        <v>-</v>
      </c>
    </row>
    <row r="765" spans="1:31" ht="20.100000000000001" customHeight="1" x14ac:dyDescent="0.5">
      <c r="A765" s="30">
        <v>763</v>
      </c>
      <c r="B765" s="238"/>
      <c r="C765" s="261"/>
      <c r="D765" s="278"/>
      <c r="E765" s="263"/>
      <c r="F765" s="263"/>
      <c r="G765" s="257" t="str">
        <f t="shared" si="79"/>
        <v/>
      </c>
      <c r="H765" s="30" t="str">
        <f>IF(AND(S765=H$1),LOOKUP(9.99999999999999E+307,$H$2:H764)+1,"")</f>
        <v/>
      </c>
      <c r="I765" s="30">
        <f>IF(AND(B765=I$1),LOOKUP(9.99999999999999E+307,$I$2:I764)+1,"")</f>
        <v>570</v>
      </c>
      <c r="J765" s="30">
        <f>IF(AND(B765=J$1),LOOKUP(9.99999999999999E+307,$J$2:J764)+1,"")</f>
        <v>570</v>
      </c>
      <c r="K765" s="30">
        <f>IF(AND(B765=K$1),LOOKUP(9.99999999999999E+307,$K$2:K764)+1,"")</f>
        <v>570</v>
      </c>
      <c r="L765" s="30">
        <f>IF(AND(B765=L$1),LOOKUP(9.99999999999999E+307,$L$2:L764)+1,"")</f>
        <v>570</v>
      </c>
      <c r="M765" s="30">
        <f>IF(AND(B765=M$1),LOOKUP(9.99999999999999E+307,$M$2:M764)+1,"")</f>
        <v>570</v>
      </c>
      <c r="N765" s="30">
        <f>IF(AND($B765=N$1),LOOKUP(9.99999999999999E+307,$N$2:N764)+1,"")</f>
        <v>570</v>
      </c>
      <c r="O765" s="30">
        <f>IF(AND($B765=O$1),LOOKUP(9.99999999999999E+307,$O$2:O764)+1,"")</f>
        <v>570</v>
      </c>
      <c r="P765" s="30">
        <f>IF(AND($B765=P$1),LOOKUP(9.99999999999999E+307,$P$2:P764)+1,"")</f>
        <v>570</v>
      </c>
      <c r="Q765" s="30">
        <f>IF(AND($B765=Q$1),LOOKUP(9.99999999999999E+307,$Q$2:Q764)+1,"")</f>
        <v>570</v>
      </c>
      <c r="R765" s="30">
        <f>IF(AND($B765=R$1),LOOKUP(9.99999999999999E+307,$R$2:R764)+1,"")</f>
        <v>570</v>
      </c>
      <c r="S765" s="314"/>
      <c r="T765" s="274"/>
      <c r="U765" s="274"/>
      <c r="Z765" s="258" t="str">
        <f t="shared" si="80"/>
        <v/>
      </c>
      <c r="AA765" s="258" t="str">
        <f t="shared" si="81"/>
        <v/>
      </c>
      <c r="AB765" s="259">
        <f t="shared" si="75"/>
        <v>0</v>
      </c>
      <c r="AC765" s="259">
        <f t="shared" si="76"/>
        <v>1807</v>
      </c>
      <c r="AD765" s="260" t="str">
        <f t="shared" si="77"/>
        <v/>
      </c>
      <c r="AE765" s="253" t="str">
        <f t="shared" si="78"/>
        <v>-</v>
      </c>
    </row>
    <row r="766" spans="1:31" ht="20.100000000000001" customHeight="1" x14ac:dyDescent="0.5">
      <c r="A766" s="30">
        <v>764</v>
      </c>
      <c r="B766" s="238"/>
      <c r="C766" s="261"/>
      <c r="D766" s="262"/>
      <c r="E766" s="277"/>
      <c r="F766" s="277"/>
      <c r="G766" s="257" t="str">
        <f t="shared" si="79"/>
        <v/>
      </c>
      <c r="H766" s="30" t="str">
        <f>IF(AND(S766=H$1),LOOKUP(9.99999999999999E+307,$H$2:H765)+1,"")</f>
        <v/>
      </c>
      <c r="I766" s="30">
        <f>IF(AND(B766=I$1),LOOKUP(9.99999999999999E+307,$I$2:I765)+1,"")</f>
        <v>571</v>
      </c>
      <c r="J766" s="30">
        <f>IF(AND(B766=J$1),LOOKUP(9.99999999999999E+307,$J$2:J765)+1,"")</f>
        <v>571</v>
      </c>
      <c r="K766" s="30">
        <f>IF(AND(B766=K$1),LOOKUP(9.99999999999999E+307,$K$2:K765)+1,"")</f>
        <v>571</v>
      </c>
      <c r="L766" s="30">
        <f>IF(AND(B766=L$1),LOOKUP(9.99999999999999E+307,$L$2:L765)+1,"")</f>
        <v>571</v>
      </c>
      <c r="M766" s="30">
        <f>IF(AND(B766=M$1),LOOKUP(9.99999999999999E+307,$M$2:M765)+1,"")</f>
        <v>571</v>
      </c>
      <c r="N766" s="30">
        <f>IF(AND($B766=N$1),LOOKUP(9.99999999999999E+307,$N$2:N765)+1,"")</f>
        <v>571</v>
      </c>
      <c r="O766" s="30">
        <f>IF(AND($B766=O$1),LOOKUP(9.99999999999999E+307,$O$2:O765)+1,"")</f>
        <v>571</v>
      </c>
      <c r="P766" s="30">
        <f>IF(AND($B766=P$1),LOOKUP(9.99999999999999E+307,$P$2:P765)+1,"")</f>
        <v>571</v>
      </c>
      <c r="Q766" s="30">
        <f>IF(AND($B766=Q$1),LOOKUP(9.99999999999999E+307,$Q$2:Q765)+1,"")</f>
        <v>571</v>
      </c>
      <c r="R766" s="30">
        <f>IF(AND($B766=R$1),LOOKUP(9.99999999999999E+307,$R$2:R765)+1,"")</f>
        <v>571</v>
      </c>
      <c r="S766" s="314"/>
      <c r="T766" s="274"/>
      <c r="U766" s="274"/>
      <c r="Z766" s="258" t="str">
        <f t="shared" si="80"/>
        <v/>
      </c>
      <c r="AA766" s="258" t="str">
        <f t="shared" si="81"/>
        <v/>
      </c>
      <c r="AB766" s="259">
        <f t="shared" si="75"/>
        <v>0</v>
      </c>
      <c r="AC766" s="259">
        <f t="shared" si="76"/>
        <v>1807</v>
      </c>
      <c r="AD766" s="260" t="str">
        <f t="shared" si="77"/>
        <v/>
      </c>
      <c r="AE766" s="253" t="str">
        <f t="shared" si="78"/>
        <v>-</v>
      </c>
    </row>
    <row r="767" spans="1:31" ht="20.100000000000001" customHeight="1" x14ac:dyDescent="0.5">
      <c r="A767" s="30">
        <v>765</v>
      </c>
      <c r="B767" s="238"/>
      <c r="C767" s="261"/>
      <c r="D767" s="262"/>
      <c r="E767" s="277"/>
      <c r="F767" s="277"/>
      <c r="G767" s="257" t="str">
        <f t="shared" si="79"/>
        <v/>
      </c>
      <c r="H767" s="30" t="str">
        <f>IF(AND(S767=H$1),LOOKUP(9.99999999999999E+307,$H$2:H766)+1,"")</f>
        <v/>
      </c>
      <c r="I767" s="30">
        <f>IF(AND(B767=I$1),LOOKUP(9.99999999999999E+307,$I$2:I766)+1,"")</f>
        <v>572</v>
      </c>
      <c r="J767" s="30">
        <f>IF(AND(B767=J$1),LOOKUP(9.99999999999999E+307,$J$2:J766)+1,"")</f>
        <v>572</v>
      </c>
      <c r="K767" s="30">
        <f>IF(AND(B767=K$1),LOOKUP(9.99999999999999E+307,$K$2:K766)+1,"")</f>
        <v>572</v>
      </c>
      <c r="L767" s="30">
        <f>IF(AND(B767=L$1),LOOKUP(9.99999999999999E+307,$L$2:L766)+1,"")</f>
        <v>572</v>
      </c>
      <c r="M767" s="30">
        <f>IF(AND(B767=M$1),LOOKUP(9.99999999999999E+307,$M$2:M766)+1,"")</f>
        <v>572</v>
      </c>
      <c r="N767" s="30">
        <f>IF(AND($B767=N$1),LOOKUP(9.99999999999999E+307,$N$2:N766)+1,"")</f>
        <v>572</v>
      </c>
      <c r="O767" s="30">
        <f>IF(AND($B767=O$1),LOOKUP(9.99999999999999E+307,$O$2:O766)+1,"")</f>
        <v>572</v>
      </c>
      <c r="P767" s="30">
        <f>IF(AND($B767=P$1),LOOKUP(9.99999999999999E+307,$P$2:P766)+1,"")</f>
        <v>572</v>
      </c>
      <c r="Q767" s="30">
        <f>IF(AND($B767=Q$1),LOOKUP(9.99999999999999E+307,$Q$2:Q766)+1,"")</f>
        <v>572</v>
      </c>
      <c r="R767" s="30">
        <f>IF(AND($B767=R$1),LOOKUP(9.99999999999999E+307,$R$2:R766)+1,"")</f>
        <v>572</v>
      </c>
      <c r="S767" s="314"/>
      <c r="T767" s="274"/>
      <c r="U767" s="274"/>
      <c r="Z767" s="258" t="str">
        <f t="shared" si="80"/>
        <v/>
      </c>
      <c r="AA767" s="258" t="str">
        <f t="shared" si="81"/>
        <v/>
      </c>
      <c r="AB767" s="259">
        <f t="shared" si="75"/>
        <v>0</v>
      </c>
      <c r="AC767" s="259">
        <f t="shared" si="76"/>
        <v>1807</v>
      </c>
      <c r="AD767" s="260" t="str">
        <f t="shared" si="77"/>
        <v/>
      </c>
      <c r="AE767" s="253" t="str">
        <f t="shared" si="78"/>
        <v>-</v>
      </c>
    </row>
    <row r="768" spans="1:31" ht="20.100000000000001" customHeight="1" x14ac:dyDescent="0.5">
      <c r="A768" s="30">
        <v>766</v>
      </c>
      <c r="B768" s="238"/>
      <c r="C768" s="261"/>
      <c r="D768" s="262"/>
      <c r="E768" s="277"/>
      <c r="F768" s="277"/>
      <c r="G768" s="257" t="str">
        <f t="shared" si="79"/>
        <v/>
      </c>
      <c r="H768" s="30" t="str">
        <f>IF(AND(S768=H$1),LOOKUP(9.99999999999999E+307,$H$2:H767)+1,"")</f>
        <v/>
      </c>
      <c r="I768" s="30">
        <f>IF(AND(B768=I$1),LOOKUP(9.99999999999999E+307,$I$2:I767)+1,"")</f>
        <v>573</v>
      </c>
      <c r="J768" s="30">
        <f>IF(AND(B768=J$1),LOOKUP(9.99999999999999E+307,$J$2:J767)+1,"")</f>
        <v>573</v>
      </c>
      <c r="K768" s="30">
        <f>IF(AND(B768=K$1),LOOKUP(9.99999999999999E+307,$K$2:K767)+1,"")</f>
        <v>573</v>
      </c>
      <c r="L768" s="30">
        <f>IF(AND(B768=L$1),LOOKUP(9.99999999999999E+307,$L$2:L767)+1,"")</f>
        <v>573</v>
      </c>
      <c r="M768" s="30">
        <f>IF(AND(B768=M$1),LOOKUP(9.99999999999999E+307,$M$2:M767)+1,"")</f>
        <v>573</v>
      </c>
      <c r="N768" s="30">
        <f>IF(AND($B768=N$1),LOOKUP(9.99999999999999E+307,$N$2:N767)+1,"")</f>
        <v>573</v>
      </c>
      <c r="O768" s="30">
        <f>IF(AND($B768=O$1),LOOKUP(9.99999999999999E+307,$O$2:O767)+1,"")</f>
        <v>573</v>
      </c>
      <c r="P768" s="30">
        <f>IF(AND($B768=P$1),LOOKUP(9.99999999999999E+307,$P$2:P767)+1,"")</f>
        <v>573</v>
      </c>
      <c r="Q768" s="30">
        <f>IF(AND($B768=Q$1),LOOKUP(9.99999999999999E+307,$Q$2:Q767)+1,"")</f>
        <v>573</v>
      </c>
      <c r="R768" s="30">
        <f>IF(AND($B768=R$1),LOOKUP(9.99999999999999E+307,$R$2:R767)+1,"")</f>
        <v>573</v>
      </c>
      <c r="S768" s="314"/>
      <c r="T768" s="274"/>
      <c r="U768" s="274"/>
      <c r="Z768" s="258" t="str">
        <f t="shared" si="80"/>
        <v/>
      </c>
      <c r="AA768" s="258" t="str">
        <f t="shared" si="81"/>
        <v/>
      </c>
      <c r="AB768" s="259">
        <f t="shared" si="75"/>
        <v>0</v>
      </c>
      <c r="AC768" s="259">
        <f t="shared" si="76"/>
        <v>1807</v>
      </c>
      <c r="AD768" s="260" t="str">
        <f t="shared" si="77"/>
        <v/>
      </c>
      <c r="AE768" s="253" t="str">
        <f t="shared" si="78"/>
        <v>-</v>
      </c>
    </row>
    <row r="769" spans="1:31" ht="20.100000000000001" customHeight="1" x14ac:dyDescent="0.5">
      <c r="A769" s="30">
        <v>767</v>
      </c>
      <c r="B769" s="238"/>
      <c r="C769" s="261"/>
      <c r="D769" s="262"/>
      <c r="E769" s="277"/>
      <c r="F769" s="277"/>
      <c r="G769" s="257" t="str">
        <f t="shared" si="79"/>
        <v/>
      </c>
      <c r="H769" s="30" t="str">
        <f>IF(AND(S769=H$1),LOOKUP(9.99999999999999E+307,$H$2:H768)+1,"")</f>
        <v/>
      </c>
      <c r="I769" s="30">
        <f>IF(AND(B769=I$1),LOOKUP(9.99999999999999E+307,$I$2:I768)+1,"")</f>
        <v>574</v>
      </c>
      <c r="J769" s="30">
        <f>IF(AND(B769=J$1),LOOKUP(9.99999999999999E+307,$J$2:J768)+1,"")</f>
        <v>574</v>
      </c>
      <c r="K769" s="30">
        <f>IF(AND(B769=K$1),LOOKUP(9.99999999999999E+307,$K$2:K768)+1,"")</f>
        <v>574</v>
      </c>
      <c r="L769" s="30">
        <f>IF(AND(B769=L$1),LOOKUP(9.99999999999999E+307,$L$2:L768)+1,"")</f>
        <v>574</v>
      </c>
      <c r="M769" s="30">
        <f>IF(AND(B769=M$1),LOOKUP(9.99999999999999E+307,$M$2:M768)+1,"")</f>
        <v>574</v>
      </c>
      <c r="N769" s="30">
        <f>IF(AND($B769=N$1),LOOKUP(9.99999999999999E+307,$N$2:N768)+1,"")</f>
        <v>574</v>
      </c>
      <c r="O769" s="30">
        <f>IF(AND($B769=O$1),LOOKUP(9.99999999999999E+307,$O$2:O768)+1,"")</f>
        <v>574</v>
      </c>
      <c r="P769" s="30">
        <f>IF(AND($B769=P$1),LOOKUP(9.99999999999999E+307,$P$2:P768)+1,"")</f>
        <v>574</v>
      </c>
      <c r="Q769" s="30">
        <f>IF(AND($B769=Q$1),LOOKUP(9.99999999999999E+307,$Q$2:Q768)+1,"")</f>
        <v>574</v>
      </c>
      <c r="R769" s="30">
        <f>IF(AND($B769=R$1),LOOKUP(9.99999999999999E+307,$R$2:R768)+1,"")</f>
        <v>574</v>
      </c>
      <c r="S769" s="314"/>
      <c r="T769" s="274"/>
      <c r="U769" s="274"/>
      <c r="Z769" s="258" t="str">
        <f t="shared" si="80"/>
        <v/>
      </c>
      <c r="AA769" s="258" t="str">
        <f t="shared" si="81"/>
        <v/>
      </c>
      <c r="AB769" s="259">
        <f t="shared" si="75"/>
        <v>0</v>
      </c>
      <c r="AC769" s="259">
        <f t="shared" si="76"/>
        <v>1807</v>
      </c>
      <c r="AD769" s="260" t="str">
        <f t="shared" si="77"/>
        <v/>
      </c>
      <c r="AE769" s="253" t="str">
        <f t="shared" si="78"/>
        <v>-</v>
      </c>
    </row>
    <row r="770" spans="1:31" ht="20.100000000000001" customHeight="1" x14ac:dyDescent="0.5">
      <c r="A770" s="30">
        <v>768</v>
      </c>
      <c r="B770" s="238"/>
      <c r="C770" s="261"/>
      <c r="D770" s="262"/>
      <c r="E770" s="277"/>
      <c r="F770" s="277"/>
      <c r="G770" s="257" t="str">
        <f t="shared" si="79"/>
        <v/>
      </c>
      <c r="H770" s="30" t="str">
        <f>IF(AND(S770=H$1),LOOKUP(9.99999999999999E+307,$H$2:H769)+1,"")</f>
        <v/>
      </c>
      <c r="I770" s="30">
        <f>IF(AND(B770=I$1),LOOKUP(9.99999999999999E+307,$I$2:I769)+1,"")</f>
        <v>575</v>
      </c>
      <c r="J770" s="30">
        <f>IF(AND(B770=J$1),LOOKUP(9.99999999999999E+307,$J$2:J769)+1,"")</f>
        <v>575</v>
      </c>
      <c r="K770" s="30">
        <f>IF(AND(B770=K$1),LOOKUP(9.99999999999999E+307,$K$2:K769)+1,"")</f>
        <v>575</v>
      </c>
      <c r="L770" s="30">
        <f>IF(AND(B770=L$1),LOOKUP(9.99999999999999E+307,$L$2:L769)+1,"")</f>
        <v>575</v>
      </c>
      <c r="M770" s="30">
        <f>IF(AND(B770=M$1),LOOKUP(9.99999999999999E+307,$M$2:M769)+1,"")</f>
        <v>575</v>
      </c>
      <c r="N770" s="30">
        <f>IF(AND($B770=N$1),LOOKUP(9.99999999999999E+307,$N$2:N769)+1,"")</f>
        <v>575</v>
      </c>
      <c r="O770" s="30">
        <f>IF(AND($B770=O$1),LOOKUP(9.99999999999999E+307,$O$2:O769)+1,"")</f>
        <v>575</v>
      </c>
      <c r="P770" s="30">
        <f>IF(AND($B770=P$1),LOOKUP(9.99999999999999E+307,$P$2:P769)+1,"")</f>
        <v>575</v>
      </c>
      <c r="Q770" s="30">
        <f>IF(AND($B770=Q$1),LOOKUP(9.99999999999999E+307,$Q$2:Q769)+1,"")</f>
        <v>575</v>
      </c>
      <c r="R770" s="30">
        <f>IF(AND($B770=R$1),LOOKUP(9.99999999999999E+307,$R$2:R769)+1,"")</f>
        <v>575</v>
      </c>
      <c r="S770" s="314"/>
      <c r="T770" s="274"/>
      <c r="U770" s="274"/>
      <c r="Z770" s="258" t="str">
        <f t="shared" si="80"/>
        <v/>
      </c>
      <c r="AA770" s="258" t="str">
        <f t="shared" si="81"/>
        <v/>
      </c>
      <c r="AB770" s="259">
        <f t="shared" si="75"/>
        <v>0</v>
      </c>
      <c r="AC770" s="259">
        <f t="shared" si="76"/>
        <v>1807</v>
      </c>
      <c r="AD770" s="260" t="str">
        <f t="shared" si="77"/>
        <v/>
      </c>
      <c r="AE770" s="253" t="str">
        <f t="shared" si="78"/>
        <v>-</v>
      </c>
    </row>
    <row r="771" spans="1:31" ht="20.100000000000001" customHeight="1" x14ac:dyDescent="0.5">
      <c r="A771" s="30">
        <v>769</v>
      </c>
      <c r="B771" s="238"/>
      <c r="C771" s="261"/>
      <c r="D771" s="262"/>
      <c r="E771" s="277"/>
      <c r="F771" s="277"/>
      <c r="G771" s="257" t="str">
        <f t="shared" si="79"/>
        <v/>
      </c>
      <c r="H771" s="30" t="str">
        <f>IF(AND(S771=H$1),LOOKUP(9.99999999999999E+307,$H$2:H770)+1,"")</f>
        <v/>
      </c>
      <c r="I771" s="30">
        <f>IF(AND(B771=I$1),LOOKUP(9.99999999999999E+307,$I$2:I770)+1,"")</f>
        <v>576</v>
      </c>
      <c r="J771" s="30">
        <f>IF(AND(B771=J$1),LOOKUP(9.99999999999999E+307,$J$2:J770)+1,"")</f>
        <v>576</v>
      </c>
      <c r="K771" s="30">
        <f>IF(AND(B771=K$1),LOOKUP(9.99999999999999E+307,$K$2:K770)+1,"")</f>
        <v>576</v>
      </c>
      <c r="L771" s="30">
        <f>IF(AND(B771=L$1),LOOKUP(9.99999999999999E+307,$L$2:L770)+1,"")</f>
        <v>576</v>
      </c>
      <c r="M771" s="30">
        <f>IF(AND(B771=M$1),LOOKUP(9.99999999999999E+307,$M$2:M770)+1,"")</f>
        <v>576</v>
      </c>
      <c r="N771" s="30">
        <f>IF(AND($B771=N$1),LOOKUP(9.99999999999999E+307,$N$2:N770)+1,"")</f>
        <v>576</v>
      </c>
      <c r="O771" s="30">
        <f>IF(AND($B771=O$1),LOOKUP(9.99999999999999E+307,$O$2:O770)+1,"")</f>
        <v>576</v>
      </c>
      <c r="P771" s="30">
        <f>IF(AND($B771=P$1),LOOKUP(9.99999999999999E+307,$P$2:P770)+1,"")</f>
        <v>576</v>
      </c>
      <c r="Q771" s="30">
        <f>IF(AND($B771=Q$1),LOOKUP(9.99999999999999E+307,$Q$2:Q770)+1,"")</f>
        <v>576</v>
      </c>
      <c r="R771" s="30">
        <f>IF(AND($B771=R$1),LOOKUP(9.99999999999999E+307,$R$2:R770)+1,"")</f>
        <v>576</v>
      </c>
      <c r="S771" s="314"/>
      <c r="T771" s="274"/>
      <c r="U771" s="274"/>
      <c r="Z771" s="258" t="str">
        <f t="shared" si="80"/>
        <v/>
      </c>
      <c r="AA771" s="258" t="str">
        <f t="shared" si="81"/>
        <v/>
      </c>
      <c r="AB771" s="259">
        <f t="shared" ref="AB771:AB834" si="82">COUNTIF($C$3:$C$2002,C771)</f>
        <v>0</v>
      </c>
      <c r="AC771" s="259">
        <f t="shared" ref="AC771:AC834" si="83">SUMPRODUCT(--(E771&amp;F771=$E$3:$E$2002&amp;$F$3:$F$2002))</f>
        <v>1807</v>
      </c>
      <c r="AD771" s="260" t="str">
        <f t="shared" ref="AD771:AD834" si="84">IF(D771="เด็กชาย",1,IF(D771="นาย",1,IF(D771="เด็กหญิง",2,IF(D771="นางสาว",2,IF(D771="ด.ช.",1,IF(D771="ด.ญ.",2,IF(D771="น.ส.",2,"")))))))</f>
        <v/>
      </c>
      <c r="AE771" s="253" t="str">
        <f t="shared" ref="AE771:AE834" si="85">CONCATENATE(B771,"-",AD771)</f>
        <v>-</v>
      </c>
    </row>
    <row r="772" spans="1:31" ht="20.100000000000001" customHeight="1" x14ac:dyDescent="0.5">
      <c r="A772" s="30">
        <v>770</v>
      </c>
      <c r="B772" s="238"/>
      <c r="C772" s="261"/>
      <c r="D772" s="262"/>
      <c r="E772" s="277"/>
      <c r="F772" s="277"/>
      <c r="G772" s="257" t="str">
        <f t="shared" ref="G772:G835" si="86">B772&amp;C772</f>
        <v/>
      </c>
      <c r="H772" s="30" t="str">
        <f>IF(AND(S772=H$1),LOOKUP(9.99999999999999E+307,$H$2:H771)+1,"")</f>
        <v/>
      </c>
      <c r="I772" s="30">
        <f>IF(AND(B772=I$1),LOOKUP(9.99999999999999E+307,$I$2:I771)+1,"")</f>
        <v>577</v>
      </c>
      <c r="J772" s="30">
        <f>IF(AND(B772=J$1),LOOKUP(9.99999999999999E+307,$J$2:J771)+1,"")</f>
        <v>577</v>
      </c>
      <c r="K772" s="30">
        <f>IF(AND(B772=K$1),LOOKUP(9.99999999999999E+307,$K$2:K771)+1,"")</f>
        <v>577</v>
      </c>
      <c r="L772" s="30">
        <f>IF(AND(B772=L$1),LOOKUP(9.99999999999999E+307,$L$2:L771)+1,"")</f>
        <v>577</v>
      </c>
      <c r="M772" s="30">
        <f>IF(AND(B772=M$1),LOOKUP(9.99999999999999E+307,$M$2:M771)+1,"")</f>
        <v>577</v>
      </c>
      <c r="N772" s="30">
        <f>IF(AND($B772=N$1),LOOKUP(9.99999999999999E+307,$N$2:N771)+1,"")</f>
        <v>577</v>
      </c>
      <c r="O772" s="30">
        <f>IF(AND($B772=O$1),LOOKUP(9.99999999999999E+307,$O$2:O771)+1,"")</f>
        <v>577</v>
      </c>
      <c r="P772" s="30">
        <f>IF(AND($B772=P$1),LOOKUP(9.99999999999999E+307,$P$2:P771)+1,"")</f>
        <v>577</v>
      </c>
      <c r="Q772" s="30">
        <f>IF(AND($B772=Q$1),LOOKUP(9.99999999999999E+307,$Q$2:Q771)+1,"")</f>
        <v>577</v>
      </c>
      <c r="R772" s="30">
        <f>IF(AND($B772=R$1),LOOKUP(9.99999999999999E+307,$R$2:R771)+1,"")</f>
        <v>577</v>
      </c>
      <c r="S772" s="314"/>
      <c r="T772" s="274"/>
      <c r="U772" s="274"/>
      <c r="Z772" s="258" t="str">
        <f t="shared" ref="Z772:Z835" si="87">IF(AC772=2,"นักเรียนซ้ำ","")</f>
        <v/>
      </c>
      <c r="AA772" s="258" t="str">
        <f t="shared" ref="AA772:AA835" si="88">IF(AB772=2,"เลขประจำตัวซ้ำ","")</f>
        <v/>
      </c>
      <c r="AB772" s="259">
        <f t="shared" si="82"/>
        <v>0</v>
      </c>
      <c r="AC772" s="259">
        <f t="shared" si="83"/>
        <v>1807</v>
      </c>
      <c r="AD772" s="260" t="str">
        <f t="shared" si="84"/>
        <v/>
      </c>
      <c r="AE772" s="253" t="str">
        <f t="shared" si="85"/>
        <v>-</v>
      </c>
    </row>
    <row r="773" spans="1:31" ht="20.100000000000001" customHeight="1" x14ac:dyDescent="0.5">
      <c r="A773" s="30">
        <v>771</v>
      </c>
      <c r="B773" s="238"/>
      <c r="C773" s="261"/>
      <c r="D773" s="262"/>
      <c r="E773" s="270"/>
      <c r="F773" s="277"/>
      <c r="G773" s="257" t="str">
        <f t="shared" si="86"/>
        <v/>
      </c>
      <c r="H773" s="30" t="str">
        <f>IF(AND(S773=H$1),LOOKUP(9.99999999999999E+307,$H$2:H772)+1,"")</f>
        <v/>
      </c>
      <c r="I773" s="30">
        <f>IF(AND(B773=I$1),LOOKUP(9.99999999999999E+307,$I$2:I772)+1,"")</f>
        <v>578</v>
      </c>
      <c r="J773" s="30">
        <f>IF(AND(B773=J$1),LOOKUP(9.99999999999999E+307,$J$2:J772)+1,"")</f>
        <v>578</v>
      </c>
      <c r="K773" s="30">
        <f>IF(AND(B773=K$1),LOOKUP(9.99999999999999E+307,$K$2:K772)+1,"")</f>
        <v>578</v>
      </c>
      <c r="L773" s="30">
        <f>IF(AND(B773=L$1),LOOKUP(9.99999999999999E+307,$L$2:L772)+1,"")</f>
        <v>578</v>
      </c>
      <c r="M773" s="30">
        <f>IF(AND(B773=M$1),LOOKUP(9.99999999999999E+307,$M$2:M772)+1,"")</f>
        <v>578</v>
      </c>
      <c r="N773" s="30">
        <f>IF(AND($B773=N$1),LOOKUP(9.99999999999999E+307,$N$2:N772)+1,"")</f>
        <v>578</v>
      </c>
      <c r="O773" s="30">
        <f>IF(AND($B773=O$1),LOOKUP(9.99999999999999E+307,$O$2:O772)+1,"")</f>
        <v>578</v>
      </c>
      <c r="P773" s="30">
        <f>IF(AND($B773=P$1),LOOKUP(9.99999999999999E+307,$P$2:P772)+1,"")</f>
        <v>578</v>
      </c>
      <c r="Q773" s="30">
        <f>IF(AND($B773=Q$1),LOOKUP(9.99999999999999E+307,$Q$2:Q772)+1,"")</f>
        <v>578</v>
      </c>
      <c r="R773" s="30">
        <f>IF(AND($B773=R$1),LOOKUP(9.99999999999999E+307,$R$2:R772)+1,"")</f>
        <v>578</v>
      </c>
      <c r="S773" s="314"/>
      <c r="T773" s="274"/>
      <c r="U773" s="274"/>
      <c r="Z773" s="258" t="str">
        <f t="shared" si="87"/>
        <v/>
      </c>
      <c r="AA773" s="258" t="str">
        <f t="shared" si="88"/>
        <v/>
      </c>
      <c r="AB773" s="259">
        <f t="shared" si="82"/>
        <v>0</v>
      </c>
      <c r="AC773" s="259">
        <f t="shared" si="83"/>
        <v>1807</v>
      </c>
      <c r="AD773" s="260" t="str">
        <f t="shared" si="84"/>
        <v/>
      </c>
      <c r="AE773" s="253" t="str">
        <f t="shared" si="85"/>
        <v>-</v>
      </c>
    </row>
    <row r="774" spans="1:31" ht="20.100000000000001" customHeight="1" x14ac:dyDescent="0.5">
      <c r="A774" s="30">
        <v>772</v>
      </c>
      <c r="B774" s="238"/>
      <c r="C774" s="261"/>
      <c r="D774" s="262"/>
      <c r="E774" s="277"/>
      <c r="F774" s="277"/>
      <c r="G774" s="257" t="str">
        <f t="shared" si="86"/>
        <v/>
      </c>
      <c r="H774" s="30" t="str">
        <f>IF(AND(S774=H$1),LOOKUP(9.99999999999999E+307,$H$2:H773)+1,"")</f>
        <v/>
      </c>
      <c r="I774" s="30">
        <f>IF(AND(B774=I$1),LOOKUP(9.99999999999999E+307,$I$2:I773)+1,"")</f>
        <v>579</v>
      </c>
      <c r="J774" s="30">
        <f>IF(AND(B774=J$1),LOOKUP(9.99999999999999E+307,$J$2:J773)+1,"")</f>
        <v>579</v>
      </c>
      <c r="K774" s="30">
        <f>IF(AND(B774=K$1),LOOKUP(9.99999999999999E+307,$K$2:K773)+1,"")</f>
        <v>579</v>
      </c>
      <c r="L774" s="30">
        <f>IF(AND(B774=L$1),LOOKUP(9.99999999999999E+307,$L$2:L773)+1,"")</f>
        <v>579</v>
      </c>
      <c r="M774" s="30">
        <f>IF(AND(B774=M$1),LOOKUP(9.99999999999999E+307,$M$2:M773)+1,"")</f>
        <v>579</v>
      </c>
      <c r="N774" s="30">
        <f>IF(AND($B774=N$1),LOOKUP(9.99999999999999E+307,$N$2:N773)+1,"")</f>
        <v>579</v>
      </c>
      <c r="O774" s="30">
        <f>IF(AND($B774=O$1),LOOKUP(9.99999999999999E+307,$O$2:O773)+1,"")</f>
        <v>579</v>
      </c>
      <c r="P774" s="30">
        <f>IF(AND($B774=P$1),LOOKUP(9.99999999999999E+307,$P$2:P773)+1,"")</f>
        <v>579</v>
      </c>
      <c r="Q774" s="30">
        <f>IF(AND($B774=Q$1),LOOKUP(9.99999999999999E+307,$Q$2:Q773)+1,"")</f>
        <v>579</v>
      </c>
      <c r="R774" s="30">
        <f>IF(AND($B774=R$1),LOOKUP(9.99999999999999E+307,$R$2:R773)+1,"")</f>
        <v>579</v>
      </c>
      <c r="S774" s="314"/>
      <c r="T774" s="274"/>
      <c r="U774" s="274"/>
      <c r="Z774" s="258" t="str">
        <f t="shared" si="87"/>
        <v/>
      </c>
      <c r="AA774" s="258" t="str">
        <f t="shared" si="88"/>
        <v/>
      </c>
      <c r="AB774" s="259">
        <f t="shared" si="82"/>
        <v>0</v>
      </c>
      <c r="AC774" s="259">
        <f t="shared" si="83"/>
        <v>1807</v>
      </c>
      <c r="AD774" s="260" t="str">
        <f t="shared" si="84"/>
        <v/>
      </c>
      <c r="AE774" s="253" t="str">
        <f t="shared" si="85"/>
        <v>-</v>
      </c>
    </row>
    <row r="775" spans="1:31" ht="20.100000000000001" customHeight="1" x14ac:dyDescent="0.5">
      <c r="A775" s="30">
        <v>773</v>
      </c>
      <c r="B775" s="238"/>
      <c r="C775" s="261"/>
      <c r="D775" s="262"/>
      <c r="E775" s="277"/>
      <c r="F775" s="277"/>
      <c r="G775" s="257" t="str">
        <f t="shared" si="86"/>
        <v/>
      </c>
      <c r="H775" s="30" t="str">
        <f>IF(AND(S775=H$1),LOOKUP(9.99999999999999E+307,$H$2:H774)+1,"")</f>
        <v/>
      </c>
      <c r="I775" s="30">
        <f>IF(AND(B775=I$1),LOOKUP(9.99999999999999E+307,$I$2:I774)+1,"")</f>
        <v>580</v>
      </c>
      <c r="J775" s="30">
        <f>IF(AND(B775=J$1),LOOKUP(9.99999999999999E+307,$J$2:J774)+1,"")</f>
        <v>580</v>
      </c>
      <c r="K775" s="30">
        <f>IF(AND(B775=K$1),LOOKUP(9.99999999999999E+307,$K$2:K774)+1,"")</f>
        <v>580</v>
      </c>
      <c r="L775" s="30">
        <f>IF(AND(B775=L$1),LOOKUP(9.99999999999999E+307,$L$2:L774)+1,"")</f>
        <v>580</v>
      </c>
      <c r="M775" s="30">
        <f>IF(AND(B775=M$1),LOOKUP(9.99999999999999E+307,$M$2:M774)+1,"")</f>
        <v>580</v>
      </c>
      <c r="N775" s="30">
        <f>IF(AND($B775=N$1),LOOKUP(9.99999999999999E+307,$N$2:N774)+1,"")</f>
        <v>580</v>
      </c>
      <c r="O775" s="30">
        <f>IF(AND($B775=O$1),LOOKUP(9.99999999999999E+307,$O$2:O774)+1,"")</f>
        <v>580</v>
      </c>
      <c r="P775" s="30">
        <f>IF(AND($B775=P$1),LOOKUP(9.99999999999999E+307,$P$2:P774)+1,"")</f>
        <v>580</v>
      </c>
      <c r="Q775" s="30">
        <f>IF(AND($B775=Q$1),LOOKUP(9.99999999999999E+307,$Q$2:Q774)+1,"")</f>
        <v>580</v>
      </c>
      <c r="R775" s="30">
        <f>IF(AND($B775=R$1),LOOKUP(9.99999999999999E+307,$R$2:R774)+1,"")</f>
        <v>580</v>
      </c>
      <c r="S775" s="314"/>
      <c r="T775" s="274"/>
      <c r="U775" s="274"/>
      <c r="Z775" s="258" t="str">
        <f t="shared" si="87"/>
        <v/>
      </c>
      <c r="AA775" s="258" t="str">
        <f t="shared" si="88"/>
        <v/>
      </c>
      <c r="AB775" s="259">
        <f t="shared" si="82"/>
        <v>0</v>
      </c>
      <c r="AC775" s="259">
        <f t="shared" si="83"/>
        <v>1807</v>
      </c>
      <c r="AD775" s="260" t="str">
        <f t="shared" si="84"/>
        <v/>
      </c>
      <c r="AE775" s="253" t="str">
        <f t="shared" si="85"/>
        <v>-</v>
      </c>
    </row>
    <row r="776" spans="1:31" ht="20.100000000000001" customHeight="1" x14ac:dyDescent="0.5">
      <c r="A776" s="30">
        <v>774</v>
      </c>
      <c r="B776" s="238"/>
      <c r="C776" s="261"/>
      <c r="D776" s="262"/>
      <c r="E776" s="277"/>
      <c r="F776" s="277"/>
      <c r="G776" s="257" t="str">
        <f t="shared" si="86"/>
        <v/>
      </c>
      <c r="H776" s="30" t="str">
        <f>IF(AND(S776=H$1),LOOKUP(9.99999999999999E+307,$H$2:H775)+1,"")</f>
        <v/>
      </c>
      <c r="I776" s="30">
        <f>IF(AND(B776=I$1),LOOKUP(9.99999999999999E+307,$I$2:I775)+1,"")</f>
        <v>581</v>
      </c>
      <c r="J776" s="30">
        <f>IF(AND(B776=J$1),LOOKUP(9.99999999999999E+307,$J$2:J775)+1,"")</f>
        <v>581</v>
      </c>
      <c r="K776" s="30">
        <f>IF(AND(B776=K$1),LOOKUP(9.99999999999999E+307,$K$2:K775)+1,"")</f>
        <v>581</v>
      </c>
      <c r="L776" s="30">
        <f>IF(AND(B776=L$1),LOOKUP(9.99999999999999E+307,$L$2:L775)+1,"")</f>
        <v>581</v>
      </c>
      <c r="M776" s="30">
        <f>IF(AND(B776=M$1),LOOKUP(9.99999999999999E+307,$M$2:M775)+1,"")</f>
        <v>581</v>
      </c>
      <c r="N776" s="30">
        <f>IF(AND($B776=N$1),LOOKUP(9.99999999999999E+307,$N$2:N775)+1,"")</f>
        <v>581</v>
      </c>
      <c r="O776" s="30">
        <f>IF(AND($B776=O$1),LOOKUP(9.99999999999999E+307,$O$2:O775)+1,"")</f>
        <v>581</v>
      </c>
      <c r="P776" s="30">
        <f>IF(AND($B776=P$1),LOOKUP(9.99999999999999E+307,$P$2:P775)+1,"")</f>
        <v>581</v>
      </c>
      <c r="Q776" s="30">
        <f>IF(AND($B776=Q$1),LOOKUP(9.99999999999999E+307,$Q$2:Q775)+1,"")</f>
        <v>581</v>
      </c>
      <c r="R776" s="30">
        <f>IF(AND($B776=R$1),LOOKUP(9.99999999999999E+307,$R$2:R775)+1,"")</f>
        <v>581</v>
      </c>
      <c r="S776" s="314"/>
      <c r="T776" s="274"/>
      <c r="U776" s="274"/>
      <c r="Z776" s="258" t="str">
        <f t="shared" si="87"/>
        <v/>
      </c>
      <c r="AA776" s="258" t="str">
        <f t="shared" si="88"/>
        <v/>
      </c>
      <c r="AB776" s="259">
        <f t="shared" si="82"/>
        <v>0</v>
      </c>
      <c r="AC776" s="259">
        <f t="shared" si="83"/>
        <v>1807</v>
      </c>
      <c r="AD776" s="260" t="str">
        <f t="shared" si="84"/>
        <v/>
      </c>
      <c r="AE776" s="253" t="str">
        <f t="shared" si="85"/>
        <v>-</v>
      </c>
    </row>
    <row r="777" spans="1:31" ht="20.100000000000001" customHeight="1" x14ac:dyDescent="0.5">
      <c r="A777" s="30">
        <v>775</v>
      </c>
      <c r="B777" s="238"/>
      <c r="C777" s="261"/>
      <c r="D777" s="262"/>
      <c r="E777" s="277"/>
      <c r="F777" s="277"/>
      <c r="G777" s="257" t="str">
        <f t="shared" si="86"/>
        <v/>
      </c>
      <c r="H777" s="30" t="str">
        <f>IF(AND(S777=H$1),LOOKUP(9.99999999999999E+307,$H$2:H776)+1,"")</f>
        <v/>
      </c>
      <c r="I777" s="30">
        <f>IF(AND(B777=I$1),LOOKUP(9.99999999999999E+307,$I$2:I776)+1,"")</f>
        <v>582</v>
      </c>
      <c r="J777" s="30">
        <f>IF(AND(B777=J$1),LOOKUP(9.99999999999999E+307,$J$2:J776)+1,"")</f>
        <v>582</v>
      </c>
      <c r="K777" s="30">
        <f>IF(AND(B777=K$1),LOOKUP(9.99999999999999E+307,$K$2:K776)+1,"")</f>
        <v>582</v>
      </c>
      <c r="L777" s="30">
        <f>IF(AND(B777=L$1),LOOKUP(9.99999999999999E+307,$L$2:L776)+1,"")</f>
        <v>582</v>
      </c>
      <c r="M777" s="30">
        <f>IF(AND(B777=M$1),LOOKUP(9.99999999999999E+307,$M$2:M776)+1,"")</f>
        <v>582</v>
      </c>
      <c r="N777" s="30">
        <f>IF(AND($B777=N$1),LOOKUP(9.99999999999999E+307,$N$2:N776)+1,"")</f>
        <v>582</v>
      </c>
      <c r="O777" s="30">
        <f>IF(AND($B777=O$1),LOOKUP(9.99999999999999E+307,$O$2:O776)+1,"")</f>
        <v>582</v>
      </c>
      <c r="P777" s="30">
        <f>IF(AND($B777=P$1),LOOKUP(9.99999999999999E+307,$P$2:P776)+1,"")</f>
        <v>582</v>
      </c>
      <c r="Q777" s="30">
        <f>IF(AND($B777=Q$1),LOOKUP(9.99999999999999E+307,$Q$2:Q776)+1,"")</f>
        <v>582</v>
      </c>
      <c r="R777" s="30">
        <f>IF(AND($B777=R$1),LOOKUP(9.99999999999999E+307,$R$2:R776)+1,"")</f>
        <v>582</v>
      </c>
      <c r="S777" s="314"/>
      <c r="T777" s="274"/>
      <c r="U777" s="274"/>
      <c r="Z777" s="258" t="str">
        <f t="shared" si="87"/>
        <v/>
      </c>
      <c r="AA777" s="258" t="str">
        <f t="shared" si="88"/>
        <v/>
      </c>
      <c r="AB777" s="259">
        <f t="shared" si="82"/>
        <v>0</v>
      </c>
      <c r="AC777" s="259">
        <f t="shared" si="83"/>
        <v>1807</v>
      </c>
      <c r="AD777" s="260" t="str">
        <f t="shared" si="84"/>
        <v/>
      </c>
      <c r="AE777" s="253" t="str">
        <f t="shared" si="85"/>
        <v>-</v>
      </c>
    </row>
    <row r="778" spans="1:31" ht="20.100000000000001" customHeight="1" x14ac:dyDescent="0.5">
      <c r="A778" s="30">
        <v>776</v>
      </c>
      <c r="B778" s="238"/>
      <c r="C778" s="261"/>
      <c r="D778" s="262"/>
      <c r="E778" s="277"/>
      <c r="F778" s="277"/>
      <c r="G778" s="257" t="str">
        <f t="shared" si="86"/>
        <v/>
      </c>
      <c r="H778" s="30" t="str">
        <f>IF(AND(S778=H$1),LOOKUP(9.99999999999999E+307,$H$2:H777)+1,"")</f>
        <v/>
      </c>
      <c r="I778" s="30">
        <f>IF(AND(B778=I$1),LOOKUP(9.99999999999999E+307,$I$2:I777)+1,"")</f>
        <v>583</v>
      </c>
      <c r="J778" s="30">
        <f>IF(AND(B778=J$1),LOOKUP(9.99999999999999E+307,$J$2:J777)+1,"")</f>
        <v>583</v>
      </c>
      <c r="K778" s="30">
        <f>IF(AND(B778=K$1),LOOKUP(9.99999999999999E+307,$K$2:K777)+1,"")</f>
        <v>583</v>
      </c>
      <c r="L778" s="30">
        <f>IF(AND(B778=L$1),LOOKUP(9.99999999999999E+307,$L$2:L777)+1,"")</f>
        <v>583</v>
      </c>
      <c r="M778" s="30">
        <f>IF(AND(B778=M$1),LOOKUP(9.99999999999999E+307,$M$2:M777)+1,"")</f>
        <v>583</v>
      </c>
      <c r="N778" s="30">
        <f>IF(AND($B778=N$1),LOOKUP(9.99999999999999E+307,$N$2:N777)+1,"")</f>
        <v>583</v>
      </c>
      <c r="O778" s="30">
        <f>IF(AND($B778=O$1),LOOKUP(9.99999999999999E+307,$O$2:O777)+1,"")</f>
        <v>583</v>
      </c>
      <c r="P778" s="30">
        <f>IF(AND($B778=P$1),LOOKUP(9.99999999999999E+307,$P$2:P777)+1,"")</f>
        <v>583</v>
      </c>
      <c r="Q778" s="30">
        <f>IF(AND($B778=Q$1),LOOKUP(9.99999999999999E+307,$Q$2:Q777)+1,"")</f>
        <v>583</v>
      </c>
      <c r="R778" s="30">
        <f>IF(AND($B778=R$1),LOOKUP(9.99999999999999E+307,$R$2:R777)+1,"")</f>
        <v>583</v>
      </c>
      <c r="S778" s="314"/>
      <c r="T778" s="274"/>
      <c r="U778" s="274"/>
      <c r="Z778" s="258" t="str">
        <f t="shared" si="87"/>
        <v/>
      </c>
      <c r="AA778" s="258" t="str">
        <f t="shared" si="88"/>
        <v/>
      </c>
      <c r="AB778" s="259">
        <f t="shared" si="82"/>
        <v>0</v>
      </c>
      <c r="AC778" s="259">
        <f t="shared" si="83"/>
        <v>1807</v>
      </c>
      <c r="AD778" s="260" t="str">
        <f t="shared" si="84"/>
        <v/>
      </c>
      <c r="AE778" s="253" t="str">
        <f t="shared" si="85"/>
        <v>-</v>
      </c>
    </row>
    <row r="779" spans="1:31" ht="20.100000000000001" customHeight="1" x14ac:dyDescent="0.5">
      <c r="A779" s="30">
        <v>777</v>
      </c>
      <c r="B779" s="238"/>
      <c r="C779" s="261"/>
      <c r="D779" s="262"/>
      <c r="E779" s="263"/>
      <c r="F779" s="263"/>
      <c r="G779" s="257" t="str">
        <f t="shared" si="86"/>
        <v/>
      </c>
      <c r="H779" s="30" t="str">
        <f>IF(AND(S779=H$1),LOOKUP(9.99999999999999E+307,$H$2:H778)+1,"")</f>
        <v/>
      </c>
      <c r="I779" s="30">
        <f>IF(AND(B779=I$1),LOOKUP(9.99999999999999E+307,$I$2:I778)+1,"")</f>
        <v>584</v>
      </c>
      <c r="J779" s="30">
        <f>IF(AND(B779=J$1),LOOKUP(9.99999999999999E+307,$J$2:J778)+1,"")</f>
        <v>584</v>
      </c>
      <c r="K779" s="30">
        <f>IF(AND(B779=K$1),LOOKUP(9.99999999999999E+307,$K$2:K778)+1,"")</f>
        <v>584</v>
      </c>
      <c r="L779" s="30">
        <f>IF(AND(B779=L$1),LOOKUP(9.99999999999999E+307,$L$2:L778)+1,"")</f>
        <v>584</v>
      </c>
      <c r="M779" s="30">
        <f>IF(AND(B779=M$1),LOOKUP(9.99999999999999E+307,$M$2:M778)+1,"")</f>
        <v>584</v>
      </c>
      <c r="N779" s="30">
        <f>IF(AND($B779=N$1),LOOKUP(9.99999999999999E+307,$N$2:N778)+1,"")</f>
        <v>584</v>
      </c>
      <c r="O779" s="30">
        <f>IF(AND($B779=O$1),LOOKUP(9.99999999999999E+307,$O$2:O778)+1,"")</f>
        <v>584</v>
      </c>
      <c r="P779" s="30">
        <f>IF(AND($B779=P$1),LOOKUP(9.99999999999999E+307,$P$2:P778)+1,"")</f>
        <v>584</v>
      </c>
      <c r="Q779" s="30">
        <f>IF(AND($B779=Q$1),LOOKUP(9.99999999999999E+307,$Q$2:Q778)+1,"")</f>
        <v>584</v>
      </c>
      <c r="R779" s="30">
        <f>IF(AND($B779=R$1),LOOKUP(9.99999999999999E+307,$R$2:R778)+1,"")</f>
        <v>584</v>
      </c>
      <c r="S779" s="314"/>
      <c r="T779" s="274"/>
      <c r="U779" s="274"/>
      <c r="Z779" s="258" t="str">
        <f t="shared" si="87"/>
        <v/>
      </c>
      <c r="AA779" s="258" t="str">
        <f t="shared" si="88"/>
        <v/>
      </c>
      <c r="AB779" s="259">
        <f t="shared" si="82"/>
        <v>0</v>
      </c>
      <c r="AC779" s="259">
        <f t="shared" si="83"/>
        <v>1807</v>
      </c>
      <c r="AD779" s="260" t="str">
        <f t="shared" si="84"/>
        <v/>
      </c>
      <c r="AE779" s="253" t="str">
        <f t="shared" si="85"/>
        <v>-</v>
      </c>
    </row>
    <row r="780" spans="1:31" ht="20.100000000000001" customHeight="1" x14ac:dyDescent="0.5">
      <c r="A780" s="30">
        <v>778</v>
      </c>
      <c r="B780" s="238"/>
      <c r="C780" s="261"/>
      <c r="D780" s="262"/>
      <c r="E780" s="277"/>
      <c r="F780" s="277"/>
      <c r="G780" s="257" t="str">
        <f t="shared" si="86"/>
        <v/>
      </c>
      <c r="H780" s="30" t="str">
        <f>IF(AND(S780=H$1),LOOKUP(9.99999999999999E+307,$H$2:H779)+1,"")</f>
        <v/>
      </c>
      <c r="I780" s="30">
        <f>IF(AND(B780=I$1),LOOKUP(9.99999999999999E+307,$I$2:I779)+1,"")</f>
        <v>585</v>
      </c>
      <c r="J780" s="30">
        <f>IF(AND(B780=J$1),LOOKUP(9.99999999999999E+307,$J$2:J779)+1,"")</f>
        <v>585</v>
      </c>
      <c r="K780" s="30">
        <f>IF(AND(B780=K$1),LOOKUP(9.99999999999999E+307,$K$2:K779)+1,"")</f>
        <v>585</v>
      </c>
      <c r="L780" s="30">
        <f>IF(AND(B780=L$1),LOOKUP(9.99999999999999E+307,$L$2:L779)+1,"")</f>
        <v>585</v>
      </c>
      <c r="M780" s="30">
        <f>IF(AND(B780=M$1),LOOKUP(9.99999999999999E+307,$M$2:M779)+1,"")</f>
        <v>585</v>
      </c>
      <c r="N780" s="30">
        <f>IF(AND($B780=N$1),LOOKUP(9.99999999999999E+307,$N$2:N779)+1,"")</f>
        <v>585</v>
      </c>
      <c r="O780" s="30">
        <f>IF(AND($B780=O$1),LOOKUP(9.99999999999999E+307,$O$2:O779)+1,"")</f>
        <v>585</v>
      </c>
      <c r="P780" s="30">
        <f>IF(AND($B780=P$1),LOOKUP(9.99999999999999E+307,$P$2:P779)+1,"")</f>
        <v>585</v>
      </c>
      <c r="Q780" s="30">
        <f>IF(AND($B780=Q$1),LOOKUP(9.99999999999999E+307,$Q$2:Q779)+1,"")</f>
        <v>585</v>
      </c>
      <c r="R780" s="30">
        <f>IF(AND($B780=R$1),LOOKUP(9.99999999999999E+307,$R$2:R779)+1,"")</f>
        <v>585</v>
      </c>
      <c r="S780" s="314"/>
      <c r="T780" s="274"/>
      <c r="U780" s="274"/>
      <c r="Z780" s="258" t="str">
        <f t="shared" si="87"/>
        <v/>
      </c>
      <c r="AA780" s="258" t="str">
        <f t="shared" si="88"/>
        <v/>
      </c>
      <c r="AB780" s="259">
        <f t="shared" si="82"/>
        <v>0</v>
      </c>
      <c r="AC780" s="259">
        <f t="shared" si="83"/>
        <v>1807</v>
      </c>
      <c r="AD780" s="260" t="str">
        <f t="shared" si="84"/>
        <v/>
      </c>
      <c r="AE780" s="253" t="str">
        <f t="shared" si="85"/>
        <v>-</v>
      </c>
    </row>
    <row r="781" spans="1:31" ht="20.100000000000001" customHeight="1" x14ac:dyDescent="0.5">
      <c r="A781" s="30">
        <v>779</v>
      </c>
      <c r="B781" s="238"/>
      <c r="C781" s="261"/>
      <c r="D781" s="262"/>
      <c r="E781" s="277"/>
      <c r="F781" s="277"/>
      <c r="G781" s="257" t="str">
        <f t="shared" si="86"/>
        <v/>
      </c>
      <c r="H781" s="30" t="str">
        <f>IF(AND(S781=H$1),LOOKUP(9.99999999999999E+307,$H$2:H780)+1,"")</f>
        <v/>
      </c>
      <c r="I781" s="30">
        <f>IF(AND(B781=I$1),LOOKUP(9.99999999999999E+307,$I$2:I780)+1,"")</f>
        <v>586</v>
      </c>
      <c r="J781" s="30">
        <f>IF(AND(B781=J$1),LOOKUP(9.99999999999999E+307,$J$2:J780)+1,"")</f>
        <v>586</v>
      </c>
      <c r="K781" s="30">
        <f>IF(AND(B781=K$1),LOOKUP(9.99999999999999E+307,$K$2:K780)+1,"")</f>
        <v>586</v>
      </c>
      <c r="L781" s="30">
        <f>IF(AND(B781=L$1),LOOKUP(9.99999999999999E+307,$L$2:L780)+1,"")</f>
        <v>586</v>
      </c>
      <c r="M781" s="30">
        <f>IF(AND(B781=M$1),LOOKUP(9.99999999999999E+307,$M$2:M780)+1,"")</f>
        <v>586</v>
      </c>
      <c r="N781" s="30">
        <f>IF(AND($B781=N$1),LOOKUP(9.99999999999999E+307,$N$2:N780)+1,"")</f>
        <v>586</v>
      </c>
      <c r="O781" s="30">
        <f>IF(AND($B781=O$1),LOOKUP(9.99999999999999E+307,$O$2:O780)+1,"")</f>
        <v>586</v>
      </c>
      <c r="P781" s="30">
        <f>IF(AND($B781=P$1),LOOKUP(9.99999999999999E+307,$P$2:P780)+1,"")</f>
        <v>586</v>
      </c>
      <c r="Q781" s="30">
        <f>IF(AND($B781=Q$1),LOOKUP(9.99999999999999E+307,$Q$2:Q780)+1,"")</f>
        <v>586</v>
      </c>
      <c r="R781" s="30">
        <f>IF(AND($B781=R$1),LOOKUP(9.99999999999999E+307,$R$2:R780)+1,"")</f>
        <v>586</v>
      </c>
      <c r="S781" s="314"/>
      <c r="T781" s="274"/>
      <c r="U781" s="274"/>
      <c r="Z781" s="258" t="str">
        <f t="shared" si="87"/>
        <v/>
      </c>
      <c r="AA781" s="258" t="str">
        <f t="shared" si="88"/>
        <v/>
      </c>
      <c r="AB781" s="259">
        <f t="shared" si="82"/>
        <v>0</v>
      </c>
      <c r="AC781" s="259">
        <f t="shared" si="83"/>
        <v>1807</v>
      </c>
      <c r="AD781" s="260" t="str">
        <f t="shared" si="84"/>
        <v/>
      </c>
      <c r="AE781" s="253" t="str">
        <f t="shared" si="85"/>
        <v>-</v>
      </c>
    </row>
    <row r="782" spans="1:31" ht="20.100000000000001" customHeight="1" x14ac:dyDescent="0.5">
      <c r="A782" s="30">
        <v>780</v>
      </c>
      <c r="B782" s="238"/>
      <c r="C782" s="261"/>
      <c r="D782" s="262"/>
      <c r="E782" s="263"/>
      <c r="F782" s="263"/>
      <c r="G782" s="257" t="str">
        <f t="shared" si="86"/>
        <v/>
      </c>
      <c r="H782" s="30" t="str">
        <f>IF(AND(S782=H$1),LOOKUP(9.99999999999999E+307,$H$2:H781)+1,"")</f>
        <v/>
      </c>
      <c r="I782" s="30">
        <f>IF(AND(B782=I$1),LOOKUP(9.99999999999999E+307,$I$2:I781)+1,"")</f>
        <v>587</v>
      </c>
      <c r="J782" s="30">
        <f>IF(AND(B782=J$1),LOOKUP(9.99999999999999E+307,$J$2:J781)+1,"")</f>
        <v>587</v>
      </c>
      <c r="K782" s="30">
        <f>IF(AND(B782=K$1),LOOKUP(9.99999999999999E+307,$K$2:K781)+1,"")</f>
        <v>587</v>
      </c>
      <c r="L782" s="30">
        <f>IF(AND(B782=L$1),LOOKUP(9.99999999999999E+307,$L$2:L781)+1,"")</f>
        <v>587</v>
      </c>
      <c r="M782" s="30">
        <f>IF(AND(B782=M$1),LOOKUP(9.99999999999999E+307,$M$2:M781)+1,"")</f>
        <v>587</v>
      </c>
      <c r="N782" s="30">
        <f>IF(AND($B782=N$1),LOOKUP(9.99999999999999E+307,$N$2:N781)+1,"")</f>
        <v>587</v>
      </c>
      <c r="O782" s="30">
        <f>IF(AND($B782=O$1),LOOKUP(9.99999999999999E+307,$O$2:O781)+1,"")</f>
        <v>587</v>
      </c>
      <c r="P782" s="30">
        <f>IF(AND($B782=P$1),LOOKUP(9.99999999999999E+307,$P$2:P781)+1,"")</f>
        <v>587</v>
      </c>
      <c r="Q782" s="30">
        <f>IF(AND($B782=Q$1),LOOKUP(9.99999999999999E+307,$Q$2:Q781)+1,"")</f>
        <v>587</v>
      </c>
      <c r="R782" s="30">
        <f>IF(AND($B782=R$1),LOOKUP(9.99999999999999E+307,$R$2:R781)+1,"")</f>
        <v>587</v>
      </c>
      <c r="S782" s="314"/>
      <c r="T782" s="274"/>
      <c r="U782" s="274"/>
      <c r="Z782" s="258" t="str">
        <f t="shared" si="87"/>
        <v/>
      </c>
      <c r="AA782" s="258" t="str">
        <f t="shared" si="88"/>
        <v/>
      </c>
      <c r="AB782" s="259">
        <f t="shared" si="82"/>
        <v>0</v>
      </c>
      <c r="AC782" s="259">
        <f t="shared" si="83"/>
        <v>1807</v>
      </c>
      <c r="AD782" s="260" t="str">
        <f t="shared" si="84"/>
        <v/>
      </c>
      <c r="AE782" s="253" t="str">
        <f t="shared" si="85"/>
        <v>-</v>
      </c>
    </row>
    <row r="783" spans="1:31" ht="20.100000000000001" customHeight="1" x14ac:dyDescent="0.5">
      <c r="A783" s="30">
        <v>781</v>
      </c>
      <c r="B783" s="238"/>
      <c r="C783" s="261"/>
      <c r="D783" s="262"/>
      <c r="E783" s="277"/>
      <c r="F783" s="277"/>
      <c r="G783" s="257" t="str">
        <f t="shared" si="86"/>
        <v/>
      </c>
      <c r="H783" s="30" t="str">
        <f>IF(AND(S783=H$1),LOOKUP(9.99999999999999E+307,$H$2:H782)+1,"")</f>
        <v/>
      </c>
      <c r="I783" s="30">
        <f>IF(AND(B783=I$1),LOOKUP(9.99999999999999E+307,$I$2:I782)+1,"")</f>
        <v>588</v>
      </c>
      <c r="J783" s="30">
        <f>IF(AND(B783=J$1),LOOKUP(9.99999999999999E+307,$J$2:J782)+1,"")</f>
        <v>588</v>
      </c>
      <c r="K783" s="30">
        <f>IF(AND(B783=K$1),LOOKUP(9.99999999999999E+307,$K$2:K782)+1,"")</f>
        <v>588</v>
      </c>
      <c r="L783" s="30">
        <f>IF(AND(B783=L$1),LOOKUP(9.99999999999999E+307,$L$2:L782)+1,"")</f>
        <v>588</v>
      </c>
      <c r="M783" s="30">
        <f>IF(AND(B783=M$1),LOOKUP(9.99999999999999E+307,$M$2:M782)+1,"")</f>
        <v>588</v>
      </c>
      <c r="N783" s="30">
        <f>IF(AND($B783=N$1),LOOKUP(9.99999999999999E+307,$N$2:N782)+1,"")</f>
        <v>588</v>
      </c>
      <c r="O783" s="30">
        <f>IF(AND($B783=O$1),LOOKUP(9.99999999999999E+307,$O$2:O782)+1,"")</f>
        <v>588</v>
      </c>
      <c r="P783" s="30">
        <f>IF(AND($B783=P$1),LOOKUP(9.99999999999999E+307,$P$2:P782)+1,"")</f>
        <v>588</v>
      </c>
      <c r="Q783" s="30">
        <f>IF(AND($B783=Q$1),LOOKUP(9.99999999999999E+307,$Q$2:Q782)+1,"")</f>
        <v>588</v>
      </c>
      <c r="R783" s="30">
        <f>IF(AND($B783=R$1),LOOKUP(9.99999999999999E+307,$R$2:R782)+1,"")</f>
        <v>588</v>
      </c>
      <c r="S783" s="314"/>
      <c r="T783" s="274"/>
      <c r="U783" s="274"/>
      <c r="Z783" s="258" t="str">
        <f t="shared" si="87"/>
        <v/>
      </c>
      <c r="AA783" s="258" t="str">
        <f t="shared" si="88"/>
        <v/>
      </c>
      <c r="AB783" s="259">
        <f t="shared" si="82"/>
        <v>0</v>
      </c>
      <c r="AC783" s="259">
        <f t="shared" si="83"/>
        <v>1807</v>
      </c>
      <c r="AD783" s="260" t="str">
        <f t="shared" si="84"/>
        <v/>
      </c>
      <c r="AE783" s="253" t="str">
        <f t="shared" si="85"/>
        <v>-</v>
      </c>
    </row>
    <row r="784" spans="1:31" ht="20.100000000000001" customHeight="1" x14ac:dyDescent="0.5">
      <c r="A784" s="30">
        <v>782</v>
      </c>
      <c r="B784" s="238"/>
      <c r="C784" s="261"/>
      <c r="D784" s="262"/>
      <c r="E784" s="277"/>
      <c r="F784" s="277"/>
      <c r="G784" s="257" t="str">
        <f t="shared" si="86"/>
        <v/>
      </c>
      <c r="H784" s="30" t="str">
        <f>IF(AND(S784=H$1),LOOKUP(9.99999999999999E+307,$H$2:H783)+1,"")</f>
        <v/>
      </c>
      <c r="I784" s="30">
        <f>IF(AND(B784=I$1),LOOKUP(9.99999999999999E+307,$I$2:I783)+1,"")</f>
        <v>589</v>
      </c>
      <c r="J784" s="30">
        <f>IF(AND(B784=J$1),LOOKUP(9.99999999999999E+307,$J$2:J783)+1,"")</f>
        <v>589</v>
      </c>
      <c r="K784" s="30">
        <f>IF(AND(B784=K$1),LOOKUP(9.99999999999999E+307,$K$2:K783)+1,"")</f>
        <v>589</v>
      </c>
      <c r="L784" s="30">
        <f>IF(AND(B784=L$1),LOOKUP(9.99999999999999E+307,$L$2:L783)+1,"")</f>
        <v>589</v>
      </c>
      <c r="M784" s="30">
        <f>IF(AND(B784=M$1),LOOKUP(9.99999999999999E+307,$M$2:M783)+1,"")</f>
        <v>589</v>
      </c>
      <c r="N784" s="30">
        <f>IF(AND($B784=N$1),LOOKUP(9.99999999999999E+307,$N$2:N783)+1,"")</f>
        <v>589</v>
      </c>
      <c r="O784" s="30">
        <f>IF(AND($B784=O$1),LOOKUP(9.99999999999999E+307,$O$2:O783)+1,"")</f>
        <v>589</v>
      </c>
      <c r="P784" s="30">
        <f>IF(AND($B784=P$1),LOOKUP(9.99999999999999E+307,$P$2:P783)+1,"")</f>
        <v>589</v>
      </c>
      <c r="Q784" s="30">
        <f>IF(AND($B784=Q$1),LOOKUP(9.99999999999999E+307,$Q$2:Q783)+1,"")</f>
        <v>589</v>
      </c>
      <c r="R784" s="30">
        <f>IF(AND($B784=R$1),LOOKUP(9.99999999999999E+307,$R$2:R783)+1,"")</f>
        <v>589</v>
      </c>
      <c r="S784" s="314"/>
      <c r="T784" s="274"/>
      <c r="U784" s="274"/>
      <c r="Z784" s="258" t="str">
        <f t="shared" si="87"/>
        <v/>
      </c>
      <c r="AA784" s="258" t="str">
        <f t="shared" si="88"/>
        <v/>
      </c>
      <c r="AB784" s="259">
        <f t="shared" si="82"/>
        <v>0</v>
      </c>
      <c r="AC784" s="259">
        <f t="shared" si="83"/>
        <v>1807</v>
      </c>
      <c r="AD784" s="260" t="str">
        <f t="shared" si="84"/>
        <v/>
      </c>
      <c r="AE784" s="253" t="str">
        <f t="shared" si="85"/>
        <v>-</v>
      </c>
    </row>
    <row r="785" spans="1:31" ht="20.100000000000001" customHeight="1" x14ac:dyDescent="0.5">
      <c r="A785" s="30">
        <v>783</v>
      </c>
      <c r="B785" s="238"/>
      <c r="C785" s="261"/>
      <c r="D785" s="262"/>
      <c r="E785" s="263"/>
      <c r="F785" s="263"/>
      <c r="G785" s="257" t="str">
        <f t="shared" si="86"/>
        <v/>
      </c>
      <c r="H785" s="30" t="str">
        <f>IF(AND(S785=H$1),LOOKUP(9.99999999999999E+307,$H$2:H784)+1,"")</f>
        <v/>
      </c>
      <c r="I785" s="30">
        <f>IF(AND(B785=I$1),LOOKUP(9.99999999999999E+307,$I$2:I784)+1,"")</f>
        <v>590</v>
      </c>
      <c r="J785" s="30">
        <f>IF(AND(B785=J$1),LOOKUP(9.99999999999999E+307,$J$2:J784)+1,"")</f>
        <v>590</v>
      </c>
      <c r="K785" s="30">
        <f>IF(AND(B785=K$1),LOOKUP(9.99999999999999E+307,$K$2:K784)+1,"")</f>
        <v>590</v>
      </c>
      <c r="L785" s="30">
        <f>IF(AND(B785=L$1),LOOKUP(9.99999999999999E+307,$L$2:L784)+1,"")</f>
        <v>590</v>
      </c>
      <c r="M785" s="30">
        <f>IF(AND(B785=M$1),LOOKUP(9.99999999999999E+307,$M$2:M784)+1,"")</f>
        <v>590</v>
      </c>
      <c r="N785" s="30">
        <f>IF(AND($B785=N$1),LOOKUP(9.99999999999999E+307,$N$2:N784)+1,"")</f>
        <v>590</v>
      </c>
      <c r="O785" s="30">
        <f>IF(AND($B785=O$1),LOOKUP(9.99999999999999E+307,$O$2:O784)+1,"")</f>
        <v>590</v>
      </c>
      <c r="P785" s="30">
        <f>IF(AND($B785=P$1),LOOKUP(9.99999999999999E+307,$P$2:P784)+1,"")</f>
        <v>590</v>
      </c>
      <c r="Q785" s="30">
        <f>IF(AND($B785=Q$1),LOOKUP(9.99999999999999E+307,$Q$2:Q784)+1,"")</f>
        <v>590</v>
      </c>
      <c r="R785" s="30">
        <f>IF(AND($B785=R$1),LOOKUP(9.99999999999999E+307,$R$2:R784)+1,"")</f>
        <v>590</v>
      </c>
      <c r="S785" s="314"/>
      <c r="T785" s="274"/>
      <c r="U785" s="274"/>
      <c r="Z785" s="258" t="str">
        <f t="shared" si="87"/>
        <v/>
      </c>
      <c r="AA785" s="258" t="str">
        <f t="shared" si="88"/>
        <v/>
      </c>
      <c r="AB785" s="259">
        <f t="shared" si="82"/>
        <v>0</v>
      </c>
      <c r="AC785" s="259">
        <f t="shared" si="83"/>
        <v>1807</v>
      </c>
      <c r="AD785" s="260" t="str">
        <f t="shared" si="84"/>
        <v/>
      </c>
      <c r="AE785" s="253" t="str">
        <f t="shared" si="85"/>
        <v>-</v>
      </c>
    </row>
    <row r="786" spans="1:31" ht="20.100000000000001" customHeight="1" x14ac:dyDescent="0.5">
      <c r="A786" s="30">
        <v>784</v>
      </c>
      <c r="B786" s="238"/>
      <c r="C786" s="261"/>
      <c r="D786" s="262"/>
      <c r="E786" s="277"/>
      <c r="F786" s="277"/>
      <c r="G786" s="257" t="str">
        <f t="shared" si="86"/>
        <v/>
      </c>
      <c r="H786" s="30" t="str">
        <f>IF(AND(S786=H$1),LOOKUP(9.99999999999999E+307,$H$2:H785)+1,"")</f>
        <v/>
      </c>
      <c r="I786" s="30">
        <f>IF(AND(B786=I$1),LOOKUP(9.99999999999999E+307,$I$2:I785)+1,"")</f>
        <v>591</v>
      </c>
      <c r="J786" s="30">
        <f>IF(AND(B786=J$1),LOOKUP(9.99999999999999E+307,$J$2:J785)+1,"")</f>
        <v>591</v>
      </c>
      <c r="K786" s="30">
        <f>IF(AND(B786=K$1),LOOKUP(9.99999999999999E+307,$K$2:K785)+1,"")</f>
        <v>591</v>
      </c>
      <c r="L786" s="30">
        <f>IF(AND(B786=L$1),LOOKUP(9.99999999999999E+307,$L$2:L785)+1,"")</f>
        <v>591</v>
      </c>
      <c r="M786" s="30">
        <f>IF(AND(B786=M$1),LOOKUP(9.99999999999999E+307,$M$2:M785)+1,"")</f>
        <v>591</v>
      </c>
      <c r="N786" s="30">
        <f>IF(AND($B786=N$1),LOOKUP(9.99999999999999E+307,$N$2:N785)+1,"")</f>
        <v>591</v>
      </c>
      <c r="O786" s="30">
        <f>IF(AND($B786=O$1),LOOKUP(9.99999999999999E+307,$O$2:O785)+1,"")</f>
        <v>591</v>
      </c>
      <c r="P786" s="30">
        <f>IF(AND($B786=P$1),LOOKUP(9.99999999999999E+307,$P$2:P785)+1,"")</f>
        <v>591</v>
      </c>
      <c r="Q786" s="30">
        <f>IF(AND($B786=Q$1),LOOKUP(9.99999999999999E+307,$Q$2:Q785)+1,"")</f>
        <v>591</v>
      </c>
      <c r="R786" s="30">
        <f>IF(AND($B786=R$1),LOOKUP(9.99999999999999E+307,$R$2:R785)+1,"")</f>
        <v>591</v>
      </c>
      <c r="S786" s="314"/>
      <c r="T786" s="274"/>
      <c r="U786" s="274"/>
      <c r="Z786" s="258" t="str">
        <f t="shared" si="87"/>
        <v/>
      </c>
      <c r="AA786" s="258" t="str">
        <f t="shared" si="88"/>
        <v/>
      </c>
      <c r="AB786" s="259">
        <f t="shared" si="82"/>
        <v>0</v>
      </c>
      <c r="AC786" s="259">
        <f t="shared" si="83"/>
        <v>1807</v>
      </c>
      <c r="AD786" s="260" t="str">
        <f t="shared" si="84"/>
        <v/>
      </c>
      <c r="AE786" s="253" t="str">
        <f t="shared" si="85"/>
        <v>-</v>
      </c>
    </row>
    <row r="787" spans="1:31" ht="20.100000000000001" customHeight="1" x14ac:dyDescent="0.5">
      <c r="A787" s="30">
        <v>785</v>
      </c>
      <c r="B787" s="238"/>
      <c r="C787" s="261"/>
      <c r="D787" s="262"/>
      <c r="E787" s="277"/>
      <c r="F787" s="277"/>
      <c r="G787" s="257" t="str">
        <f t="shared" si="86"/>
        <v/>
      </c>
      <c r="H787" s="30" t="str">
        <f>IF(AND(S787=H$1),LOOKUP(9.99999999999999E+307,$H$2:H786)+1,"")</f>
        <v/>
      </c>
      <c r="I787" s="30">
        <f>IF(AND(B787=I$1),LOOKUP(9.99999999999999E+307,$I$2:I786)+1,"")</f>
        <v>592</v>
      </c>
      <c r="J787" s="30">
        <f>IF(AND(B787=J$1),LOOKUP(9.99999999999999E+307,$J$2:J786)+1,"")</f>
        <v>592</v>
      </c>
      <c r="K787" s="30">
        <f>IF(AND(B787=K$1),LOOKUP(9.99999999999999E+307,$K$2:K786)+1,"")</f>
        <v>592</v>
      </c>
      <c r="L787" s="30">
        <f>IF(AND(B787=L$1),LOOKUP(9.99999999999999E+307,$L$2:L786)+1,"")</f>
        <v>592</v>
      </c>
      <c r="M787" s="30">
        <f>IF(AND(B787=M$1),LOOKUP(9.99999999999999E+307,$M$2:M786)+1,"")</f>
        <v>592</v>
      </c>
      <c r="N787" s="30">
        <f>IF(AND($B787=N$1),LOOKUP(9.99999999999999E+307,$N$2:N786)+1,"")</f>
        <v>592</v>
      </c>
      <c r="O787" s="30">
        <f>IF(AND($B787=O$1),LOOKUP(9.99999999999999E+307,$O$2:O786)+1,"")</f>
        <v>592</v>
      </c>
      <c r="P787" s="30">
        <f>IF(AND($B787=P$1),LOOKUP(9.99999999999999E+307,$P$2:P786)+1,"")</f>
        <v>592</v>
      </c>
      <c r="Q787" s="30">
        <f>IF(AND($B787=Q$1),LOOKUP(9.99999999999999E+307,$Q$2:Q786)+1,"")</f>
        <v>592</v>
      </c>
      <c r="R787" s="30">
        <f>IF(AND($B787=R$1),LOOKUP(9.99999999999999E+307,$R$2:R786)+1,"")</f>
        <v>592</v>
      </c>
      <c r="S787" s="314"/>
      <c r="T787" s="274"/>
      <c r="U787" s="274"/>
      <c r="Z787" s="258" t="str">
        <f t="shared" si="87"/>
        <v/>
      </c>
      <c r="AA787" s="258" t="str">
        <f t="shared" si="88"/>
        <v/>
      </c>
      <c r="AB787" s="259">
        <f t="shared" si="82"/>
        <v>0</v>
      </c>
      <c r="AC787" s="259">
        <f t="shared" si="83"/>
        <v>1807</v>
      </c>
      <c r="AD787" s="260" t="str">
        <f t="shared" si="84"/>
        <v/>
      </c>
      <c r="AE787" s="253" t="str">
        <f t="shared" si="85"/>
        <v>-</v>
      </c>
    </row>
    <row r="788" spans="1:31" ht="20.100000000000001" customHeight="1" x14ac:dyDescent="0.5">
      <c r="A788" s="30">
        <v>786</v>
      </c>
      <c r="B788" s="238"/>
      <c r="C788" s="261"/>
      <c r="D788" s="262"/>
      <c r="E788" s="277"/>
      <c r="F788" s="277"/>
      <c r="G788" s="257" t="str">
        <f t="shared" si="86"/>
        <v/>
      </c>
      <c r="H788" s="30" t="str">
        <f>IF(AND(S788=H$1),LOOKUP(9.99999999999999E+307,$H$2:H787)+1,"")</f>
        <v/>
      </c>
      <c r="I788" s="30">
        <f>IF(AND(B788=I$1),LOOKUP(9.99999999999999E+307,$I$2:I787)+1,"")</f>
        <v>593</v>
      </c>
      <c r="J788" s="30">
        <f>IF(AND(B788=J$1),LOOKUP(9.99999999999999E+307,$J$2:J787)+1,"")</f>
        <v>593</v>
      </c>
      <c r="K788" s="30">
        <f>IF(AND(B788=K$1),LOOKUP(9.99999999999999E+307,$K$2:K787)+1,"")</f>
        <v>593</v>
      </c>
      <c r="L788" s="30">
        <f>IF(AND(B788=L$1),LOOKUP(9.99999999999999E+307,$L$2:L787)+1,"")</f>
        <v>593</v>
      </c>
      <c r="M788" s="30">
        <f>IF(AND(B788=M$1),LOOKUP(9.99999999999999E+307,$M$2:M787)+1,"")</f>
        <v>593</v>
      </c>
      <c r="N788" s="30">
        <f>IF(AND($B788=N$1),LOOKUP(9.99999999999999E+307,$N$2:N787)+1,"")</f>
        <v>593</v>
      </c>
      <c r="O788" s="30">
        <f>IF(AND($B788=O$1),LOOKUP(9.99999999999999E+307,$O$2:O787)+1,"")</f>
        <v>593</v>
      </c>
      <c r="P788" s="30">
        <f>IF(AND($B788=P$1),LOOKUP(9.99999999999999E+307,$P$2:P787)+1,"")</f>
        <v>593</v>
      </c>
      <c r="Q788" s="30">
        <f>IF(AND($B788=Q$1),LOOKUP(9.99999999999999E+307,$Q$2:Q787)+1,"")</f>
        <v>593</v>
      </c>
      <c r="R788" s="30">
        <f>IF(AND($B788=R$1),LOOKUP(9.99999999999999E+307,$R$2:R787)+1,"")</f>
        <v>593</v>
      </c>
      <c r="S788" s="314"/>
      <c r="T788" s="274"/>
      <c r="U788" s="274"/>
      <c r="Z788" s="258" t="str">
        <f t="shared" si="87"/>
        <v/>
      </c>
      <c r="AA788" s="258" t="str">
        <f t="shared" si="88"/>
        <v/>
      </c>
      <c r="AB788" s="259">
        <f t="shared" si="82"/>
        <v>0</v>
      </c>
      <c r="AC788" s="259">
        <f t="shared" si="83"/>
        <v>1807</v>
      </c>
      <c r="AD788" s="260" t="str">
        <f t="shared" si="84"/>
        <v/>
      </c>
      <c r="AE788" s="253" t="str">
        <f t="shared" si="85"/>
        <v>-</v>
      </c>
    </row>
    <row r="789" spans="1:31" ht="20.100000000000001" customHeight="1" x14ac:dyDescent="0.5">
      <c r="A789" s="30">
        <v>787</v>
      </c>
      <c r="B789" s="238"/>
      <c r="C789" s="261"/>
      <c r="D789" s="262"/>
      <c r="E789" s="263"/>
      <c r="F789" s="263"/>
      <c r="G789" s="257" t="str">
        <f t="shared" si="86"/>
        <v/>
      </c>
      <c r="H789" s="30" t="str">
        <f>IF(AND(S789=H$1),LOOKUP(9.99999999999999E+307,$H$2:H788)+1,"")</f>
        <v/>
      </c>
      <c r="I789" s="30">
        <f>IF(AND(B789=I$1),LOOKUP(9.99999999999999E+307,$I$2:I788)+1,"")</f>
        <v>594</v>
      </c>
      <c r="J789" s="30">
        <f>IF(AND(B789=J$1),LOOKUP(9.99999999999999E+307,$J$2:J788)+1,"")</f>
        <v>594</v>
      </c>
      <c r="K789" s="30">
        <f>IF(AND(B789=K$1),LOOKUP(9.99999999999999E+307,$K$2:K788)+1,"")</f>
        <v>594</v>
      </c>
      <c r="L789" s="30">
        <f>IF(AND(B789=L$1),LOOKUP(9.99999999999999E+307,$L$2:L788)+1,"")</f>
        <v>594</v>
      </c>
      <c r="M789" s="30">
        <f>IF(AND(B789=M$1),LOOKUP(9.99999999999999E+307,$M$2:M788)+1,"")</f>
        <v>594</v>
      </c>
      <c r="N789" s="30">
        <f>IF(AND($B789=N$1),LOOKUP(9.99999999999999E+307,$N$2:N788)+1,"")</f>
        <v>594</v>
      </c>
      <c r="O789" s="30">
        <f>IF(AND($B789=O$1),LOOKUP(9.99999999999999E+307,$O$2:O788)+1,"")</f>
        <v>594</v>
      </c>
      <c r="P789" s="30">
        <f>IF(AND($B789=P$1),LOOKUP(9.99999999999999E+307,$P$2:P788)+1,"")</f>
        <v>594</v>
      </c>
      <c r="Q789" s="30">
        <f>IF(AND($B789=Q$1),LOOKUP(9.99999999999999E+307,$Q$2:Q788)+1,"")</f>
        <v>594</v>
      </c>
      <c r="R789" s="30">
        <f>IF(AND($B789=R$1),LOOKUP(9.99999999999999E+307,$R$2:R788)+1,"")</f>
        <v>594</v>
      </c>
      <c r="S789" s="314"/>
      <c r="T789" s="274"/>
      <c r="U789" s="274"/>
      <c r="Z789" s="258" t="str">
        <f t="shared" si="87"/>
        <v/>
      </c>
      <c r="AA789" s="258" t="str">
        <f t="shared" si="88"/>
        <v/>
      </c>
      <c r="AB789" s="259">
        <f t="shared" si="82"/>
        <v>0</v>
      </c>
      <c r="AC789" s="259">
        <f t="shared" si="83"/>
        <v>1807</v>
      </c>
      <c r="AD789" s="260" t="str">
        <f t="shared" si="84"/>
        <v/>
      </c>
      <c r="AE789" s="253" t="str">
        <f t="shared" si="85"/>
        <v>-</v>
      </c>
    </row>
    <row r="790" spans="1:31" ht="20.100000000000001" customHeight="1" x14ac:dyDescent="0.5">
      <c r="A790" s="30">
        <v>788</v>
      </c>
      <c r="B790" s="238"/>
      <c r="C790" s="261"/>
      <c r="D790" s="262"/>
      <c r="E790" s="263"/>
      <c r="F790" s="263"/>
      <c r="G790" s="257" t="str">
        <f t="shared" si="86"/>
        <v/>
      </c>
      <c r="H790" s="30" t="str">
        <f>IF(AND(S790=H$1),LOOKUP(9.99999999999999E+307,$H$2:H789)+1,"")</f>
        <v/>
      </c>
      <c r="I790" s="30">
        <f>IF(AND(B790=I$1),LOOKUP(9.99999999999999E+307,$I$2:I789)+1,"")</f>
        <v>595</v>
      </c>
      <c r="J790" s="30">
        <f>IF(AND(B790=J$1),LOOKUP(9.99999999999999E+307,$J$2:J789)+1,"")</f>
        <v>595</v>
      </c>
      <c r="K790" s="30">
        <f>IF(AND(B790=K$1),LOOKUP(9.99999999999999E+307,$K$2:K789)+1,"")</f>
        <v>595</v>
      </c>
      <c r="L790" s="30">
        <f>IF(AND(B790=L$1),LOOKUP(9.99999999999999E+307,$L$2:L789)+1,"")</f>
        <v>595</v>
      </c>
      <c r="M790" s="30">
        <f>IF(AND(B790=M$1),LOOKUP(9.99999999999999E+307,$M$2:M789)+1,"")</f>
        <v>595</v>
      </c>
      <c r="N790" s="30">
        <f>IF(AND($B790=N$1),LOOKUP(9.99999999999999E+307,$N$2:N789)+1,"")</f>
        <v>595</v>
      </c>
      <c r="O790" s="30">
        <f>IF(AND($B790=O$1),LOOKUP(9.99999999999999E+307,$O$2:O789)+1,"")</f>
        <v>595</v>
      </c>
      <c r="P790" s="30">
        <f>IF(AND($B790=P$1),LOOKUP(9.99999999999999E+307,$P$2:P789)+1,"")</f>
        <v>595</v>
      </c>
      <c r="Q790" s="30">
        <f>IF(AND($B790=Q$1),LOOKUP(9.99999999999999E+307,$Q$2:Q789)+1,"")</f>
        <v>595</v>
      </c>
      <c r="R790" s="30">
        <f>IF(AND($B790=R$1),LOOKUP(9.99999999999999E+307,$R$2:R789)+1,"")</f>
        <v>595</v>
      </c>
      <c r="S790" s="314"/>
      <c r="T790" s="274"/>
      <c r="U790" s="274"/>
      <c r="Z790" s="258" t="str">
        <f t="shared" si="87"/>
        <v/>
      </c>
      <c r="AA790" s="258" t="str">
        <f t="shared" si="88"/>
        <v/>
      </c>
      <c r="AB790" s="259">
        <f t="shared" si="82"/>
        <v>0</v>
      </c>
      <c r="AC790" s="259">
        <f t="shared" si="83"/>
        <v>1807</v>
      </c>
      <c r="AD790" s="260" t="str">
        <f t="shared" si="84"/>
        <v/>
      </c>
      <c r="AE790" s="253" t="str">
        <f t="shared" si="85"/>
        <v>-</v>
      </c>
    </row>
    <row r="791" spans="1:31" ht="20.100000000000001" customHeight="1" x14ac:dyDescent="0.5">
      <c r="A791" s="30">
        <v>789</v>
      </c>
      <c r="B791" s="238"/>
      <c r="C791" s="261"/>
      <c r="D791" s="262"/>
      <c r="E791" s="263"/>
      <c r="F791" s="263"/>
      <c r="G791" s="257" t="str">
        <f t="shared" si="86"/>
        <v/>
      </c>
      <c r="H791" s="30" t="str">
        <f>IF(AND(S791=H$1),LOOKUP(9.99999999999999E+307,$H$2:H790)+1,"")</f>
        <v/>
      </c>
      <c r="I791" s="30">
        <f>IF(AND(B791=I$1),LOOKUP(9.99999999999999E+307,$I$2:I790)+1,"")</f>
        <v>596</v>
      </c>
      <c r="J791" s="30">
        <f>IF(AND(B791=J$1),LOOKUP(9.99999999999999E+307,$J$2:J790)+1,"")</f>
        <v>596</v>
      </c>
      <c r="K791" s="30">
        <f>IF(AND(B791=K$1),LOOKUP(9.99999999999999E+307,$K$2:K790)+1,"")</f>
        <v>596</v>
      </c>
      <c r="L791" s="30">
        <f>IF(AND(B791=L$1),LOOKUP(9.99999999999999E+307,$L$2:L790)+1,"")</f>
        <v>596</v>
      </c>
      <c r="M791" s="30">
        <f>IF(AND(B791=M$1),LOOKUP(9.99999999999999E+307,$M$2:M790)+1,"")</f>
        <v>596</v>
      </c>
      <c r="N791" s="30">
        <f>IF(AND($B791=N$1),LOOKUP(9.99999999999999E+307,$N$2:N790)+1,"")</f>
        <v>596</v>
      </c>
      <c r="O791" s="30">
        <f>IF(AND($B791=O$1),LOOKUP(9.99999999999999E+307,$O$2:O790)+1,"")</f>
        <v>596</v>
      </c>
      <c r="P791" s="30">
        <f>IF(AND($B791=P$1),LOOKUP(9.99999999999999E+307,$P$2:P790)+1,"")</f>
        <v>596</v>
      </c>
      <c r="Q791" s="30">
        <f>IF(AND($B791=Q$1),LOOKUP(9.99999999999999E+307,$Q$2:Q790)+1,"")</f>
        <v>596</v>
      </c>
      <c r="R791" s="30">
        <f>IF(AND($B791=R$1),LOOKUP(9.99999999999999E+307,$R$2:R790)+1,"")</f>
        <v>596</v>
      </c>
      <c r="S791" s="314"/>
      <c r="T791" s="274"/>
      <c r="U791" s="274"/>
      <c r="Z791" s="258" t="str">
        <f t="shared" si="87"/>
        <v/>
      </c>
      <c r="AA791" s="258" t="str">
        <f t="shared" si="88"/>
        <v/>
      </c>
      <c r="AB791" s="259">
        <f t="shared" si="82"/>
        <v>0</v>
      </c>
      <c r="AC791" s="259">
        <f t="shared" si="83"/>
        <v>1807</v>
      </c>
      <c r="AD791" s="260" t="str">
        <f t="shared" si="84"/>
        <v/>
      </c>
      <c r="AE791" s="253" t="str">
        <f t="shared" si="85"/>
        <v>-</v>
      </c>
    </row>
    <row r="792" spans="1:31" ht="20.100000000000001" customHeight="1" x14ac:dyDescent="0.5">
      <c r="A792" s="30">
        <v>790</v>
      </c>
      <c r="B792" s="238"/>
      <c r="C792" s="261"/>
      <c r="D792" s="262"/>
      <c r="E792" s="277"/>
      <c r="F792" s="277"/>
      <c r="G792" s="257" t="str">
        <f t="shared" si="86"/>
        <v/>
      </c>
      <c r="H792" s="30" t="str">
        <f>IF(AND(S792=H$1),LOOKUP(9.99999999999999E+307,$H$2:H791)+1,"")</f>
        <v/>
      </c>
      <c r="I792" s="30">
        <f>IF(AND(B792=I$1),LOOKUP(9.99999999999999E+307,$I$2:I791)+1,"")</f>
        <v>597</v>
      </c>
      <c r="J792" s="30">
        <f>IF(AND(B792=J$1),LOOKUP(9.99999999999999E+307,$J$2:J791)+1,"")</f>
        <v>597</v>
      </c>
      <c r="K792" s="30">
        <f>IF(AND(B792=K$1),LOOKUP(9.99999999999999E+307,$K$2:K791)+1,"")</f>
        <v>597</v>
      </c>
      <c r="L792" s="30">
        <f>IF(AND(B792=L$1),LOOKUP(9.99999999999999E+307,$L$2:L791)+1,"")</f>
        <v>597</v>
      </c>
      <c r="M792" s="30">
        <f>IF(AND(B792=M$1),LOOKUP(9.99999999999999E+307,$M$2:M791)+1,"")</f>
        <v>597</v>
      </c>
      <c r="N792" s="30">
        <f>IF(AND($B792=N$1),LOOKUP(9.99999999999999E+307,$N$2:N791)+1,"")</f>
        <v>597</v>
      </c>
      <c r="O792" s="30">
        <f>IF(AND($B792=O$1),LOOKUP(9.99999999999999E+307,$O$2:O791)+1,"")</f>
        <v>597</v>
      </c>
      <c r="P792" s="30">
        <f>IF(AND($B792=P$1),LOOKUP(9.99999999999999E+307,$P$2:P791)+1,"")</f>
        <v>597</v>
      </c>
      <c r="Q792" s="30">
        <f>IF(AND($B792=Q$1),LOOKUP(9.99999999999999E+307,$Q$2:Q791)+1,"")</f>
        <v>597</v>
      </c>
      <c r="R792" s="30">
        <f>IF(AND($B792=R$1),LOOKUP(9.99999999999999E+307,$R$2:R791)+1,"")</f>
        <v>597</v>
      </c>
      <c r="S792" s="314"/>
      <c r="T792" s="274"/>
      <c r="U792" s="274"/>
      <c r="Z792" s="258" t="str">
        <f t="shared" si="87"/>
        <v/>
      </c>
      <c r="AA792" s="258" t="str">
        <f t="shared" si="88"/>
        <v/>
      </c>
      <c r="AB792" s="259">
        <f t="shared" si="82"/>
        <v>0</v>
      </c>
      <c r="AC792" s="259">
        <f t="shared" si="83"/>
        <v>1807</v>
      </c>
      <c r="AD792" s="260" t="str">
        <f t="shared" si="84"/>
        <v/>
      </c>
      <c r="AE792" s="253" t="str">
        <f t="shared" si="85"/>
        <v>-</v>
      </c>
    </row>
    <row r="793" spans="1:31" ht="20.100000000000001" customHeight="1" x14ac:dyDescent="0.5">
      <c r="A793" s="30">
        <v>791</v>
      </c>
      <c r="B793" s="238"/>
      <c r="C793" s="262"/>
      <c r="D793" s="262"/>
      <c r="E793" s="263"/>
      <c r="F793" s="263"/>
      <c r="G793" s="257" t="str">
        <f t="shared" si="86"/>
        <v/>
      </c>
      <c r="H793" s="30" t="str">
        <f>IF(AND(S793=H$1),LOOKUP(9.99999999999999E+307,$H$2:H792)+1,"")</f>
        <v/>
      </c>
      <c r="I793" s="30">
        <f>IF(AND(B793=I$1),LOOKUP(9.99999999999999E+307,$I$2:I792)+1,"")</f>
        <v>598</v>
      </c>
      <c r="J793" s="30">
        <f>IF(AND(B793=J$1),LOOKUP(9.99999999999999E+307,$J$2:J792)+1,"")</f>
        <v>598</v>
      </c>
      <c r="K793" s="30">
        <f>IF(AND(B793=K$1),LOOKUP(9.99999999999999E+307,$K$2:K792)+1,"")</f>
        <v>598</v>
      </c>
      <c r="L793" s="30">
        <f>IF(AND(B793=L$1),LOOKUP(9.99999999999999E+307,$L$2:L792)+1,"")</f>
        <v>598</v>
      </c>
      <c r="M793" s="30">
        <f>IF(AND(B793=M$1),LOOKUP(9.99999999999999E+307,$M$2:M792)+1,"")</f>
        <v>598</v>
      </c>
      <c r="N793" s="30">
        <f>IF(AND($B793=N$1),LOOKUP(9.99999999999999E+307,$N$2:N792)+1,"")</f>
        <v>598</v>
      </c>
      <c r="O793" s="30">
        <f>IF(AND($B793=O$1),LOOKUP(9.99999999999999E+307,$O$2:O792)+1,"")</f>
        <v>598</v>
      </c>
      <c r="P793" s="30">
        <f>IF(AND($B793=P$1),LOOKUP(9.99999999999999E+307,$P$2:P792)+1,"")</f>
        <v>598</v>
      </c>
      <c r="Q793" s="30">
        <f>IF(AND($B793=Q$1),LOOKUP(9.99999999999999E+307,$Q$2:Q792)+1,"")</f>
        <v>598</v>
      </c>
      <c r="R793" s="30">
        <f>IF(AND($B793=R$1),LOOKUP(9.99999999999999E+307,$R$2:R792)+1,"")</f>
        <v>598</v>
      </c>
      <c r="S793" s="314"/>
      <c r="T793" s="274"/>
      <c r="U793" s="274"/>
      <c r="Z793" s="258" t="str">
        <f t="shared" si="87"/>
        <v/>
      </c>
      <c r="AA793" s="258" t="str">
        <f t="shared" si="88"/>
        <v/>
      </c>
      <c r="AB793" s="259">
        <f t="shared" si="82"/>
        <v>0</v>
      </c>
      <c r="AC793" s="259">
        <f t="shared" si="83"/>
        <v>1807</v>
      </c>
      <c r="AD793" s="260" t="str">
        <f t="shared" si="84"/>
        <v/>
      </c>
      <c r="AE793" s="253" t="str">
        <f t="shared" si="85"/>
        <v>-</v>
      </c>
    </row>
    <row r="794" spans="1:31" ht="20.100000000000001" customHeight="1" x14ac:dyDescent="0.5">
      <c r="A794" s="30">
        <v>792</v>
      </c>
      <c r="B794" s="238"/>
      <c r="C794" s="262"/>
      <c r="D794" s="262"/>
      <c r="E794" s="263"/>
      <c r="F794" s="263"/>
      <c r="G794" s="257" t="str">
        <f t="shared" si="86"/>
        <v/>
      </c>
      <c r="H794" s="30" t="str">
        <f>IF(AND(S794=H$1),LOOKUP(9.99999999999999E+307,$H$2:H793)+1,"")</f>
        <v/>
      </c>
      <c r="I794" s="30">
        <f>IF(AND(B794=I$1),LOOKUP(9.99999999999999E+307,$I$2:I793)+1,"")</f>
        <v>599</v>
      </c>
      <c r="J794" s="30">
        <f>IF(AND(B794=J$1),LOOKUP(9.99999999999999E+307,$J$2:J793)+1,"")</f>
        <v>599</v>
      </c>
      <c r="K794" s="30">
        <f>IF(AND(B794=K$1),LOOKUP(9.99999999999999E+307,$K$2:K793)+1,"")</f>
        <v>599</v>
      </c>
      <c r="L794" s="30">
        <f>IF(AND(B794=L$1),LOOKUP(9.99999999999999E+307,$L$2:L793)+1,"")</f>
        <v>599</v>
      </c>
      <c r="M794" s="30">
        <f>IF(AND(B794=M$1),LOOKUP(9.99999999999999E+307,$M$2:M793)+1,"")</f>
        <v>599</v>
      </c>
      <c r="N794" s="30">
        <f>IF(AND($B794=N$1),LOOKUP(9.99999999999999E+307,$N$2:N793)+1,"")</f>
        <v>599</v>
      </c>
      <c r="O794" s="30">
        <f>IF(AND($B794=O$1),LOOKUP(9.99999999999999E+307,$O$2:O793)+1,"")</f>
        <v>599</v>
      </c>
      <c r="P794" s="30">
        <f>IF(AND($B794=P$1),LOOKUP(9.99999999999999E+307,$P$2:P793)+1,"")</f>
        <v>599</v>
      </c>
      <c r="Q794" s="30">
        <f>IF(AND($B794=Q$1),LOOKUP(9.99999999999999E+307,$Q$2:Q793)+1,"")</f>
        <v>599</v>
      </c>
      <c r="R794" s="30">
        <f>IF(AND($B794=R$1),LOOKUP(9.99999999999999E+307,$R$2:R793)+1,"")</f>
        <v>599</v>
      </c>
      <c r="S794" s="314"/>
      <c r="T794" s="274"/>
      <c r="U794" s="274"/>
      <c r="Z794" s="258" t="str">
        <f t="shared" si="87"/>
        <v/>
      </c>
      <c r="AA794" s="258" t="str">
        <f t="shared" si="88"/>
        <v/>
      </c>
      <c r="AB794" s="259">
        <f t="shared" si="82"/>
        <v>0</v>
      </c>
      <c r="AC794" s="259">
        <f t="shared" si="83"/>
        <v>1807</v>
      </c>
      <c r="AD794" s="260" t="str">
        <f t="shared" si="84"/>
        <v/>
      </c>
      <c r="AE794" s="253" t="str">
        <f t="shared" si="85"/>
        <v>-</v>
      </c>
    </row>
    <row r="795" spans="1:31" ht="20.100000000000001" customHeight="1" x14ac:dyDescent="0.5">
      <c r="A795" s="30">
        <v>793</v>
      </c>
      <c r="B795" s="238"/>
      <c r="C795" s="262"/>
      <c r="D795" s="262"/>
      <c r="E795" s="263"/>
      <c r="F795" s="263"/>
      <c r="G795" s="257" t="str">
        <f t="shared" si="86"/>
        <v/>
      </c>
      <c r="H795" s="30" t="str">
        <f>IF(AND(S795=H$1),LOOKUP(9.99999999999999E+307,$H$2:H794)+1,"")</f>
        <v/>
      </c>
      <c r="I795" s="30">
        <f>IF(AND(B795=I$1),LOOKUP(9.99999999999999E+307,$I$2:I794)+1,"")</f>
        <v>600</v>
      </c>
      <c r="J795" s="30">
        <f>IF(AND(B795=J$1),LOOKUP(9.99999999999999E+307,$J$2:J794)+1,"")</f>
        <v>600</v>
      </c>
      <c r="K795" s="30">
        <f>IF(AND(B795=K$1),LOOKUP(9.99999999999999E+307,$K$2:K794)+1,"")</f>
        <v>600</v>
      </c>
      <c r="L795" s="30">
        <f>IF(AND(B795=L$1),LOOKUP(9.99999999999999E+307,$L$2:L794)+1,"")</f>
        <v>600</v>
      </c>
      <c r="M795" s="30">
        <f>IF(AND(B795=M$1),LOOKUP(9.99999999999999E+307,$M$2:M794)+1,"")</f>
        <v>600</v>
      </c>
      <c r="N795" s="30">
        <f>IF(AND($B795=N$1),LOOKUP(9.99999999999999E+307,$N$2:N794)+1,"")</f>
        <v>600</v>
      </c>
      <c r="O795" s="30">
        <f>IF(AND($B795=O$1),LOOKUP(9.99999999999999E+307,$O$2:O794)+1,"")</f>
        <v>600</v>
      </c>
      <c r="P795" s="30">
        <f>IF(AND($B795=P$1),LOOKUP(9.99999999999999E+307,$P$2:P794)+1,"")</f>
        <v>600</v>
      </c>
      <c r="Q795" s="30">
        <f>IF(AND($B795=Q$1),LOOKUP(9.99999999999999E+307,$Q$2:Q794)+1,"")</f>
        <v>600</v>
      </c>
      <c r="R795" s="30">
        <f>IF(AND($B795=R$1),LOOKUP(9.99999999999999E+307,$R$2:R794)+1,"")</f>
        <v>600</v>
      </c>
      <c r="S795" s="314"/>
      <c r="T795" s="274"/>
      <c r="U795" s="274"/>
      <c r="Z795" s="258" t="str">
        <f t="shared" si="87"/>
        <v/>
      </c>
      <c r="AA795" s="258" t="str">
        <f t="shared" si="88"/>
        <v/>
      </c>
      <c r="AB795" s="259">
        <f t="shared" si="82"/>
        <v>0</v>
      </c>
      <c r="AC795" s="259">
        <f t="shared" si="83"/>
        <v>1807</v>
      </c>
      <c r="AD795" s="260" t="str">
        <f t="shared" si="84"/>
        <v/>
      </c>
      <c r="AE795" s="253" t="str">
        <f t="shared" si="85"/>
        <v>-</v>
      </c>
    </row>
    <row r="796" spans="1:31" ht="20.100000000000001" customHeight="1" x14ac:dyDescent="0.5">
      <c r="A796" s="30">
        <v>794</v>
      </c>
      <c r="B796" s="238"/>
      <c r="C796" s="262"/>
      <c r="D796" s="262"/>
      <c r="E796" s="263"/>
      <c r="F796" s="263"/>
      <c r="G796" s="257" t="str">
        <f t="shared" si="86"/>
        <v/>
      </c>
      <c r="H796" s="30" t="str">
        <f>IF(AND(S796=H$1),LOOKUP(9.99999999999999E+307,$H$2:H795)+1,"")</f>
        <v/>
      </c>
      <c r="I796" s="30">
        <f>IF(AND(B796=I$1),LOOKUP(9.99999999999999E+307,$I$2:I795)+1,"")</f>
        <v>601</v>
      </c>
      <c r="J796" s="30">
        <f>IF(AND(B796=J$1),LOOKUP(9.99999999999999E+307,$J$2:J795)+1,"")</f>
        <v>601</v>
      </c>
      <c r="K796" s="30">
        <f>IF(AND(B796=K$1),LOOKUP(9.99999999999999E+307,$K$2:K795)+1,"")</f>
        <v>601</v>
      </c>
      <c r="L796" s="30">
        <f>IF(AND(B796=L$1),LOOKUP(9.99999999999999E+307,$L$2:L795)+1,"")</f>
        <v>601</v>
      </c>
      <c r="M796" s="30">
        <f>IF(AND(B796=M$1),LOOKUP(9.99999999999999E+307,$M$2:M795)+1,"")</f>
        <v>601</v>
      </c>
      <c r="N796" s="30">
        <f>IF(AND($B796=N$1),LOOKUP(9.99999999999999E+307,$N$2:N795)+1,"")</f>
        <v>601</v>
      </c>
      <c r="O796" s="30">
        <f>IF(AND($B796=O$1),LOOKUP(9.99999999999999E+307,$O$2:O795)+1,"")</f>
        <v>601</v>
      </c>
      <c r="P796" s="30">
        <f>IF(AND($B796=P$1),LOOKUP(9.99999999999999E+307,$P$2:P795)+1,"")</f>
        <v>601</v>
      </c>
      <c r="Q796" s="30">
        <f>IF(AND($B796=Q$1),LOOKUP(9.99999999999999E+307,$Q$2:Q795)+1,"")</f>
        <v>601</v>
      </c>
      <c r="R796" s="30">
        <f>IF(AND($B796=R$1),LOOKUP(9.99999999999999E+307,$R$2:R795)+1,"")</f>
        <v>601</v>
      </c>
      <c r="S796" s="314"/>
      <c r="T796" s="274"/>
      <c r="U796" s="274"/>
      <c r="Z796" s="258" t="str">
        <f t="shared" si="87"/>
        <v/>
      </c>
      <c r="AA796" s="258" t="str">
        <f t="shared" si="88"/>
        <v/>
      </c>
      <c r="AB796" s="259">
        <f t="shared" si="82"/>
        <v>0</v>
      </c>
      <c r="AC796" s="259">
        <f t="shared" si="83"/>
        <v>1807</v>
      </c>
      <c r="AD796" s="260" t="str">
        <f t="shared" si="84"/>
        <v/>
      </c>
      <c r="AE796" s="253" t="str">
        <f t="shared" si="85"/>
        <v>-</v>
      </c>
    </row>
    <row r="797" spans="1:31" ht="20.100000000000001" customHeight="1" x14ac:dyDescent="0.5">
      <c r="A797" s="30">
        <v>795</v>
      </c>
      <c r="B797" s="238"/>
      <c r="C797" s="262"/>
      <c r="D797" s="262"/>
      <c r="E797" s="263"/>
      <c r="F797" s="263"/>
      <c r="G797" s="257" t="str">
        <f t="shared" si="86"/>
        <v/>
      </c>
      <c r="H797" s="30" t="str">
        <f>IF(AND(S797=H$1),LOOKUP(9.99999999999999E+307,$H$2:H796)+1,"")</f>
        <v/>
      </c>
      <c r="I797" s="30">
        <f>IF(AND(B797=I$1),LOOKUP(9.99999999999999E+307,$I$2:I796)+1,"")</f>
        <v>602</v>
      </c>
      <c r="J797" s="30">
        <f>IF(AND(B797=J$1),LOOKUP(9.99999999999999E+307,$J$2:J796)+1,"")</f>
        <v>602</v>
      </c>
      <c r="K797" s="30">
        <f>IF(AND(B797=K$1),LOOKUP(9.99999999999999E+307,$K$2:K796)+1,"")</f>
        <v>602</v>
      </c>
      <c r="L797" s="30">
        <f>IF(AND(B797=L$1),LOOKUP(9.99999999999999E+307,$L$2:L796)+1,"")</f>
        <v>602</v>
      </c>
      <c r="M797" s="30">
        <f>IF(AND(B797=M$1),LOOKUP(9.99999999999999E+307,$M$2:M796)+1,"")</f>
        <v>602</v>
      </c>
      <c r="N797" s="30">
        <f>IF(AND($B797=N$1),LOOKUP(9.99999999999999E+307,$N$2:N796)+1,"")</f>
        <v>602</v>
      </c>
      <c r="O797" s="30">
        <f>IF(AND($B797=O$1),LOOKUP(9.99999999999999E+307,$O$2:O796)+1,"")</f>
        <v>602</v>
      </c>
      <c r="P797" s="30">
        <f>IF(AND($B797=P$1),LOOKUP(9.99999999999999E+307,$P$2:P796)+1,"")</f>
        <v>602</v>
      </c>
      <c r="Q797" s="30">
        <f>IF(AND($B797=Q$1),LOOKUP(9.99999999999999E+307,$Q$2:Q796)+1,"")</f>
        <v>602</v>
      </c>
      <c r="R797" s="30">
        <f>IF(AND($B797=R$1),LOOKUP(9.99999999999999E+307,$R$2:R796)+1,"")</f>
        <v>602</v>
      </c>
      <c r="S797" s="314"/>
      <c r="T797" s="274"/>
      <c r="U797" s="274"/>
      <c r="Z797" s="258" t="str">
        <f t="shared" si="87"/>
        <v/>
      </c>
      <c r="AA797" s="258" t="str">
        <f t="shared" si="88"/>
        <v/>
      </c>
      <c r="AB797" s="259">
        <f t="shared" si="82"/>
        <v>0</v>
      </c>
      <c r="AC797" s="259">
        <f t="shared" si="83"/>
        <v>1807</v>
      </c>
      <c r="AD797" s="260" t="str">
        <f t="shared" si="84"/>
        <v/>
      </c>
      <c r="AE797" s="253" t="str">
        <f t="shared" si="85"/>
        <v>-</v>
      </c>
    </row>
    <row r="798" spans="1:31" ht="20.100000000000001" customHeight="1" x14ac:dyDescent="0.5">
      <c r="A798" s="30">
        <v>796</v>
      </c>
      <c r="B798" s="238"/>
      <c r="C798" s="262"/>
      <c r="D798" s="262"/>
      <c r="E798" s="263"/>
      <c r="F798" s="263"/>
      <c r="G798" s="257" t="str">
        <f t="shared" si="86"/>
        <v/>
      </c>
      <c r="H798" s="30" t="str">
        <f>IF(AND(S798=H$1),LOOKUP(9.99999999999999E+307,$H$2:H797)+1,"")</f>
        <v/>
      </c>
      <c r="I798" s="30">
        <f>IF(AND(B798=I$1),LOOKUP(9.99999999999999E+307,$I$2:I797)+1,"")</f>
        <v>603</v>
      </c>
      <c r="J798" s="30">
        <f>IF(AND(B798=J$1),LOOKUP(9.99999999999999E+307,$J$2:J797)+1,"")</f>
        <v>603</v>
      </c>
      <c r="K798" s="30">
        <f>IF(AND(B798=K$1),LOOKUP(9.99999999999999E+307,$K$2:K797)+1,"")</f>
        <v>603</v>
      </c>
      <c r="L798" s="30">
        <f>IF(AND(B798=L$1),LOOKUP(9.99999999999999E+307,$L$2:L797)+1,"")</f>
        <v>603</v>
      </c>
      <c r="M798" s="30">
        <f>IF(AND(B798=M$1),LOOKUP(9.99999999999999E+307,$M$2:M797)+1,"")</f>
        <v>603</v>
      </c>
      <c r="N798" s="30">
        <f>IF(AND($B798=N$1),LOOKUP(9.99999999999999E+307,$N$2:N797)+1,"")</f>
        <v>603</v>
      </c>
      <c r="O798" s="30">
        <f>IF(AND($B798=O$1),LOOKUP(9.99999999999999E+307,$O$2:O797)+1,"")</f>
        <v>603</v>
      </c>
      <c r="P798" s="30">
        <f>IF(AND($B798=P$1),LOOKUP(9.99999999999999E+307,$P$2:P797)+1,"")</f>
        <v>603</v>
      </c>
      <c r="Q798" s="30">
        <f>IF(AND($B798=Q$1),LOOKUP(9.99999999999999E+307,$Q$2:Q797)+1,"")</f>
        <v>603</v>
      </c>
      <c r="R798" s="30">
        <f>IF(AND($B798=R$1),LOOKUP(9.99999999999999E+307,$R$2:R797)+1,"")</f>
        <v>603</v>
      </c>
      <c r="S798" s="314"/>
      <c r="T798" s="274"/>
      <c r="U798" s="274"/>
      <c r="Z798" s="258" t="str">
        <f t="shared" si="87"/>
        <v/>
      </c>
      <c r="AA798" s="258" t="str">
        <f t="shared" si="88"/>
        <v/>
      </c>
      <c r="AB798" s="259">
        <f t="shared" si="82"/>
        <v>0</v>
      </c>
      <c r="AC798" s="259">
        <f t="shared" si="83"/>
        <v>1807</v>
      </c>
      <c r="AD798" s="260" t="str">
        <f t="shared" si="84"/>
        <v/>
      </c>
      <c r="AE798" s="253" t="str">
        <f t="shared" si="85"/>
        <v>-</v>
      </c>
    </row>
    <row r="799" spans="1:31" ht="20.100000000000001" customHeight="1" x14ac:dyDescent="0.5">
      <c r="A799" s="30">
        <v>797</v>
      </c>
      <c r="B799" s="238"/>
      <c r="C799" s="262"/>
      <c r="D799" s="262"/>
      <c r="E799" s="263"/>
      <c r="F799" s="263"/>
      <c r="G799" s="257" t="str">
        <f t="shared" si="86"/>
        <v/>
      </c>
      <c r="H799" s="30" t="str">
        <f>IF(AND(S799=H$1),LOOKUP(9.99999999999999E+307,$H$2:H798)+1,"")</f>
        <v/>
      </c>
      <c r="I799" s="30">
        <f>IF(AND(B799=I$1),LOOKUP(9.99999999999999E+307,$I$2:I798)+1,"")</f>
        <v>604</v>
      </c>
      <c r="J799" s="30">
        <f>IF(AND(B799=J$1),LOOKUP(9.99999999999999E+307,$J$2:J798)+1,"")</f>
        <v>604</v>
      </c>
      <c r="K799" s="30">
        <f>IF(AND(B799=K$1),LOOKUP(9.99999999999999E+307,$K$2:K798)+1,"")</f>
        <v>604</v>
      </c>
      <c r="L799" s="30">
        <f>IF(AND(B799=L$1),LOOKUP(9.99999999999999E+307,$L$2:L798)+1,"")</f>
        <v>604</v>
      </c>
      <c r="M799" s="30">
        <f>IF(AND(B799=M$1),LOOKUP(9.99999999999999E+307,$M$2:M798)+1,"")</f>
        <v>604</v>
      </c>
      <c r="N799" s="30">
        <f>IF(AND($B799=N$1),LOOKUP(9.99999999999999E+307,$N$2:N798)+1,"")</f>
        <v>604</v>
      </c>
      <c r="O799" s="30">
        <f>IF(AND($B799=O$1),LOOKUP(9.99999999999999E+307,$O$2:O798)+1,"")</f>
        <v>604</v>
      </c>
      <c r="P799" s="30">
        <f>IF(AND($B799=P$1),LOOKUP(9.99999999999999E+307,$P$2:P798)+1,"")</f>
        <v>604</v>
      </c>
      <c r="Q799" s="30">
        <f>IF(AND($B799=Q$1),LOOKUP(9.99999999999999E+307,$Q$2:Q798)+1,"")</f>
        <v>604</v>
      </c>
      <c r="R799" s="30">
        <f>IF(AND($B799=R$1),LOOKUP(9.99999999999999E+307,$R$2:R798)+1,"")</f>
        <v>604</v>
      </c>
      <c r="S799" s="314"/>
      <c r="T799" s="274"/>
      <c r="U799" s="274"/>
      <c r="Z799" s="258" t="str">
        <f t="shared" si="87"/>
        <v/>
      </c>
      <c r="AA799" s="258" t="str">
        <f t="shared" si="88"/>
        <v/>
      </c>
      <c r="AB799" s="259">
        <f t="shared" si="82"/>
        <v>0</v>
      </c>
      <c r="AC799" s="259">
        <f t="shared" si="83"/>
        <v>1807</v>
      </c>
      <c r="AD799" s="260" t="str">
        <f t="shared" si="84"/>
        <v/>
      </c>
      <c r="AE799" s="253" t="str">
        <f t="shared" si="85"/>
        <v>-</v>
      </c>
    </row>
    <row r="800" spans="1:31" ht="20.100000000000001" customHeight="1" x14ac:dyDescent="0.5">
      <c r="A800" s="30">
        <v>798</v>
      </c>
      <c r="B800" s="238"/>
      <c r="C800" s="262"/>
      <c r="D800" s="262"/>
      <c r="E800" s="263"/>
      <c r="F800" s="263"/>
      <c r="G800" s="257" t="str">
        <f t="shared" si="86"/>
        <v/>
      </c>
      <c r="H800" s="30" t="str">
        <f>IF(AND(S800=H$1),LOOKUP(9.99999999999999E+307,$H$2:H799)+1,"")</f>
        <v/>
      </c>
      <c r="I800" s="30">
        <f>IF(AND(B800=I$1),LOOKUP(9.99999999999999E+307,$I$2:I799)+1,"")</f>
        <v>605</v>
      </c>
      <c r="J800" s="30">
        <f>IF(AND(B800=J$1),LOOKUP(9.99999999999999E+307,$J$2:J799)+1,"")</f>
        <v>605</v>
      </c>
      <c r="K800" s="30">
        <f>IF(AND(B800=K$1),LOOKUP(9.99999999999999E+307,$K$2:K799)+1,"")</f>
        <v>605</v>
      </c>
      <c r="L800" s="30">
        <f>IF(AND(B800=L$1),LOOKUP(9.99999999999999E+307,$L$2:L799)+1,"")</f>
        <v>605</v>
      </c>
      <c r="M800" s="30">
        <f>IF(AND(B800=M$1),LOOKUP(9.99999999999999E+307,$M$2:M799)+1,"")</f>
        <v>605</v>
      </c>
      <c r="N800" s="30">
        <f>IF(AND($B800=N$1),LOOKUP(9.99999999999999E+307,$N$2:N799)+1,"")</f>
        <v>605</v>
      </c>
      <c r="O800" s="30">
        <f>IF(AND($B800=O$1),LOOKUP(9.99999999999999E+307,$O$2:O799)+1,"")</f>
        <v>605</v>
      </c>
      <c r="P800" s="30">
        <f>IF(AND($B800=P$1),LOOKUP(9.99999999999999E+307,$P$2:P799)+1,"")</f>
        <v>605</v>
      </c>
      <c r="Q800" s="30">
        <f>IF(AND($B800=Q$1),LOOKUP(9.99999999999999E+307,$Q$2:Q799)+1,"")</f>
        <v>605</v>
      </c>
      <c r="R800" s="30">
        <f>IF(AND($B800=R$1),LOOKUP(9.99999999999999E+307,$R$2:R799)+1,"")</f>
        <v>605</v>
      </c>
      <c r="S800" s="314"/>
      <c r="T800" s="274"/>
      <c r="U800" s="274"/>
      <c r="Z800" s="258" t="str">
        <f t="shared" si="87"/>
        <v/>
      </c>
      <c r="AA800" s="258" t="str">
        <f t="shared" si="88"/>
        <v/>
      </c>
      <c r="AB800" s="259">
        <f t="shared" si="82"/>
        <v>0</v>
      </c>
      <c r="AC800" s="259">
        <f t="shared" si="83"/>
        <v>1807</v>
      </c>
      <c r="AD800" s="260" t="str">
        <f t="shared" si="84"/>
        <v/>
      </c>
      <c r="AE800" s="253" t="str">
        <f t="shared" si="85"/>
        <v>-</v>
      </c>
    </row>
    <row r="801" spans="1:31" ht="20.100000000000001" customHeight="1" x14ac:dyDescent="0.5">
      <c r="A801" s="30">
        <v>799</v>
      </c>
      <c r="B801" s="238"/>
      <c r="C801" s="261"/>
      <c r="D801" s="262"/>
      <c r="E801" s="263"/>
      <c r="F801" s="263"/>
      <c r="G801" s="257" t="str">
        <f t="shared" si="86"/>
        <v/>
      </c>
      <c r="H801" s="30" t="str">
        <f>IF(AND(S801=H$1),LOOKUP(9.99999999999999E+307,$H$2:H800)+1,"")</f>
        <v/>
      </c>
      <c r="I801" s="30">
        <f>IF(AND(B801=I$1),LOOKUP(9.99999999999999E+307,$I$2:I800)+1,"")</f>
        <v>606</v>
      </c>
      <c r="J801" s="30">
        <f>IF(AND(B801=J$1),LOOKUP(9.99999999999999E+307,$J$2:J800)+1,"")</f>
        <v>606</v>
      </c>
      <c r="K801" s="30">
        <f>IF(AND(B801=K$1),LOOKUP(9.99999999999999E+307,$K$2:K800)+1,"")</f>
        <v>606</v>
      </c>
      <c r="L801" s="30">
        <f>IF(AND(B801=L$1),LOOKUP(9.99999999999999E+307,$L$2:L800)+1,"")</f>
        <v>606</v>
      </c>
      <c r="M801" s="30">
        <f>IF(AND(B801=M$1),LOOKUP(9.99999999999999E+307,$M$2:M800)+1,"")</f>
        <v>606</v>
      </c>
      <c r="N801" s="30">
        <f>IF(AND($B801=N$1),LOOKUP(9.99999999999999E+307,$N$2:N800)+1,"")</f>
        <v>606</v>
      </c>
      <c r="O801" s="30">
        <f>IF(AND($B801=O$1),LOOKUP(9.99999999999999E+307,$O$2:O800)+1,"")</f>
        <v>606</v>
      </c>
      <c r="P801" s="30">
        <f>IF(AND($B801=P$1),LOOKUP(9.99999999999999E+307,$P$2:P800)+1,"")</f>
        <v>606</v>
      </c>
      <c r="Q801" s="30">
        <f>IF(AND($B801=Q$1),LOOKUP(9.99999999999999E+307,$Q$2:Q800)+1,"")</f>
        <v>606</v>
      </c>
      <c r="R801" s="30">
        <f>IF(AND($B801=R$1),LOOKUP(9.99999999999999E+307,$R$2:R800)+1,"")</f>
        <v>606</v>
      </c>
      <c r="S801" s="314"/>
      <c r="T801" s="274"/>
      <c r="U801" s="274"/>
      <c r="Z801" s="258" t="str">
        <f t="shared" si="87"/>
        <v/>
      </c>
      <c r="AA801" s="258" t="str">
        <f t="shared" si="88"/>
        <v/>
      </c>
      <c r="AB801" s="259">
        <f t="shared" si="82"/>
        <v>0</v>
      </c>
      <c r="AC801" s="259">
        <f t="shared" si="83"/>
        <v>1807</v>
      </c>
      <c r="AD801" s="260" t="str">
        <f t="shared" si="84"/>
        <v/>
      </c>
      <c r="AE801" s="253" t="str">
        <f t="shared" si="85"/>
        <v>-</v>
      </c>
    </row>
    <row r="802" spans="1:31" ht="20.100000000000001" customHeight="1" x14ac:dyDescent="0.5">
      <c r="A802" s="30">
        <v>800</v>
      </c>
      <c r="B802" s="238"/>
      <c r="C802" s="261"/>
      <c r="D802" s="262"/>
      <c r="E802" s="277"/>
      <c r="F802" s="279"/>
      <c r="G802" s="257" t="str">
        <f t="shared" si="86"/>
        <v/>
      </c>
      <c r="H802" s="30" t="str">
        <f>IF(AND(S802=H$1),LOOKUP(9.99999999999999E+307,$H$2:H801)+1,"")</f>
        <v/>
      </c>
      <c r="I802" s="30">
        <f>IF(AND(B802=I$1),LOOKUP(9.99999999999999E+307,$I$2:I801)+1,"")</f>
        <v>607</v>
      </c>
      <c r="J802" s="30">
        <f>IF(AND(B802=J$1),LOOKUP(9.99999999999999E+307,$J$2:J801)+1,"")</f>
        <v>607</v>
      </c>
      <c r="K802" s="30">
        <f>IF(AND(B802=K$1),LOOKUP(9.99999999999999E+307,$K$2:K801)+1,"")</f>
        <v>607</v>
      </c>
      <c r="L802" s="30">
        <f>IF(AND(B802=L$1),LOOKUP(9.99999999999999E+307,$L$2:L801)+1,"")</f>
        <v>607</v>
      </c>
      <c r="M802" s="30">
        <f>IF(AND(B802=M$1),LOOKUP(9.99999999999999E+307,$M$2:M801)+1,"")</f>
        <v>607</v>
      </c>
      <c r="N802" s="30">
        <f>IF(AND($B802=N$1),LOOKUP(9.99999999999999E+307,$N$2:N801)+1,"")</f>
        <v>607</v>
      </c>
      <c r="O802" s="30">
        <f>IF(AND($B802=O$1),LOOKUP(9.99999999999999E+307,$O$2:O801)+1,"")</f>
        <v>607</v>
      </c>
      <c r="P802" s="30">
        <f>IF(AND($B802=P$1),LOOKUP(9.99999999999999E+307,$P$2:P801)+1,"")</f>
        <v>607</v>
      </c>
      <c r="Q802" s="30">
        <f>IF(AND($B802=Q$1),LOOKUP(9.99999999999999E+307,$Q$2:Q801)+1,"")</f>
        <v>607</v>
      </c>
      <c r="R802" s="30">
        <f>IF(AND($B802=R$1),LOOKUP(9.99999999999999E+307,$R$2:R801)+1,"")</f>
        <v>607</v>
      </c>
      <c r="S802" s="314"/>
      <c r="T802" s="274"/>
      <c r="U802" s="274"/>
      <c r="Z802" s="258" t="str">
        <f t="shared" si="87"/>
        <v/>
      </c>
      <c r="AA802" s="258" t="str">
        <f t="shared" si="88"/>
        <v/>
      </c>
      <c r="AB802" s="259">
        <f t="shared" si="82"/>
        <v>0</v>
      </c>
      <c r="AC802" s="259">
        <f t="shared" si="83"/>
        <v>1807</v>
      </c>
      <c r="AD802" s="260" t="str">
        <f t="shared" si="84"/>
        <v/>
      </c>
      <c r="AE802" s="253" t="str">
        <f t="shared" si="85"/>
        <v>-</v>
      </c>
    </row>
    <row r="803" spans="1:31" ht="20.100000000000001" customHeight="1" x14ac:dyDescent="0.5">
      <c r="A803" s="30">
        <v>801</v>
      </c>
      <c r="B803" s="238"/>
      <c r="C803" s="261"/>
      <c r="D803" s="262"/>
      <c r="E803" s="263"/>
      <c r="F803" s="263"/>
      <c r="G803" s="257" t="str">
        <f t="shared" si="86"/>
        <v/>
      </c>
      <c r="H803" s="30" t="str">
        <f>IF(AND(S803=H$1),LOOKUP(9.99999999999999E+307,$H$2:H802)+1,"")</f>
        <v/>
      </c>
      <c r="I803" s="30">
        <f>IF(AND(B803=I$1),LOOKUP(9.99999999999999E+307,$I$2:I802)+1,"")</f>
        <v>608</v>
      </c>
      <c r="J803" s="30">
        <f>IF(AND(B803=J$1),LOOKUP(9.99999999999999E+307,$J$2:J802)+1,"")</f>
        <v>608</v>
      </c>
      <c r="K803" s="30">
        <f>IF(AND(B803=K$1),LOOKUP(9.99999999999999E+307,$K$2:K802)+1,"")</f>
        <v>608</v>
      </c>
      <c r="L803" s="30">
        <f>IF(AND(B803=L$1),LOOKUP(9.99999999999999E+307,$L$2:L802)+1,"")</f>
        <v>608</v>
      </c>
      <c r="M803" s="30">
        <f>IF(AND(B803=M$1),LOOKUP(9.99999999999999E+307,$M$2:M802)+1,"")</f>
        <v>608</v>
      </c>
      <c r="N803" s="30">
        <f>IF(AND($B803=N$1),LOOKUP(9.99999999999999E+307,$N$2:N802)+1,"")</f>
        <v>608</v>
      </c>
      <c r="O803" s="30">
        <f>IF(AND($B803=O$1),LOOKUP(9.99999999999999E+307,$O$2:O802)+1,"")</f>
        <v>608</v>
      </c>
      <c r="P803" s="30">
        <f>IF(AND($B803=P$1),LOOKUP(9.99999999999999E+307,$P$2:P802)+1,"")</f>
        <v>608</v>
      </c>
      <c r="Q803" s="30">
        <f>IF(AND($B803=Q$1),LOOKUP(9.99999999999999E+307,$Q$2:Q802)+1,"")</f>
        <v>608</v>
      </c>
      <c r="R803" s="30">
        <f>IF(AND($B803=R$1),LOOKUP(9.99999999999999E+307,$R$2:R802)+1,"")</f>
        <v>608</v>
      </c>
      <c r="S803" s="314"/>
      <c r="T803" s="274"/>
      <c r="U803" s="274"/>
      <c r="Z803" s="258" t="str">
        <f t="shared" si="87"/>
        <v/>
      </c>
      <c r="AA803" s="258" t="str">
        <f t="shared" si="88"/>
        <v/>
      </c>
      <c r="AB803" s="259">
        <f t="shared" si="82"/>
        <v>0</v>
      </c>
      <c r="AC803" s="259">
        <f t="shared" si="83"/>
        <v>1807</v>
      </c>
      <c r="AD803" s="260" t="str">
        <f t="shared" si="84"/>
        <v/>
      </c>
      <c r="AE803" s="253" t="str">
        <f t="shared" si="85"/>
        <v>-</v>
      </c>
    </row>
    <row r="804" spans="1:31" ht="20.100000000000001" customHeight="1" x14ac:dyDescent="0.5">
      <c r="A804" s="30">
        <v>802</v>
      </c>
      <c r="B804" s="238"/>
      <c r="C804" s="261"/>
      <c r="D804" s="262"/>
      <c r="E804" s="263"/>
      <c r="F804" s="263"/>
      <c r="G804" s="257" t="str">
        <f t="shared" si="86"/>
        <v/>
      </c>
      <c r="H804" s="30" t="str">
        <f>IF(AND(S804=H$1),LOOKUP(9.99999999999999E+307,$H$2:H803)+1,"")</f>
        <v/>
      </c>
      <c r="I804" s="30">
        <f>IF(AND(B804=I$1),LOOKUP(9.99999999999999E+307,$I$2:I803)+1,"")</f>
        <v>609</v>
      </c>
      <c r="J804" s="30">
        <f>IF(AND(B804=J$1),LOOKUP(9.99999999999999E+307,$J$2:J803)+1,"")</f>
        <v>609</v>
      </c>
      <c r="K804" s="30">
        <f>IF(AND(B804=K$1),LOOKUP(9.99999999999999E+307,$K$2:K803)+1,"")</f>
        <v>609</v>
      </c>
      <c r="L804" s="30">
        <f>IF(AND(B804=L$1),LOOKUP(9.99999999999999E+307,$L$2:L803)+1,"")</f>
        <v>609</v>
      </c>
      <c r="M804" s="30">
        <f>IF(AND(B804=M$1),LOOKUP(9.99999999999999E+307,$M$2:M803)+1,"")</f>
        <v>609</v>
      </c>
      <c r="N804" s="30">
        <f>IF(AND($B804=N$1),LOOKUP(9.99999999999999E+307,$N$2:N803)+1,"")</f>
        <v>609</v>
      </c>
      <c r="O804" s="30">
        <f>IF(AND($B804=O$1),LOOKUP(9.99999999999999E+307,$O$2:O803)+1,"")</f>
        <v>609</v>
      </c>
      <c r="P804" s="30">
        <f>IF(AND($B804=P$1),LOOKUP(9.99999999999999E+307,$P$2:P803)+1,"")</f>
        <v>609</v>
      </c>
      <c r="Q804" s="30">
        <f>IF(AND($B804=Q$1),LOOKUP(9.99999999999999E+307,$Q$2:Q803)+1,"")</f>
        <v>609</v>
      </c>
      <c r="R804" s="30">
        <f>IF(AND($B804=R$1),LOOKUP(9.99999999999999E+307,$R$2:R803)+1,"")</f>
        <v>609</v>
      </c>
      <c r="S804" s="314"/>
      <c r="T804" s="274"/>
      <c r="U804" s="274"/>
      <c r="Z804" s="258" t="str">
        <f t="shared" si="87"/>
        <v/>
      </c>
      <c r="AA804" s="258" t="str">
        <f t="shared" si="88"/>
        <v/>
      </c>
      <c r="AB804" s="259">
        <f t="shared" si="82"/>
        <v>0</v>
      </c>
      <c r="AC804" s="259">
        <f t="shared" si="83"/>
        <v>1807</v>
      </c>
      <c r="AD804" s="260" t="str">
        <f t="shared" si="84"/>
        <v/>
      </c>
      <c r="AE804" s="253" t="str">
        <f t="shared" si="85"/>
        <v>-</v>
      </c>
    </row>
    <row r="805" spans="1:31" ht="20.100000000000001" customHeight="1" x14ac:dyDescent="0.5">
      <c r="A805" s="30">
        <v>803</v>
      </c>
      <c r="B805" s="238"/>
      <c r="C805" s="261"/>
      <c r="D805" s="280"/>
      <c r="E805" s="263"/>
      <c r="F805" s="263"/>
      <c r="G805" s="257" t="str">
        <f t="shared" si="86"/>
        <v/>
      </c>
      <c r="H805" s="30" t="str">
        <f>IF(AND(S805=H$1),LOOKUP(9.99999999999999E+307,$H$2:H804)+1,"")</f>
        <v/>
      </c>
      <c r="I805" s="30">
        <f>IF(AND(B805=I$1),LOOKUP(9.99999999999999E+307,$I$2:I804)+1,"")</f>
        <v>610</v>
      </c>
      <c r="J805" s="30">
        <f>IF(AND(B805=J$1),LOOKUP(9.99999999999999E+307,$J$2:J804)+1,"")</f>
        <v>610</v>
      </c>
      <c r="K805" s="30">
        <f>IF(AND(B805=K$1),LOOKUP(9.99999999999999E+307,$K$2:K804)+1,"")</f>
        <v>610</v>
      </c>
      <c r="L805" s="30">
        <f>IF(AND(B805=L$1),LOOKUP(9.99999999999999E+307,$L$2:L804)+1,"")</f>
        <v>610</v>
      </c>
      <c r="M805" s="30">
        <f>IF(AND(B805=M$1),LOOKUP(9.99999999999999E+307,$M$2:M804)+1,"")</f>
        <v>610</v>
      </c>
      <c r="N805" s="30">
        <f>IF(AND($B805=N$1),LOOKUP(9.99999999999999E+307,$N$2:N804)+1,"")</f>
        <v>610</v>
      </c>
      <c r="O805" s="30">
        <f>IF(AND($B805=O$1),LOOKUP(9.99999999999999E+307,$O$2:O804)+1,"")</f>
        <v>610</v>
      </c>
      <c r="P805" s="30">
        <f>IF(AND($B805=P$1),LOOKUP(9.99999999999999E+307,$P$2:P804)+1,"")</f>
        <v>610</v>
      </c>
      <c r="Q805" s="30">
        <f>IF(AND($B805=Q$1),LOOKUP(9.99999999999999E+307,$Q$2:Q804)+1,"")</f>
        <v>610</v>
      </c>
      <c r="R805" s="30">
        <f>IF(AND($B805=R$1),LOOKUP(9.99999999999999E+307,$R$2:R804)+1,"")</f>
        <v>610</v>
      </c>
      <c r="S805" s="314"/>
      <c r="T805" s="274"/>
      <c r="U805" s="274"/>
      <c r="Z805" s="258" t="str">
        <f t="shared" si="87"/>
        <v/>
      </c>
      <c r="AA805" s="258" t="str">
        <f t="shared" si="88"/>
        <v/>
      </c>
      <c r="AB805" s="259">
        <f t="shared" si="82"/>
        <v>0</v>
      </c>
      <c r="AC805" s="259">
        <f t="shared" si="83"/>
        <v>1807</v>
      </c>
      <c r="AD805" s="260" t="str">
        <f t="shared" si="84"/>
        <v/>
      </c>
      <c r="AE805" s="253" t="str">
        <f t="shared" si="85"/>
        <v>-</v>
      </c>
    </row>
    <row r="806" spans="1:31" ht="20.100000000000001" customHeight="1" x14ac:dyDescent="0.5">
      <c r="A806" s="30">
        <v>804</v>
      </c>
      <c r="B806" s="238"/>
      <c r="C806" s="261"/>
      <c r="D806" s="280"/>
      <c r="E806" s="263"/>
      <c r="F806" s="263"/>
      <c r="G806" s="257" t="str">
        <f t="shared" si="86"/>
        <v/>
      </c>
      <c r="H806" s="30" t="str">
        <f>IF(AND(S806=H$1),LOOKUP(9.99999999999999E+307,$H$2:H805)+1,"")</f>
        <v/>
      </c>
      <c r="I806" s="30">
        <f>IF(AND(B806=I$1),LOOKUP(9.99999999999999E+307,$I$2:I805)+1,"")</f>
        <v>611</v>
      </c>
      <c r="J806" s="30">
        <f>IF(AND(B806=J$1),LOOKUP(9.99999999999999E+307,$J$2:J805)+1,"")</f>
        <v>611</v>
      </c>
      <c r="K806" s="30">
        <f>IF(AND(B806=K$1),LOOKUP(9.99999999999999E+307,$K$2:K805)+1,"")</f>
        <v>611</v>
      </c>
      <c r="L806" s="30">
        <f>IF(AND(B806=L$1),LOOKUP(9.99999999999999E+307,$L$2:L805)+1,"")</f>
        <v>611</v>
      </c>
      <c r="M806" s="30">
        <f>IF(AND(B806=M$1),LOOKUP(9.99999999999999E+307,$M$2:M805)+1,"")</f>
        <v>611</v>
      </c>
      <c r="N806" s="30">
        <f>IF(AND($B806=N$1),LOOKUP(9.99999999999999E+307,$N$2:N805)+1,"")</f>
        <v>611</v>
      </c>
      <c r="O806" s="30">
        <f>IF(AND($B806=O$1),LOOKUP(9.99999999999999E+307,$O$2:O805)+1,"")</f>
        <v>611</v>
      </c>
      <c r="P806" s="30">
        <f>IF(AND($B806=P$1),LOOKUP(9.99999999999999E+307,$P$2:P805)+1,"")</f>
        <v>611</v>
      </c>
      <c r="Q806" s="30">
        <f>IF(AND($B806=Q$1),LOOKUP(9.99999999999999E+307,$Q$2:Q805)+1,"")</f>
        <v>611</v>
      </c>
      <c r="R806" s="30">
        <f>IF(AND($B806=R$1),LOOKUP(9.99999999999999E+307,$R$2:R805)+1,"")</f>
        <v>611</v>
      </c>
      <c r="S806" s="314"/>
      <c r="T806" s="274"/>
      <c r="U806" s="274"/>
      <c r="Z806" s="258" t="str">
        <f t="shared" si="87"/>
        <v/>
      </c>
      <c r="AA806" s="258" t="str">
        <f t="shared" si="88"/>
        <v/>
      </c>
      <c r="AB806" s="259">
        <f t="shared" si="82"/>
        <v>0</v>
      </c>
      <c r="AC806" s="259">
        <f t="shared" si="83"/>
        <v>1807</v>
      </c>
      <c r="AD806" s="260" t="str">
        <f t="shared" si="84"/>
        <v/>
      </c>
      <c r="AE806" s="253" t="str">
        <f t="shared" si="85"/>
        <v>-</v>
      </c>
    </row>
    <row r="807" spans="1:31" ht="20.100000000000001" customHeight="1" x14ac:dyDescent="0.5">
      <c r="A807" s="30">
        <v>805</v>
      </c>
      <c r="B807" s="238"/>
      <c r="C807" s="261"/>
      <c r="D807" s="262"/>
      <c r="E807" s="263"/>
      <c r="F807" s="263"/>
      <c r="G807" s="257" t="str">
        <f t="shared" si="86"/>
        <v/>
      </c>
      <c r="H807" s="30" t="str">
        <f>IF(AND(S807=H$1),LOOKUP(9.99999999999999E+307,$H$2:H806)+1,"")</f>
        <v/>
      </c>
      <c r="I807" s="30">
        <f>IF(AND(B807=I$1),LOOKUP(9.99999999999999E+307,$I$2:I806)+1,"")</f>
        <v>612</v>
      </c>
      <c r="J807" s="30">
        <f>IF(AND(B807=J$1),LOOKUP(9.99999999999999E+307,$J$2:J806)+1,"")</f>
        <v>612</v>
      </c>
      <c r="K807" s="30">
        <f>IF(AND(B807=K$1),LOOKUP(9.99999999999999E+307,$K$2:K806)+1,"")</f>
        <v>612</v>
      </c>
      <c r="L807" s="30">
        <f>IF(AND(B807=L$1),LOOKUP(9.99999999999999E+307,$L$2:L806)+1,"")</f>
        <v>612</v>
      </c>
      <c r="M807" s="30">
        <f>IF(AND(B807=M$1),LOOKUP(9.99999999999999E+307,$M$2:M806)+1,"")</f>
        <v>612</v>
      </c>
      <c r="N807" s="30">
        <f>IF(AND($B807=N$1),LOOKUP(9.99999999999999E+307,$N$2:N806)+1,"")</f>
        <v>612</v>
      </c>
      <c r="O807" s="30">
        <f>IF(AND($B807=O$1),LOOKUP(9.99999999999999E+307,$O$2:O806)+1,"")</f>
        <v>612</v>
      </c>
      <c r="P807" s="30">
        <f>IF(AND($B807=P$1),LOOKUP(9.99999999999999E+307,$P$2:P806)+1,"")</f>
        <v>612</v>
      </c>
      <c r="Q807" s="30">
        <f>IF(AND($B807=Q$1),LOOKUP(9.99999999999999E+307,$Q$2:Q806)+1,"")</f>
        <v>612</v>
      </c>
      <c r="R807" s="30">
        <f>IF(AND($B807=R$1),LOOKUP(9.99999999999999E+307,$R$2:R806)+1,"")</f>
        <v>612</v>
      </c>
      <c r="S807" s="314"/>
      <c r="T807" s="274"/>
      <c r="U807" s="274"/>
      <c r="Z807" s="258" t="str">
        <f t="shared" si="87"/>
        <v/>
      </c>
      <c r="AA807" s="258" t="str">
        <f t="shared" si="88"/>
        <v/>
      </c>
      <c r="AB807" s="259">
        <f t="shared" si="82"/>
        <v>0</v>
      </c>
      <c r="AC807" s="259">
        <f t="shared" si="83"/>
        <v>1807</v>
      </c>
      <c r="AD807" s="260" t="str">
        <f t="shared" si="84"/>
        <v/>
      </c>
      <c r="AE807" s="253" t="str">
        <f t="shared" si="85"/>
        <v>-</v>
      </c>
    </row>
    <row r="808" spans="1:31" ht="20.100000000000001" customHeight="1" x14ac:dyDescent="0.5">
      <c r="A808" s="30">
        <v>806</v>
      </c>
      <c r="B808" s="238"/>
      <c r="C808" s="261"/>
      <c r="D808" s="262"/>
      <c r="E808" s="277"/>
      <c r="F808" s="277"/>
      <c r="G808" s="257" t="str">
        <f t="shared" si="86"/>
        <v/>
      </c>
      <c r="H808" s="30" t="str">
        <f>IF(AND(S808=H$1),LOOKUP(9.99999999999999E+307,$H$2:H807)+1,"")</f>
        <v/>
      </c>
      <c r="I808" s="30">
        <f>IF(AND(B808=I$1),LOOKUP(9.99999999999999E+307,$I$2:I807)+1,"")</f>
        <v>613</v>
      </c>
      <c r="J808" s="30">
        <f>IF(AND(B808=J$1),LOOKUP(9.99999999999999E+307,$J$2:J807)+1,"")</f>
        <v>613</v>
      </c>
      <c r="K808" s="30">
        <f>IF(AND(B808=K$1),LOOKUP(9.99999999999999E+307,$K$2:K807)+1,"")</f>
        <v>613</v>
      </c>
      <c r="L808" s="30">
        <f>IF(AND(B808=L$1),LOOKUP(9.99999999999999E+307,$L$2:L807)+1,"")</f>
        <v>613</v>
      </c>
      <c r="M808" s="30">
        <f>IF(AND(B808=M$1),LOOKUP(9.99999999999999E+307,$M$2:M807)+1,"")</f>
        <v>613</v>
      </c>
      <c r="N808" s="30">
        <f>IF(AND($B808=N$1),LOOKUP(9.99999999999999E+307,$N$2:N807)+1,"")</f>
        <v>613</v>
      </c>
      <c r="O808" s="30">
        <f>IF(AND($B808=O$1),LOOKUP(9.99999999999999E+307,$O$2:O807)+1,"")</f>
        <v>613</v>
      </c>
      <c r="P808" s="30">
        <f>IF(AND($B808=P$1),LOOKUP(9.99999999999999E+307,$P$2:P807)+1,"")</f>
        <v>613</v>
      </c>
      <c r="Q808" s="30">
        <f>IF(AND($B808=Q$1),LOOKUP(9.99999999999999E+307,$Q$2:Q807)+1,"")</f>
        <v>613</v>
      </c>
      <c r="R808" s="30">
        <f>IF(AND($B808=R$1),LOOKUP(9.99999999999999E+307,$R$2:R807)+1,"")</f>
        <v>613</v>
      </c>
      <c r="S808" s="314"/>
      <c r="T808" s="274"/>
      <c r="U808" s="274"/>
      <c r="Z808" s="258" t="str">
        <f t="shared" si="87"/>
        <v/>
      </c>
      <c r="AA808" s="258" t="str">
        <f t="shared" si="88"/>
        <v/>
      </c>
      <c r="AB808" s="259">
        <f t="shared" si="82"/>
        <v>0</v>
      </c>
      <c r="AC808" s="259">
        <f t="shared" si="83"/>
        <v>1807</v>
      </c>
      <c r="AD808" s="260" t="str">
        <f t="shared" si="84"/>
        <v/>
      </c>
      <c r="AE808" s="253" t="str">
        <f t="shared" si="85"/>
        <v>-</v>
      </c>
    </row>
    <row r="809" spans="1:31" ht="20.100000000000001" customHeight="1" x14ac:dyDescent="0.5">
      <c r="A809" s="30">
        <v>807</v>
      </c>
      <c r="B809" s="238"/>
      <c r="C809" s="261"/>
      <c r="D809" s="262"/>
      <c r="E809" s="277"/>
      <c r="F809" s="277"/>
      <c r="G809" s="257" t="str">
        <f t="shared" si="86"/>
        <v/>
      </c>
      <c r="H809" s="30" t="str">
        <f>IF(AND(S809=H$1),LOOKUP(9.99999999999999E+307,$H$2:H808)+1,"")</f>
        <v/>
      </c>
      <c r="I809" s="30">
        <f>IF(AND(B809=I$1),LOOKUP(9.99999999999999E+307,$I$2:I808)+1,"")</f>
        <v>614</v>
      </c>
      <c r="J809" s="30">
        <f>IF(AND(B809=J$1),LOOKUP(9.99999999999999E+307,$J$2:J808)+1,"")</f>
        <v>614</v>
      </c>
      <c r="K809" s="30">
        <f>IF(AND(B809=K$1),LOOKUP(9.99999999999999E+307,$K$2:K808)+1,"")</f>
        <v>614</v>
      </c>
      <c r="L809" s="30">
        <f>IF(AND(B809=L$1),LOOKUP(9.99999999999999E+307,$L$2:L808)+1,"")</f>
        <v>614</v>
      </c>
      <c r="M809" s="30">
        <f>IF(AND(B809=M$1),LOOKUP(9.99999999999999E+307,$M$2:M808)+1,"")</f>
        <v>614</v>
      </c>
      <c r="N809" s="30">
        <f>IF(AND($B809=N$1),LOOKUP(9.99999999999999E+307,$N$2:N808)+1,"")</f>
        <v>614</v>
      </c>
      <c r="O809" s="30">
        <f>IF(AND($B809=O$1),LOOKUP(9.99999999999999E+307,$O$2:O808)+1,"")</f>
        <v>614</v>
      </c>
      <c r="P809" s="30">
        <f>IF(AND($B809=P$1),LOOKUP(9.99999999999999E+307,$P$2:P808)+1,"")</f>
        <v>614</v>
      </c>
      <c r="Q809" s="30">
        <f>IF(AND($B809=Q$1),LOOKUP(9.99999999999999E+307,$Q$2:Q808)+1,"")</f>
        <v>614</v>
      </c>
      <c r="R809" s="30">
        <f>IF(AND($B809=R$1),LOOKUP(9.99999999999999E+307,$R$2:R808)+1,"")</f>
        <v>614</v>
      </c>
      <c r="S809" s="314"/>
      <c r="T809" s="274"/>
      <c r="U809" s="274"/>
      <c r="Z809" s="258" t="str">
        <f t="shared" si="87"/>
        <v/>
      </c>
      <c r="AA809" s="258" t="str">
        <f t="shared" si="88"/>
        <v/>
      </c>
      <c r="AB809" s="259">
        <f t="shared" si="82"/>
        <v>0</v>
      </c>
      <c r="AC809" s="259">
        <f t="shared" si="83"/>
        <v>1807</v>
      </c>
      <c r="AD809" s="260" t="str">
        <f t="shared" si="84"/>
        <v/>
      </c>
      <c r="AE809" s="253" t="str">
        <f t="shared" si="85"/>
        <v>-</v>
      </c>
    </row>
    <row r="810" spans="1:31" ht="20.100000000000001" customHeight="1" x14ac:dyDescent="0.5">
      <c r="A810" s="30">
        <v>808</v>
      </c>
      <c r="B810" s="238"/>
      <c r="C810" s="261"/>
      <c r="D810" s="262"/>
      <c r="E810" s="277"/>
      <c r="F810" s="277"/>
      <c r="G810" s="257" t="str">
        <f t="shared" si="86"/>
        <v/>
      </c>
      <c r="H810" s="30" t="str">
        <f>IF(AND(S810=H$1),LOOKUP(9.99999999999999E+307,$H$2:H809)+1,"")</f>
        <v/>
      </c>
      <c r="I810" s="30">
        <f>IF(AND(B810=I$1),LOOKUP(9.99999999999999E+307,$I$2:I809)+1,"")</f>
        <v>615</v>
      </c>
      <c r="J810" s="30">
        <f>IF(AND(B810=J$1),LOOKUP(9.99999999999999E+307,$J$2:J809)+1,"")</f>
        <v>615</v>
      </c>
      <c r="K810" s="30">
        <f>IF(AND(B810=K$1),LOOKUP(9.99999999999999E+307,$K$2:K809)+1,"")</f>
        <v>615</v>
      </c>
      <c r="L810" s="30">
        <f>IF(AND(B810=L$1),LOOKUP(9.99999999999999E+307,$L$2:L809)+1,"")</f>
        <v>615</v>
      </c>
      <c r="M810" s="30">
        <f>IF(AND(B810=M$1),LOOKUP(9.99999999999999E+307,$M$2:M809)+1,"")</f>
        <v>615</v>
      </c>
      <c r="N810" s="30">
        <f>IF(AND($B810=N$1),LOOKUP(9.99999999999999E+307,$N$2:N809)+1,"")</f>
        <v>615</v>
      </c>
      <c r="O810" s="30">
        <f>IF(AND($B810=O$1),LOOKUP(9.99999999999999E+307,$O$2:O809)+1,"")</f>
        <v>615</v>
      </c>
      <c r="P810" s="30">
        <f>IF(AND($B810=P$1),LOOKUP(9.99999999999999E+307,$P$2:P809)+1,"")</f>
        <v>615</v>
      </c>
      <c r="Q810" s="30">
        <f>IF(AND($B810=Q$1),LOOKUP(9.99999999999999E+307,$Q$2:Q809)+1,"")</f>
        <v>615</v>
      </c>
      <c r="R810" s="30">
        <f>IF(AND($B810=R$1),LOOKUP(9.99999999999999E+307,$R$2:R809)+1,"")</f>
        <v>615</v>
      </c>
      <c r="S810" s="314"/>
      <c r="T810" s="274"/>
      <c r="U810" s="274"/>
      <c r="Z810" s="258" t="str">
        <f t="shared" si="87"/>
        <v/>
      </c>
      <c r="AA810" s="258" t="str">
        <f t="shared" si="88"/>
        <v/>
      </c>
      <c r="AB810" s="259">
        <f t="shared" si="82"/>
        <v>0</v>
      </c>
      <c r="AC810" s="259">
        <f t="shared" si="83"/>
        <v>1807</v>
      </c>
      <c r="AD810" s="260" t="str">
        <f t="shared" si="84"/>
        <v/>
      </c>
      <c r="AE810" s="253" t="str">
        <f t="shared" si="85"/>
        <v>-</v>
      </c>
    </row>
    <row r="811" spans="1:31" ht="20.100000000000001" customHeight="1" x14ac:dyDescent="0.5">
      <c r="A811" s="30">
        <v>809</v>
      </c>
      <c r="B811" s="238"/>
      <c r="C811" s="261"/>
      <c r="D811" s="262"/>
      <c r="E811" s="277"/>
      <c r="F811" s="279"/>
      <c r="G811" s="257" t="str">
        <f t="shared" si="86"/>
        <v/>
      </c>
      <c r="H811" s="30" t="str">
        <f>IF(AND(S811=H$1),LOOKUP(9.99999999999999E+307,$H$2:H810)+1,"")</f>
        <v/>
      </c>
      <c r="I811" s="30">
        <f>IF(AND(B811=I$1),LOOKUP(9.99999999999999E+307,$I$2:I810)+1,"")</f>
        <v>616</v>
      </c>
      <c r="J811" s="30">
        <f>IF(AND(B811=J$1),LOOKUP(9.99999999999999E+307,$J$2:J810)+1,"")</f>
        <v>616</v>
      </c>
      <c r="K811" s="30">
        <f>IF(AND(B811=K$1),LOOKUP(9.99999999999999E+307,$K$2:K810)+1,"")</f>
        <v>616</v>
      </c>
      <c r="L811" s="30">
        <f>IF(AND(B811=L$1),LOOKUP(9.99999999999999E+307,$L$2:L810)+1,"")</f>
        <v>616</v>
      </c>
      <c r="M811" s="30">
        <f>IF(AND(B811=M$1),LOOKUP(9.99999999999999E+307,$M$2:M810)+1,"")</f>
        <v>616</v>
      </c>
      <c r="N811" s="30">
        <f>IF(AND($B811=N$1),LOOKUP(9.99999999999999E+307,$N$2:N810)+1,"")</f>
        <v>616</v>
      </c>
      <c r="O811" s="30">
        <f>IF(AND($B811=O$1),LOOKUP(9.99999999999999E+307,$O$2:O810)+1,"")</f>
        <v>616</v>
      </c>
      <c r="P811" s="30">
        <f>IF(AND($B811=P$1),LOOKUP(9.99999999999999E+307,$P$2:P810)+1,"")</f>
        <v>616</v>
      </c>
      <c r="Q811" s="30">
        <f>IF(AND($B811=Q$1),LOOKUP(9.99999999999999E+307,$Q$2:Q810)+1,"")</f>
        <v>616</v>
      </c>
      <c r="R811" s="30">
        <f>IF(AND($B811=R$1),LOOKUP(9.99999999999999E+307,$R$2:R810)+1,"")</f>
        <v>616</v>
      </c>
      <c r="S811" s="314"/>
      <c r="T811" s="274"/>
      <c r="U811" s="274"/>
      <c r="Z811" s="258" t="str">
        <f t="shared" si="87"/>
        <v/>
      </c>
      <c r="AA811" s="258" t="str">
        <f t="shared" si="88"/>
        <v/>
      </c>
      <c r="AB811" s="259">
        <f t="shared" si="82"/>
        <v>0</v>
      </c>
      <c r="AC811" s="259">
        <f t="shared" si="83"/>
        <v>1807</v>
      </c>
      <c r="AD811" s="260" t="str">
        <f t="shared" si="84"/>
        <v/>
      </c>
      <c r="AE811" s="253" t="str">
        <f t="shared" si="85"/>
        <v>-</v>
      </c>
    </row>
    <row r="812" spans="1:31" ht="20.100000000000001" customHeight="1" x14ac:dyDescent="0.5">
      <c r="A812" s="30">
        <v>810</v>
      </c>
      <c r="B812" s="238"/>
      <c r="C812" s="261"/>
      <c r="D812" s="262"/>
      <c r="E812" s="277"/>
      <c r="F812" s="279"/>
      <c r="G812" s="257" t="str">
        <f t="shared" si="86"/>
        <v/>
      </c>
      <c r="H812" s="30" t="str">
        <f>IF(AND(S812=H$1),LOOKUP(9.99999999999999E+307,$H$2:H811)+1,"")</f>
        <v/>
      </c>
      <c r="I812" s="30">
        <f>IF(AND(B812=I$1),LOOKUP(9.99999999999999E+307,$I$2:I811)+1,"")</f>
        <v>617</v>
      </c>
      <c r="J812" s="30">
        <f>IF(AND(B812=J$1),LOOKUP(9.99999999999999E+307,$J$2:J811)+1,"")</f>
        <v>617</v>
      </c>
      <c r="K812" s="30">
        <f>IF(AND(B812=K$1),LOOKUP(9.99999999999999E+307,$K$2:K811)+1,"")</f>
        <v>617</v>
      </c>
      <c r="L812" s="30">
        <f>IF(AND(B812=L$1),LOOKUP(9.99999999999999E+307,$L$2:L811)+1,"")</f>
        <v>617</v>
      </c>
      <c r="M812" s="30">
        <f>IF(AND(B812=M$1),LOOKUP(9.99999999999999E+307,$M$2:M811)+1,"")</f>
        <v>617</v>
      </c>
      <c r="N812" s="30">
        <f>IF(AND($B812=N$1),LOOKUP(9.99999999999999E+307,$N$2:N811)+1,"")</f>
        <v>617</v>
      </c>
      <c r="O812" s="30">
        <f>IF(AND($B812=O$1),LOOKUP(9.99999999999999E+307,$O$2:O811)+1,"")</f>
        <v>617</v>
      </c>
      <c r="P812" s="30">
        <f>IF(AND($B812=P$1),LOOKUP(9.99999999999999E+307,$P$2:P811)+1,"")</f>
        <v>617</v>
      </c>
      <c r="Q812" s="30">
        <f>IF(AND($B812=Q$1),LOOKUP(9.99999999999999E+307,$Q$2:Q811)+1,"")</f>
        <v>617</v>
      </c>
      <c r="R812" s="30">
        <f>IF(AND($B812=R$1),LOOKUP(9.99999999999999E+307,$R$2:R811)+1,"")</f>
        <v>617</v>
      </c>
      <c r="S812" s="314"/>
      <c r="T812" s="274"/>
      <c r="U812" s="274"/>
      <c r="Z812" s="258" t="str">
        <f t="shared" si="87"/>
        <v/>
      </c>
      <c r="AA812" s="258" t="str">
        <f t="shared" si="88"/>
        <v/>
      </c>
      <c r="AB812" s="259">
        <f t="shared" si="82"/>
        <v>0</v>
      </c>
      <c r="AC812" s="259">
        <f t="shared" si="83"/>
        <v>1807</v>
      </c>
      <c r="AD812" s="260" t="str">
        <f t="shared" si="84"/>
        <v/>
      </c>
      <c r="AE812" s="253" t="str">
        <f t="shared" si="85"/>
        <v>-</v>
      </c>
    </row>
    <row r="813" spans="1:31" ht="20.100000000000001" customHeight="1" x14ac:dyDescent="0.5">
      <c r="A813" s="30">
        <v>811</v>
      </c>
      <c r="B813" s="238"/>
      <c r="C813" s="261"/>
      <c r="D813" s="262"/>
      <c r="E813" s="277"/>
      <c r="F813" s="277"/>
      <c r="G813" s="257" t="str">
        <f t="shared" si="86"/>
        <v/>
      </c>
      <c r="H813" s="30" t="str">
        <f>IF(AND(S813=H$1),LOOKUP(9.99999999999999E+307,$H$2:H812)+1,"")</f>
        <v/>
      </c>
      <c r="I813" s="30">
        <f>IF(AND(B813=I$1),LOOKUP(9.99999999999999E+307,$I$2:I812)+1,"")</f>
        <v>618</v>
      </c>
      <c r="J813" s="30">
        <f>IF(AND(B813=J$1),LOOKUP(9.99999999999999E+307,$J$2:J812)+1,"")</f>
        <v>618</v>
      </c>
      <c r="K813" s="30">
        <f>IF(AND(B813=K$1),LOOKUP(9.99999999999999E+307,$K$2:K812)+1,"")</f>
        <v>618</v>
      </c>
      <c r="L813" s="30">
        <f>IF(AND(B813=L$1),LOOKUP(9.99999999999999E+307,$L$2:L812)+1,"")</f>
        <v>618</v>
      </c>
      <c r="M813" s="30">
        <f>IF(AND(B813=M$1),LOOKUP(9.99999999999999E+307,$M$2:M812)+1,"")</f>
        <v>618</v>
      </c>
      <c r="N813" s="30">
        <f>IF(AND($B813=N$1),LOOKUP(9.99999999999999E+307,$N$2:N812)+1,"")</f>
        <v>618</v>
      </c>
      <c r="O813" s="30">
        <f>IF(AND($B813=O$1),LOOKUP(9.99999999999999E+307,$O$2:O812)+1,"")</f>
        <v>618</v>
      </c>
      <c r="P813" s="30">
        <f>IF(AND($B813=P$1),LOOKUP(9.99999999999999E+307,$P$2:P812)+1,"")</f>
        <v>618</v>
      </c>
      <c r="Q813" s="30">
        <f>IF(AND($B813=Q$1),LOOKUP(9.99999999999999E+307,$Q$2:Q812)+1,"")</f>
        <v>618</v>
      </c>
      <c r="R813" s="30">
        <f>IF(AND($B813=R$1),LOOKUP(9.99999999999999E+307,$R$2:R812)+1,"")</f>
        <v>618</v>
      </c>
      <c r="S813" s="314"/>
      <c r="T813" s="274"/>
      <c r="U813" s="274"/>
      <c r="Z813" s="258" t="str">
        <f t="shared" si="87"/>
        <v/>
      </c>
      <c r="AA813" s="258" t="str">
        <f t="shared" si="88"/>
        <v/>
      </c>
      <c r="AB813" s="259">
        <f t="shared" si="82"/>
        <v>0</v>
      </c>
      <c r="AC813" s="259">
        <f t="shared" si="83"/>
        <v>1807</v>
      </c>
      <c r="AD813" s="260" t="str">
        <f t="shared" si="84"/>
        <v/>
      </c>
      <c r="AE813" s="253" t="str">
        <f t="shared" si="85"/>
        <v>-</v>
      </c>
    </row>
    <row r="814" spans="1:31" ht="20.100000000000001" customHeight="1" x14ac:dyDescent="0.5">
      <c r="A814" s="30">
        <v>812</v>
      </c>
      <c r="B814" s="238"/>
      <c r="C814" s="261"/>
      <c r="D814" s="262"/>
      <c r="E814" s="277"/>
      <c r="F814" s="277"/>
      <c r="G814" s="257" t="str">
        <f t="shared" si="86"/>
        <v/>
      </c>
      <c r="H814" s="30" t="str">
        <f>IF(AND(S814=H$1),LOOKUP(9.99999999999999E+307,$H$2:H813)+1,"")</f>
        <v/>
      </c>
      <c r="I814" s="30">
        <f>IF(AND(B814=I$1),LOOKUP(9.99999999999999E+307,$I$2:I813)+1,"")</f>
        <v>619</v>
      </c>
      <c r="J814" s="30">
        <f>IF(AND(B814=J$1),LOOKUP(9.99999999999999E+307,$J$2:J813)+1,"")</f>
        <v>619</v>
      </c>
      <c r="K814" s="30">
        <f>IF(AND(B814=K$1),LOOKUP(9.99999999999999E+307,$K$2:K813)+1,"")</f>
        <v>619</v>
      </c>
      <c r="L814" s="30">
        <f>IF(AND(B814=L$1),LOOKUP(9.99999999999999E+307,$L$2:L813)+1,"")</f>
        <v>619</v>
      </c>
      <c r="M814" s="30">
        <f>IF(AND(B814=M$1),LOOKUP(9.99999999999999E+307,$M$2:M813)+1,"")</f>
        <v>619</v>
      </c>
      <c r="N814" s="30">
        <f>IF(AND($B814=N$1),LOOKUP(9.99999999999999E+307,$N$2:N813)+1,"")</f>
        <v>619</v>
      </c>
      <c r="O814" s="30">
        <f>IF(AND($B814=O$1),LOOKUP(9.99999999999999E+307,$O$2:O813)+1,"")</f>
        <v>619</v>
      </c>
      <c r="P814" s="30">
        <f>IF(AND($B814=P$1),LOOKUP(9.99999999999999E+307,$P$2:P813)+1,"")</f>
        <v>619</v>
      </c>
      <c r="Q814" s="30">
        <f>IF(AND($B814=Q$1),LOOKUP(9.99999999999999E+307,$Q$2:Q813)+1,"")</f>
        <v>619</v>
      </c>
      <c r="R814" s="30">
        <f>IF(AND($B814=R$1),LOOKUP(9.99999999999999E+307,$R$2:R813)+1,"")</f>
        <v>619</v>
      </c>
      <c r="S814" s="314"/>
      <c r="T814" s="274"/>
      <c r="U814" s="274"/>
      <c r="Z814" s="258" t="str">
        <f t="shared" si="87"/>
        <v/>
      </c>
      <c r="AA814" s="258" t="str">
        <f t="shared" si="88"/>
        <v/>
      </c>
      <c r="AB814" s="259">
        <f t="shared" si="82"/>
        <v>0</v>
      </c>
      <c r="AC814" s="259">
        <f t="shared" si="83"/>
        <v>1807</v>
      </c>
      <c r="AD814" s="260" t="str">
        <f t="shared" si="84"/>
        <v/>
      </c>
      <c r="AE814" s="253" t="str">
        <f t="shared" si="85"/>
        <v>-</v>
      </c>
    </row>
    <row r="815" spans="1:31" ht="20.100000000000001" customHeight="1" x14ac:dyDescent="0.5">
      <c r="A815" s="30">
        <v>813</v>
      </c>
      <c r="B815" s="238"/>
      <c r="C815" s="261"/>
      <c r="D815" s="262"/>
      <c r="E815" s="277"/>
      <c r="F815" s="279"/>
      <c r="G815" s="257" t="str">
        <f t="shared" si="86"/>
        <v/>
      </c>
      <c r="H815" s="30" t="str">
        <f>IF(AND(S815=H$1),LOOKUP(9.99999999999999E+307,$H$2:H814)+1,"")</f>
        <v/>
      </c>
      <c r="I815" s="30">
        <f>IF(AND(B815=I$1),LOOKUP(9.99999999999999E+307,$I$2:I814)+1,"")</f>
        <v>620</v>
      </c>
      <c r="J815" s="30">
        <f>IF(AND(B815=J$1),LOOKUP(9.99999999999999E+307,$J$2:J814)+1,"")</f>
        <v>620</v>
      </c>
      <c r="K815" s="30">
        <f>IF(AND(B815=K$1),LOOKUP(9.99999999999999E+307,$K$2:K814)+1,"")</f>
        <v>620</v>
      </c>
      <c r="L815" s="30">
        <f>IF(AND(B815=L$1),LOOKUP(9.99999999999999E+307,$L$2:L814)+1,"")</f>
        <v>620</v>
      </c>
      <c r="M815" s="30">
        <f>IF(AND(B815=M$1),LOOKUP(9.99999999999999E+307,$M$2:M814)+1,"")</f>
        <v>620</v>
      </c>
      <c r="N815" s="30">
        <f>IF(AND($B815=N$1),LOOKUP(9.99999999999999E+307,$N$2:N814)+1,"")</f>
        <v>620</v>
      </c>
      <c r="O815" s="30">
        <f>IF(AND($B815=O$1),LOOKUP(9.99999999999999E+307,$O$2:O814)+1,"")</f>
        <v>620</v>
      </c>
      <c r="P815" s="30">
        <f>IF(AND($B815=P$1),LOOKUP(9.99999999999999E+307,$P$2:P814)+1,"")</f>
        <v>620</v>
      </c>
      <c r="Q815" s="30">
        <f>IF(AND($B815=Q$1),LOOKUP(9.99999999999999E+307,$Q$2:Q814)+1,"")</f>
        <v>620</v>
      </c>
      <c r="R815" s="30">
        <f>IF(AND($B815=R$1),LOOKUP(9.99999999999999E+307,$R$2:R814)+1,"")</f>
        <v>620</v>
      </c>
      <c r="S815" s="314"/>
      <c r="T815" s="274"/>
      <c r="U815" s="274"/>
      <c r="Z815" s="258" t="str">
        <f t="shared" si="87"/>
        <v/>
      </c>
      <c r="AA815" s="258" t="str">
        <f t="shared" si="88"/>
        <v/>
      </c>
      <c r="AB815" s="259">
        <f t="shared" si="82"/>
        <v>0</v>
      </c>
      <c r="AC815" s="259">
        <f t="shared" si="83"/>
        <v>1807</v>
      </c>
      <c r="AD815" s="260" t="str">
        <f t="shared" si="84"/>
        <v/>
      </c>
      <c r="AE815" s="253" t="str">
        <f t="shared" si="85"/>
        <v>-</v>
      </c>
    </row>
    <row r="816" spans="1:31" ht="20.100000000000001" customHeight="1" x14ac:dyDescent="0.5">
      <c r="A816" s="30">
        <v>814</v>
      </c>
      <c r="B816" s="238"/>
      <c r="C816" s="261"/>
      <c r="D816" s="262"/>
      <c r="E816" s="277"/>
      <c r="F816" s="277"/>
      <c r="G816" s="257" t="str">
        <f t="shared" si="86"/>
        <v/>
      </c>
      <c r="H816" s="30" t="str">
        <f>IF(AND(S816=H$1),LOOKUP(9.99999999999999E+307,$H$2:H815)+1,"")</f>
        <v/>
      </c>
      <c r="I816" s="30">
        <f>IF(AND(B816=I$1),LOOKUP(9.99999999999999E+307,$I$2:I815)+1,"")</f>
        <v>621</v>
      </c>
      <c r="J816" s="30">
        <f>IF(AND(B816=J$1),LOOKUP(9.99999999999999E+307,$J$2:J815)+1,"")</f>
        <v>621</v>
      </c>
      <c r="K816" s="30">
        <f>IF(AND(B816=K$1),LOOKUP(9.99999999999999E+307,$K$2:K815)+1,"")</f>
        <v>621</v>
      </c>
      <c r="L816" s="30">
        <f>IF(AND(B816=L$1),LOOKUP(9.99999999999999E+307,$L$2:L815)+1,"")</f>
        <v>621</v>
      </c>
      <c r="M816" s="30">
        <f>IF(AND(B816=M$1),LOOKUP(9.99999999999999E+307,$M$2:M815)+1,"")</f>
        <v>621</v>
      </c>
      <c r="N816" s="30">
        <f>IF(AND($B816=N$1),LOOKUP(9.99999999999999E+307,$N$2:N815)+1,"")</f>
        <v>621</v>
      </c>
      <c r="O816" s="30">
        <f>IF(AND($B816=O$1),LOOKUP(9.99999999999999E+307,$O$2:O815)+1,"")</f>
        <v>621</v>
      </c>
      <c r="P816" s="30">
        <f>IF(AND($B816=P$1),LOOKUP(9.99999999999999E+307,$P$2:P815)+1,"")</f>
        <v>621</v>
      </c>
      <c r="Q816" s="30">
        <f>IF(AND($B816=Q$1),LOOKUP(9.99999999999999E+307,$Q$2:Q815)+1,"")</f>
        <v>621</v>
      </c>
      <c r="R816" s="30">
        <f>IF(AND($B816=R$1),LOOKUP(9.99999999999999E+307,$R$2:R815)+1,"")</f>
        <v>621</v>
      </c>
      <c r="S816" s="314"/>
      <c r="T816" s="274"/>
      <c r="U816" s="274"/>
      <c r="Z816" s="258" t="str">
        <f t="shared" si="87"/>
        <v/>
      </c>
      <c r="AA816" s="258" t="str">
        <f t="shared" si="88"/>
        <v/>
      </c>
      <c r="AB816" s="259">
        <f t="shared" si="82"/>
        <v>0</v>
      </c>
      <c r="AC816" s="259">
        <f t="shared" si="83"/>
        <v>1807</v>
      </c>
      <c r="AD816" s="260" t="str">
        <f t="shared" si="84"/>
        <v/>
      </c>
      <c r="AE816" s="253" t="str">
        <f t="shared" si="85"/>
        <v>-</v>
      </c>
    </row>
    <row r="817" spans="1:31" ht="20.100000000000001" customHeight="1" x14ac:dyDescent="0.5">
      <c r="A817" s="30">
        <v>815</v>
      </c>
      <c r="B817" s="238"/>
      <c r="C817" s="261"/>
      <c r="D817" s="262"/>
      <c r="E817" s="277"/>
      <c r="F817" s="279"/>
      <c r="G817" s="257" t="str">
        <f t="shared" si="86"/>
        <v/>
      </c>
      <c r="H817" s="30" t="str">
        <f>IF(AND(S817=H$1),LOOKUP(9.99999999999999E+307,$H$2:H816)+1,"")</f>
        <v/>
      </c>
      <c r="I817" s="30">
        <f>IF(AND(B817=I$1),LOOKUP(9.99999999999999E+307,$I$2:I816)+1,"")</f>
        <v>622</v>
      </c>
      <c r="J817" s="30">
        <f>IF(AND(B817=J$1),LOOKUP(9.99999999999999E+307,$J$2:J816)+1,"")</f>
        <v>622</v>
      </c>
      <c r="K817" s="30">
        <f>IF(AND(B817=K$1),LOOKUP(9.99999999999999E+307,$K$2:K816)+1,"")</f>
        <v>622</v>
      </c>
      <c r="L817" s="30">
        <f>IF(AND(B817=L$1),LOOKUP(9.99999999999999E+307,$L$2:L816)+1,"")</f>
        <v>622</v>
      </c>
      <c r="M817" s="30">
        <f>IF(AND(B817=M$1),LOOKUP(9.99999999999999E+307,$M$2:M816)+1,"")</f>
        <v>622</v>
      </c>
      <c r="N817" s="30">
        <f>IF(AND($B817=N$1),LOOKUP(9.99999999999999E+307,$N$2:N816)+1,"")</f>
        <v>622</v>
      </c>
      <c r="O817" s="30">
        <f>IF(AND($B817=O$1),LOOKUP(9.99999999999999E+307,$O$2:O816)+1,"")</f>
        <v>622</v>
      </c>
      <c r="P817" s="30">
        <f>IF(AND($B817=P$1),LOOKUP(9.99999999999999E+307,$P$2:P816)+1,"")</f>
        <v>622</v>
      </c>
      <c r="Q817" s="30">
        <f>IF(AND($B817=Q$1),LOOKUP(9.99999999999999E+307,$Q$2:Q816)+1,"")</f>
        <v>622</v>
      </c>
      <c r="R817" s="30">
        <f>IF(AND($B817=R$1),LOOKUP(9.99999999999999E+307,$R$2:R816)+1,"")</f>
        <v>622</v>
      </c>
      <c r="S817" s="314"/>
      <c r="T817" s="274"/>
      <c r="U817" s="274"/>
      <c r="Z817" s="258" t="str">
        <f t="shared" si="87"/>
        <v/>
      </c>
      <c r="AA817" s="258" t="str">
        <f t="shared" si="88"/>
        <v/>
      </c>
      <c r="AB817" s="259">
        <f t="shared" si="82"/>
        <v>0</v>
      </c>
      <c r="AC817" s="259">
        <f t="shared" si="83"/>
        <v>1807</v>
      </c>
      <c r="AD817" s="260" t="str">
        <f t="shared" si="84"/>
        <v/>
      </c>
      <c r="AE817" s="253" t="str">
        <f t="shared" si="85"/>
        <v>-</v>
      </c>
    </row>
    <row r="818" spans="1:31" ht="20.100000000000001" customHeight="1" x14ac:dyDescent="0.5">
      <c r="A818" s="30">
        <v>816</v>
      </c>
      <c r="B818" s="238"/>
      <c r="C818" s="261"/>
      <c r="D818" s="262"/>
      <c r="E818" s="263"/>
      <c r="F818" s="263"/>
      <c r="G818" s="257" t="str">
        <f t="shared" si="86"/>
        <v/>
      </c>
      <c r="H818" s="30" t="str">
        <f>IF(AND(S818=H$1),LOOKUP(9.99999999999999E+307,$H$2:H817)+1,"")</f>
        <v/>
      </c>
      <c r="I818" s="30">
        <f>IF(AND(B818=I$1),LOOKUP(9.99999999999999E+307,$I$2:I817)+1,"")</f>
        <v>623</v>
      </c>
      <c r="J818" s="30">
        <f>IF(AND(B818=J$1),LOOKUP(9.99999999999999E+307,$J$2:J817)+1,"")</f>
        <v>623</v>
      </c>
      <c r="K818" s="30">
        <f>IF(AND(B818=K$1),LOOKUP(9.99999999999999E+307,$K$2:K817)+1,"")</f>
        <v>623</v>
      </c>
      <c r="L818" s="30">
        <f>IF(AND(B818=L$1),LOOKUP(9.99999999999999E+307,$L$2:L817)+1,"")</f>
        <v>623</v>
      </c>
      <c r="M818" s="30">
        <f>IF(AND(B818=M$1),LOOKUP(9.99999999999999E+307,$M$2:M817)+1,"")</f>
        <v>623</v>
      </c>
      <c r="N818" s="30">
        <f>IF(AND($B818=N$1),LOOKUP(9.99999999999999E+307,$N$2:N817)+1,"")</f>
        <v>623</v>
      </c>
      <c r="O818" s="30">
        <f>IF(AND($B818=O$1),LOOKUP(9.99999999999999E+307,$O$2:O817)+1,"")</f>
        <v>623</v>
      </c>
      <c r="P818" s="30">
        <f>IF(AND($B818=P$1),LOOKUP(9.99999999999999E+307,$P$2:P817)+1,"")</f>
        <v>623</v>
      </c>
      <c r="Q818" s="30">
        <f>IF(AND($B818=Q$1),LOOKUP(9.99999999999999E+307,$Q$2:Q817)+1,"")</f>
        <v>623</v>
      </c>
      <c r="R818" s="30">
        <f>IF(AND($B818=R$1),LOOKUP(9.99999999999999E+307,$R$2:R817)+1,"")</f>
        <v>623</v>
      </c>
      <c r="S818" s="314"/>
      <c r="T818" s="274"/>
      <c r="U818" s="274"/>
      <c r="Z818" s="258" t="str">
        <f t="shared" si="87"/>
        <v/>
      </c>
      <c r="AA818" s="258" t="str">
        <f t="shared" si="88"/>
        <v/>
      </c>
      <c r="AB818" s="259">
        <f t="shared" si="82"/>
        <v>0</v>
      </c>
      <c r="AC818" s="259">
        <f t="shared" si="83"/>
        <v>1807</v>
      </c>
      <c r="AD818" s="260" t="str">
        <f t="shared" si="84"/>
        <v/>
      </c>
      <c r="AE818" s="253" t="str">
        <f t="shared" si="85"/>
        <v>-</v>
      </c>
    </row>
    <row r="819" spans="1:31" ht="20.100000000000001" customHeight="1" x14ac:dyDescent="0.5">
      <c r="A819" s="30">
        <v>817</v>
      </c>
      <c r="B819" s="238"/>
      <c r="C819" s="261"/>
      <c r="D819" s="262"/>
      <c r="E819" s="263"/>
      <c r="F819" s="263"/>
      <c r="G819" s="257" t="str">
        <f t="shared" si="86"/>
        <v/>
      </c>
      <c r="H819" s="30" t="str">
        <f>IF(AND(S819=H$1),LOOKUP(9.99999999999999E+307,$H$2:H818)+1,"")</f>
        <v/>
      </c>
      <c r="I819" s="30">
        <f>IF(AND(B819=I$1),LOOKUP(9.99999999999999E+307,$I$2:I818)+1,"")</f>
        <v>624</v>
      </c>
      <c r="J819" s="30">
        <f>IF(AND(B819=J$1),LOOKUP(9.99999999999999E+307,$J$2:J818)+1,"")</f>
        <v>624</v>
      </c>
      <c r="K819" s="30">
        <f>IF(AND(B819=K$1),LOOKUP(9.99999999999999E+307,$K$2:K818)+1,"")</f>
        <v>624</v>
      </c>
      <c r="L819" s="30">
        <f>IF(AND(B819=L$1),LOOKUP(9.99999999999999E+307,$L$2:L818)+1,"")</f>
        <v>624</v>
      </c>
      <c r="M819" s="30">
        <f>IF(AND(B819=M$1),LOOKUP(9.99999999999999E+307,$M$2:M818)+1,"")</f>
        <v>624</v>
      </c>
      <c r="N819" s="30">
        <f>IF(AND($B819=N$1),LOOKUP(9.99999999999999E+307,$N$2:N818)+1,"")</f>
        <v>624</v>
      </c>
      <c r="O819" s="30">
        <f>IF(AND($B819=O$1),LOOKUP(9.99999999999999E+307,$O$2:O818)+1,"")</f>
        <v>624</v>
      </c>
      <c r="P819" s="30">
        <f>IF(AND($B819=P$1),LOOKUP(9.99999999999999E+307,$P$2:P818)+1,"")</f>
        <v>624</v>
      </c>
      <c r="Q819" s="30">
        <f>IF(AND($B819=Q$1),LOOKUP(9.99999999999999E+307,$Q$2:Q818)+1,"")</f>
        <v>624</v>
      </c>
      <c r="R819" s="30">
        <f>IF(AND($B819=R$1),LOOKUP(9.99999999999999E+307,$R$2:R818)+1,"")</f>
        <v>624</v>
      </c>
      <c r="S819" s="314"/>
      <c r="T819" s="274"/>
      <c r="U819" s="274"/>
      <c r="Z819" s="258" t="str">
        <f t="shared" si="87"/>
        <v/>
      </c>
      <c r="AA819" s="258" t="str">
        <f t="shared" si="88"/>
        <v/>
      </c>
      <c r="AB819" s="259">
        <f t="shared" si="82"/>
        <v>0</v>
      </c>
      <c r="AC819" s="259">
        <f t="shared" si="83"/>
        <v>1807</v>
      </c>
      <c r="AD819" s="260" t="str">
        <f t="shared" si="84"/>
        <v/>
      </c>
      <c r="AE819" s="253" t="str">
        <f t="shared" si="85"/>
        <v>-</v>
      </c>
    </row>
    <row r="820" spans="1:31" ht="20.100000000000001" customHeight="1" x14ac:dyDescent="0.5">
      <c r="A820" s="30">
        <v>818</v>
      </c>
      <c r="B820" s="238"/>
      <c r="C820" s="261"/>
      <c r="D820" s="262"/>
      <c r="E820" s="277"/>
      <c r="F820" s="279"/>
      <c r="G820" s="257" t="str">
        <f t="shared" si="86"/>
        <v/>
      </c>
      <c r="H820" s="30" t="str">
        <f>IF(AND(S820=H$1),LOOKUP(9.99999999999999E+307,$H$2:H819)+1,"")</f>
        <v/>
      </c>
      <c r="I820" s="30">
        <f>IF(AND(B820=I$1),LOOKUP(9.99999999999999E+307,$I$2:I819)+1,"")</f>
        <v>625</v>
      </c>
      <c r="J820" s="30">
        <f>IF(AND(B820=J$1),LOOKUP(9.99999999999999E+307,$J$2:J819)+1,"")</f>
        <v>625</v>
      </c>
      <c r="K820" s="30">
        <f>IF(AND(B820=K$1),LOOKUP(9.99999999999999E+307,$K$2:K819)+1,"")</f>
        <v>625</v>
      </c>
      <c r="L820" s="30">
        <f>IF(AND(B820=L$1),LOOKUP(9.99999999999999E+307,$L$2:L819)+1,"")</f>
        <v>625</v>
      </c>
      <c r="M820" s="30">
        <f>IF(AND(B820=M$1),LOOKUP(9.99999999999999E+307,$M$2:M819)+1,"")</f>
        <v>625</v>
      </c>
      <c r="N820" s="30">
        <f>IF(AND($B820=N$1),LOOKUP(9.99999999999999E+307,$N$2:N819)+1,"")</f>
        <v>625</v>
      </c>
      <c r="O820" s="30">
        <f>IF(AND($B820=O$1),LOOKUP(9.99999999999999E+307,$O$2:O819)+1,"")</f>
        <v>625</v>
      </c>
      <c r="P820" s="30">
        <f>IF(AND($B820=P$1),LOOKUP(9.99999999999999E+307,$P$2:P819)+1,"")</f>
        <v>625</v>
      </c>
      <c r="Q820" s="30">
        <f>IF(AND($B820=Q$1),LOOKUP(9.99999999999999E+307,$Q$2:Q819)+1,"")</f>
        <v>625</v>
      </c>
      <c r="R820" s="30">
        <f>IF(AND($B820=R$1),LOOKUP(9.99999999999999E+307,$R$2:R819)+1,"")</f>
        <v>625</v>
      </c>
      <c r="S820" s="314"/>
      <c r="T820" s="274"/>
      <c r="U820" s="274"/>
      <c r="Z820" s="258" t="str">
        <f t="shared" si="87"/>
        <v/>
      </c>
      <c r="AA820" s="258" t="str">
        <f t="shared" si="88"/>
        <v/>
      </c>
      <c r="AB820" s="259">
        <f t="shared" si="82"/>
        <v>0</v>
      </c>
      <c r="AC820" s="259">
        <f t="shared" si="83"/>
        <v>1807</v>
      </c>
      <c r="AD820" s="260" t="str">
        <f t="shared" si="84"/>
        <v/>
      </c>
      <c r="AE820" s="253" t="str">
        <f t="shared" si="85"/>
        <v>-</v>
      </c>
    </row>
    <row r="821" spans="1:31" ht="20.100000000000001" customHeight="1" x14ac:dyDescent="0.5">
      <c r="A821" s="30">
        <v>819</v>
      </c>
      <c r="B821" s="238"/>
      <c r="C821" s="261"/>
      <c r="D821" s="262"/>
      <c r="E821" s="277"/>
      <c r="F821" s="279"/>
      <c r="G821" s="257" t="str">
        <f t="shared" si="86"/>
        <v/>
      </c>
      <c r="H821" s="30" t="str">
        <f>IF(AND(S821=H$1),LOOKUP(9.99999999999999E+307,$H$2:H820)+1,"")</f>
        <v/>
      </c>
      <c r="I821" s="30">
        <f>IF(AND(B821=I$1),LOOKUP(9.99999999999999E+307,$I$2:I820)+1,"")</f>
        <v>626</v>
      </c>
      <c r="J821" s="30">
        <f>IF(AND(B821=J$1),LOOKUP(9.99999999999999E+307,$J$2:J820)+1,"")</f>
        <v>626</v>
      </c>
      <c r="K821" s="30">
        <f>IF(AND(B821=K$1),LOOKUP(9.99999999999999E+307,$K$2:K820)+1,"")</f>
        <v>626</v>
      </c>
      <c r="L821" s="30">
        <f>IF(AND(B821=L$1),LOOKUP(9.99999999999999E+307,$L$2:L820)+1,"")</f>
        <v>626</v>
      </c>
      <c r="M821" s="30">
        <f>IF(AND(B821=M$1),LOOKUP(9.99999999999999E+307,$M$2:M820)+1,"")</f>
        <v>626</v>
      </c>
      <c r="N821" s="30">
        <f>IF(AND($B821=N$1),LOOKUP(9.99999999999999E+307,$N$2:N820)+1,"")</f>
        <v>626</v>
      </c>
      <c r="O821" s="30">
        <f>IF(AND($B821=O$1),LOOKUP(9.99999999999999E+307,$O$2:O820)+1,"")</f>
        <v>626</v>
      </c>
      <c r="P821" s="30">
        <f>IF(AND($B821=P$1),LOOKUP(9.99999999999999E+307,$P$2:P820)+1,"")</f>
        <v>626</v>
      </c>
      <c r="Q821" s="30">
        <f>IF(AND($B821=Q$1),LOOKUP(9.99999999999999E+307,$Q$2:Q820)+1,"")</f>
        <v>626</v>
      </c>
      <c r="R821" s="30">
        <f>IF(AND($B821=R$1),LOOKUP(9.99999999999999E+307,$R$2:R820)+1,"")</f>
        <v>626</v>
      </c>
      <c r="S821" s="314"/>
      <c r="T821" s="274"/>
      <c r="U821" s="274"/>
      <c r="Z821" s="258" t="str">
        <f t="shared" si="87"/>
        <v/>
      </c>
      <c r="AA821" s="258" t="str">
        <f t="shared" si="88"/>
        <v/>
      </c>
      <c r="AB821" s="259">
        <f t="shared" si="82"/>
        <v>0</v>
      </c>
      <c r="AC821" s="259">
        <f t="shared" si="83"/>
        <v>1807</v>
      </c>
      <c r="AD821" s="260" t="str">
        <f t="shared" si="84"/>
        <v/>
      </c>
      <c r="AE821" s="253" t="str">
        <f t="shared" si="85"/>
        <v>-</v>
      </c>
    </row>
    <row r="822" spans="1:31" ht="20.100000000000001" customHeight="1" x14ac:dyDescent="0.5">
      <c r="A822" s="30">
        <v>820</v>
      </c>
      <c r="B822" s="238"/>
      <c r="C822" s="261"/>
      <c r="D822" s="262"/>
      <c r="E822" s="263"/>
      <c r="F822" s="263"/>
      <c r="G822" s="257" t="str">
        <f t="shared" si="86"/>
        <v/>
      </c>
      <c r="H822" s="30" t="str">
        <f>IF(AND(S822=H$1),LOOKUP(9.99999999999999E+307,$H$2:H821)+1,"")</f>
        <v/>
      </c>
      <c r="I822" s="30">
        <f>IF(AND(B822=I$1),LOOKUP(9.99999999999999E+307,$I$2:I821)+1,"")</f>
        <v>627</v>
      </c>
      <c r="J822" s="30">
        <f>IF(AND(B822=J$1),LOOKUP(9.99999999999999E+307,$J$2:J821)+1,"")</f>
        <v>627</v>
      </c>
      <c r="K822" s="30">
        <f>IF(AND(B822=K$1),LOOKUP(9.99999999999999E+307,$K$2:K821)+1,"")</f>
        <v>627</v>
      </c>
      <c r="L822" s="30">
        <f>IF(AND(B822=L$1),LOOKUP(9.99999999999999E+307,$L$2:L821)+1,"")</f>
        <v>627</v>
      </c>
      <c r="M822" s="30">
        <f>IF(AND(B822=M$1),LOOKUP(9.99999999999999E+307,$M$2:M821)+1,"")</f>
        <v>627</v>
      </c>
      <c r="N822" s="30">
        <f>IF(AND($B822=N$1),LOOKUP(9.99999999999999E+307,$N$2:N821)+1,"")</f>
        <v>627</v>
      </c>
      <c r="O822" s="30">
        <f>IF(AND($B822=O$1),LOOKUP(9.99999999999999E+307,$O$2:O821)+1,"")</f>
        <v>627</v>
      </c>
      <c r="P822" s="30">
        <f>IF(AND($B822=P$1),LOOKUP(9.99999999999999E+307,$P$2:P821)+1,"")</f>
        <v>627</v>
      </c>
      <c r="Q822" s="30">
        <f>IF(AND($B822=Q$1),LOOKUP(9.99999999999999E+307,$Q$2:Q821)+1,"")</f>
        <v>627</v>
      </c>
      <c r="R822" s="30">
        <f>IF(AND($B822=R$1),LOOKUP(9.99999999999999E+307,$R$2:R821)+1,"")</f>
        <v>627</v>
      </c>
      <c r="S822" s="314"/>
      <c r="T822" s="274"/>
      <c r="U822" s="274"/>
      <c r="Z822" s="258" t="str">
        <f t="shared" si="87"/>
        <v/>
      </c>
      <c r="AA822" s="258" t="str">
        <f t="shared" si="88"/>
        <v/>
      </c>
      <c r="AB822" s="259">
        <f t="shared" si="82"/>
        <v>0</v>
      </c>
      <c r="AC822" s="259">
        <f t="shared" si="83"/>
        <v>1807</v>
      </c>
      <c r="AD822" s="260" t="str">
        <f t="shared" si="84"/>
        <v/>
      </c>
      <c r="AE822" s="253" t="str">
        <f t="shared" si="85"/>
        <v>-</v>
      </c>
    </row>
    <row r="823" spans="1:31" ht="20.100000000000001" customHeight="1" x14ac:dyDescent="0.5">
      <c r="A823" s="30">
        <v>821</v>
      </c>
      <c r="B823" s="238"/>
      <c r="C823" s="261"/>
      <c r="D823" s="262"/>
      <c r="E823" s="263"/>
      <c r="F823" s="263"/>
      <c r="G823" s="257" t="str">
        <f t="shared" si="86"/>
        <v/>
      </c>
      <c r="H823" s="30" t="str">
        <f>IF(AND(S823=H$1),LOOKUP(9.99999999999999E+307,$H$2:H822)+1,"")</f>
        <v/>
      </c>
      <c r="I823" s="30">
        <f>IF(AND(B823=I$1),LOOKUP(9.99999999999999E+307,$I$2:I822)+1,"")</f>
        <v>628</v>
      </c>
      <c r="J823" s="30">
        <f>IF(AND(B823=J$1),LOOKUP(9.99999999999999E+307,$J$2:J822)+1,"")</f>
        <v>628</v>
      </c>
      <c r="K823" s="30">
        <f>IF(AND(B823=K$1),LOOKUP(9.99999999999999E+307,$K$2:K822)+1,"")</f>
        <v>628</v>
      </c>
      <c r="L823" s="30">
        <f>IF(AND(B823=L$1),LOOKUP(9.99999999999999E+307,$L$2:L822)+1,"")</f>
        <v>628</v>
      </c>
      <c r="M823" s="30">
        <f>IF(AND(B823=M$1),LOOKUP(9.99999999999999E+307,$M$2:M822)+1,"")</f>
        <v>628</v>
      </c>
      <c r="N823" s="30">
        <f>IF(AND($B823=N$1),LOOKUP(9.99999999999999E+307,$N$2:N822)+1,"")</f>
        <v>628</v>
      </c>
      <c r="O823" s="30">
        <f>IF(AND($B823=O$1),LOOKUP(9.99999999999999E+307,$O$2:O822)+1,"")</f>
        <v>628</v>
      </c>
      <c r="P823" s="30">
        <f>IF(AND($B823=P$1),LOOKUP(9.99999999999999E+307,$P$2:P822)+1,"")</f>
        <v>628</v>
      </c>
      <c r="Q823" s="30">
        <f>IF(AND($B823=Q$1),LOOKUP(9.99999999999999E+307,$Q$2:Q822)+1,"")</f>
        <v>628</v>
      </c>
      <c r="R823" s="30">
        <f>IF(AND($B823=R$1),LOOKUP(9.99999999999999E+307,$R$2:R822)+1,"")</f>
        <v>628</v>
      </c>
      <c r="S823" s="314"/>
      <c r="T823" s="274"/>
      <c r="U823" s="274"/>
      <c r="Z823" s="258" t="str">
        <f t="shared" si="87"/>
        <v/>
      </c>
      <c r="AA823" s="258" t="str">
        <f t="shared" si="88"/>
        <v/>
      </c>
      <c r="AB823" s="259">
        <f t="shared" si="82"/>
        <v>0</v>
      </c>
      <c r="AC823" s="259">
        <f t="shared" si="83"/>
        <v>1807</v>
      </c>
      <c r="AD823" s="260" t="str">
        <f t="shared" si="84"/>
        <v/>
      </c>
      <c r="AE823" s="253" t="str">
        <f t="shared" si="85"/>
        <v>-</v>
      </c>
    </row>
    <row r="824" spans="1:31" ht="20.100000000000001" customHeight="1" x14ac:dyDescent="0.5">
      <c r="A824" s="30">
        <v>822</v>
      </c>
      <c r="B824" s="238"/>
      <c r="C824" s="261"/>
      <c r="D824" s="262"/>
      <c r="E824" s="263"/>
      <c r="F824" s="263"/>
      <c r="G824" s="257" t="str">
        <f t="shared" si="86"/>
        <v/>
      </c>
      <c r="H824" s="30" t="str">
        <f>IF(AND(S824=H$1),LOOKUP(9.99999999999999E+307,$H$2:H823)+1,"")</f>
        <v/>
      </c>
      <c r="I824" s="30">
        <f>IF(AND(B824=I$1),LOOKUP(9.99999999999999E+307,$I$2:I823)+1,"")</f>
        <v>629</v>
      </c>
      <c r="J824" s="30">
        <f>IF(AND(B824=J$1),LOOKUP(9.99999999999999E+307,$J$2:J823)+1,"")</f>
        <v>629</v>
      </c>
      <c r="K824" s="30">
        <f>IF(AND(B824=K$1),LOOKUP(9.99999999999999E+307,$K$2:K823)+1,"")</f>
        <v>629</v>
      </c>
      <c r="L824" s="30">
        <f>IF(AND(B824=L$1),LOOKUP(9.99999999999999E+307,$L$2:L823)+1,"")</f>
        <v>629</v>
      </c>
      <c r="M824" s="30">
        <f>IF(AND(B824=M$1),LOOKUP(9.99999999999999E+307,$M$2:M823)+1,"")</f>
        <v>629</v>
      </c>
      <c r="N824" s="30">
        <f>IF(AND($B824=N$1),LOOKUP(9.99999999999999E+307,$N$2:N823)+1,"")</f>
        <v>629</v>
      </c>
      <c r="O824" s="30">
        <f>IF(AND($B824=O$1),LOOKUP(9.99999999999999E+307,$O$2:O823)+1,"")</f>
        <v>629</v>
      </c>
      <c r="P824" s="30">
        <f>IF(AND($B824=P$1),LOOKUP(9.99999999999999E+307,$P$2:P823)+1,"")</f>
        <v>629</v>
      </c>
      <c r="Q824" s="30">
        <f>IF(AND($B824=Q$1),LOOKUP(9.99999999999999E+307,$Q$2:Q823)+1,"")</f>
        <v>629</v>
      </c>
      <c r="R824" s="30">
        <f>IF(AND($B824=R$1),LOOKUP(9.99999999999999E+307,$R$2:R823)+1,"")</f>
        <v>629</v>
      </c>
      <c r="S824" s="314"/>
      <c r="T824" s="274"/>
      <c r="U824" s="274"/>
      <c r="Z824" s="258" t="str">
        <f t="shared" si="87"/>
        <v/>
      </c>
      <c r="AA824" s="258" t="str">
        <f t="shared" si="88"/>
        <v/>
      </c>
      <c r="AB824" s="259">
        <f t="shared" si="82"/>
        <v>0</v>
      </c>
      <c r="AC824" s="259">
        <f t="shared" si="83"/>
        <v>1807</v>
      </c>
      <c r="AD824" s="260" t="str">
        <f t="shared" si="84"/>
        <v/>
      </c>
      <c r="AE824" s="253" t="str">
        <f t="shared" si="85"/>
        <v>-</v>
      </c>
    </row>
    <row r="825" spans="1:31" ht="20.100000000000001" customHeight="1" x14ac:dyDescent="0.5">
      <c r="A825" s="30">
        <v>823</v>
      </c>
      <c r="B825" s="238"/>
      <c r="C825" s="261"/>
      <c r="D825" s="262"/>
      <c r="E825" s="277"/>
      <c r="F825" s="279"/>
      <c r="G825" s="257" t="str">
        <f t="shared" si="86"/>
        <v/>
      </c>
      <c r="H825" s="30" t="str">
        <f>IF(AND(S825=H$1),LOOKUP(9.99999999999999E+307,$H$2:H824)+1,"")</f>
        <v/>
      </c>
      <c r="I825" s="30">
        <f>IF(AND(B825=I$1),LOOKUP(9.99999999999999E+307,$I$2:I824)+1,"")</f>
        <v>630</v>
      </c>
      <c r="J825" s="30">
        <f>IF(AND(B825=J$1),LOOKUP(9.99999999999999E+307,$J$2:J824)+1,"")</f>
        <v>630</v>
      </c>
      <c r="K825" s="30">
        <f>IF(AND(B825=K$1),LOOKUP(9.99999999999999E+307,$K$2:K824)+1,"")</f>
        <v>630</v>
      </c>
      <c r="L825" s="30">
        <f>IF(AND(B825=L$1),LOOKUP(9.99999999999999E+307,$L$2:L824)+1,"")</f>
        <v>630</v>
      </c>
      <c r="M825" s="30">
        <f>IF(AND(B825=M$1),LOOKUP(9.99999999999999E+307,$M$2:M824)+1,"")</f>
        <v>630</v>
      </c>
      <c r="N825" s="30">
        <f>IF(AND($B825=N$1),LOOKUP(9.99999999999999E+307,$N$2:N824)+1,"")</f>
        <v>630</v>
      </c>
      <c r="O825" s="30">
        <f>IF(AND($B825=O$1),LOOKUP(9.99999999999999E+307,$O$2:O824)+1,"")</f>
        <v>630</v>
      </c>
      <c r="P825" s="30">
        <f>IF(AND($B825=P$1),LOOKUP(9.99999999999999E+307,$P$2:P824)+1,"")</f>
        <v>630</v>
      </c>
      <c r="Q825" s="30">
        <f>IF(AND($B825=Q$1),LOOKUP(9.99999999999999E+307,$Q$2:Q824)+1,"")</f>
        <v>630</v>
      </c>
      <c r="R825" s="30">
        <f>IF(AND($B825=R$1),LOOKUP(9.99999999999999E+307,$R$2:R824)+1,"")</f>
        <v>630</v>
      </c>
      <c r="S825" s="314"/>
      <c r="T825" s="274"/>
      <c r="U825" s="274"/>
      <c r="Z825" s="258" t="str">
        <f t="shared" si="87"/>
        <v/>
      </c>
      <c r="AA825" s="258" t="str">
        <f t="shared" si="88"/>
        <v/>
      </c>
      <c r="AB825" s="259">
        <f t="shared" si="82"/>
        <v>0</v>
      </c>
      <c r="AC825" s="259">
        <f t="shared" si="83"/>
        <v>1807</v>
      </c>
      <c r="AD825" s="260" t="str">
        <f t="shared" si="84"/>
        <v/>
      </c>
      <c r="AE825" s="253" t="str">
        <f t="shared" si="85"/>
        <v>-</v>
      </c>
    </row>
    <row r="826" spans="1:31" ht="20.100000000000001" customHeight="1" x14ac:dyDescent="0.5">
      <c r="A826" s="30">
        <v>824</v>
      </c>
      <c r="B826" s="238"/>
      <c r="C826" s="261"/>
      <c r="D826" s="262"/>
      <c r="E826" s="263"/>
      <c r="F826" s="263"/>
      <c r="G826" s="257" t="str">
        <f t="shared" si="86"/>
        <v/>
      </c>
      <c r="H826" s="30" t="str">
        <f>IF(AND(S826=H$1),LOOKUP(9.99999999999999E+307,$H$2:H825)+1,"")</f>
        <v/>
      </c>
      <c r="I826" s="30">
        <f>IF(AND(B826=I$1),LOOKUP(9.99999999999999E+307,$I$2:I825)+1,"")</f>
        <v>631</v>
      </c>
      <c r="J826" s="30">
        <f>IF(AND(B826=J$1),LOOKUP(9.99999999999999E+307,$J$2:J825)+1,"")</f>
        <v>631</v>
      </c>
      <c r="K826" s="30">
        <f>IF(AND(B826=K$1),LOOKUP(9.99999999999999E+307,$K$2:K825)+1,"")</f>
        <v>631</v>
      </c>
      <c r="L826" s="30">
        <f>IF(AND(B826=L$1),LOOKUP(9.99999999999999E+307,$L$2:L825)+1,"")</f>
        <v>631</v>
      </c>
      <c r="M826" s="30">
        <f>IF(AND(B826=M$1),LOOKUP(9.99999999999999E+307,$M$2:M825)+1,"")</f>
        <v>631</v>
      </c>
      <c r="N826" s="30">
        <f>IF(AND($B826=N$1),LOOKUP(9.99999999999999E+307,$N$2:N825)+1,"")</f>
        <v>631</v>
      </c>
      <c r="O826" s="30">
        <f>IF(AND($B826=O$1),LOOKUP(9.99999999999999E+307,$O$2:O825)+1,"")</f>
        <v>631</v>
      </c>
      <c r="P826" s="30">
        <f>IF(AND($B826=P$1),LOOKUP(9.99999999999999E+307,$P$2:P825)+1,"")</f>
        <v>631</v>
      </c>
      <c r="Q826" s="30">
        <f>IF(AND($B826=Q$1),LOOKUP(9.99999999999999E+307,$Q$2:Q825)+1,"")</f>
        <v>631</v>
      </c>
      <c r="R826" s="30">
        <f>IF(AND($B826=R$1),LOOKUP(9.99999999999999E+307,$R$2:R825)+1,"")</f>
        <v>631</v>
      </c>
      <c r="S826" s="314"/>
      <c r="T826" s="274"/>
      <c r="U826" s="274"/>
      <c r="Z826" s="258" t="str">
        <f t="shared" si="87"/>
        <v/>
      </c>
      <c r="AA826" s="258" t="str">
        <f t="shared" si="88"/>
        <v/>
      </c>
      <c r="AB826" s="259">
        <f t="shared" si="82"/>
        <v>0</v>
      </c>
      <c r="AC826" s="259">
        <f t="shared" si="83"/>
        <v>1807</v>
      </c>
      <c r="AD826" s="260" t="str">
        <f t="shared" si="84"/>
        <v/>
      </c>
      <c r="AE826" s="253" t="str">
        <f t="shared" si="85"/>
        <v>-</v>
      </c>
    </row>
    <row r="827" spans="1:31" ht="20.100000000000001" customHeight="1" x14ac:dyDescent="0.5">
      <c r="A827" s="30">
        <v>825</v>
      </c>
      <c r="B827" s="238"/>
      <c r="C827" s="261"/>
      <c r="D827" s="262"/>
      <c r="E827" s="277"/>
      <c r="F827" s="279"/>
      <c r="G827" s="257" t="str">
        <f t="shared" si="86"/>
        <v/>
      </c>
      <c r="H827" s="30" t="str">
        <f>IF(AND(S827=H$1),LOOKUP(9.99999999999999E+307,$H$2:H826)+1,"")</f>
        <v/>
      </c>
      <c r="I827" s="30">
        <f>IF(AND(B827=I$1),LOOKUP(9.99999999999999E+307,$I$2:I826)+1,"")</f>
        <v>632</v>
      </c>
      <c r="J827" s="30">
        <f>IF(AND(B827=J$1),LOOKUP(9.99999999999999E+307,$J$2:J826)+1,"")</f>
        <v>632</v>
      </c>
      <c r="K827" s="30">
        <f>IF(AND(B827=K$1),LOOKUP(9.99999999999999E+307,$K$2:K826)+1,"")</f>
        <v>632</v>
      </c>
      <c r="L827" s="30">
        <f>IF(AND(B827=L$1),LOOKUP(9.99999999999999E+307,$L$2:L826)+1,"")</f>
        <v>632</v>
      </c>
      <c r="M827" s="30">
        <f>IF(AND(B827=M$1),LOOKUP(9.99999999999999E+307,$M$2:M826)+1,"")</f>
        <v>632</v>
      </c>
      <c r="N827" s="30">
        <f>IF(AND($B827=N$1),LOOKUP(9.99999999999999E+307,$N$2:N826)+1,"")</f>
        <v>632</v>
      </c>
      <c r="O827" s="30">
        <f>IF(AND($B827=O$1),LOOKUP(9.99999999999999E+307,$O$2:O826)+1,"")</f>
        <v>632</v>
      </c>
      <c r="P827" s="30">
        <f>IF(AND($B827=P$1),LOOKUP(9.99999999999999E+307,$P$2:P826)+1,"")</f>
        <v>632</v>
      </c>
      <c r="Q827" s="30">
        <f>IF(AND($B827=Q$1),LOOKUP(9.99999999999999E+307,$Q$2:Q826)+1,"")</f>
        <v>632</v>
      </c>
      <c r="R827" s="30">
        <f>IF(AND($B827=R$1),LOOKUP(9.99999999999999E+307,$R$2:R826)+1,"")</f>
        <v>632</v>
      </c>
      <c r="S827" s="314"/>
      <c r="T827" s="274"/>
      <c r="U827" s="274"/>
      <c r="Z827" s="258" t="str">
        <f t="shared" si="87"/>
        <v/>
      </c>
      <c r="AA827" s="258" t="str">
        <f t="shared" si="88"/>
        <v/>
      </c>
      <c r="AB827" s="259">
        <f t="shared" si="82"/>
        <v>0</v>
      </c>
      <c r="AC827" s="259">
        <f t="shared" si="83"/>
        <v>1807</v>
      </c>
      <c r="AD827" s="260" t="str">
        <f t="shared" si="84"/>
        <v/>
      </c>
      <c r="AE827" s="253" t="str">
        <f t="shared" si="85"/>
        <v>-</v>
      </c>
    </row>
    <row r="828" spans="1:31" ht="20.100000000000001" customHeight="1" x14ac:dyDescent="0.5">
      <c r="A828" s="30">
        <v>826</v>
      </c>
      <c r="B828" s="238"/>
      <c r="C828" s="261"/>
      <c r="D828" s="262"/>
      <c r="E828" s="277"/>
      <c r="F828" s="279"/>
      <c r="G828" s="257" t="str">
        <f t="shared" si="86"/>
        <v/>
      </c>
      <c r="H828" s="30" t="str">
        <f>IF(AND(S828=H$1),LOOKUP(9.99999999999999E+307,$H$2:H827)+1,"")</f>
        <v/>
      </c>
      <c r="I828" s="30">
        <f>IF(AND(B828=I$1),LOOKUP(9.99999999999999E+307,$I$2:I827)+1,"")</f>
        <v>633</v>
      </c>
      <c r="J828" s="30">
        <f>IF(AND(B828=J$1),LOOKUP(9.99999999999999E+307,$J$2:J827)+1,"")</f>
        <v>633</v>
      </c>
      <c r="K828" s="30">
        <f>IF(AND(B828=K$1),LOOKUP(9.99999999999999E+307,$K$2:K827)+1,"")</f>
        <v>633</v>
      </c>
      <c r="L828" s="30">
        <f>IF(AND(B828=L$1),LOOKUP(9.99999999999999E+307,$L$2:L827)+1,"")</f>
        <v>633</v>
      </c>
      <c r="M828" s="30">
        <f>IF(AND(B828=M$1),LOOKUP(9.99999999999999E+307,$M$2:M827)+1,"")</f>
        <v>633</v>
      </c>
      <c r="N828" s="30">
        <f>IF(AND($B828=N$1),LOOKUP(9.99999999999999E+307,$N$2:N827)+1,"")</f>
        <v>633</v>
      </c>
      <c r="O828" s="30">
        <f>IF(AND($B828=O$1),LOOKUP(9.99999999999999E+307,$O$2:O827)+1,"")</f>
        <v>633</v>
      </c>
      <c r="P828" s="30">
        <f>IF(AND($B828=P$1),LOOKUP(9.99999999999999E+307,$P$2:P827)+1,"")</f>
        <v>633</v>
      </c>
      <c r="Q828" s="30">
        <f>IF(AND($B828=Q$1),LOOKUP(9.99999999999999E+307,$Q$2:Q827)+1,"")</f>
        <v>633</v>
      </c>
      <c r="R828" s="30">
        <f>IF(AND($B828=R$1),LOOKUP(9.99999999999999E+307,$R$2:R827)+1,"")</f>
        <v>633</v>
      </c>
      <c r="S828" s="314"/>
      <c r="T828" s="274"/>
      <c r="U828" s="274"/>
      <c r="Z828" s="258" t="str">
        <f t="shared" si="87"/>
        <v/>
      </c>
      <c r="AA828" s="258" t="str">
        <f t="shared" si="88"/>
        <v/>
      </c>
      <c r="AB828" s="259">
        <f t="shared" si="82"/>
        <v>0</v>
      </c>
      <c r="AC828" s="259">
        <f t="shared" si="83"/>
        <v>1807</v>
      </c>
      <c r="AD828" s="260" t="str">
        <f t="shared" si="84"/>
        <v/>
      </c>
      <c r="AE828" s="253" t="str">
        <f t="shared" si="85"/>
        <v>-</v>
      </c>
    </row>
    <row r="829" spans="1:31" ht="20.100000000000001" customHeight="1" x14ac:dyDescent="0.5">
      <c r="A829" s="30">
        <v>827</v>
      </c>
      <c r="B829" s="238"/>
      <c r="C829" s="261"/>
      <c r="D829" s="262"/>
      <c r="E829" s="277"/>
      <c r="F829" s="279"/>
      <c r="G829" s="257" t="str">
        <f t="shared" si="86"/>
        <v/>
      </c>
      <c r="H829" s="30" t="str">
        <f>IF(AND(S829=H$1),LOOKUP(9.99999999999999E+307,$H$2:H828)+1,"")</f>
        <v/>
      </c>
      <c r="I829" s="30">
        <f>IF(AND(B829=I$1),LOOKUP(9.99999999999999E+307,$I$2:I828)+1,"")</f>
        <v>634</v>
      </c>
      <c r="J829" s="30">
        <f>IF(AND(B829=J$1),LOOKUP(9.99999999999999E+307,$J$2:J828)+1,"")</f>
        <v>634</v>
      </c>
      <c r="K829" s="30">
        <f>IF(AND(B829=K$1),LOOKUP(9.99999999999999E+307,$K$2:K828)+1,"")</f>
        <v>634</v>
      </c>
      <c r="L829" s="30">
        <f>IF(AND(B829=L$1),LOOKUP(9.99999999999999E+307,$L$2:L828)+1,"")</f>
        <v>634</v>
      </c>
      <c r="M829" s="30">
        <f>IF(AND(B829=M$1),LOOKUP(9.99999999999999E+307,$M$2:M828)+1,"")</f>
        <v>634</v>
      </c>
      <c r="N829" s="30">
        <f>IF(AND($B829=N$1),LOOKUP(9.99999999999999E+307,$N$2:N828)+1,"")</f>
        <v>634</v>
      </c>
      <c r="O829" s="30">
        <f>IF(AND($B829=O$1),LOOKUP(9.99999999999999E+307,$O$2:O828)+1,"")</f>
        <v>634</v>
      </c>
      <c r="P829" s="30">
        <f>IF(AND($B829=P$1),LOOKUP(9.99999999999999E+307,$P$2:P828)+1,"")</f>
        <v>634</v>
      </c>
      <c r="Q829" s="30">
        <f>IF(AND($B829=Q$1),LOOKUP(9.99999999999999E+307,$Q$2:Q828)+1,"")</f>
        <v>634</v>
      </c>
      <c r="R829" s="30">
        <f>IF(AND($B829=R$1),LOOKUP(9.99999999999999E+307,$R$2:R828)+1,"")</f>
        <v>634</v>
      </c>
      <c r="S829" s="314"/>
      <c r="T829" s="274"/>
      <c r="U829" s="274"/>
      <c r="Z829" s="258" t="str">
        <f t="shared" si="87"/>
        <v/>
      </c>
      <c r="AA829" s="258" t="str">
        <f t="shared" si="88"/>
        <v/>
      </c>
      <c r="AB829" s="259">
        <f t="shared" si="82"/>
        <v>0</v>
      </c>
      <c r="AC829" s="259">
        <f t="shared" si="83"/>
        <v>1807</v>
      </c>
      <c r="AD829" s="260" t="str">
        <f t="shared" si="84"/>
        <v/>
      </c>
      <c r="AE829" s="253" t="str">
        <f t="shared" si="85"/>
        <v>-</v>
      </c>
    </row>
    <row r="830" spans="1:31" ht="20.100000000000001" customHeight="1" x14ac:dyDescent="0.5">
      <c r="A830" s="30">
        <v>828</v>
      </c>
      <c r="B830" s="238"/>
      <c r="C830" s="261"/>
      <c r="D830" s="262"/>
      <c r="E830" s="277"/>
      <c r="F830" s="279"/>
      <c r="G830" s="257" t="str">
        <f t="shared" si="86"/>
        <v/>
      </c>
      <c r="H830" s="30" t="str">
        <f>IF(AND(S830=H$1),LOOKUP(9.99999999999999E+307,$H$2:H829)+1,"")</f>
        <v/>
      </c>
      <c r="I830" s="30">
        <f>IF(AND(B830=I$1),LOOKUP(9.99999999999999E+307,$I$2:I829)+1,"")</f>
        <v>635</v>
      </c>
      <c r="J830" s="30">
        <f>IF(AND(B830=J$1),LOOKUP(9.99999999999999E+307,$J$2:J829)+1,"")</f>
        <v>635</v>
      </c>
      <c r="K830" s="30">
        <f>IF(AND(B830=K$1),LOOKUP(9.99999999999999E+307,$K$2:K829)+1,"")</f>
        <v>635</v>
      </c>
      <c r="L830" s="30">
        <f>IF(AND(B830=L$1),LOOKUP(9.99999999999999E+307,$L$2:L829)+1,"")</f>
        <v>635</v>
      </c>
      <c r="M830" s="30">
        <f>IF(AND(B830=M$1),LOOKUP(9.99999999999999E+307,$M$2:M829)+1,"")</f>
        <v>635</v>
      </c>
      <c r="N830" s="30">
        <f>IF(AND($B830=N$1),LOOKUP(9.99999999999999E+307,$N$2:N829)+1,"")</f>
        <v>635</v>
      </c>
      <c r="O830" s="30">
        <f>IF(AND($B830=O$1),LOOKUP(9.99999999999999E+307,$O$2:O829)+1,"")</f>
        <v>635</v>
      </c>
      <c r="P830" s="30">
        <f>IF(AND($B830=P$1),LOOKUP(9.99999999999999E+307,$P$2:P829)+1,"")</f>
        <v>635</v>
      </c>
      <c r="Q830" s="30">
        <f>IF(AND($B830=Q$1),LOOKUP(9.99999999999999E+307,$Q$2:Q829)+1,"")</f>
        <v>635</v>
      </c>
      <c r="R830" s="30">
        <f>IF(AND($B830=R$1),LOOKUP(9.99999999999999E+307,$R$2:R829)+1,"")</f>
        <v>635</v>
      </c>
      <c r="S830" s="314"/>
      <c r="T830" s="274"/>
      <c r="U830" s="274"/>
      <c r="Z830" s="258" t="str">
        <f t="shared" si="87"/>
        <v/>
      </c>
      <c r="AA830" s="258" t="str">
        <f t="shared" si="88"/>
        <v/>
      </c>
      <c r="AB830" s="259">
        <f t="shared" si="82"/>
        <v>0</v>
      </c>
      <c r="AC830" s="259">
        <f t="shared" si="83"/>
        <v>1807</v>
      </c>
      <c r="AD830" s="260" t="str">
        <f t="shared" si="84"/>
        <v/>
      </c>
      <c r="AE830" s="253" t="str">
        <f t="shared" si="85"/>
        <v>-</v>
      </c>
    </row>
    <row r="831" spans="1:31" ht="20.100000000000001" customHeight="1" x14ac:dyDescent="0.5">
      <c r="A831" s="30">
        <v>829</v>
      </c>
      <c r="B831" s="238"/>
      <c r="C831" s="261"/>
      <c r="D831" s="262"/>
      <c r="E831" s="277"/>
      <c r="F831" s="279"/>
      <c r="G831" s="257" t="str">
        <f t="shared" si="86"/>
        <v/>
      </c>
      <c r="H831" s="30" t="str">
        <f>IF(AND(S831=H$1),LOOKUP(9.99999999999999E+307,$H$2:H830)+1,"")</f>
        <v/>
      </c>
      <c r="I831" s="30">
        <f>IF(AND(B831=I$1),LOOKUP(9.99999999999999E+307,$I$2:I830)+1,"")</f>
        <v>636</v>
      </c>
      <c r="J831" s="30">
        <f>IF(AND(B831=J$1),LOOKUP(9.99999999999999E+307,$J$2:J830)+1,"")</f>
        <v>636</v>
      </c>
      <c r="K831" s="30">
        <f>IF(AND(B831=K$1),LOOKUP(9.99999999999999E+307,$K$2:K830)+1,"")</f>
        <v>636</v>
      </c>
      <c r="L831" s="30">
        <f>IF(AND(B831=L$1),LOOKUP(9.99999999999999E+307,$L$2:L830)+1,"")</f>
        <v>636</v>
      </c>
      <c r="M831" s="30">
        <f>IF(AND(B831=M$1),LOOKUP(9.99999999999999E+307,$M$2:M830)+1,"")</f>
        <v>636</v>
      </c>
      <c r="N831" s="30">
        <f>IF(AND($B831=N$1),LOOKUP(9.99999999999999E+307,$N$2:N830)+1,"")</f>
        <v>636</v>
      </c>
      <c r="O831" s="30">
        <f>IF(AND($B831=O$1),LOOKUP(9.99999999999999E+307,$O$2:O830)+1,"")</f>
        <v>636</v>
      </c>
      <c r="P831" s="30">
        <f>IF(AND($B831=P$1),LOOKUP(9.99999999999999E+307,$P$2:P830)+1,"")</f>
        <v>636</v>
      </c>
      <c r="Q831" s="30">
        <f>IF(AND($B831=Q$1),LOOKUP(9.99999999999999E+307,$Q$2:Q830)+1,"")</f>
        <v>636</v>
      </c>
      <c r="R831" s="30">
        <f>IF(AND($B831=R$1),LOOKUP(9.99999999999999E+307,$R$2:R830)+1,"")</f>
        <v>636</v>
      </c>
      <c r="S831" s="314"/>
      <c r="T831" s="274"/>
      <c r="U831" s="274"/>
      <c r="Z831" s="258" t="str">
        <f t="shared" si="87"/>
        <v/>
      </c>
      <c r="AA831" s="258" t="str">
        <f t="shared" si="88"/>
        <v/>
      </c>
      <c r="AB831" s="259">
        <f t="shared" si="82"/>
        <v>0</v>
      </c>
      <c r="AC831" s="259">
        <f t="shared" si="83"/>
        <v>1807</v>
      </c>
      <c r="AD831" s="260" t="str">
        <f t="shared" si="84"/>
        <v/>
      </c>
      <c r="AE831" s="253" t="str">
        <f t="shared" si="85"/>
        <v>-</v>
      </c>
    </row>
    <row r="832" spans="1:31" ht="20.100000000000001" customHeight="1" x14ac:dyDescent="0.5">
      <c r="A832" s="30">
        <v>830</v>
      </c>
      <c r="B832" s="238"/>
      <c r="C832" s="261"/>
      <c r="D832" s="262"/>
      <c r="E832" s="263"/>
      <c r="F832" s="263"/>
      <c r="G832" s="257" t="str">
        <f t="shared" si="86"/>
        <v/>
      </c>
      <c r="H832" s="30" t="str">
        <f>IF(AND(S832=H$1),LOOKUP(9.99999999999999E+307,$H$2:H831)+1,"")</f>
        <v/>
      </c>
      <c r="I832" s="30">
        <f>IF(AND(B832=I$1),LOOKUP(9.99999999999999E+307,$I$2:I831)+1,"")</f>
        <v>637</v>
      </c>
      <c r="J832" s="30">
        <f>IF(AND(B832=J$1),LOOKUP(9.99999999999999E+307,$J$2:J831)+1,"")</f>
        <v>637</v>
      </c>
      <c r="K832" s="30">
        <f>IF(AND(B832=K$1),LOOKUP(9.99999999999999E+307,$K$2:K831)+1,"")</f>
        <v>637</v>
      </c>
      <c r="L832" s="30">
        <f>IF(AND(B832=L$1),LOOKUP(9.99999999999999E+307,$L$2:L831)+1,"")</f>
        <v>637</v>
      </c>
      <c r="M832" s="30">
        <f>IF(AND(B832=M$1),LOOKUP(9.99999999999999E+307,$M$2:M831)+1,"")</f>
        <v>637</v>
      </c>
      <c r="N832" s="30">
        <f>IF(AND($B832=N$1),LOOKUP(9.99999999999999E+307,$N$2:N831)+1,"")</f>
        <v>637</v>
      </c>
      <c r="O832" s="30">
        <f>IF(AND($B832=O$1),LOOKUP(9.99999999999999E+307,$O$2:O831)+1,"")</f>
        <v>637</v>
      </c>
      <c r="P832" s="30">
        <f>IF(AND($B832=P$1),LOOKUP(9.99999999999999E+307,$P$2:P831)+1,"")</f>
        <v>637</v>
      </c>
      <c r="Q832" s="30">
        <f>IF(AND($B832=Q$1),LOOKUP(9.99999999999999E+307,$Q$2:Q831)+1,"")</f>
        <v>637</v>
      </c>
      <c r="R832" s="30">
        <f>IF(AND($B832=R$1),LOOKUP(9.99999999999999E+307,$R$2:R831)+1,"")</f>
        <v>637</v>
      </c>
      <c r="S832" s="314"/>
      <c r="T832" s="274"/>
      <c r="U832" s="274"/>
      <c r="Z832" s="258" t="str">
        <f t="shared" si="87"/>
        <v/>
      </c>
      <c r="AA832" s="258" t="str">
        <f t="shared" si="88"/>
        <v/>
      </c>
      <c r="AB832" s="259">
        <f t="shared" si="82"/>
        <v>0</v>
      </c>
      <c r="AC832" s="259">
        <f t="shared" si="83"/>
        <v>1807</v>
      </c>
      <c r="AD832" s="260" t="str">
        <f t="shared" si="84"/>
        <v/>
      </c>
      <c r="AE832" s="253" t="str">
        <f t="shared" si="85"/>
        <v>-</v>
      </c>
    </row>
    <row r="833" spans="1:31" ht="20.100000000000001" customHeight="1" x14ac:dyDescent="0.5">
      <c r="A833" s="30">
        <v>831</v>
      </c>
      <c r="B833" s="238"/>
      <c r="C833" s="261"/>
      <c r="D833" s="262"/>
      <c r="E833" s="277"/>
      <c r="F833" s="279"/>
      <c r="G833" s="257" t="str">
        <f t="shared" si="86"/>
        <v/>
      </c>
      <c r="H833" s="30" t="str">
        <f>IF(AND(S833=H$1),LOOKUP(9.99999999999999E+307,$H$2:H832)+1,"")</f>
        <v/>
      </c>
      <c r="I833" s="30">
        <f>IF(AND(B833=I$1),LOOKUP(9.99999999999999E+307,$I$2:I832)+1,"")</f>
        <v>638</v>
      </c>
      <c r="J833" s="30">
        <f>IF(AND(B833=J$1),LOOKUP(9.99999999999999E+307,$J$2:J832)+1,"")</f>
        <v>638</v>
      </c>
      <c r="K833" s="30">
        <f>IF(AND(B833=K$1),LOOKUP(9.99999999999999E+307,$K$2:K832)+1,"")</f>
        <v>638</v>
      </c>
      <c r="L833" s="30">
        <f>IF(AND(B833=L$1),LOOKUP(9.99999999999999E+307,$L$2:L832)+1,"")</f>
        <v>638</v>
      </c>
      <c r="M833" s="30">
        <f>IF(AND(B833=M$1),LOOKUP(9.99999999999999E+307,$M$2:M832)+1,"")</f>
        <v>638</v>
      </c>
      <c r="N833" s="30">
        <f>IF(AND($B833=N$1),LOOKUP(9.99999999999999E+307,$N$2:N832)+1,"")</f>
        <v>638</v>
      </c>
      <c r="O833" s="30">
        <f>IF(AND($B833=O$1),LOOKUP(9.99999999999999E+307,$O$2:O832)+1,"")</f>
        <v>638</v>
      </c>
      <c r="P833" s="30">
        <f>IF(AND($B833=P$1),LOOKUP(9.99999999999999E+307,$P$2:P832)+1,"")</f>
        <v>638</v>
      </c>
      <c r="Q833" s="30">
        <f>IF(AND($B833=Q$1),LOOKUP(9.99999999999999E+307,$Q$2:Q832)+1,"")</f>
        <v>638</v>
      </c>
      <c r="R833" s="30">
        <f>IF(AND($B833=R$1),LOOKUP(9.99999999999999E+307,$R$2:R832)+1,"")</f>
        <v>638</v>
      </c>
      <c r="S833" s="314"/>
      <c r="T833" s="274"/>
      <c r="U833" s="274"/>
      <c r="Z833" s="258" t="str">
        <f t="shared" si="87"/>
        <v/>
      </c>
      <c r="AA833" s="258" t="str">
        <f t="shared" si="88"/>
        <v/>
      </c>
      <c r="AB833" s="259">
        <f t="shared" si="82"/>
        <v>0</v>
      </c>
      <c r="AC833" s="259">
        <f t="shared" si="83"/>
        <v>1807</v>
      </c>
      <c r="AD833" s="260" t="str">
        <f t="shared" si="84"/>
        <v/>
      </c>
      <c r="AE833" s="253" t="str">
        <f t="shared" si="85"/>
        <v>-</v>
      </c>
    </row>
    <row r="834" spans="1:31" ht="20.100000000000001" customHeight="1" x14ac:dyDescent="0.5">
      <c r="A834" s="30">
        <v>832</v>
      </c>
      <c r="B834" s="238"/>
      <c r="C834" s="262"/>
      <c r="D834" s="262"/>
      <c r="E834" s="263"/>
      <c r="F834" s="263"/>
      <c r="G834" s="257" t="str">
        <f t="shared" si="86"/>
        <v/>
      </c>
      <c r="H834" s="30" t="str">
        <f>IF(AND(S834=H$1),LOOKUP(9.99999999999999E+307,$H$2:H833)+1,"")</f>
        <v/>
      </c>
      <c r="I834" s="30">
        <f>IF(AND(B834=I$1),LOOKUP(9.99999999999999E+307,$I$2:I833)+1,"")</f>
        <v>639</v>
      </c>
      <c r="J834" s="30">
        <f>IF(AND(B834=J$1),LOOKUP(9.99999999999999E+307,$J$2:J833)+1,"")</f>
        <v>639</v>
      </c>
      <c r="K834" s="30">
        <f>IF(AND(B834=K$1),LOOKUP(9.99999999999999E+307,$K$2:K833)+1,"")</f>
        <v>639</v>
      </c>
      <c r="L834" s="30">
        <f>IF(AND(B834=L$1),LOOKUP(9.99999999999999E+307,$L$2:L833)+1,"")</f>
        <v>639</v>
      </c>
      <c r="M834" s="30">
        <f>IF(AND(B834=M$1),LOOKUP(9.99999999999999E+307,$M$2:M833)+1,"")</f>
        <v>639</v>
      </c>
      <c r="N834" s="30">
        <f>IF(AND($B834=N$1),LOOKUP(9.99999999999999E+307,$N$2:N833)+1,"")</f>
        <v>639</v>
      </c>
      <c r="O834" s="30">
        <f>IF(AND($B834=O$1),LOOKUP(9.99999999999999E+307,$O$2:O833)+1,"")</f>
        <v>639</v>
      </c>
      <c r="P834" s="30">
        <f>IF(AND($B834=P$1),LOOKUP(9.99999999999999E+307,$P$2:P833)+1,"")</f>
        <v>639</v>
      </c>
      <c r="Q834" s="30">
        <f>IF(AND($B834=Q$1),LOOKUP(9.99999999999999E+307,$Q$2:Q833)+1,"")</f>
        <v>639</v>
      </c>
      <c r="R834" s="30">
        <f>IF(AND($B834=R$1),LOOKUP(9.99999999999999E+307,$R$2:R833)+1,"")</f>
        <v>639</v>
      </c>
      <c r="S834" s="314"/>
      <c r="T834" s="274"/>
      <c r="U834" s="274"/>
      <c r="Z834" s="258" t="str">
        <f t="shared" si="87"/>
        <v/>
      </c>
      <c r="AA834" s="258" t="str">
        <f t="shared" si="88"/>
        <v/>
      </c>
      <c r="AB834" s="259">
        <f t="shared" si="82"/>
        <v>0</v>
      </c>
      <c r="AC834" s="259">
        <f t="shared" si="83"/>
        <v>1807</v>
      </c>
      <c r="AD834" s="260" t="str">
        <f t="shared" si="84"/>
        <v/>
      </c>
      <c r="AE834" s="253" t="str">
        <f t="shared" si="85"/>
        <v>-</v>
      </c>
    </row>
    <row r="835" spans="1:31" ht="20.100000000000001" customHeight="1" x14ac:dyDescent="0.5">
      <c r="A835" s="30">
        <v>833</v>
      </c>
      <c r="B835" s="238"/>
      <c r="C835" s="262"/>
      <c r="D835" s="262"/>
      <c r="E835" s="263"/>
      <c r="F835" s="263"/>
      <c r="G835" s="257" t="str">
        <f t="shared" si="86"/>
        <v/>
      </c>
      <c r="H835" s="30" t="str">
        <f>IF(AND(S835=H$1),LOOKUP(9.99999999999999E+307,$H$2:H834)+1,"")</f>
        <v/>
      </c>
      <c r="I835" s="30">
        <f>IF(AND(B835=I$1),LOOKUP(9.99999999999999E+307,$I$2:I834)+1,"")</f>
        <v>640</v>
      </c>
      <c r="J835" s="30">
        <f>IF(AND(B835=J$1),LOOKUP(9.99999999999999E+307,$J$2:J834)+1,"")</f>
        <v>640</v>
      </c>
      <c r="K835" s="30">
        <f>IF(AND(B835=K$1),LOOKUP(9.99999999999999E+307,$K$2:K834)+1,"")</f>
        <v>640</v>
      </c>
      <c r="L835" s="30">
        <f>IF(AND(B835=L$1),LOOKUP(9.99999999999999E+307,$L$2:L834)+1,"")</f>
        <v>640</v>
      </c>
      <c r="M835" s="30">
        <f>IF(AND(B835=M$1),LOOKUP(9.99999999999999E+307,$M$2:M834)+1,"")</f>
        <v>640</v>
      </c>
      <c r="N835" s="30">
        <f>IF(AND($B835=N$1),LOOKUP(9.99999999999999E+307,$N$2:N834)+1,"")</f>
        <v>640</v>
      </c>
      <c r="O835" s="30">
        <f>IF(AND($B835=O$1),LOOKUP(9.99999999999999E+307,$O$2:O834)+1,"")</f>
        <v>640</v>
      </c>
      <c r="P835" s="30">
        <f>IF(AND($B835=P$1),LOOKUP(9.99999999999999E+307,$P$2:P834)+1,"")</f>
        <v>640</v>
      </c>
      <c r="Q835" s="30">
        <f>IF(AND($B835=Q$1),LOOKUP(9.99999999999999E+307,$Q$2:Q834)+1,"")</f>
        <v>640</v>
      </c>
      <c r="R835" s="30">
        <f>IF(AND($B835=R$1),LOOKUP(9.99999999999999E+307,$R$2:R834)+1,"")</f>
        <v>640</v>
      </c>
      <c r="S835" s="314"/>
      <c r="T835" s="274"/>
      <c r="U835" s="274"/>
      <c r="Z835" s="258" t="str">
        <f t="shared" si="87"/>
        <v/>
      </c>
      <c r="AA835" s="258" t="str">
        <f t="shared" si="88"/>
        <v/>
      </c>
      <c r="AB835" s="259">
        <f t="shared" ref="AB835:AB898" si="89">COUNTIF($C$3:$C$2002,C835)</f>
        <v>0</v>
      </c>
      <c r="AC835" s="259">
        <f t="shared" ref="AC835:AC898" si="90">SUMPRODUCT(--(E835&amp;F835=$E$3:$E$2002&amp;$F$3:$F$2002))</f>
        <v>1807</v>
      </c>
      <c r="AD835" s="260" t="str">
        <f t="shared" ref="AD835:AD898" si="91">IF(D835="เด็กชาย",1,IF(D835="นาย",1,IF(D835="เด็กหญิง",2,IF(D835="นางสาว",2,IF(D835="ด.ช.",1,IF(D835="ด.ญ.",2,IF(D835="น.ส.",2,"")))))))</f>
        <v/>
      </c>
      <c r="AE835" s="253" t="str">
        <f t="shared" ref="AE835:AE898" si="92">CONCATENATE(B835,"-",AD835)</f>
        <v>-</v>
      </c>
    </row>
    <row r="836" spans="1:31" ht="20.100000000000001" customHeight="1" x14ac:dyDescent="0.5">
      <c r="A836" s="30">
        <v>834</v>
      </c>
      <c r="B836" s="238"/>
      <c r="C836" s="262"/>
      <c r="D836" s="262"/>
      <c r="E836" s="263"/>
      <c r="F836" s="263"/>
      <c r="G836" s="257" t="str">
        <f t="shared" ref="G836:G899" si="93">B836&amp;C836</f>
        <v/>
      </c>
      <c r="H836" s="30" t="str">
        <f>IF(AND(S836=H$1),LOOKUP(9.99999999999999E+307,$H$2:H835)+1,"")</f>
        <v/>
      </c>
      <c r="I836" s="30">
        <f>IF(AND(B836=I$1),LOOKUP(9.99999999999999E+307,$I$2:I835)+1,"")</f>
        <v>641</v>
      </c>
      <c r="J836" s="30">
        <f>IF(AND(B836=J$1),LOOKUP(9.99999999999999E+307,$J$2:J835)+1,"")</f>
        <v>641</v>
      </c>
      <c r="K836" s="30">
        <f>IF(AND(B836=K$1),LOOKUP(9.99999999999999E+307,$K$2:K835)+1,"")</f>
        <v>641</v>
      </c>
      <c r="L836" s="30">
        <f>IF(AND(B836=L$1),LOOKUP(9.99999999999999E+307,$L$2:L835)+1,"")</f>
        <v>641</v>
      </c>
      <c r="M836" s="30">
        <f>IF(AND(B836=M$1),LOOKUP(9.99999999999999E+307,$M$2:M835)+1,"")</f>
        <v>641</v>
      </c>
      <c r="N836" s="30">
        <f>IF(AND($B836=N$1),LOOKUP(9.99999999999999E+307,$N$2:N835)+1,"")</f>
        <v>641</v>
      </c>
      <c r="O836" s="30">
        <f>IF(AND($B836=O$1),LOOKUP(9.99999999999999E+307,$O$2:O835)+1,"")</f>
        <v>641</v>
      </c>
      <c r="P836" s="30">
        <f>IF(AND($B836=P$1),LOOKUP(9.99999999999999E+307,$P$2:P835)+1,"")</f>
        <v>641</v>
      </c>
      <c r="Q836" s="30">
        <f>IF(AND($B836=Q$1),LOOKUP(9.99999999999999E+307,$Q$2:Q835)+1,"")</f>
        <v>641</v>
      </c>
      <c r="R836" s="30">
        <f>IF(AND($B836=R$1),LOOKUP(9.99999999999999E+307,$R$2:R835)+1,"")</f>
        <v>641</v>
      </c>
      <c r="S836" s="314"/>
      <c r="T836" s="274"/>
      <c r="U836" s="274"/>
      <c r="Z836" s="258" t="str">
        <f t="shared" ref="Z836:Z899" si="94">IF(AC836=2,"นักเรียนซ้ำ","")</f>
        <v/>
      </c>
      <c r="AA836" s="258" t="str">
        <f t="shared" ref="AA836:AA899" si="95">IF(AB836=2,"เลขประจำตัวซ้ำ","")</f>
        <v/>
      </c>
      <c r="AB836" s="259">
        <f t="shared" si="89"/>
        <v>0</v>
      </c>
      <c r="AC836" s="259">
        <f t="shared" si="90"/>
        <v>1807</v>
      </c>
      <c r="AD836" s="260" t="str">
        <f t="shared" si="91"/>
        <v/>
      </c>
      <c r="AE836" s="253" t="str">
        <f t="shared" si="92"/>
        <v>-</v>
      </c>
    </row>
    <row r="837" spans="1:31" ht="20.100000000000001" customHeight="1" x14ac:dyDescent="0.5">
      <c r="A837" s="30">
        <v>835</v>
      </c>
      <c r="B837" s="238"/>
      <c r="C837" s="262"/>
      <c r="D837" s="262"/>
      <c r="E837" s="263"/>
      <c r="F837" s="263"/>
      <c r="G837" s="257" t="str">
        <f t="shared" si="93"/>
        <v/>
      </c>
      <c r="H837" s="30" t="str">
        <f>IF(AND(S837=H$1),LOOKUP(9.99999999999999E+307,$H$2:H836)+1,"")</f>
        <v/>
      </c>
      <c r="I837" s="30">
        <f>IF(AND(B837=I$1),LOOKUP(9.99999999999999E+307,$I$2:I836)+1,"")</f>
        <v>642</v>
      </c>
      <c r="J837" s="30">
        <f>IF(AND(B837=J$1),LOOKUP(9.99999999999999E+307,$J$2:J836)+1,"")</f>
        <v>642</v>
      </c>
      <c r="K837" s="30">
        <f>IF(AND(B837=K$1),LOOKUP(9.99999999999999E+307,$K$2:K836)+1,"")</f>
        <v>642</v>
      </c>
      <c r="L837" s="30">
        <f>IF(AND(B837=L$1),LOOKUP(9.99999999999999E+307,$L$2:L836)+1,"")</f>
        <v>642</v>
      </c>
      <c r="M837" s="30">
        <f>IF(AND(B837=M$1),LOOKUP(9.99999999999999E+307,$M$2:M836)+1,"")</f>
        <v>642</v>
      </c>
      <c r="N837" s="30">
        <f>IF(AND($B837=N$1),LOOKUP(9.99999999999999E+307,$N$2:N836)+1,"")</f>
        <v>642</v>
      </c>
      <c r="O837" s="30">
        <f>IF(AND($B837=O$1),LOOKUP(9.99999999999999E+307,$O$2:O836)+1,"")</f>
        <v>642</v>
      </c>
      <c r="P837" s="30">
        <f>IF(AND($B837=P$1),LOOKUP(9.99999999999999E+307,$P$2:P836)+1,"")</f>
        <v>642</v>
      </c>
      <c r="Q837" s="30">
        <f>IF(AND($B837=Q$1),LOOKUP(9.99999999999999E+307,$Q$2:Q836)+1,"")</f>
        <v>642</v>
      </c>
      <c r="R837" s="30">
        <f>IF(AND($B837=R$1),LOOKUP(9.99999999999999E+307,$R$2:R836)+1,"")</f>
        <v>642</v>
      </c>
      <c r="S837" s="314"/>
      <c r="T837" s="274"/>
      <c r="U837" s="274"/>
      <c r="Z837" s="258" t="str">
        <f t="shared" si="94"/>
        <v/>
      </c>
      <c r="AA837" s="258" t="str">
        <f t="shared" si="95"/>
        <v/>
      </c>
      <c r="AB837" s="259">
        <f t="shared" si="89"/>
        <v>0</v>
      </c>
      <c r="AC837" s="259">
        <f t="shared" si="90"/>
        <v>1807</v>
      </c>
      <c r="AD837" s="260" t="str">
        <f t="shared" si="91"/>
        <v/>
      </c>
      <c r="AE837" s="253" t="str">
        <f t="shared" si="92"/>
        <v>-</v>
      </c>
    </row>
    <row r="838" spans="1:31" ht="20.100000000000001" customHeight="1" x14ac:dyDescent="0.5">
      <c r="A838" s="30">
        <v>836</v>
      </c>
      <c r="B838" s="238"/>
      <c r="C838" s="262"/>
      <c r="D838" s="262"/>
      <c r="E838" s="263"/>
      <c r="F838" s="263"/>
      <c r="G838" s="257" t="str">
        <f t="shared" si="93"/>
        <v/>
      </c>
      <c r="H838" s="30" t="str">
        <f>IF(AND(S838=H$1),LOOKUP(9.99999999999999E+307,$H$2:H837)+1,"")</f>
        <v/>
      </c>
      <c r="I838" s="30">
        <f>IF(AND(B838=I$1),LOOKUP(9.99999999999999E+307,$I$2:I837)+1,"")</f>
        <v>643</v>
      </c>
      <c r="J838" s="30">
        <f>IF(AND(B838=J$1),LOOKUP(9.99999999999999E+307,$J$2:J837)+1,"")</f>
        <v>643</v>
      </c>
      <c r="K838" s="30">
        <f>IF(AND(B838=K$1),LOOKUP(9.99999999999999E+307,$K$2:K837)+1,"")</f>
        <v>643</v>
      </c>
      <c r="L838" s="30">
        <f>IF(AND(B838=L$1),LOOKUP(9.99999999999999E+307,$L$2:L837)+1,"")</f>
        <v>643</v>
      </c>
      <c r="M838" s="30">
        <f>IF(AND(B838=M$1),LOOKUP(9.99999999999999E+307,$M$2:M837)+1,"")</f>
        <v>643</v>
      </c>
      <c r="N838" s="30">
        <f>IF(AND($B838=N$1),LOOKUP(9.99999999999999E+307,$N$2:N837)+1,"")</f>
        <v>643</v>
      </c>
      <c r="O838" s="30">
        <f>IF(AND($B838=O$1),LOOKUP(9.99999999999999E+307,$O$2:O837)+1,"")</f>
        <v>643</v>
      </c>
      <c r="P838" s="30">
        <f>IF(AND($B838=P$1),LOOKUP(9.99999999999999E+307,$P$2:P837)+1,"")</f>
        <v>643</v>
      </c>
      <c r="Q838" s="30">
        <f>IF(AND($B838=Q$1),LOOKUP(9.99999999999999E+307,$Q$2:Q837)+1,"")</f>
        <v>643</v>
      </c>
      <c r="R838" s="30">
        <f>IF(AND($B838=R$1),LOOKUP(9.99999999999999E+307,$R$2:R837)+1,"")</f>
        <v>643</v>
      </c>
      <c r="S838" s="314"/>
      <c r="T838" s="274"/>
      <c r="U838" s="274"/>
      <c r="Z838" s="258" t="str">
        <f t="shared" si="94"/>
        <v/>
      </c>
      <c r="AA838" s="258" t="str">
        <f t="shared" si="95"/>
        <v/>
      </c>
      <c r="AB838" s="259">
        <f t="shared" si="89"/>
        <v>0</v>
      </c>
      <c r="AC838" s="259">
        <f t="shared" si="90"/>
        <v>1807</v>
      </c>
      <c r="AD838" s="260" t="str">
        <f t="shared" si="91"/>
        <v/>
      </c>
      <c r="AE838" s="253" t="str">
        <f t="shared" si="92"/>
        <v>-</v>
      </c>
    </row>
    <row r="839" spans="1:31" ht="20.100000000000001" customHeight="1" x14ac:dyDescent="0.5">
      <c r="A839" s="30">
        <v>837</v>
      </c>
      <c r="B839" s="238"/>
      <c r="C839" s="262"/>
      <c r="D839" s="262"/>
      <c r="E839" s="263"/>
      <c r="F839" s="263"/>
      <c r="G839" s="257" t="str">
        <f t="shared" si="93"/>
        <v/>
      </c>
      <c r="H839" s="30" t="str">
        <f>IF(AND(S839=H$1),LOOKUP(9.99999999999999E+307,$H$2:H838)+1,"")</f>
        <v/>
      </c>
      <c r="I839" s="30">
        <f>IF(AND(B839=I$1),LOOKUP(9.99999999999999E+307,$I$2:I838)+1,"")</f>
        <v>644</v>
      </c>
      <c r="J839" s="30">
        <f>IF(AND(B839=J$1),LOOKUP(9.99999999999999E+307,$J$2:J838)+1,"")</f>
        <v>644</v>
      </c>
      <c r="K839" s="30">
        <f>IF(AND(B839=K$1),LOOKUP(9.99999999999999E+307,$K$2:K838)+1,"")</f>
        <v>644</v>
      </c>
      <c r="L839" s="30">
        <f>IF(AND(B839=L$1),LOOKUP(9.99999999999999E+307,$L$2:L838)+1,"")</f>
        <v>644</v>
      </c>
      <c r="M839" s="30">
        <f>IF(AND(B839=M$1),LOOKUP(9.99999999999999E+307,$M$2:M838)+1,"")</f>
        <v>644</v>
      </c>
      <c r="N839" s="30">
        <f>IF(AND($B839=N$1),LOOKUP(9.99999999999999E+307,$N$2:N838)+1,"")</f>
        <v>644</v>
      </c>
      <c r="O839" s="30">
        <f>IF(AND($B839=O$1),LOOKUP(9.99999999999999E+307,$O$2:O838)+1,"")</f>
        <v>644</v>
      </c>
      <c r="P839" s="30">
        <f>IF(AND($B839=P$1),LOOKUP(9.99999999999999E+307,$P$2:P838)+1,"")</f>
        <v>644</v>
      </c>
      <c r="Q839" s="30">
        <f>IF(AND($B839=Q$1),LOOKUP(9.99999999999999E+307,$Q$2:Q838)+1,"")</f>
        <v>644</v>
      </c>
      <c r="R839" s="30">
        <f>IF(AND($B839=R$1),LOOKUP(9.99999999999999E+307,$R$2:R838)+1,"")</f>
        <v>644</v>
      </c>
      <c r="S839" s="314"/>
      <c r="T839" s="274"/>
      <c r="U839" s="274"/>
      <c r="Z839" s="258" t="str">
        <f t="shared" si="94"/>
        <v/>
      </c>
      <c r="AA839" s="258" t="str">
        <f t="shared" si="95"/>
        <v/>
      </c>
      <c r="AB839" s="259">
        <f t="shared" si="89"/>
        <v>0</v>
      </c>
      <c r="AC839" s="259">
        <f t="shared" si="90"/>
        <v>1807</v>
      </c>
      <c r="AD839" s="260" t="str">
        <f t="shared" si="91"/>
        <v/>
      </c>
      <c r="AE839" s="253" t="str">
        <f t="shared" si="92"/>
        <v>-</v>
      </c>
    </row>
    <row r="840" spans="1:31" ht="20.100000000000001" customHeight="1" x14ac:dyDescent="0.5">
      <c r="A840" s="30">
        <v>838</v>
      </c>
      <c r="B840" s="238"/>
      <c r="C840" s="262"/>
      <c r="D840" s="262"/>
      <c r="E840" s="263"/>
      <c r="F840" s="263"/>
      <c r="G840" s="257" t="str">
        <f t="shared" si="93"/>
        <v/>
      </c>
      <c r="H840" s="30" t="str">
        <f>IF(AND(S840=H$1),LOOKUP(9.99999999999999E+307,$H$2:H839)+1,"")</f>
        <v/>
      </c>
      <c r="I840" s="30">
        <f>IF(AND(B840=I$1),LOOKUP(9.99999999999999E+307,$I$2:I839)+1,"")</f>
        <v>645</v>
      </c>
      <c r="J840" s="30">
        <f>IF(AND(B840=J$1),LOOKUP(9.99999999999999E+307,$J$2:J839)+1,"")</f>
        <v>645</v>
      </c>
      <c r="K840" s="30">
        <f>IF(AND(B840=K$1),LOOKUP(9.99999999999999E+307,$K$2:K839)+1,"")</f>
        <v>645</v>
      </c>
      <c r="L840" s="30">
        <f>IF(AND(B840=L$1),LOOKUP(9.99999999999999E+307,$L$2:L839)+1,"")</f>
        <v>645</v>
      </c>
      <c r="M840" s="30">
        <f>IF(AND(B840=M$1),LOOKUP(9.99999999999999E+307,$M$2:M839)+1,"")</f>
        <v>645</v>
      </c>
      <c r="N840" s="30">
        <f>IF(AND($B840=N$1),LOOKUP(9.99999999999999E+307,$N$2:N839)+1,"")</f>
        <v>645</v>
      </c>
      <c r="O840" s="30">
        <f>IF(AND($B840=O$1),LOOKUP(9.99999999999999E+307,$O$2:O839)+1,"")</f>
        <v>645</v>
      </c>
      <c r="P840" s="30">
        <f>IF(AND($B840=P$1),LOOKUP(9.99999999999999E+307,$P$2:P839)+1,"")</f>
        <v>645</v>
      </c>
      <c r="Q840" s="30">
        <f>IF(AND($B840=Q$1),LOOKUP(9.99999999999999E+307,$Q$2:Q839)+1,"")</f>
        <v>645</v>
      </c>
      <c r="R840" s="30">
        <f>IF(AND($B840=R$1),LOOKUP(9.99999999999999E+307,$R$2:R839)+1,"")</f>
        <v>645</v>
      </c>
      <c r="S840" s="314"/>
      <c r="T840" s="274"/>
      <c r="U840" s="274"/>
      <c r="Z840" s="258" t="str">
        <f t="shared" si="94"/>
        <v/>
      </c>
      <c r="AA840" s="258" t="str">
        <f t="shared" si="95"/>
        <v/>
      </c>
      <c r="AB840" s="259">
        <f t="shared" si="89"/>
        <v>0</v>
      </c>
      <c r="AC840" s="259">
        <f t="shared" si="90"/>
        <v>1807</v>
      </c>
      <c r="AD840" s="260" t="str">
        <f t="shared" si="91"/>
        <v/>
      </c>
      <c r="AE840" s="253" t="str">
        <f t="shared" si="92"/>
        <v>-</v>
      </c>
    </row>
    <row r="841" spans="1:31" ht="20.100000000000001" customHeight="1" x14ac:dyDescent="0.5">
      <c r="A841" s="30">
        <v>839</v>
      </c>
      <c r="B841" s="238"/>
      <c r="C841" s="262"/>
      <c r="D841" s="262"/>
      <c r="E841" s="263"/>
      <c r="F841" s="263"/>
      <c r="G841" s="257" t="str">
        <f t="shared" si="93"/>
        <v/>
      </c>
      <c r="H841" s="30" t="str">
        <f>IF(AND(S841=H$1),LOOKUP(9.99999999999999E+307,$H$2:H840)+1,"")</f>
        <v/>
      </c>
      <c r="I841" s="30">
        <f>IF(AND(B841=I$1),LOOKUP(9.99999999999999E+307,$I$2:I840)+1,"")</f>
        <v>646</v>
      </c>
      <c r="J841" s="30">
        <f>IF(AND(B841=J$1),LOOKUP(9.99999999999999E+307,$J$2:J840)+1,"")</f>
        <v>646</v>
      </c>
      <c r="K841" s="30">
        <f>IF(AND(B841=K$1),LOOKUP(9.99999999999999E+307,$K$2:K840)+1,"")</f>
        <v>646</v>
      </c>
      <c r="L841" s="30">
        <f>IF(AND(B841=L$1),LOOKUP(9.99999999999999E+307,$L$2:L840)+1,"")</f>
        <v>646</v>
      </c>
      <c r="M841" s="30">
        <f>IF(AND(B841=M$1),LOOKUP(9.99999999999999E+307,$M$2:M840)+1,"")</f>
        <v>646</v>
      </c>
      <c r="N841" s="30">
        <f>IF(AND($B841=N$1),LOOKUP(9.99999999999999E+307,$N$2:N840)+1,"")</f>
        <v>646</v>
      </c>
      <c r="O841" s="30">
        <f>IF(AND($B841=O$1),LOOKUP(9.99999999999999E+307,$O$2:O840)+1,"")</f>
        <v>646</v>
      </c>
      <c r="P841" s="30">
        <f>IF(AND($B841=P$1),LOOKUP(9.99999999999999E+307,$P$2:P840)+1,"")</f>
        <v>646</v>
      </c>
      <c r="Q841" s="30">
        <f>IF(AND($B841=Q$1),LOOKUP(9.99999999999999E+307,$Q$2:Q840)+1,"")</f>
        <v>646</v>
      </c>
      <c r="R841" s="30">
        <f>IF(AND($B841=R$1),LOOKUP(9.99999999999999E+307,$R$2:R840)+1,"")</f>
        <v>646</v>
      </c>
      <c r="S841" s="314"/>
      <c r="T841" s="274"/>
      <c r="U841" s="274"/>
      <c r="Z841" s="258" t="str">
        <f t="shared" si="94"/>
        <v/>
      </c>
      <c r="AA841" s="258" t="str">
        <f t="shared" si="95"/>
        <v/>
      </c>
      <c r="AB841" s="259">
        <f t="shared" si="89"/>
        <v>0</v>
      </c>
      <c r="AC841" s="259">
        <f t="shared" si="90"/>
        <v>1807</v>
      </c>
      <c r="AD841" s="260" t="str">
        <f t="shared" si="91"/>
        <v/>
      </c>
      <c r="AE841" s="253" t="str">
        <f t="shared" si="92"/>
        <v>-</v>
      </c>
    </row>
    <row r="842" spans="1:31" ht="20.100000000000001" customHeight="1" x14ac:dyDescent="0.5">
      <c r="A842" s="30">
        <v>840</v>
      </c>
      <c r="B842" s="238"/>
      <c r="C842" s="262"/>
      <c r="D842" s="262"/>
      <c r="E842" s="263"/>
      <c r="F842" s="263"/>
      <c r="G842" s="257" t="str">
        <f t="shared" si="93"/>
        <v/>
      </c>
      <c r="H842" s="30" t="str">
        <f>IF(AND(S842=H$1),LOOKUP(9.99999999999999E+307,$H$2:H841)+1,"")</f>
        <v/>
      </c>
      <c r="I842" s="30">
        <f>IF(AND(B842=I$1),LOOKUP(9.99999999999999E+307,$I$2:I841)+1,"")</f>
        <v>647</v>
      </c>
      <c r="J842" s="30">
        <f>IF(AND(B842=J$1),LOOKUP(9.99999999999999E+307,$J$2:J841)+1,"")</f>
        <v>647</v>
      </c>
      <c r="K842" s="30">
        <f>IF(AND(B842=K$1),LOOKUP(9.99999999999999E+307,$K$2:K841)+1,"")</f>
        <v>647</v>
      </c>
      <c r="L842" s="30">
        <f>IF(AND(B842=L$1),LOOKUP(9.99999999999999E+307,$L$2:L841)+1,"")</f>
        <v>647</v>
      </c>
      <c r="M842" s="30">
        <f>IF(AND(B842=M$1),LOOKUP(9.99999999999999E+307,$M$2:M841)+1,"")</f>
        <v>647</v>
      </c>
      <c r="N842" s="30">
        <f>IF(AND($B842=N$1),LOOKUP(9.99999999999999E+307,$N$2:N841)+1,"")</f>
        <v>647</v>
      </c>
      <c r="O842" s="30">
        <f>IF(AND($B842=O$1),LOOKUP(9.99999999999999E+307,$O$2:O841)+1,"")</f>
        <v>647</v>
      </c>
      <c r="P842" s="30">
        <f>IF(AND($B842=P$1),LOOKUP(9.99999999999999E+307,$P$2:P841)+1,"")</f>
        <v>647</v>
      </c>
      <c r="Q842" s="30">
        <f>IF(AND($B842=Q$1),LOOKUP(9.99999999999999E+307,$Q$2:Q841)+1,"")</f>
        <v>647</v>
      </c>
      <c r="R842" s="30">
        <f>IF(AND($B842=R$1),LOOKUP(9.99999999999999E+307,$R$2:R841)+1,"")</f>
        <v>647</v>
      </c>
      <c r="S842" s="314"/>
      <c r="T842" s="274"/>
      <c r="U842" s="274"/>
      <c r="Z842" s="258" t="str">
        <f t="shared" si="94"/>
        <v/>
      </c>
      <c r="AA842" s="258" t="str">
        <f t="shared" si="95"/>
        <v/>
      </c>
      <c r="AB842" s="259">
        <f t="shared" si="89"/>
        <v>0</v>
      </c>
      <c r="AC842" s="259">
        <f t="shared" si="90"/>
        <v>1807</v>
      </c>
      <c r="AD842" s="260" t="str">
        <f t="shared" si="91"/>
        <v/>
      </c>
      <c r="AE842" s="253" t="str">
        <f t="shared" si="92"/>
        <v>-</v>
      </c>
    </row>
    <row r="843" spans="1:31" ht="20.100000000000001" customHeight="1" x14ac:dyDescent="0.5">
      <c r="A843" s="30">
        <v>841</v>
      </c>
      <c r="B843" s="238"/>
      <c r="C843" s="262"/>
      <c r="D843" s="262"/>
      <c r="E843" s="263"/>
      <c r="F843" s="263"/>
      <c r="G843" s="257" t="str">
        <f t="shared" si="93"/>
        <v/>
      </c>
      <c r="H843" s="30" t="str">
        <f>IF(AND(S843=H$1),LOOKUP(9.99999999999999E+307,$H$2:H842)+1,"")</f>
        <v/>
      </c>
      <c r="I843" s="30">
        <f>IF(AND(B843=I$1),LOOKUP(9.99999999999999E+307,$I$2:I842)+1,"")</f>
        <v>648</v>
      </c>
      <c r="J843" s="30">
        <f>IF(AND(B843=J$1),LOOKUP(9.99999999999999E+307,$J$2:J842)+1,"")</f>
        <v>648</v>
      </c>
      <c r="K843" s="30">
        <f>IF(AND(B843=K$1),LOOKUP(9.99999999999999E+307,$K$2:K842)+1,"")</f>
        <v>648</v>
      </c>
      <c r="L843" s="30">
        <f>IF(AND(B843=L$1),LOOKUP(9.99999999999999E+307,$L$2:L842)+1,"")</f>
        <v>648</v>
      </c>
      <c r="M843" s="30">
        <f>IF(AND(B843=M$1),LOOKUP(9.99999999999999E+307,$M$2:M842)+1,"")</f>
        <v>648</v>
      </c>
      <c r="N843" s="30">
        <f>IF(AND($B843=N$1),LOOKUP(9.99999999999999E+307,$N$2:N842)+1,"")</f>
        <v>648</v>
      </c>
      <c r="O843" s="30">
        <f>IF(AND($B843=O$1),LOOKUP(9.99999999999999E+307,$O$2:O842)+1,"")</f>
        <v>648</v>
      </c>
      <c r="P843" s="30">
        <f>IF(AND($B843=P$1),LOOKUP(9.99999999999999E+307,$P$2:P842)+1,"")</f>
        <v>648</v>
      </c>
      <c r="Q843" s="30">
        <f>IF(AND($B843=Q$1),LOOKUP(9.99999999999999E+307,$Q$2:Q842)+1,"")</f>
        <v>648</v>
      </c>
      <c r="R843" s="30">
        <f>IF(AND($B843=R$1),LOOKUP(9.99999999999999E+307,$R$2:R842)+1,"")</f>
        <v>648</v>
      </c>
      <c r="S843" s="314"/>
      <c r="T843" s="274"/>
      <c r="U843" s="274"/>
      <c r="Z843" s="258" t="str">
        <f t="shared" si="94"/>
        <v/>
      </c>
      <c r="AA843" s="258" t="str">
        <f t="shared" si="95"/>
        <v/>
      </c>
      <c r="AB843" s="259">
        <f t="shared" si="89"/>
        <v>0</v>
      </c>
      <c r="AC843" s="259">
        <f t="shared" si="90"/>
        <v>1807</v>
      </c>
      <c r="AD843" s="260" t="str">
        <f t="shared" si="91"/>
        <v/>
      </c>
      <c r="AE843" s="253" t="str">
        <f t="shared" si="92"/>
        <v>-</v>
      </c>
    </row>
    <row r="844" spans="1:31" ht="20.100000000000001" customHeight="1" x14ac:dyDescent="0.5">
      <c r="A844" s="30">
        <v>842</v>
      </c>
      <c r="B844" s="238"/>
      <c r="C844" s="262"/>
      <c r="D844" s="262"/>
      <c r="E844" s="263"/>
      <c r="F844" s="263"/>
      <c r="G844" s="257" t="str">
        <f t="shared" si="93"/>
        <v/>
      </c>
      <c r="H844" s="30" t="str">
        <f>IF(AND(S844=H$1),LOOKUP(9.99999999999999E+307,$H$2:H843)+1,"")</f>
        <v/>
      </c>
      <c r="I844" s="30">
        <f>IF(AND(B844=I$1),LOOKUP(9.99999999999999E+307,$I$2:I843)+1,"")</f>
        <v>649</v>
      </c>
      <c r="J844" s="30">
        <f>IF(AND(B844=J$1),LOOKUP(9.99999999999999E+307,$J$2:J843)+1,"")</f>
        <v>649</v>
      </c>
      <c r="K844" s="30">
        <f>IF(AND(B844=K$1),LOOKUP(9.99999999999999E+307,$K$2:K843)+1,"")</f>
        <v>649</v>
      </c>
      <c r="L844" s="30">
        <f>IF(AND(B844=L$1),LOOKUP(9.99999999999999E+307,$L$2:L843)+1,"")</f>
        <v>649</v>
      </c>
      <c r="M844" s="30">
        <f>IF(AND(B844=M$1),LOOKUP(9.99999999999999E+307,$M$2:M843)+1,"")</f>
        <v>649</v>
      </c>
      <c r="N844" s="30">
        <f>IF(AND($B844=N$1),LOOKUP(9.99999999999999E+307,$N$2:N843)+1,"")</f>
        <v>649</v>
      </c>
      <c r="O844" s="30">
        <f>IF(AND($B844=O$1),LOOKUP(9.99999999999999E+307,$O$2:O843)+1,"")</f>
        <v>649</v>
      </c>
      <c r="P844" s="30">
        <f>IF(AND($B844=P$1),LOOKUP(9.99999999999999E+307,$P$2:P843)+1,"")</f>
        <v>649</v>
      </c>
      <c r="Q844" s="30">
        <f>IF(AND($B844=Q$1),LOOKUP(9.99999999999999E+307,$Q$2:Q843)+1,"")</f>
        <v>649</v>
      </c>
      <c r="R844" s="30">
        <f>IF(AND($B844=R$1),LOOKUP(9.99999999999999E+307,$R$2:R843)+1,"")</f>
        <v>649</v>
      </c>
      <c r="S844" s="314"/>
      <c r="T844" s="274"/>
      <c r="U844" s="274"/>
      <c r="Z844" s="258" t="str">
        <f t="shared" si="94"/>
        <v/>
      </c>
      <c r="AA844" s="258" t="str">
        <f t="shared" si="95"/>
        <v/>
      </c>
      <c r="AB844" s="259">
        <f t="shared" si="89"/>
        <v>0</v>
      </c>
      <c r="AC844" s="259">
        <f t="shared" si="90"/>
        <v>1807</v>
      </c>
      <c r="AD844" s="260" t="str">
        <f t="shared" si="91"/>
        <v/>
      </c>
      <c r="AE844" s="253" t="str">
        <f t="shared" si="92"/>
        <v>-</v>
      </c>
    </row>
    <row r="845" spans="1:31" ht="20.100000000000001" customHeight="1" x14ac:dyDescent="0.5">
      <c r="A845" s="30">
        <v>843</v>
      </c>
      <c r="B845" s="238"/>
      <c r="C845" s="261"/>
      <c r="D845" s="262"/>
      <c r="E845" s="277"/>
      <c r="F845" s="277"/>
      <c r="G845" s="257" t="str">
        <f t="shared" si="93"/>
        <v/>
      </c>
      <c r="H845" s="30" t="str">
        <f>IF(AND(S845=H$1),LOOKUP(9.99999999999999E+307,$H$2:H844)+1,"")</f>
        <v/>
      </c>
      <c r="I845" s="30">
        <f>IF(AND(B845=I$1),LOOKUP(9.99999999999999E+307,$I$2:I844)+1,"")</f>
        <v>650</v>
      </c>
      <c r="J845" s="30">
        <f>IF(AND(B845=J$1),LOOKUP(9.99999999999999E+307,$J$2:J844)+1,"")</f>
        <v>650</v>
      </c>
      <c r="K845" s="30">
        <f>IF(AND(B845=K$1),LOOKUP(9.99999999999999E+307,$K$2:K844)+1,"")</f>
        <v>650</v>
      </c>
      <c r="L845" s="30">
        <f>IF(AND(B845=L$1),LOOKUP(9.99999999999999E+307,$L$2:L844)+1,"")</f>
        <v>650</v>
      </c>
      <c r="M845" s="30">
        <f>IF(AND(B845=M$1),LOOKUP(9.99999999999999E+307,$M$2:M844)+1,"")</f>
        <v>650</v>
      </c>
      <c r="N845" s="30">
        <f>IF(AND($B845=N$1),LOOKUP(9.99999999999999E+307,$N$2:N844)+1,"")</f>
        <v>650</v>
      </c>
      <c r="O845" s="30">
        <f>IF(AND($B845=O$1),LOOKUP(9.99999999999999E+307,$O$2:O844)+1,"")</f>
        <v>650</v>
      </c>
      <c r="P845" s="30">
        <f>IF(AND($B845=P$1),LOOKUP(9.99999999999999E+307,$P$2:P844)+1,"")</f>
        <v>650</v>
      </c>
      <c r="Q845" s="30">
        <f>IF(AND($B845=Q$1),LOOKUP(9.99999999999999E+307,$Q$2:Q844)+1,"")</f>
        <v>650</v>
      </c>
      <c r="R845" s="30">
        <f>IF(AND($B845=R$1),LOOKUP(9.99999999999999E+307,$R$2:R844)+1,"")</f>
        <v>650</v>
      </c>
      <c r="S845" s="314"/>
      <c r="T845" s="274"/>
      <c r="U845" s="274"/>
      <c r="Z845" s="258" t="str">
        <f t="shared" si="94"/>
        <v/>
      </c>
      <c r="AA845" s="258" t="str">
        <f t="shared" si="95"/>
        <v/>
      </c>
      <c r="AB845" s="259">
        <f t="shared" si="89"/>
        <v>0</v>
      </c>
      <c r="AC845" s="259">
        <f t="shared" si="90"/>
        <v>1807</v>
      </c>
      <c r="AD845" s="260" t="str">
        <f t="shared" si="91"/>
        <v/>
      </c>
      <c r="AE845" s="253" t="str">
        <f t="shared" si="92"/>
        <v>-</v>
      </c>
    </row>
    <row r="846" spans="1:31" ht="20.100000000000001" customHeight="1" x14ac:dyDescent="0.5">
      <c r="A846" s="30">
        <v>844</v>
      </c>
      <c r="B846" s="238"/>
      <c r="C846" s="261"/>
      <c r="D846" s="262"/>
      <c r="E846" s="263"/>
      <c r="F846" s="263"/>
      <c r="G846" s="257" t="str">
        <f t="shared" si="93"/>
        <v/>
      </c>
      <c r="H846" s="30" t="str">
        <f>IF(AND(S846=H$1),LOOKUP(9.99999999999999E+307,$H$2:H845)+1,"")</f>
        <v/>
      </c>
      <c r="I846" s="30">
        <f>IF(AND(B846=I$1),LOOKUP(9.99999999999999E+307,$I$2:I845)+1,"")</f>
        <v>651</v>
      </c>
      <c r="J846" s="30">
        <f>IF(AND(B846=J$1),LOOKUP(9.99999999999999E+307,$J$2:J845)+1,"")</f>
        <v>651</v>
      </c>
      <c r="K846" s="30">
        <f>IF(AND(B846=K$1),LOOKUP(9.99999999999999E+307,$K$2:K845)+1,"")</f>
        <v>651</v>
      </c>
      <c r="L846" s="30">
        <f>IF(AND(B846=L$1),LOOKUP(9.99999999999999E+307,$L$2:L845)+1,"")</f>
        <v>651</v>
      </c>
      <c r="M846" s="30">
        <f>IF(AND(B846=M$1),LOOKUP(9.99999999999999E+307,$M$2:M845)+1,"")</f>
        <v>651</v>
      </c>
      <c r="N846" s="30">
        <f>IF(AND($B846=N$1),LOOKUP(9.99999999999999E+307,$N$2:N845)+1,"")</f>
        <v>651</v>
      </c>
      <c r="O846" s="30">
        <f>IF(AND($B846=O$1),LOOKUP(9.99999999999999E+307,$O$2:O845)+1,"")</f>
        <v>651</v>
      </c>
      <c r="P846" s="30">
        <f>IF(AND($B846=P$1),LOOKUP(9.99999999999999E+307,$P$2:P845)+1,"")</f>
        <v>651</v>
      </c>
      <c r="Q846" s="30">
        <f>IF(AND($B846=Q$1),LOOKUP(9.99999999999999E+307,$Q$2:Q845)+1,"")</f>
        <v>651</v>
      </c>
      <c r="R846" s="30">
        <f>IF(AND($B846=R$1),LOOKUP(9.99999999999999E+307,$R$2:R845)+1,"")</f>
        <v>651</v>
      </c>
      <c r="S846" s="314"/>
      <c r="T846" s="274"/>
      <c r="U846" s="274"/>
      <c r="Z846" s="258" t="str">
        <f t="shared" si="94"/>
        <v/>
      </c>
      <c r="AA846" s="258" t="str">
        <f t="shared" si="95"/>
        <v/>
      </c>
      <c r="AB846" s="259">
        <f t="shared" si="89"/>
        <v>0</v>
      </c>
      <c r="AC846" s="259">
        <f t="shared" si="90"/>
        <v>1807</v>
      </c>
      <c r="AD846" s="260" t="str">
        <f t="shared" si="91"/>
        <v/>
      </c>
      <c r="AE846" s="253" t="str">
        <f t="shared" si="92"/>
        <v>-</v>
      </c>
    </row>
    <row r="847" spans="1:31" ht="20.100000000000001" customHeight="1" x14ac:dyDescent="0.5">
      <c r="A847" s="30">
        <v>845</v>
      </c>
      <c r="B847" s="238"/>
      <c r="C847" s="261"/>
      <c r="D847" s="262"/>
      <c r="E847" s="263"/>
      <c r="F847" s="263"/>
      <c r="G847" s="257" t="str">
        <f t="shared" si="93"/>
        <v/>
      </c>
      <c r="H847" s="30" t="str">
        <f>IF(AND(S847=H$1),LOOKUP(9.99999999999999E+307,$H$2:H846)+1,"")</f>
        <v/>
      </c>
      <c r="I847" s="30">
        <f>IF(AND(B847=I$1),LOOKUP(9.99999999999999E+307,$I$2:I846)+1,"")</f>
        <v>652</v>
      </c>
      <c r="J847" s="30">
        <f>IF(AND(B847=J$1),LOOKUP(9.99999999999999E+307,$J$2:J846)+1,"")</f>
        <v>652</v>
      </c>
      <c r="K847" s="30">
        <f>IF(AND(B847=K$1),LOOKUP(9.99999999999999E+307,$K$2:K846)+1,"")</f>
        <v>652</v>
      </c>
      <c r="L847" s="30">
        <f>IF(AND(B847=L$1),LOOKUP(9.99999999999999E+307,$L$2:L846)+1,"")</f>
        <v>652</v>
      </c>
      <c r="M847" s="30">
        <f>IF(AND(B847=M$1),LOOKUP(9.99999999999999E+307,$M$2:M846)+1,"")</f>
        <v>652</v>
      </c>
      <c r="N847" s="30">
        <f>IF(AND($B847=N$1),LOOKUP(9.99999999999999E+307,$N$2:N846)+1,"")</f>
        <v>652</v>
      </c>
      <c r="O847" s="30">
        <f>IF(AND($B847=O$1),LOOKUP(9.99999999999999E+307,$O$2:O846)+1,"")</f>
        <v>652</v>
      </c>
      <c r="P847" s="30">
        <f>IF(AND($B847=P$1),LOOKUP(9.99999999999999E+307,$P$2:P846)+1,"")</f>
        <v>652</v>
      </c>
      <c r="Q847" s="30">
        <f>IF(AND($B847=Q$1),LOOKUP(9.99999999999999E+307,$Q$2:Q846)+1,"")</f>
        <v>652</v>
      </c>
      <c r="R847" s="30">
        <f>IF(AND($B847=R$1),LOOKUP(9.99999999999999E+307,$R$2:R846)+1,"")</f>
        <v>652</v>
      </c>
      <c r="S847" s="314"/>
      <c r="T847" s="274"/>
      <c r="U847" s="274"/>
      <c r="Z847" s="258" t="str">
        <f t="shared" si="94"/>
        <v/>
      </c>
      <c r="AA847" s="258" t="str">
        <f t="shared" si="95"/>
        <v/>
      </c>
      <c r="AB847" s="259">
        <f t="shared" si="89"/>
        <v>0</v>
      </c>
      <c r="AC847" s="259">
        <f t="shared" si="90"/>
        <v>1807</v>
      </c>
      <c r="AD847" s="260" t="str">
        <f t="shared" si="91"/>
        <v/>
      </c>
      <c r="AE847" s="253" t="str">
        <f t="shared" si="92"/>
        <v>-</v>
      </c>
    </row>
    <row r="848" spans="1:31" ht="20.100000000000001" customHeight="1" x14ac:dyDescent="0.5">
      <c r="A848" s="30">
        <v>846</v>
      </c>
      <c r="B848" s="238"/>
      <c r="C848" s="261"/>
      <c r="D848" s="262"/>
      <c r="E848" s="263"/>
      <c r="F848" s="263"/>
      <c r="G848" s="257" t="str">
        <f t="shared" si="93"/>
        <v/>
      </c>
      <c r="H848" s="30" t="str">
        <f>IF(AND(S848=H$1),LOOKUP(9.99999999999999E+307,$H$2:H847)+1,"")</f>
        <v/>
      </c>
      <c r="I848" s="30">
        <f>IF(AND(B848=I$1),LOOKUP(9.99999999999999E+307,$I$2:I847)+1,"")</f>
        <v>653</v>
      </c>
      <c r="J848" s="30">
        <f>IF(AND(B848=J$1),LOOKUP(9.99999999999999E+307,$J$2:J847)+1,"")</f>
        <v>653</v>
      </c>
      <c r="K848" s="30">
        <f>IF(AND(B848=K$1),LOOKUP(9.99999999999999E+307,$K$2:K847)+1,"")</f>
        <v>653</v>
      </c>
      <c r="L848" s="30">
        <f>IF(AND(B848=L$1),LOOKUP(9.99999999999999E+307,$L$2:L847)+1,"")</f>
        <v>653</v>
      </c>
      <c r="M848" s="30">
        <f>IF(AND(B848=M$1),LOOKUP(9.99999999999999E+307,$M$2:M847)+1,"")</f>
        <v>653</v>
      </c>
      <c r="N848" s="30">
        <f>IF(AND($B848=N$1),LOOKUP(9.99999999999999E+307,$N$2:N847)+1,"")</f>
        <v>653</v>
      </c>
      <c r="O848" s="30">
        <f>IF(AND($B848=O$1),LOOKUP(9.99999999999999E+307,$O$2:O847)+1,"")</f>
        <v>653</v>
      </c>
      <c r="P848" s="30">
        <f>IF(AND($B848=P$1),LOOKUP(9.99999999999999E+307,$P$2:P847)+1,"")</f>
        <v>653</v>
      </c>
      <c r="Q848" s="30">
        <f>IF(AND($B848=Q$1),LOOKUP(9.99999999999999E+307,$Q$2:Q847)+1,"")</f>
        <v>653</v>
      </c>
      <c r="R848" s="30">
        <f>IF(AND($B848=R$1),LOOKUP(9.99999999999999E+307,$R$2:R847)+1,"")</f>
        <v>653</v>
      </c>
      <c r="S848" s="314"/>
      <c r="T848" s="274"/>
      <c r="U848" s="274"/>
      <c r="Z848" s="258" t="str">
        <f t="shared" si="94"/>
        <v/>
      </c>
      <c r="AA848" s="258" t="str">
        <f t="shared" si="95"/>
        <v/>
      </c>
      <c r="AB848" s="259">
        <f t="shared" si="89"/>
        <v>0</v>
      </c>
      <c r="AC848" s="259">
        <f t="shared" si="90"/>
        <v>1807</v>
      </c>
      <c r="AD848" s="260" t="str">
        <f t="shared" si="91"/>
        <v/>
      </c>
      <c r="AE848" s="253" t="str">
        <f t="shared" si="92"/>
        <v>-</v>
      </c>
    </row>
    <row r="849" spans="1:31" ht="20.100000000000001" customHeight="1" x14ac:dyDescent="0.5">
      <c r="A849" s="30">
        <v>847</v>
      </c>
      <c r="B849" s="238"/>
      <c r="C849" s="261"/>
      <c r="D849" s="262"/>
      <c r="E849" s="263"/>
      <c r="F849" s="263"/>
      <c r="G849" s="257" t="str">
        <f t="shared" si="93"/>
        <v/>
      </c>
      <c r="H849" s="30" t="str">
        <f>IF(AND(S849=H$1),LOOKUP(9.99999999999999E+307,$H$2:H848)+1,"")</f>
        <v/>
      </c>
      <c r="I849" s="30">
        <f>IF(AND(B849=I$1),LOOKUP(9.99999999999999E+307,$I$2:I848)+1,"")</f>
        <v>654</v>
      </c>
      <c r="J849" s="30">
        <f>IF(AND(B849=J$1),LOOKUP(9.99999999999999E+307,$J$2:J848)+1,"")</f>
        <v>654</v>
      </c>
      <c r="K849" s="30">
        <f>IF(AND(B849=K$1),LOOKUP(9.99999999999999E+307,$K$2:K848)+1,"")</f>
        <v>654</v>
      </c>
      <c r="L849" s="30">
        <f>IF(AND(B849=L$1),LOOKUP(9.99999999999999E+307,$L$2:L848)+1,"")</f>
        <v>654</v>
      </c>
      <c r="M849" s="30">
        <f>IF(AND(B849=M$1),LOOKUP(9.99999999999999E+307,$M$2:M848)+1,"")</f>
        <v>654</v>
      </c>
      <c r="N849" s="30">
        <f>IF(AND($B849=N$1),LOOKUP(9.99999999999999E+307,$N$2:N848)+1,"")</f>
        <v>654</v>
      </c>
      <c r="O849" s="30">
        <f>IF(AND($B849=O$1),LOOKUP(9.99999999999999E+307,$O$2:O848)+1,"")</f>
        <v>654</v>
      </c>
      <c r="P849" s="30">
        <f>IF(AND($B849=P$1),LOOKUP(9.99999999999999E+307,$P$2:P848)+1,"")</f>
        <v>654</v>
      </c>
      <c r="Q849" s="30">
        <f>IF(AND($B849=Q$1),LOOKUP(9.99999999999999E+307,$Q$2:Q848)+1,"")</f>
        <v>654</v>
      </c>
      <c r="R849" s="30">
        <f>IF(AND($B849=R$1),LOOKUP(9.99999999999999E+307,$R$2:R848)+1,"")</f>
        <v>654</v>
      </c>
      <c r="S849" s="314"/>
      <c r="T849" s="274"/>
      <c r="U849" s="274"/>
      <c r="Z849" s="258" t="str">
        <f t="shared" si="94"/>
        <v/>
      </c>
      <c r="AA849" s="258" t="str">
        <f t="shared" si="95"/>
        <v/>
      </c>
      <c r="AB849" s="259">
        <f t="shared" si="89"/>
        <v>0</v>
      </c>
      <c r="AC849" s="259">
        <f t="shared" si="90"/>
        <v>1807</v>
      </c>
      <c r="AD849" s="260" t="str">
        <f t="shared" si="91"/>
        <v/>
      </c>
      <c r="AE849" s="253" t="str">
        <f t="shared" si="92"/>
        <v>-</v>
      </c>
    </row>
    <row r="850" spans="1:31" ht="20.100000000000001" customHeight="1" x14ac:dyDescent="0.5">
      <c r="A850" s="30">
        <v>848</v>
      </c>
      <c r="B850" s="238"/>
      <c r="C850" s="261"/>
      <c r="D850" s="262"/>
      <c r="E850" s="263"/>
      <c r="F850" s="263"/>
      <c r="G850" s="257" t="str">
        <f t="shared" si="93"/>
        <v/>
      </c>
      <c r="H850" s="30" t="str">
        <f>IF(AND(S850=H$1),LOOKUP(9.99999999999999E+307,$H$2:H849)+1,"")</f>
        <v/>
      </c>
      <c r="I850" s="30">
        <f>IF(AND(B850=I$1),LOOKUP(9.99999999999999E+307,$I$2:I849)+1,"")</f>
        <v>655</v>
      </c>
      <c r="J850" s="30">
        <f>IF(AND(B850=J$1),LOOKUP(9.99999999999999E+307,$J$2:J849)+1,"")</f>
        <v>655</v>
      </c>
      <c r="K850" s="30">
        <f>IF(AND(B850=K$1),LOOKUP(9.99999999999999E+307,$K$2:K849)+1,"")</f>
        <v>655</v>
      </c>
      <c r="L850" s="30">
        <f>IF(AND(B850=L$1),LOOKUP(9.99999999999999E+307,$L$2:L849)+1,"")</f>
        <v>655</v>
      </c>
      <c r="M850" s="30">
        <f>IF(AND(B850=M$1),LOOKUP(9.99999999999999E+307,$M$2:M849)+1,"")</f>
        <v>655</v>
      </c>
      <c r="N850" s="30">
        <f>IF(AND($B850=N$1),LOOKUP(9.99999999999999E+307,$N$2:N849)+1,"")</f>
        <v>655</v>
      </c>
      <c r="O850" s="30">
        <f>IF(AND($B850=O$1),LOOKUP(9.99999999999999E+307,$O$2:O849)+1,"")</f>
        <v>655</v>
      </c>
      <c r="P850" s="30">
        <f>IF(AND($B850=P$1),LOOKUP(9.99999999999999E+307,$P$2:P849)+1,"")</f>
        <v>655</v>
      </c>
      <c r="Q850" s="30">
        <f>IF(AND($B850=Q$1),LOOKUP(9.99999999999999E+307,$Q$2:Q849)+1,"")</f>
        <v>655</v>
      </c>
      <c r="R850" s="30">
        <f>IF(AND($B850=R$1),LOOKUP(9.99999999999999E+307,$R$2:R849)+1,"")</f>
        <v>655</v>
      </c>
      <c r="S850" s="314"/>
      <c r="T850" s="274"/>
      <c r="U850" s="274"/>
      <c r="Z850" s="258" t="str">
        <f t="shared" si="94"/>
        <v/>
      </c>
      <c r="AA850" s="258" t="str">
        <f t="shared" si="95"/>
        <v/>
      </c>
      <c r="AB850" s="259">
        <f t="shared" si="89"/>
        <v>0</v>
      </c>
      <c r="AC850" s="259">
        <f t="shared" si="90"/>
        <v>1807</v>
      </c>
      <c r="AD850" s="260" t="str">
        <f t="shared" si="91"/>
        <v/>
      </c>
      <c r="AE850" s="253" t="str">
        <f t="shared" si="92"/>
        <v>-</v>
      </c>
    </row>
    <row r="851" spans="1:31" ht="20.100000000000001" customHeight="1" x14ac:dyDescent="0.5">
      <c r="A851" s="30">
        <v>849</v>
      </c>
      <c r="B851" s="238"/>
      <c r="C851" s="261"/>
      <c r="D851" s="261"/>
      <c r="E851" s="273"/>
      <c r="F851" s="273"/>
      <c r="G851" s="257" t="str">
        <f t="shared" si="93"/>
        <v/>
      </c>
      <c r="H851" s="30" t="str">
        <f>IF(AND(S851=H$1),LOOKUP(9.99999999999999E+307,$H$2:H850)+1,"")</f>
        <v/>
      </c>
      <c r="I851" s="30">
        <f>IF(AND(B851=I$1),LOOKUP(9.99999999999999E+307,$I$2:I850)+1,"")</f>
        <v>656</v>
      </c>
      <c r="J851" s="30">
        <f>IF(AND(B851=J$1),LOOKUP(9.99999999999999E+307,$J$2:J850)+1,"")</f>
        <v>656</v>
      </c>
      <c r="K851" s="30">
        <f>IF(AND(B851=K$1),LOOKUP(9.99999999999999E+307,$K$2:K850)+1,"")</f>
        <v>656</v>
      </c>
      <c r="L851" s="30">
        <f>IF(AND(B851=L$1),LOOKUP(9.99999999999999E+307,$L$2:L850)+1,"")</f>
        <v>656</v>
      </c>
      <c r="M851" s="30">
        <f>IF(AND(B851=M$1),LOOKUP(9.99999999999999E+307,$M$2:M850)+1,"")</f>
        <v>656</v>
      </c>
      <c r="N851" s="30">
        <f>IF(AND($B851=N$1),LOOKUP(9.99999999999999E+307,$N$2:N850)+1,"")</f>
        <v>656</v>
      </c>
      <c r="O851" s="30">
        <f>IF(AND($B851=O$1),LOOKUP(9.99999999999999E+307,$O$2:O850)+1,"")</f>
        <v>656</v>
      </c>
      <c r="P851" s="30">
        <f>IF(AND($B851=P$1),LOOKUP(9.99999999999999E+307,$P$2:P850)+1,"")</f>
        <v>656</v>
      </c>
      <c r="Q851" s="30">
        <f>IF(AND($B851=Q$1),LOOKUP(9.99999999999999E+307,$Q$2:Q850)+1,"")</f>
        <v>656</v>
      </c>
      <c r="R851" s="30">
        <f>IF(AND($B851=R$1),LOOKUP(9.99999999999999E+307,$R$2:R850)+1,"")</f>
        <v>656</v>
      </c>
      <c r="S851" s="314"/>
      <c r="T851" s="274"/>
      <c r="U851" s="274"/>
      <c r="Z851" s="258" t="str">
        <f t="shared" si="94"/>
        <v/>
      </c>
      <c r="AA851" s="258" t="str">
        <f t="shared" si="95"/>
        <v/>
      </c>
      <c r="AB851" s="259">
        <f t="shared" si="89"/>
        <v>0</v>
      </c>
      <c r="AC851" s="259">
        <f t="shared" si="90"/>
        <v>1807</v>
      </c>
      <c r="AD851" s="260" t="str">
        <f t="shared" si="91"/>
        <v/>
      </c>
      <c r="AE851" s="253" t="str">
        <f t="shared" si="92"/>
        <v>-</v>
      </c>
    </row>
    <row r="852" spans="1:31" ht="20.100000000000001" customHeight="1" x14ac:dyDescent="0.5">
      <c r="A852" s="30">
        <v>850</v>
      </c>
      <c r="B852" s="238"/>
      <c r="C852" s="278"/>
      <c r="D852" s="262"/>
      <c r="E852" s="277"/>
      <c r="F852" s="277"/>
      <c r="G852" s="257" t="str">
        <f t="shared" si="93"/>
        <v/>
      </c>
      <c r="H852" s="30" t="str">
        <f>IF(AND(S852=H$1),LOOKUP(9.99999999999999E+307,$H$2:H851)+1,"")</f>
        <v/>
      </c>
      <c r="I852" s="30">
        <f>IF(AND(B852=I$1),LOOKUP(9.99999999999999E+307,$I$2:I851)+1,"")</f>
        <v>657</v>
      </c>
      <c r="J852" s="30">
        <f>IF(AND(B852=J$1),LOOKUP(9.99999999999999E+307,$J$2:J851)+1,"")</f>
        <v>657</v>
      </c>
      <c r="K852" s="30">
        <f>IF(AND(B852=K$1),LOOKUP(9.99999999999999E+307,$K$2:K851)+1,"")</f>
        <v>657</v>
      </c>
      <c r="L852" s="30">
        <f>IF(AND(B852=L$1),LOOKUP(9.99999999999999E+307,$L$2:L851)+1,"")</f>
        <v>657</v>
      </c>
      <c r="M852" s="30">
        <f>IF(AND(B852=M$1),LOOKUP(9.99999999999999E+307,$M$2:M851)+1,"")</f>
        <v>657</v>
      </c>
      <c r="N852" s="30">
        <f>IF(AND($B852=N$1),LOOKUP(9.99999999999999E+307,$N$2:N851)+1,"")</f>
        <v>657</v>
      </c>
      <c r="O852" s="30">
        <f>IF(AND($B852=O$1),LOOKUP(9.99999999999999E+307,$O$2:O851)+1,"")</f>
        <v>657</v>
      </c>
      <c r="P852" s="30">
        <f>IF(AND($B852=P$1),LOOKUP(9.99999999999999E+307,$P$2:P851)+1,"")</f>
        <v>657</v>
      </c>
      <c r="Q852" s="30">
        <f>IF(AND($B852=Q$1),LOOKUP(9.99999999999999E+307,$Q$2:Q851)+1,"")</f>
        <v>657</v>
      </c>
      <c r="R852" s="30">
        <f>IF(AND($B852=R$1),LOOKUP(9.99999999999999E+307,$R$2:R851)+1,"")</f>
        <v>657</v>
      </c>
      <c r="S852" s="314"/>
      <c r="T852" s="274"/>
      <c r="U852" s="274"/>
      <c r="Z852" s="258" t="str">
        <f t="shared" si="94"/>
        <v/>
      </c>
      <c r="AA852" s="258" t="str">
        <f t="shared" si="95"/>
        <v/>
      </c>
      <c r="AB852" s="259">
        <f t="shared" si="89"/>
        <v>0</v>
      </c>
      <c r="AC852" s="259">
        <f t="shared" si="90"/>
        <v>1807</v>
      </c>
      <c r="AD852" s="260" t="str">
        <f t="shared" si="91"/>
        <v/>
      </c>
      <c r="AE852" s="253" t="str">
        <f t="shared" si="92"/>
        <v>-</v>
      </c>
    </row>
    <row r="853" spans="1:31" ht="20.100000000000001" customHeight="1" x14ac:dyDescent="0.5">
      <c r="A853" s="30">
        <v>851</v>
      </c>
      <c r="B853" s="238"/>
      <c r="C853" s="278"/>
      <c r="D853" s="262"/>
      <c r="E853" s="263"/>
      <c r="F853" s="263"/>
      <c r="G853" s="257" t="str">
        <f t="shared" si="93"/>
        <v/>
      </c>
      <c r="H853" s="30" t="str">
        <f>IF(AND(S853=H$1),LOOKUP(9.99999999999999E+307,$H$2:H852)+1,"")</f>
        <v/>
      </c>
      <c r="I853" s="30">
        <f>IF(AND(B853=I$1),LOOKUP(9.99999999999999E+307,$I$2:I852)+1,"")</f>
        <v>658</v>
      </c>
      <c r="J853" s="30">
        <f>IF(AND(B853=J$1),LOOKUP(9.99999999999999E+307,$J$2:J852)+1,"")</f>
        <v>658</v>
      </c>
      <c r="K853" s="30">
        <f>IF(AND(B853=K$1),LOOKUP(9.99999999999999E+307,$K$2:K852)+1,"")</f>
        <v>658</v>
      </c>
      <c r="L853" s="30">
        <f>IF(AND(B853=L$1),LOOKUP(9.99999999999999E+307,$L$2:L852)+1,"")</f>
        <v>658</v>
      </c>
      <c r="M853" s="30">
        <f>IF(AND(B853=M$1),LOOKUP(9.99999999999999E+307,$M$2:M852)+1,"")</f>
        <v>658</v>
      </c>
      <c r="N853" s="30">
        <f>IF(AND($B853=N$1),LOOKUP(9.99999999999999E+307,$N$2:N852)+1,"")</f>
        <v>658</v>
      </c>
      <c r="O853" s="30">
        <f>IF(AND($B853=O$1),LOOKUP(9.99999999999999E+307,$O$2:O852)+1,"")</f>
        <v>658</v>
      </c>
      <c r="P853" s="30">
        <f>IF(AND($B853=P$1),LOOKUP(9.99999999999999E+307,$P$2:P852)+1,"")</f>
        <v>658</v>
      </c>
      <c r="Q853" s="30">
        <f>IF(AND($B853=Q$1),LOOKUP(9.99999999999999E+307,$Q$2:Q852)+1,"")</f>
        <v>658</v>
      </c>
      <c r="R853" s="30">
        <f>IF(AND($B853=R$1),LOOKUP(9.99999999999999E+307,$R$2:R852)+1,"")</f>
        <v>658</v>
      </c>
      <c r="S853" s="314"/>
      <c r="T853" s="274"/>
      <c r="U853" s="274"/>
      <c r="Z853" s="258" t="str">
        <f t="shared" si="94"/>
        <v/>
      </c>
      <c r="AA853" s="258" t="str">
        <f t="shared" si="95"/>
        <v/>
      </c>
      <c r="AB853" s="259">
        <f t="shared" si="89"/>
        <v>0</v>
      </c>
      <c r="AC853" s="259">
        <f t="shared" si="90"/>
        <v>1807</v>
      </c>
      <c r="AD853" s="260" t="str">
        <f t="shared" si="91"/>
        <v/>
      </c>
      <c r="AE853" s="253" t="str">
        <f t="shared" si="92"/>
        <v>-</v>
      </c>
    </row>
    <row r="854" spans="1:31" ht="20.100000000000001" customHeight="1" x14ac:dyDescent="0.5">
      <c r="A854" s="30">
        <v>852</v>
      </c>
      <c r="B854" s="238"/>
      <c r="C854" s="278"/>
      <c r="D854" s="262"/>
      <c r="E854" s="263"/>
      <c r="F854" s="263"/>
      <c r="G854" s="257" t="str">
        <f t="shared" si="93"/>
        <v/>
      </c>
      <c r="H854" s="30" t="str">
        <f>IF(AND(S854=H$1),LOOKUP(9.99999999999999E+307,$H$2:H853)+1,"")</f>
        <v/>
      </c>
      <c r="I854" s="30">
        <f>IF(AND(B854=I$1),LOOKUP(9.99999999999999E+307,$I$2:I853)+1,"")</f>
        <v>659</v>
      </c>
      <c r="J854" s="30">
        <f>IF(AND(B854=J$1),LOOKUP(9.99999999999999E+307,$J$2:J853)+1,"")</f>
        <v>659</v>
      </c>
      <c r="K854" s="30">
        <f>IF(AND(B854=K$1),LOOKUP(9.99999999999999E+307,$K$2:K853)+1,"")</f>
        <v>659</v>
      </c>
      <c r="L854" s="30">
        <f>IF(AND(B854=L$1),LOOKUP(9.99999999999999E+307,$L$2:L853)+1,"")</f>
        <v>659</v>
      </c>
      <c r="M854" s="30">
        <f>IF(AND(B854=M$1),LOOKUP(9.99999999999999E+307,$M$2:M853)+1,"")</f>
        <v>659</v>
      </c>
      <c r="N854" s="30">
        <f>IF(AND($B854=N$1),LOOKUP(9.99999999999999E+307,$N$2:N853)+1,"")</f>
        <v>659</v>
      </c>
      <c r="O854" s="30">
        <f>IF(AND($B854=O$1),LOOKUP(9.99999999999999E+307,$O$2:O853)+1,"")</f>
        <v>659</v>
      </c>
      <c r="P854" s="30">
        <f>IF(AND($B854=P$1),LOOKUP(9.99999999999999E+307,$P$2:P853)+1,"")</f>
        <v>659</v>
      </c>
      <c r="Q854" s="30">
        <f>IF(AND($B854=Q$1),LOOKUP(9.99999999999999E+307,$Q$2:Q853)+1,"")</f>
        <v>659</v>
      </c>
      <c r="R854" s="30">
        <f>IF(AND($B854=R$1),LOOKUP(9.99999999999999E+307,$R$2:R853)+1,"")</f>
        <v>659</v>
      </c>
      <c r="S854" s="314"/>
      <c r="T854" s="274"/>
      <c r="U854" s="274"/>
      <c r="Z854" s="258" t="str">
        <f t="shared" si="94"/>
        <v/>
      </c>
      <c r="AA854" s="258" t="str">
        <f t="shared" si="95"/>
        <v/>
      </c>
      <c r="AB854" s="259">
        <f t="shared" si="89"/>
        <v>0</v>
      </c>
      <c r="AC854" s="259">
        <f t="shared" si="90"/>
        <v>1807</v>
      </c>
      <c r="AD854" s="260" t="str">
        <f t="shared" si="91"/>
        <v/>
      </c>
      <c r="AE854" s="253" t="str">
        <f t="shared" si="92"/>
        <v>-</v>
      </c>
    </row>
    <row r="855" spans="1:31" ht="20.100000000000001" customHeight="1" x14ac:dyDescent="0.5">
      <c r="A855" s="30">
        <v>853</v>
      </c>
      <c r="B855" s="238"/>
      <c r="C855" s="278"/>
      <c r="D855" s="262"/>
      <c r="E855" s="277"/>
      <c r="F855" s="277"/>
      <c r="G855" s="257" t="str">
        <f t="shared" si="93"/>
        <v/>
      </c>
      <c r="H855" s="30" t="str">
        <f>IF(AND(S855=H$1),LOOKUP(9.99999999999999E+307,$H$2:H854)+1,"")</f>
        <v/>
      </c>
      <c r="I855" s="30">
        <f>IF(AND(B855=I$1),LOOKUP(9.99999999999999E+307,$I$2:I854)+1,"")</f>
        <v>660</v>
      </c>
      <c r="J855" s="30">
        <f>IF(AND(B855=J$1),LOOKUP(9.99999999999999E+307,$J$2:J854)+1,"")</f>
        <v>660</v>
      </c>
      <c r="K855" s="30">
        <f>IF(AND(B855=K$1),LOOKUP(9.99999999999999E+307,$K$2:K854)+1,"")</f>
        <v>660</v>
      </c>
      <c r="L855" s="30">
        <f>IF(AND(B855=L$1),LOOKUP(9.99999999999999E+307,$L$2:L854)+1,"")</f>
        <v>660</v>
      </c>
      <c r="M855" s="30">
        <f>IF(AND(B855=M$1),LOOKUP(9.99999999999999E+307,$M$2:M854)+1,"")</f>
        <v>660</v>
      </c>
      <c r="N855" s="30">
        <f>IF(AND($B855=N$1),LOOKUP(9.99999999999999E+307,$N$2:N854)+1,"")</f>
        <v>660</v>
      </c>
      <c r="O855" s="30">
        <f>IF(AND($B855=O$1),LOOKUP(9.99999999999999E+307,$O$2:O854)+1,"")</f>
        <v>660</v>
      </c>
      <c r="P855" s="30">
        <f>IF(AND($B855=P$1),LOOKUP(9.99999999999999E+307,$P$2:P854)+1,"")</f>
        <v>660</v>
      </c>
      <c r="Q855" s="30">
        <f>IF(AND($B855=Q$1),LOOKUP(9.99999999999999E+307,$Q$2:Q854)+1,"")</f>
        <v>660</v>
      </c>
      <c r="R855" s="30">
        <f>IF(AND($B855=R$1),LOOKUP(9.99999999999999E+307,$R$2:R854)+1,"")</f>
        <v>660</v>
      </c>
      <c r="S855" s="314"/>
      <c r="T855" s="274"/>
      <c r="U855" s="274"/>
      <c r="Z855" s="258" t="str">
        <f t="shared" si="94"/>
        <v/>
      </c>
      <c r="AA855" s="258" t="str">
        <f t="shared" si="95"/>
        <v/>
      </c>
      <c r="AB855" s="259">
        <f t="shared" si="89"/>
        <v>0</v>
      </c>
      <c r="AC855" s="259">
        <f t="shared" si="90"/>
        <v>1807</v>
      </c>
      <c r="AD855" s="260" t="str">
        <f t="shared" si="91"/>
        <v/>
      </c>
      <c r="AE855" s="253" t="str">
        <f t="shared" si="92"/>
        <v>-</v>
      </c>
    </row>
    <row r="856" spans="1:31" ht="20.100000000000001" customHeight="1" x14ac:dyDescent="0.5">
      <c r="A856" s="30">
        <v>854</v>
      </c>
      <c r="B856" s="238"/>
      <c r="C856" s="261"/>
      <c r="D856" s="262"/>
      <c r="E856" s="277"/>
      <c r="F856" s="277"/>
      <c r="G856" s="257" t="str">
        <f t="shared" si="93"/>
        <v/>
      </c>
      <c r="H856" s="30" t="str">
        <f>IF(AND(S856=H$1),LOOKUP(9.99999999999999E+307,$H$2:H855)+1,"")</f>
        <v/>
      </c>
      <c r="I856" s="30">
        <f>IF(AND(B856=I$1),LOOKUP(9.99999999999999E+307,$I$2:I855)+1,"")</f>
        <v>661</v>
      </c>
      <c r="J856" s="30">
        <f>IF(AND(B856=J$1),LOOKUP(9.99999999999999E+307,$J$2:J855)+1,"")</f>
        <v>661</v>
      </c>
      <c r="K856" s="30">
        <f>IF(AND(B856=K$1),LOOKUP(9.99999999999999E+307,$K$2:K855)+1,"")</f>
        <v>661</v>
      </c>
      <c r="L856" s="30">
        <f>IF(AND(B856=L$1),LOOKUP(9.99999999999999E+307,$L$2:L855)+1,"")</f>
        <v>661</v>
      </c>
      <c r="M856" s="30">
        <f>IF(AND(B856=M$1),LOOKUP(9.99999999999999E+307,$M$2:M855)+1,"")</f>
        <v>661</v>
      </c>
      <c r="N856" s="30">
        <f>IF(AND($B856=N$1),LOOKUP(9.99999999999999E+307,$N$2:N855)+1,"")</f>
        <v>661</v>
      </c>
      <c r="O856" s="30">
        <f>IF(AND($B856=O$1),LOOKUP(9.99999999999999E+307,$O$2:O855)+1,"")</f>
        <v>661</v>
      </c>
      <c r="P856" s="30">
        <f>IF(AND($B856=P$1),LOOKUP(9.99999999999999E+307,$P$2:P855)+1,"")</f>
        <v>661</v>
      </c>
      <c r="Q856" s="30">
        <f>IF(AND($B856=Q$1),LOOKUP(9.99999999999999E+307,$Q$2:Q855)+1,"")</f>
        <v>661</v>
      </c>
      <c r="R856" s="30">
        <f>IF(AND($B856=R$1),LOOKUP(9.99999999999999E+307,$R$2:R855)+1,"")</f>
        <v>661</v>
      </c>
      <c r="S856" s="314"/>
      <c r="T856" s="274"/>
      <c r="U856" s="274"/>
      <c r="Z856" s="258" t="str">
        <f t="shared" si="94"/>
        <v/>
      </c>
      <c r="AA856" s="258" t="str">
        <f t="shared" si="95"/>
        <v/>
      </c>
      <c r="AB856" s="259">
        <f t="shared" si="89"/>
        <v>0</v>
      </c>
      <c r="AC856" s="259">
        <f t="shared" si="90"/>
        <v>1807</v>
      </c>
      <c r="AD856" s="260" t="str">
        <f t="shared" si="91"/>
        <v/>
      </c>
      <c r="AE856" s="253" t="str">
        <f t="shared" si="92"/>
        <v>-</v>
      </c>
    </row>
    <row r="857" spans="1:31" ht="20.100000000000001" customHeight="1" x14ac:dyDescent="0.5">
      <c r="A857" s="30">
        <v>855</v>
      </c>
      <c r="B857" s="238"/>
      <c r="C857" s="261"/>
      <c r="D857" s="262"/>
      <c r="E857" s="263"/>
      <c r="F857" s="263"/>
      <c r="G857" s="257" t="str">
        <f t="shared" si="93"/>
        <v/>
      </c>
      <c r="H857" s="30" t="str">
        <f>IF(AND(S857=H$1),LOOKUP(9.99999999999999E+307,$H$2:H856)+1,"")</f>
        <v/>
      </c>
      <c r="I857" s="30">
        <f>IF(AND(B857=I$1),LOOKUP(9.99999999999999E+307,$I$2:I856)+1,"")</f>
        <v>662</v>
      </c>
      <c r="J857" s="30">
        <f>IF(AND(B857=J$1),LOOKUP(9.99999999999999E+307,$J$2:J856)+1,"")</f>
        <v>662</v>
      </c>
      <c r="K857" s="30">
        <f>IF(AND(B857=K$1),LOOKUP(9.99999999999999E+307,$K$2:K856)+1,"")</f>
        <v>662</v>
      </c>
      <c r="L857" s="30">
        <f>IF(AND(B857=L$1),LOOKUP(9.99999999999999E+307,$L$2:L856)+1,"")</f>
        <v>662</v>
      </c>
      <c r="M857" s="30">
        <f>IF(AND(B857=M$1),LOOKUP(9.99999999999999E+307,$M$2:M856)+1,"")</f>
        <v>662</v>
      </c>
      <c r="N857" s="30">
        <f>IF(AND($B857=N$1),LOOKUP(9.99999999999999E+307,$N$2:N856)+1,"")</f>
        <v>662</v>
      </c>
      <c r="O857" s="30">
        <f>IF(AND($B857=O$1),LOOKUP(9.99999999999999E+307,$O$2:O856)+1,"")</f>
        <v>662</v>
      </c>
      <c r="P857" s="30">
        <f>IF(AND($B857=P$1),LOOKUP(9.99999999999999E+307,$P$2:P856)+1,"")</f>
        <v>662</v>
      </c>
      <c r="Q857" s="30">
        <f>IF(AND($B857=Q$1),LOOKUP(9.99999999999999E+307,$Q$2:Q856)+1,"")</f>
        <v>662</v>
      </c>
      <c r="R857" s="30">
        <f>IF(AND($B857=R$1),LOOKUP(9.99999999999999E+307,$R$2:R856)+1,"")</f>
        <v>662</v>
      </c>
      <c r="S857" s="314"/>
      <c r="T857" s="274"/>
      <c r="U857" s="274"/>
      <c r="Z857" s="258" t="str">
        <f t="shared" si="94"/>
        <v/>
      </c>
      <c r="AA857" s="258" t="str">
        <f t="shared" si="95"/>
        <v/>
      </c>
      <c r="AB857" s="259">
        <f t="shared" si="89"/>
        <v>0</v>
      </c>
      <c r="AC857" s="259">
        <f t="shared" si="90"/>
        <v>1807</v>
      </c>
      <c r="AD857" s="260" t="str">
        <f t="shared" si="91"/>
        <v/>
      </c>
      <c r="AE857" s="253" t="str">
        <f t="shared" si="92"/>
        <v>-</v>
      </c>
    </row>
    <row r="858" spans="1:31" ht="20.100000000000001" customHeight="1" x14ac:dyDescent="0.5">
      <c r="A858" s="30">
        <v>856</v>
      </c>
      <c r="B858" s="238"/>
      <c r="C858" s="261"/>
      <c r="D858" s="262"/>
      <c r="E858" s="277"/>
      <c r="F858" s="277"/>
      <c r="G858" s="257" t="str">
        <f t="shared" si="93"/>
        <v/>
      </c>
      <c r="H858" s="30" t="str">
        <f>IF(AND(S858=H$1),LOOKUP(9.99999999999999E+307,$H$2:H857)+1,"")</f>
        <v/>
      </c>
      <c r="I858" s="30">
        <f>IF(AND(B858=I$1),LOOKUP(9.99999999999999E+307,$I$2:I857)+1,"")</f>
        <v>663</v>
      </c>
      <c r="J858" s="30">
        <f>IF(AND(B858=J$1),LOOKUP(9.99999999999999E+307,$J$2:J857)+1,"")</f>
        <v>663</v>
      </c>
      <c r="K858" s="30">
        <f>IF(AND(B858=K$1),LOOKUP(9.99999999999999E+307,$K$2:K857)+1,"")</f>
        <v>663</v>
      </c>
      <c r="L858" s="30">
        <f>IF(AND(B858=L$1),LOOKUP(9.99999999999999E+307,$L$2:L857)+1,"")</f>
        <v>663</v>
      </c>
      <c r="M858" s="30">
        <f>IF(AND(B858=M$1),LOOKUP(9.99999999999999E+307,$M$2:M857)+1,"")</f>
        <v>663</v>
      </c>
      <c r="N858" s="30">
        <f>IF(AND($B858=N$1),LOOKUP(9.99999999999999E+307,$N$2:N857)+1,"")</f>
        <v>663</v>
      </c>
      <c r="O858" s="30">
        <f>IF(AND($B858=O$1),LOOKUP(9.99999999999999E+307,$O$2:O857)+1,"")</f>
        <v>663</v>
      </c>
      <c r="P858" s="30">
        <f>IF(AND($B858=P$1),LOOKUP(9.99999999999999E+307,$P$2:P857)+1,"")</f>
        <v>663</v>
      </c>
      <c r="Q858" s="30">
        <f>IF(AND($B858=Q$1),LOOKUP(9.99999999999999E+307,$Q$2:Q857)+1,"")</f>
        <v>663</v>
      </c>
      <c r="R858" s="30">
        <f>IF(AND($B858=R$1),LOOKUP(9.99999999999999E+307,$R$2:R857)+1,"")</f>
        <v>663</v>
      </c>
      <c r="S858" s="314"/>
      <c r="T858" s="274"/>
      <c r="U858" s="274"/>
      <c r="Z858" s="258" t="str">
        <f t="shared" si="94"/>
        <v/>
      </c>
      <c r="AA858" s="258" t="str">
        <f t="shared" si="95"/>
        <v/>
      </c>
      <c r="AB858" s="259">
        <f t="shared" si="89"/>
        <v>0</v>
      </c>
      <c r="AC858" s="259">
        <f t="shared" si="90"/>
        <v>1807</v>
      </c>
      <c r="AD858" s="260" t="str">
        <f t="shared" si="91"/>
        <v/>
      </c>
      <c r="AE858" s="253" t="str">
        <f t="shared" si="92"/>
        <v>-</v>
      </c>
    </row>
    <row r="859" spans="1:31" ht="20.100000000000001" customHeight="1" x14ac:dyDescent="0.5">
      <c r="A859" s="30">
        <v>857</v>
      </c>
      <c r="B859" s="238"/>
      <c r="C859" s="261"/>
      <c r="D859" s="262"/>
      <c r="E859" s="263"/>
      <c r="F859" s="263"/>
      <c r="G859" s="257" t="str">
        <f t="shared" si="93"/>
        <v/>
      </c>
      <c r="H859" s="30" t="str">
        <f>IF(AND(S859=H$1),LOOKUP(9.99999999999999E+307,$H$2:H858)+1,"")</f>
        <v/>
      </c>
      <c r="I859" s="30">
        <f>IF(AND(B859=I$1),LOOKUP(9.99999999999999E+307,$I$2:I858)+1,"")</f>
        <v>664</v>
      </c>
      <c r="J859" s="30">
        <f>IF(AND(B859=J$1),LOOKUP(9.99999999999999E+307,$J$2:J858)+1,"")</f>
        <v>664</v>
      </c>
      <c r="K859" s="30">
        <f>IF(AND(B859=K$1),LOOKUP(9.99999999999999E+307,$K$2:K858)+1,"")</f>
        <v>664</v>
      </c>
      <c r="L859" s="30">
        <f>IF(AND(B859=L$1),LOOKUP(9.99999999999999E+307,$L$2:L858)+1,"")</f>
        <v>664</v>
      </c>
      <c r="M859" s="30">
        <f>IF(AND(B859=M$1),LOOKUP(9.99999999999999E+307,$M$2:M858)+1,"")</f>
        <v>664</v>
      </c>
      <c r="N859" s="30">
        <f>IF(AND($B859=N$1),LOOKUP(9.99999999999999E+307,$N$2:N858)+1,"")</f>
        <v>664</v>
      </c>
      <c r="O859" s="30">
        <f>IF(AND($B859=O$1),LOOKUP(9.99999999999999E+307,$O$2:O858)+1,"")</f>
        <v>664</v>
      </c>
      <c r="P859" s="30">
        <f>IF(AND($B859=P$1),LOOKUP(9.99999999999999E+307,$P$2:P858)+1,"")</f>
        <v>664</v>
      </c>
      <c r="Q859" s="30">
        <f>IF(AND($B859=Q$1),LOOKUP(9.99999999999999E+307,$Q$2:Q858)+1,"")</f>
        <v>664</v>
      </c>
      <c r="R859" s="30">
        <f>IF(AND($B859=R$1),LOOKUP(9.99999999999999E+307,$R$2:R858)+1,"")</f>
        <v>664</v>
      </c>
      <c r="S859" s="314"/>
      <c r="T859" s="274"/>
      <c r="U859" s="274"/>
      <c r="Z859" s="258" t="str">
        <f t="shared" si="94"/>
        <v/>
      </c>
      <c r="AA859" s="258" t="str">
        <f t="shared" si="95"/>
        <v/>
      </c>
      <c r="AB859" s="259">
        <f t="shared" si="89"/>
        <v>0</v>
      </c>
      <c r="AC859" s="259">
        <f t="shared" si="90"/>
        <v>1807</v>
      </c>
      <c r="AD859" s="260" t="str">
        <f t="shared" si="91"/>
        <v/>
      </c>
      <c r="AE859" s="253" t="str">
        <f t="shared" si="92"/>
        <v>-</v>
      </c>
    </row>
    <row r="860" spans="1:31" ht="20.100000000000001" customHeight="1" x14ac:dyDescent="0.5">
      <c r="A860" s="30">
        <v>858</v>
      </c>
      <c r="B860" s="238"/>
      <c r="C860" s="261"/>
      <c r="D860" s="262"/>
      <c r="E860" s="263"/>
      <c r="F860" s="263"/>
      <c r="G860" s="257" t="str">
        <f t="shared" si="93"/>
        <v/>
      </c>
      <c r="H860" s="30" t="str">
        <f>IF(AND(S860=H$1),LOOKUP(9.99999999999999E+307,$H$2:H859)+1,"")</f>
        <v/>
      </c>
      <c r="I860" s="30">
        <f>IF(AND(B860=I$1),LOOKUP(9.99999999999999E+307,$I$2:I859)+1,"")</f>
        <v>665</v>
      </c>
      <c r="J860" s="30">
        <f>IF(AND(B860=J$1),LOOKUP(9.99999999999999E+307,$J$2:J859)+1,"")</f>
        <v>665</v>
      </c>
      <c r="K860" s="30">
        <f>IF(AND(B860=K$1),LOOKUP(9.99999999999999E+307,$K$2:K859)+1,"")</f>
        <v>665</v>
      </c>
      <c r="L860" s="30">
        <f>IF(AND(B860=L$1),LOOKUP(9.99999999999999E+307,$L$2:L859)+1,"")</f>
        <v>665</v>
      </c>
      <c r="M860" s="30">
        <f>IF(AND(B860=M$1),LOOKUP(9.99999999999999E+307,$M$2:M859)+1,"")</f>
        <v>665</v>
      </c>
      <c r="N860" s="30">
        <f>IF(AND($B860=N$1),LOOKUP(9.99999999999999E+307,$N$2:N859)+1,"")</f>
        <v>665</v>
      </c>
      <c r="O860" s="30">
        <f>IF(AND($B860=O$1),LOOKUP(9.99999999999999E+307,$O$2:O859)+1,"")</f>
        <v>665</v>
      </c>
      <c r="P860" s="30">
        <f>IF(AND($B860=P$1),LOOKUP(9.99999999999999E+307,$P$2:P859)+1,"")</f>
        <v>665</v>
      </c>
      <c r="Q860" s="30">
        <f>IF(AND($B860=Q$1),LOOKUP(9.99999999999999E+307,$Q$2:Q859)+1,"")</f>
        <v>665</v>
      </c>
      <c r="R860" s="30">
        <f>IF(AND($B860=R$1),LOOKUP(9.99999999999999E+307,$R$2:R859)+1,"")</f>
        <v>665</v>
      </c>
      <c r="S860" s="314"/>
      <c r="T860" s="274"/>
      <c r="U860" s="274"/>
      <c r="Z860" s="258" t="str">
        <f t="shared" si="94"/>
        <v/>
      </c>
      <c r="AA860" s="258" t="str">
        <f t="shared" si="95"/>
        <v/>
      </c>
      <c r="AB860" s="259">
        <f t="shared" si="89"/>
        <v>0</v>
      </c>
      <c r="AC860" s="259">
        <f t="shared" si="90"/>
        <v>1807</v>
      </c>
      <c r="AD860" s="260" t="str">
        <f t="shared" si="91"/>
        <v/>
      </c>
      <c r="AE860" s="253" t="str">
        <f t="shared" si="92"/>
        <v>-</v>
      </c>
    </row>
    <row r="861" spans="1:31" ht="20.100000000000001" customHeight="1" x14ac:dyDescent="0.5">
      <c r="A861" s="30">
        <v>859</v>
      </c>
      <c r="B861" s="238"/>
      <c r="C861" s="261"/>
      <c r="D861" s="262"/>
      <c r="E861" s="263"/>
      <c r="F861" s="263"/>
      <c r="G861" s="257" t="str">
        <f t="shared" si="93"/>
        <v/>
      </c>
      <c r="H861" s="30" t="str">
        <f>IF(AND(S861=H$1),LOOKUP(9.99999999999999E+307,$H$2:H860)+1,"")</f>
        <v/>
      </c>
      <c r="I861" s="30">
        <f>IF(AND(B861=I$1),LOOKUP(9.99999999999999E+307,$I$2:I860)+1,"")</f>
        <v>666</v>
      </c>
      <c r="J861" s="30">
        <f>IF(AND(B861=J$1),LOOKUP(9.99999999999999E+307,$J$2:J860)+1,"")</f>
        <v>666</v>
      </c>
      <c r="K861" s="30">
        <f>IF(AND(B861=K$1),LOOKUP(9.99999999999999E+307,$K$2:K860)+1,"")</f>
        <v>666</v>
      </c>
      <c r="L861" s="30">
        <f>IF(AND(B861=L$1),LOOKUP(9.99999999999999E+307,$L$2:L860)+1,"")</f>
        <v>666</v>
      </c>
      <c r="M861" s="30">
        <f>IF(AND(B861=M$1),LOOKUP(9.99999999999999E+307,$M$2:M860)+1,"")</f>
        <v>666</v>
      </c>
      <c r="N861" s="30">
        <f>IF(AND($B861=N$1),LOOKUP(9.99999999999999E+307,$N$2:N860)+1,"")</f>
        <v>666</v>
      </c>
      <c r="O861" s="30">
        <f>IF(AND($B861=O$1),LOOKUP(9.99999999999999E+307,$O$2:O860)+1,"")</f>
        <v>666</v>
      </c>
      <c r="P861" s="30">
        <f>IF(AND($B861=P$1),LOOKUP(9.99999999999999E+307,$P$2:P860)+1,"")</f>
        <v>666</v>
      </c>
      <c r="Q861" s="30">
        <f>IF(AND($B861=Q$1),LOOKUP(9.99999999999999E+307,$Q$2:Q860)+1,"")</f>
        <v>666</v>
      </c>
      <c r="R861" s="30">
        <f>IF(AND($B861=R$1),LOOKUP(9.99999999999999E+307,$R$2:R860)+1,"")</f>
        <v>666</v>
      </c>
      <c r="S861" s="314"/>
      <c r="T861" s="274"/>
      <c r="U861" s="274"/>
      <c r="Z861" s="258" t="str">
        <f t="shared" si="94"/>
        <v/>
      </c>
      <c r="AA861" s="258" t="str">
        <f t="shared" si="95"/>
        <v/>
      </c>
      <c r="AB861" s="259">
        <f t="shared" si="89"/>
        <v>0</v>
      </c>
      <c r="AC861" s="259">
        <f t="shared" si="90"/>
        <v>1807</v>
      </c>
      <c r="AD861" s="260" t="str">
        <f t="shared" si="91"/>
        <v/>
      </c>
      <c r="AE861" s="253" t="str">
        <f t="shared" si="92"/>
        <v>-</v>
      </c>
    </row>
    <row r="862" spans="1:31" ht="20.100000000000001" customHeight="1" x14ac:dyDescent="0.5">
      <c r="A862" s="30">
        <v>860</v>
      </c>
      <c r="B862" s="238"/>
      <c r="C862" s="261"/>
      <c r="D862" s="262"/>
      <c r="E862" s="263"/>
      <c r="F862" s="263"/>
      <c r="G862" s="257" t="str">
        <f t="shared" si="93"/>
        <v/>
      </c>
      <c r="H862" s="30" t="str">
        <f>IF(AND(S862=H$1),LOOKUP(9.99999999999999E+307,$H$2:H861)+1,"")</f>
        <v/>
      </c>
      <c r="I862" s="30">
        <f>IF(AND(B862=I$1),LOOKUP(9.99999999999999E+307,$I$2:I861)+1,"")</f>
        <v>667</v>
      </c>
      <c r="J862" s="30">
        <f>IF(AND(B862=J$1),LOOKUP(9.99999999999999E+307,$J$2:J861)+1,"")</f>
        <v>667</v>
      </c>
      <c r="K862" s="30">
        <f>IF(AND(B862=K$1),LOOKUP(9.99999999999999E+307,$K$2:K861)+1,"")</f>
        <v>667</v>
      </c>
      <c r="L862" s="30">
        <f>IF(AND(B862=L$1),LOOKUP(9.99999999999999E+307,$L$2:L861)+1,"")</f>
        <v>667</v>
      </c>
      <c r="M862" s="30">
        <f>IF(AND(B862=M$1),LOOKUP(9.99999999999999E+307,$M$2:M861)+1,"")</f>
        <v>667</v>
      </c>
      <c r="N862" s="30">
        <f>IF(AND($B862=N$1),LOOKUP(9.99999999999999E+307,$N$2:N861)+1,"")</f>
        <v>667</v>
      </c>
      <c r="O862" s="30">
        <f>IF(AND($B862=O$1),LOOKUP(9.99999999999999E+307,$O$2:O861)+1,"")</f>
        <v>667</v>
      </c>
      <c r="P862" s="30">
        <f>IF(AND($B862=P$1),LOOKUP(9.99999999999999E+307,$P$2:P861)+1,"")</f>
        <v>667</v>
      </c>
      <c r="Q862" s="30">
        <f>IF(AND($B862=Q$1),LOOKUP(9.99999999999999E+307,$Q$2:Q861)+1,"")</f>
        <v>667</v>
      </c>
      <c r="R862" s="30">
        <f>IF(AND($B862=R$1),LOOKUP(9.99999999999999E+307,$R$2:R861)+1,"")</f>
        <v>667</v>
      </c>
      <c r="S862" s="314"/>
      <c r="T862" s="274"/>
      <c r="U862" s="274"/>
      <c r="Z862" s="258" t="str">
        <f t="shared" si="94"/>
        <v/>
      </c>
      <c r="AA862" s="258" t="str">
        <f t="shared" si="95"/>
        <v/>
      </c>
      <c r="AB862" s="259">
        <f t="shared" si="89"/>
        <v>0</v>
      </c>
      <c r="AC862" s="259">
        <f t="shared" si="90"/>
        <v>1807</v>
      </c>
      <c r="AD862" s="260" t="str">
        <f t="shared" si="91"/>
        <v/>
      </c>
      <c r="AE862" s="253" t="str">
        <f t="shared" si="92"/>
        <v>-</v>
      </c>
    </row>
    <row r="863" spans="1:31" ht="20.100000000000001" customHeight="1" x14ac:dyDescent="0.5">
      <c r="A863" s="30">
        <v>861</v>
      </c>
      <c r="B863" s="238"/>
      <c r="C863" s="261"/>
      <c r="D863" s="262"/>
      <c r="E863" s="277"/>
      <c r="F863" s="277"/>
      <c r="G863" s="257" t="str">
        <f t="shared" si="93"/>
        <v/>
      </c>
      <c r="H863" s="30" t="str">
        <f>IF(AND(S863=H$1),LOOKUP(9.99999999999999E+307,$H$2:H862)+1,"")</f>
        <v/>
      </c>
      <c r="I863" s="30">
        <f>IF(AND(B863=I$1),LOOKUP(9.99999999999999E+307,$I$2:I862)+1,"")</f>
        <v>668</v>
      </c>
      <c r="J863" s="30">
        <f>IF(AND(B863=J$1),LOOKUP(9.99999999999999E+307,$J$2:J862)+1,"")</f>
        <v>668</v>
      </c>
      <c r="K863" s="30">
        <f>IF(AND(B863=K$1),LOOKUP(9.99999999999999E+307,$K$2:K862)+1,"")</f>
        <v>668</v>
      </c>
      <c r="L863" s="30">
        <f>IF(AND(B863=L$1),LOOKUP(9.99999999999999E+307,$L$2:L862)+1,"")</f>
        <v>668</v>
      </c>
      <c r="M863" s="30">
        <f>IF(AND(B863=M$1),LOOKUP(9.99999999999999E+307,$M$2:M862)+1,"")</f>
        <v>668</v>
      </c>
      <c r="N863" s="30">
        <f>IF(AND($B863=N$1),LOOKUP(9.99999999999999E+307,$N$2:N862)+1,"")</f>
        <v>668</v>
      </c>
      <c r="O863" s="30">
        <f>IF(AND($B863=O$1),LOOKUP(9.99999999999999E+307,$O$2:O862)+1,"")</f>
        <v>668</v>
      </c>
      <c r="P863" s="30">
        <f>IF(AND($B863=P$1),LOOKUP(9.99999999999999E+307,$P$2:P862)+1,"")</f>
        <v>668</v>
      </c>
      <c r="Q863" s="30">
        <f>IF(AND($B863=Q$1),LOOKUP(9.99999999999999E+307,$Q$2:Q862)+1,"")</f>
        <v>668</v>
      </c>
      <c r="R863" s="30">
        <f>IF(AND($B863=R$1),LOOKUP(9.99999999999999E+307,$R$2:R862)+1,"")</f>
        <v>668</v>
      </c>
      <c r="S863" s="314"/>
      <c r="T863" s="274"/>
      <c r="U863" s="274"/>
      <c r="Z863" s="258" t="str">
        <f t="shared" si="94"/>
        <v/>
      </c>
      <c r="AA863" s="258" t="str">
        <f t="shared" si="95"/>
        <v/>
      </c>
      <c r="AB863" s="259">
        <f t="shared" si="89"/>
        <v>0</v>
      </c>
      <c r="AC863" s="259">
        <f t="shared" si="90"/>
        <v>1807</v>
      </c>
      <c r="AD863" s="260" t="str">
        <f t="shared" si="91"/>
        <v/>
      </c>
      <c r="AE863" s="253" t="str">
        <f t="shared" si="92"/>
        <v>-</v>
      </c>
    </row>
    <row r="864" spans="1:31" ht="20.100000000000001" customHeight="1" x14ac:dyDescent="0.5">
      <c r="A864" s="30">
        <v>862</v>
      </c>
      <c r="B864" s="238"/>
      <c r="C864" s="261"/>
      <c r="D864" s="262"/>
      <c r="E864" s="263"/>
      <c r="F864" s="263"/>
      <c r="G864" s="257" t="str">
        <f t="shared" si="93"/>
        <v/>
      </c>
      <c r="H864" s="30" t="str">
        <f>IF(AND(S864=H$1),LOOKUP(9.99999999999999E+307,$H$2:H863)+1,"")</f>
        <v/>
      </c>
      <c r="I864" s="30">
        <f>IF(AND(B864=I$1),LOOKUP(9.99999999999999E+307,$I$2:I863)+1,"")</f>
        <v>669</v>
      </c>
      <c r="J864" s="30">
        <f>IF(AND(B864=J$1),LOOKUP(9.99999999999999E+307,$J$2:J863)+1,"")</f>
        <v>669</v>
      </c>
      <c r="K864" s="30">
        <f>IF(AND(B864=K$1),LOOKUP(9.99999999999999E+307,$K$2:K863)+1,"")</f>
        <v>669</v>
      </c>
      <c r="L864" s="30">
        <f>IF(AND(B864=L$1),LOOKUP(9.99999999999999E+307,$L$2:L863)+1,"")</f>
        <v>669</v>
      </c>
      <c r="M864" s="30">
        <f>IF(AND(B864=M$1),LOOKUP(9.99999999999999E+307,$M$2:M863)+1,"")</f>
        <v>669</v>
      </c>
      <c r="N864" s="30">
        <f>IF(AND($B864=N$1),LOOKUP(9.99999999999999E+307,$N$2:N863)+1,"")</f>
        <v>669</v>
      </c>
      <c r="O864" s="30">
        <f>IF(AND($B864=O$1),LOOKUP(9.99999999999999E+307,$O$2:O863)+1,"")</f>
        <v>669</v>
      </c>
      <c r="P864" s="30">
        <f>IF(AND($B864=P$1),LOOKUP(9.99999999999999E+307,$P$2:P863)+1,"")</f>
        <v>669</v>
      </c>
      <c r="Q864" s="30">
        <f>IF(AND($B864=Q$1),LOOKUP(9.99999999999999E+307,$Q$2:Q863)+1,"")</f>
        <v>669</v>
      </c>
      <c r="R864" s="30">
        <f>IF(AND($B864=R$1),LOOKUP(9.99999999999999E+307,$R$2:R863)+1,"")</f>
        <v>669</v>
      </c>
      <c r="S864" s="314"/>
      <c r="T864" s="274"/>
      <c r="U864" s="274"/>
      <c r="Z864" s="258" t="str">
        <f t="shared" si="94"/>
        <v/>
      </c>
      <c r="AA864" s="258" t="str">
        <f t="shared" si="95"/>
        <v/>
      </c>
      <c r="AB864" s="259">
        <f t="shared" si="89"/>
        <v>0</v>
      </c>
      <c r="AC864" s="259">
        <f t="shared" si="90"/>
        <v>1807</v>
      </c>
      <c r="AD864" s="260" t="str">
        <f t="shared" si="91"/>
        <v/>
      </c>
      <c r="AE864" s="253" t="str">
        <f t="shared" si="92"/>
        <v>-</v>
      </c>
    </row>
    <row r="865" spans="1:31" ht="20.100000000000001" customHeight="1" x14ac:dyDescent="0.5">
      <c r="A865" s="30">
        <v>863</v>
      </c>
      <c r="B865" s="238"/>
      <c r="C865" s="261"/>
      <c r="D865" s="262"/>
      <c r="E865" s="263"/>
      <c r="F865" s="263"/>
      <c r="G865" s="257" t="str">
        <f t="shared" si="93"/>
        <v/>
      </c>
      <c r="H865" s="30" t="str">
        <f>IF(AND(S865=H$1),LOOKUP(9.99999999999999E+307,$H$2:H864)+1,"")</f>
        <v/>
      </c>
      <c r="I865" s="30">
        <f>IF(AND(B865=I$1),LOOKUP(9.99999999999999E+307,$I$2:I864)+1,"")</f>
        <v>670</v>
      </c>
      <c r="J865" s="30">
        <f>IF(AND(B865=J$1),LOOKUP(9.99999999999999E+307,$J$2:J864)+1,"")</f>
        <v>670</v>
      </c>
      <c r="K865" s="30">
        <f>IF(AND(B865=K$1),LOOKUP(9.99999999999999E+307,$K$2:K864)+1,"")</f>
        <v>670</v>
      </c>
      <c r="L865" s="30">
        <f>IF(AND(B865=L$1),LOOKUP(9.99999999999999E+307,$L$2:L864)+1,"")</f>
        <v>670</v>
      </c>
      <c r="M865" s="30">
        <f>IF(AND(B865=M$1),LOOKUP(9.99999999999999E+307,$M$2:M864)+1,"")</f>
        <v>670</v>
      </c>
      <c r="N865" s="30">
        <f>IF(AND($B865=N$1),LOOKUP(9.99999999999999E+307,$N$2:N864)+1,"")</f>
        <v>670</v>
      </c>
      <c r="O865" s="30">
        <f>IF(AND($B865=O$1),LOOKUP(9.99999999999999E+307,$O$2:O864)+1,"")</f>
        <v>670</v>
      </c>
      <c r="P865" s="30">
        <f>IF(AND($B865=P$1),LOOKUP(9.99999999999999E+307,$P$2:P864)+1,"")</f>
        <v>670</v>
      </c>
      <c r="Q865" s="30">
        <f>IF(AND($B865=Q$1),LOOKUP(9.99999999999999E+307,$Q$2:Q864)+1,"")</f>
        <v>670</v>
      </c>
      <c r="R865" s="30">
        <f>IF(AND($B865=R$1),LOOKUP(9.99999999999999E+307,$R$2:R864)+1,"")</f>
        <v>670</v>
      </c>
      <c r="S865" s="314"/>
      <c r="T865" s="274"/>
      <c r="U865" s="274"/>
      <c r="Z865" s="258" t="str">
        <f t="shared" si="94"/>
        <v/>
      </c>
      <c r="AA865" s="258" t="str">
        <f t="shared" si="95"/>
        <v/>
      </c>
      <c r="AB865" s="259">
        <f t="shared" si="89"/>
        <v>0</v>
      </c>
      <c r="AC865" s="259">
        <f t="shared" si="90"/>
        <v>1807</v>
      </c>
      <c r="AD865" s="260" t="str">
        <f t="shared" si="91"/>
        <v/>
      </c>
      <c r="AE865" s="253" t="str">
        <f t="shared" si="92"/>
        <v>-</v>
      </c>
    </row>
    <row r="866" spans="1:31" ht="20.100000000000001" customHeight="1" x14ac:dyDescent="0.5">
      <c r="A866" s="30">
        <v>864</v>
      </c>
      <c r="B866" s="238"/>
      <c r="C866" s="261"/>
      <c r="D866" s="262"/>
      <c r="E866" s="277"/>
      <c r="F866" s="277"/>
      <c r="G866" s="257" t="str">
        <f t="shared" si="93"/>
        <v/>
      </c>
      <c r="H866" s="30" t="str">
        <f>IF(AND(S866=H$1),LOOKUP(9.99999999999999E+307,$H$2:H865)+1,"")</f>
        <v/>
      </c>
      <c r="I866" s="30">
        <f>IF(AND(B866=I$1),LOOKUP(9.99999999999999E+307,$I$2:I865)+1,"")</f>
        <v>671</v>
      </c>
      <c r="J866" s="30">
        <f>IF(AND(B866=J$1),LOOKUP(9.99999999999999E+307,$J$2:J865)+1,"")</f>
        <v>671</v>
      </c>
      <c r="K866" s="30">
        <f>IF(AND(B866=K$1),LOOKUP(9.99999999999999E+307,$K$2:K865)+1,"")</f>
        <v>671</v>
      </c>
      <c r="L866" s="30">
        <f>IF(AND(B866=L$1),LOOKUP(9.99999999999999E+307,$L$2:L865)+1,"")</f>
        <v>671</v>
      </c>
      <c r="M866" s="30">
        <f>IF(AND(B866=M$1),LOOKUP(9.99999999999999E+307,$M$2:M865)+1,"")</f>
        <v>671</v>
      </c>
      <c r="N866" s="30">
        <f>IF(AND($B866=N$1),LOOKUP(9.99999999999999E+307,$N$2:N865)+1,"")</f>
        <v>671</v>
      </c>
      <c r="O866" s="30">
        <f>IF(AND($B866=O$1),LOOKUP(9.99999999999999E+307,$O$2:O865)+1,"")</f>
        <v>671</v>
      </c>
      <c r="P866" s="30">
        <f>IF(AND($B866=P$1),LOOKUP(9.99999999999999E+307,$P$2:P865)+1,"")</f>
        <v>671</v>
      </c>
      <c r="Q866" s="30">
        <f>IF(AND($B866=Q$1),LOOKUP(9.99999999999999E+307,$Q$2:Q865)+1,"")</f>
        <v>671</v>
      </c>
      <c r="R866" s="30">
        <f>IF(AND($B866=R$1),LOOKUP(9.99999999999999E+307,$R$2:R865)+1,"")</f>
        <v>671</v>
      </c>
      <c r="S866" s="314"/>
      <c r="T866" s="274"/>
      <c r="U866" s="274"/>
      <c r="Z866" s="258" t="str">
        <f t="shared" si="94"/>
        <v/>
      </c>
      <c r="AA866" s="258" t="str">
        <f t="shared" si="95"/>
        <v/>
      </c>
      <c r="AB866" s="259">
        <f t="shared" si="89"/>
        <v>0</v>
      </c>
      <c r="AC866" s="259">
        <f t="shared" si="90"/>
        <v>1807</v>
      </c>
      <c r="AD866" s="260" t="str">
        <f t="shared" si="91"/>
        <v/>
      </c>
      <c r="AE866" s="253" t="str">
        <f t="shared" si="92"/>
        <v>-</v>
      </c>
    </row>
    <row r="867" spans="1:31" ht="20.100000000000001" customHeight="1" x14ac:dyDescent="0.5">
      <c r="A867" s="30">
        <v>865</v>
      </c>
      <c r="B867" s="238"/>
      <c r="C867" s="261"/>
      <c r="D867" s="262"/>
      <c r="E867" s="263"/>
      <c r="F867" s="263"/>
      <c r="G867" s="257" t="str">
        <f t="shared" si="93"/>
        <v/>
      </c>
      <c r="H867" s="30" t="str">
        <f>IF(AND(S867=H$1),LOOKUP(9.99999999999999E+307,$H$2:H866)+1,"")</f>
        <v/>
      </c>
      <c r="I867" s="30">
        <f>IF(AND(B867=I$1),LOOKUP(9.99999999999999E+307,$I$2:I866)+1,"")</f>
        <v>672</v>
      </c>
      <c r="J867" s="30">
        <f>IF(AND(B867=J$1),LOOKUP(9.99999999999999E+307,$J$2:J866)+1,"")</f>
        <v>672</v>
      </c>
      <c r="K867" s="30">
        <f>IF(AND(B867=K$1),LOOKUP(9.99999999999999E+307,$K$2:K866)+1,"")</f>
        <v>672</v>
      </c>
      <c r="L867" s="30">
        <f>IF(AND(B867=L$1),LOOKUP(9.99999999999999E+307,$L$2:L866)+1,"")</f>
        <v>672</v>
      </c>
      <c r="M867" s="30">
        <f>IF(AND(B867=M$1),LOOKUP(9.99999999999999E+307,$M$2:M866)+1,"")</f>
        <v>672</v>
      </c>
      <c r="N867" s="30">
        <f>IF(AND($B867=N$1),LOOKUP(9.99999999999999E+307,$N$2:N866)+1,"")</f>
        <v>672</v>
      </c>
      <c r="O867" s="30">
        <f>IF(AND($B867=O$1),LOOKUP(9.99999999999999E+307,$O$2:O866)+1,"")</f>
        <v>672</v>
      </c>
      <c r="P867" s="30">
        <f>IF(AND($B867=P$1),LOOKUP(9.99999999999999E+307,$P$2:P866)+1,"")</f>
        <v>672</v>
      </c>
      <c r="Q867" s="30">
        <f>IF(AND($B867=Q$1),LOOKUP(9.99999999999999E+307,$Q$2:Q866)+1,"")</f>
        <v>672</v>
      </c>
      <c r="R867" s="30">
        <f>IF(AND($B867=R$1),LOOKUP(9.99999999999999E+307,$R$2:R866)+1,"")</f>
        <v>672</v>
      </c>
      <c r="S867" s="314"/>
      <c r="T867" s="274"/>
      <c r="U867" s="274"/>
      <c r="Z867" s="258" t="str">
        <f t="shared" si="94"/>
        <v/>
      </c>
      <c r="AA867" s="258" t="str">
        <f t="shared" si="95"/>
        <v/>
      </c>
      <c r="AB867" s="259">
        <f t="shared" si="89"/>
        <v>0</v>
      </c>
      <c r="AC867" s="259">
        <f t="shared" si="90"/>
        <v>1807</v>
      </c>
      <c r="AD867" s="260" t="str">
        <f t="shared" si="91"/>
        <v/>
      </c>
      <c r="AE867" s="253" t="str">
        <f t="shared" si="92"/>
        <v>-</v>
      </c>
    </row>
    <row r="868" spans="1:31" ht="20.100000000000001" customHeight="1" thickBot="1" x14ac:dyDescent="0.55000000000000004">
      <c r="A868" s="30">
        <v>866</v>
      </c>
      <c r="B868" s="238"/>
      <c r="C868" s="261"/>
      <c r="D868" s="262"/>
      <c r="E868" s="263"/>
      <c r="F868" s="263"/>
      <c r="G868" s="257" t="str">
        <f t="shared" si="93"/>
        <v/>
      </c>
      <c r="H868" s="30" t="str">
        <f>IF(AND(S868=H$1),LOOKUP(9.99999999999999E+307,$H$2:H867)+1,"")</f>
        <v/>
      </c>
      <c r="I868" s="30">
        <f>IF(AND(B868=I$1),LOOKUP(9.99999999999999E+307,$I$2:I867)+1,"")</f>
        <v>673</v>
      </c>
      <c r="J868" s="30">
        <f>IF(AND(B868=J$1),LOOKUP(9.99999999999999E+307,$J$2:J867)+1,"")</f>
        <v>673</v>
      </c>
      <c r="K868" s="30">
        <f>IF(AND(B868=K$1),LOOKUP(9.99999999999999E+307,$K$2:K867)+1,"")</f>
        <v>673</v>
      </c>
      <c r="L868" s="30">
        <f>IF(AND(B868=L$1),LOOKUP(9.99999999999999E+307,$L$2:L867)+1,"")</f>
        <v>673</v>
      </c>
      <c r="M868" s="30">
        <f>IF(AND(B868=M$1),LOOKUP(9.99999999999999E+307,$M$2:M867)+1,"")</f>
        <v>673</v>
      </c>
      <c r="N868" s="30">
        <f>IF(AND($B868=N$1),LOOKUP(9.99999999999999E+307,$N$2:N867)+1,"")</f>
        <v>673</v>
      </c>
      <c r="O868" s="30">
        <f>IF(AND($B868=O$1),LOOKUP(9.99999999999999E+307,$O$2:O867)+1,"")</f>
        <v>673</v>
      </c>
      <c r="P868" s="30">
        <f>IF(AND($B868=P$1),LOOKUP(9.99999999999999E+307,$P$2:P867)+1,"")</f>
        <v>673</v>
      </c>
      <c r="Q868" s="30">
        <f>IF(AND($B868=Q$1),LOOKUP(9.99999999999999E+307,$Q$2:Q867)+1,"")</f>
        <v>673</v>
      </c>
      <c r="R868" s="30">
        <f>IF(AND($B868=R$1),LOOKUP(9.99999999999999E+307,$R$2:R867)+1,"")</f>
        <v>673</v>
      </c>
      <c r="S868" s="314"/>
      <c r="T868" s="274"/>
      <c r="U868" s="274"/>
      <c r="Z868" s="258" t="str">
        <f t="shared" si="94"/>
        <v/>
      </c>
      <c r="AA868" s="258" t="str">
        <f t="shared" si="95"/>
        <v/>
      </c>
      <c r="AB868" s="259">
        <f t="shared" si="89"/>
        <v>0</v>
      </c>
      <c r="AC868" s="259">
        <f t="shared" si="90"/>
        <v>1807</v>
      </c>
      <c r="AD868" s="260" t="str">
        <f t="shared" si="91"/>
        <v/>
      </c>
      <c r="AE868" s="253" t="str">
        <f t="shared" si="92"/>
        <v>-</v>
      </c>
    </row>
    <row r="869" spans="1:31" ht="20.100000000000001" customHeight="1" x14ac:dyDescent="0.5">
      <c r="A869" s="30">
        <v>867</v>
      </c>
      <c r="B869" s="238"/>
      <c r="C869" s="281"/>
      <c r="D869" s="282"/>
      <c r="E869" s="283"/>
      <c r="F869" s="283"/>
      <c r="G869" s="257" t="str">
        <f t="shared" si="93"/>
        <v/>
      </c>
      <c r="H869" s="30" t="str">
        <f>IF(AND(S869=H$1),LOOKUP(9.99999999999999E+307,$H$2:H868)+1,"")</f>
        <v/>
      </c>
      <c r="I869" s="30">
        <f>IF(AND(B869=I$1),LOOKUP(9.99999999999999E+307,$I$2:I868)+1,"")</f>
        <v>674</v>
      </c>
      <c r="J869" s="30">
        <f>IF(AND(B869=J$1),LOOKUP(9.99999999999999E+307,$J$2:J868)+1,"")</f>
        <v>674</v>
      </c>
      <c r="K869" s="30">
        <f>IF(AND(B869=K$1),LOOKUP(9.99999999999999E+307,$K$2:K868)+1,"")</f>
        <v>674</v>
      </c>
      <c r="L869" s="30">
        <f>IF(AND(B869=L$1),LOOKUP(9.99999999999999E+307,$L$2:L868)+1,"")</f>
        <v>674</v>
      </c>
      <c r="M869" s="30">
        <f>IF(AND(B869=M$1),LOOKUP(9.99999999999999E+307,$M$2:M868)+1,"")</f>
        <v>674</v>
      </c>
      <c r="N869" s="30">
        <f>IF(AND($B869=N$1),LOOKUP(9.99999999999999E+307,$N$2:N868)+1,"")</f>
        <v>674</v>
      </c>
      <c r="O869" s="30">
        <f>IF(AND($B869=O$1),LOOKUP(9.99999999999999E+307,$O$2:O868)+1,"")</f>
        <v>674</v>
      </c>
      <c r="P869" s="30">
        <f>IF(AND($B869=P$1),LOOKUP(9.99999999999999E+307,$P$2:P868)+1,"")</f>
        <v>674</v>
      </c>
      <c r="Q869" s="30">
        <f>IF(AND($B869=Q$1),LOOKUP(9.99999999999999E+307,$Q$2:Q868)+1,"")</f>
        <v>674</v>
      </c>
      <c r="R869" s="30">
        <f>IF(AND($B869=R$1),LOOKUP(9.99999999999999E+307,$R$2:R868)+1,"")</f>
        <v>674</v>
      </c>
      <c r="S869" s="314"/>
      <c r="T869" s="274"/>
      <c r="U869" s="274"/>
      <c r="Z869" s="258" t="str">
        <f t="shared" si="94"/>
        <v/>
      </c>
      <c r="AA869" s="258" t="str">
        <f t="shared" si="95"/>
        <v/>
      </c>
      <c r="AB869" s="259">
        <f t="shared" si="89"/>
        <v>0</v>
      </c>
      <c r="AC869" s="259">
        <f t="shared" si="90"/>
        <v>1807</v>
      </c>
      <c r="AD869" s="260" t="str">
        <f t="shared" si="91"/>
        <v/>
      </c>
      <c r="AE869" s="253" t="str">
        <f t="shared" si="92"/>
        <v>-</v>
      </c>
    </row>
    <row r="870" spans="1:31" ht="20.100000000000001" customHeight="1" x14ac:dyDescent="0.5">
      <c r="A870" s="30">
        <v>868</v>
      </c>
      <c r="B870" s="238"/>
      <c r="C870" s="284"/>
      <c r="D870" s="285"/>
      <c r="E870" s="283"/>
      <c r="F870" s="283"/>
      <c r="G870" s="257" t="str">
        <f t="shared" si="93"/>
        <v/>
      </c>
      <c r="H870" s="30" t="str">
        <f>IF(AND(S870=H$1),LOOKUP(9.99999999999999E+307,$H$2:H869)+1,"")</f>
        <v/>
      </c>
      <c r="I870" s="30">
        <f>IF(AND(B870=I$1),LOOKUP(9.99999999999999E+307,$I$2:I869)+1,"")</f>
        <v>675</v>
      </c>
      <c r="J870" s="30">
        <f>IF(AND(B870=J$1),LOOKUP(9.99999999999999E+307,$J$2:J869)+1,"")</f>
        <v>675</v>
      </c>
      <c r="K870" s="30">
        <f>IF(AND(B870=K$1),LOOKUP(9.99999999999999E+307,$K$2:K869)+1,"")</f>
        <v>675</v>
      </c>
      <c r="L870" s="30">
        <f>IF(AND(B870=L$1),LOOKUP(9.99999999999999E+307,$L$2:L869)+1,"")</f>
        <v>675</v>
      </c>
      <c r="M870" s="30">
        <f>IF(AND(B870=M$1),LOOKUP(9.99999999999999E+307,$M$2:M869)+1,"")</f>
        <v>675</v>
      </c>
      <c r="N870" s="30">
        <f>IF(AND($B870=N$1),LOOKUP(9.99999999999999E+307,$N$2:N869)+1,"")</f>
        <v>675</v>
      </c>
      <c r="O870" s="30">
        <f>IF(AND($B870=O$1),LOOKUP(9.99999999999999E+307,$O$2:O869)+1,"")</f>
        <v>675</v>
      </c>
      <c r="P870" s="30">
        <f>IF(AND($B870=P$1),LOOKUP(9.99999999999999E+307,$P$2:P869)+1,"")</f>
        <v>675</v>
      </c>
      <c r="Q870" s="30">
        <f>IF(AND($B870=Q$1),LOOKUP(9.99999999999999E+307,$Q$2:Q869)+1,"")</f>
        <v>675</v>
      </c>
      <c r="R870" s="30">
        <f>IF(AND($B870=R$1),LOOKUP(9.99999999999999E+307,$R$2:R869)+1,"")</f>
        <v>675</v>
      </c>
      <c r="S870" s="314"/>
      <c r="T870" s="274"/>
      <c r="U870" s="274"/>
      <c r="Z870" s="258" t="str">
        <f t="shared" si="94"/>
        <v/>
      </c>
      <c r="AA870" s="258" t="str">
        <f t="shared" si="95"/>
        <v/>
      </c>
      <c r="AB870" s="259">
        <f t="shared" si="89"/>
        <v>0</v>
      </c>
      <c r="AC870" s="259">
        <f t="shared" si="90"/>
        <v>1807</v>
      </c>
      <c r="AD870" s="260" t="str">
        <f t="shared" si="91"/>
        <v/>
      </c>
      <c r="AE870" s="253" t="str">
        <f t="shared" si="92"/>
        <v>-</v>
      </c>
    </row>
    <row r="871" spans="1:31" ht="20.100000000000001" customHeight="1" x14ac:dyDescent="0.5">
      <c r="A871" s="30">
        <v>869</v>
      </c>
      <c r="B871" s="238"/>
      <c r="C871" s="284"/>
      <c r="D871" s="282"/>
      <c r="E871" s="286"/>
      <c r="F871" s="287"/>
      <c r="G871" s="257" t="str">
        <f t="shared" si="93"/>
        <v/>
      </c>
      <c r="H871" s="30" t="str">
        <f>IF(AND(S871=H$1),LOOKUP(9.99999999999999E+307,$H$2:H870)+1,"")</f>
        <v/>
      </c>
      <c r="I871" s="30">
        <f>IF(AND(B871=I$1),LOOKUP(9.99999999999999E+307,$I$2:I870)+1,"")</f>
        <v>676</v>
      </c>
      <c r="J871" s="30">
        <f>IF(AND(B871=J$1),LOOKUP(9.99999999999999E+307,$J$2:J870)+1,"")</f>
        <v>676</v>
      </c>
      <c r="K871" s="30">
        <f>IF(AND(B871=K$1),LOOKUP(9.99999999999999E+307,$K$2:K870)+1,"")</f>
        <v>676</v>
      </c>
      <c r="L871" s="30">
        <f>IF(AND(B871=L$1),LOOKUP(9.99999999999999E+307,$L$2:L870)+1,"")</f>
        <v>676</v>
      </c>
      <c r="M871" s="30">
        <f>IF(AND(B871=M$1),LOOKUP(9.99999999999999E+307,$M$2:M870)+1,"")</f>
        <v>676</v>
      </c>
      <c r="N871" s="30">
        <f>IF(AND($B871=N$1),LOOKUP(9.99999999999999E+307,$N$2:N870)+1,"")</f>
        <v>676</v>
      </c>
      <c r="O871" s="30">
        <f>IF(AND($B871=O$1),LOOKUP(9.99999999999999E+307,$O$2:O870)+1,"")</f>
        <v>676</v>
      </c>
      <c r="P871" s="30">
        <f>IF(AND($B871=P$1),LOOKUP(9.99999999999999E+307,$P$2:P870)+1,"")</f>
        <v>676</v>
      </c>
      <c r="Q871" s="30">
        <f>IF(AND($B871=Q$1),LOOKUP(9.99999999999999E+307,$Q$2:Q870)+1,"")</f>
        <v>676</v>
      </c>
      <c r="R871" s="30">
        <f>IF(AND($B871=R$1),LOOKUP(9.99999999999999E+307,$R$2:R870)+1,"")</f>
        <v>676</v>
      </c>
      <c r="S871" s="314"/>
      <c r="T871" s="274"/>
      <c r="U871" s="274"/>
      <c r="Z871" s="258" t="str">
        <f t="shared" si="94"/>
        <v/>
      </c>
      <c r="AA871" s="258" t="str">
        <f t="shared" si="95"/>
        <v/>
      </c>
      <c r="AB871" s="259">
        <f t="shared" si="89"/>
        <v>0</v>
      </c>
      <c r="AC871" s="259">
        <f t="shared" si="90"/>
        <v>1807</v>
      </c>
      <c r="AD871" s="260" t="str">
        <f t="shared" si="91"/>
        <v/>
      </c>
      <c r="AE871" s="253" t="str">
        <f t="shared" si="92"/>
        <v>-</v>
      </c>
    </row>
    <row r="872" spans="1:31" ht="20.100000000000001" customHeight="1" x14ac:dyDescent="0.5">
      <c r="A872" s="30">
        <v>870</v>
      </c>
      <c r="B872" s="238"/>
      <c r="C872" s="284"/>
      <c r="D872" s="282"/>
      <c r="E872" s="286"/>
      <c r="F872" s="287"/>
      <c r="G872" s="257" t="str">
        <f t="shared" si="93"/>
        <v/>
      </c>
      <c r="H872" s="30" t="str">
        <f>IF(AND(S872=H$1),LOOKUP(9.99999999999999E+307,$H$2:H871)+1,"")</f>
        <v/>
      </c>
      <c r="I872" s="30">
        <f>IF(AND(B872=I$1),LOOKUP(9.99999999999999E+307,$I$2:I871)+1,"")</f>
        <v>677</v>
      </c>
      <c r="J872" s="30">
        <f>IF(AND(B872=J$1),LOOKUP(9.99999999999999E+307,$J$2:J871)+1,"")</f>
        <v>677</v>
      </c>
      <c r="K872" s="30">
        <f>IF(AND(B872=K$1),LOOKUP(9.99999999999999E+307,$K$2:K871)+1,"")</f>
        <v>677</v>
      </c>
      <c r="L872" s="30">
        <f>IF(AND(B872=L$1),LOOKUP(9.99999999999999E+307,$L$2:L871)+1,"")</f>
        <v>677</v>
      </c>
      <c r="M872" s="30">
        <f>IF(AND(B872=M$1),LOOKUP(9.99999999999999E+307,$M$2:M871)+1,"")</f>
        <v>677</v>
      </c>
      <c r="N872" s="30">
        <f>IF(AND($B872=N$1),LOOKUP(9.99999999999999E+307,$N$2:N871)+1,"")</f>
        <v>677</v>
      </c>
      <c r="O872" s="30">
        <f>IF(AND($B872=O$1),LOOKUP(9.99999999999999E+307,$O$2:O871)+1,"")</f>
        <v>677</v>
      </c>
      <c r="P872" s="30">
        <f>IF(AND($B872=P$1),LOOKUP(9.99999999999999E+307,$P$2:P871)+1,"")</f>
        <v>677</v>
      </c>
      <c r="Q872" s="30">
        <f>IF(AND($B872=Q$1),LOOKUP(9.99999999999999E+307,$Q$2:Q871)+1,"")</f>
        <v>677</v>
      </c>
      <c r="R872" s="30">
        <f>IF(AND($B872=R$1),LOOKUP(9.99999999999999E+307,$R$2:R871)+1,"")</f>
        <v>677</v>
      </c>
      <c r="S872" s="314"/>
      <c r="T872" s="274"/>
      <c r="U872" s="274"/>
      <c r="Z872" s="258" t="str">
        <f t="shared" si="94"/>
        <v/>
      </c>
      <c r="AA872" s="258" t="str">
        <f t="shared" si="95"/>
        <v/>
      </c>
      <c r="AB872" s="259">
        <f t="shared" si="89"/>
        <v>0</v>
      </c>
      <c r="AC872" s="259">
        <f t="shared" si="90"/>
        <v>1807</v>
      </c>
      <c r="AD872" s="260" t="str">
        <f t="shared" si="91"/>
        <v/>
      </c>
      <c r="AE872" s="253" t="str">
        <f t="shared" si="92"/>
        <v>-</v>
      </c>
    </row>
    <row r="873" spans="1:31" ht="20.100000000000001" customHeight="1" x14ac:dyDescent="0.5">
      <c r="A873" s="30">
        <v>871</v>
      </c>
      <c r="B873" s="238"/>
      <c r="C873" s="284"/>
      <c r="D873" s="282"/>
      <c r="E873" s="286"/>
      <c r="F873" s="287"/>
      <c r="G873" s="257" t="str">
        <f t="shared" si="93"/>
        <v/>
      </c>
      <c r="H873" s="30" t="str">
        <f>IF(AND(S873=H$1),LOOKUP(9.99999999999999E+307,$H$2:H872)+1,"")</f>
        <v/>
      </c>
      <c r="I873" s="30">
        <f>IF(AND(B873=I$1),LOOKUP(9.99999999999999E+307,$I$2:I872)+1,"")</f>
        <v>678</v>
      </c>
      <c r="J873" s="30">
        <f>IF(AND(B873=J$1),LOOKUP(9.99999999999999E+307,$J$2:J872)+1,"")</f>
        <v>678</v>
      </c>
      <c r="K873" s="30">
        <f>IF(AND(B873=K$1),LOOKUP(9.99999999999999E+307,$K$2:K872)+1,"")</f>
        <v>678</v>
      </c>
      <c r="L873" s="30">
        <f>IF(AND(B873=L$1),LOOKUP(9.99999999999999E+307,$L$2:L872)+1,"")</f>
        <v>678</v>
      </c>
      <c r="M873" s="30">
        <f>IF(AND(B873=M$1),LOOKUP(9.99999999999999E+307,$M$2:M872)+1,"")</f>
        <v>678</v>
      </c>
      <c r="N873" s="30">
        <f>IF(AND($B873=N$1),LOOKUP(9.99999999999999E+307,$N$2:N872)+1,"")</f>
        <v>678</v>
      </c>
      <c r="O873" s="30">
        <f>IF(AND($B873=O$1),LOOKUP(9.99999999999999E+307,$O$2:O872)+1,"")</f>
        <v>678</v>
      </c>
      <c r="P873" s="30">
        <f>IF(AND($B873=P$1),LOOKUP(9.99999999999999E+307,$P$2:P872)+1,"")</f>
        <v>678</v>
      </c>
      <c r="Q873" s="30">
        <f>IF(AND($B873=Q$1),LOOKUP(9.99999999999999E+307,$Q$2:Q872)+1,"")</f>
        <v>678</v>
      </c>
      <c r="R873" s="30">
        <f>IF(AND($B873=R$1),LOOKUP(9.99999999999999E+307,$R$2:R872)+1,"")</f>
        <v>678</v>
      </c>
      <c r="S873" s="314"/>
      <c r="T873" s="274"/>
      <c r="U873" s="274"/>
      <c r="Z873" s="258" t="str">
        <f t="shared" si="94"/>
        <v/>
      </c>
      <c r="AA873" s="258" t="str">
        <f t="shared" si="95"/>
        <v/>
      </c>
      <c r="AB873" s="259">
        <f t="shared" si="89"/>
        <v>0</v>
      </c>
      <c r="AC873" s="259">
        <f t="shared" si="90"/>
        <v>1807</v>
      </c>
      <c r="AD873" s="260" t="str">
        <f t="shared" si="91"/>
        <v/>
      </c>
      <c r="AE873" s="253" t="str">
        <f t="shared" si="92"/>
        <v>-</v>
      </c>
    </row>
    <row r="874" spans="1:31" ht="20.100000000000001" customHeight="1" x14ac:dyDescent="0.5">
      <c r="A874" s="30">
        <v>872</v>
      </c>
      <c r="B874" s="238"/>
      <c r="C874" s="284"/>
      <c r="D874" s="285"/>
      <c r="E874" s="283"/>
      <c r="F874" s="288"/>
      <c r="G874" s="257" t="str">
        <f t="shared" si="93"/>
        <v/>
      </c>
      <c r="H874" s="30" t="str">
        <f>IF(AND(S874=H$1),LOOKUP(9.99999999999999E+307,$H$2:H873)+1,"")</f>
        <v/>
      </c>
      <c r="I874" s="30">
        <f>IF(AND(B874=I$1),LOOKUP(9.99999999999999E+307,$I$2:I873)+1,"")</f>
        <v>679</v>
      </c>
      <c r="J874" s="30">
        <f>IF(AND(B874=J$1),LOOKUP(9.99999999999999E+307,$J$2:J873)+1,"")</f>
        <v>679</v>
      </c>
      <c r="K874" s="30">
        <f>IF(AND(B874=K$1),LOOKUP(9.99999999999999E+307,$K$2:K873)+1,"")</f>
        <v>679</v>
      </c>
      <c r="L874" s="30">
        <f>IF(AND(B874=L$1),LOOKUP(9.99999999999999E+307,$L$2:L873)+1,"")</f>
        <v>679</v>
      </c>
      <c r="M874" s="30">
        <f>IF(AND(B874=M$1),LOOKUP(9.99999999999999E+307,$M$2:M873)+1,"")</f>
        <v>679</v>
      </c>
      <c r="N874" s="30">
        <f>IF(AND($B874=N$1),LOOKUP(9.99999999999999E+307,$N$2:N873)+1,"")</f>
        <v>679</v>
      </c>
      <c r="O874" s="30">
        <f>IF(AND($B874=O$1),LOOKUP(9.99999999999999E+307,$O$2:O873)+1,"")</f>
        <v>679</v>
      </c>
      <c r="P874" s="30">
        <f>IF(AND($B874=P$1),LOOKUP(9.99999999999999E+307,$P$2:P873)+1,"")</f>
        <v>679</v>
      </c>
      <c r="Q874" s="30">
        <f>IF(AND($B874=Q$1),LOOKUP(9.99999999999999E+307,$Q$2:Q873)+1,"")</f>
        <v>679</v>
      </c>
      <c r="R874" s="30">
        <f>IF(AND($B874=R$1),LOOKUP(9.99999999999999E+307,$R$2:R873)+1,"")</f>
        <v>679</v>
      </c>
      <c r="S874" s="314"/>
      <c r="T874" s="274"/>
      <c r="U874" s="274"/>
      <c r="Z874" s="258" t="str">
        <f t="shared" si="94"/>
        <v/>
      </c>
      <c r="AA874" s="258" t="str">
        <f t="shared" si="95"/>
        <v/>
      </c>
      <c r="AB874" s="259">
        <f t="shared" si="89"/>
        <v>0</v>
      </c>
      <c r="AC874" s="259">
        <f t="shared" si="90"/>
        <v>1807</v>
      </c>
      <c r="AD874" s="260" t="str">
        <f t="shared" si="91"/>
        <v/>
      </c>
      <c r="AE874" s="253" t="str">
        <f t="shared" si="92"/>
        <v>-</v>
      </c>
    </row>
    <row r="875" spans="1:31" ht="20.100000000000001" customHeight="1" x14ac:dyDescent="0.5">
      <c r="A875" s="30">
        <v>873</v>
      </c>
      <c r="B875" s="238"/>
      <c r="C875" s="284"/>
      <c r="D875" s="285"/>
      <c r="E875" s="283"/>
      <c r="F875" s="288"/>
      <c r="G875" s="257" t="str">
        <f t="shared" si="93"/>
        <v/>
      </c>
      <c r="H875" s="30" t="str">
        <f>IF(AND(S875=H$1),LOOKUP(9.99999999999999E+307,$H$2:H874)+1,"")</f>
        <v/>
      </c>
      <c r="I875" s="30">
        <f>IF(AND(B875=I$1),LOOKUP(9.99999999999999E+307,$I$2:I874)+1,"")</f>
        <v>680</v>
      </c>
      <c r="J875" s="30">
        <f>IF(AND(B875=J$1),LOOKUP(9.99999999999999E+307,$J$2:J874)+1,"")</f>
        <v>680</v>
      </c>
      <c r="K875" s="30">
        <f>IF(AND(B875=K$1),LOOKUP(9.99999999999999E+307,$K$2:K874)+1,"")</f>
        <v>680</v>
      </c>
      <c r="L875" s="30">
        <f>IF(AND(B875=L$1),LOOKUP(9.99999999999999E+307,$L$2:L874)+1,"")</f>
        <v>680</v>
      </c>
      <c r="M875" s="30">
        <f>IF(AND(B875=M$1),LOOKUP(9.99999999999999E+307,$M$2:M874)+1,"")</f>
        <v>680</v>
      </c>
      <c r="N875" s="30">
        <f>IF(AND($B875=N$1),LOOKUP(9.99999999999999E+307,$N$2:N874)+1,"")</f>
        <v>680</v>
      </c>
      <c r="O875" s="30">
        <f>IF(AND($B875=O$1),LOOKUP(9.99999999999999E+307,$O$2:O874)+1,"")</f>
        <v>680</v>
      </c>
      <c r="P875" s="30">
        <f>IF(AND($B875=P$1),LOOKUP(9.99999999999999E+307,$P$2:P874)+1,"")</f>
        <v>680</v>
      </c>
      <c r="Q875" s="30">
        <f>IF(AND($B875=Q$1),LOOKUP(9.99999999999999E+307,$Q$2:Q874)+1,"")</f>
        <v>680</v>
      </c>
      <c r="R875" s="30">
        <f>IF(AND($B875=R$1),LOOKUP(9.99999999999999E+307,$R$2:R874)+1,"")</f>
        <v>680</v>
      </c>
      <c r="S875" s="314"/>
      <c r="T875" s="274"/>
      <c r="U875" s="274"/>
      <c r="Z875" s="258" t="str">
        <f t="shared" si="94"/>
        <v/>
      </c>
      <c r="AA875" s="258" t="str">
        <f t="shared" si="95"/>
        <v/>
      </c>
      <c r="AB875" s="259">
        <f t="shared" si="89"/>
        <v>0</v>
      </c>
      <c r="AC875" s="259">
        <f t="shared" si="90"/>
        <v>1807</v>
      </c>
      <c r="AD875" s="260" t="str">
        <f t="shared" si="91"/>
        <v/>
      </c>
      <c r="AE875" s="253" t="str">
        <f t="shared" si="92"/>
        <v>-</v>
      </c>
    </row>
    <row r="876" spans="1:31" ht="20.100000000000001" customHeight="1" x14ac:dyDescent="0.5">
      <c r="A876" s="30">
        <v>874</v>
      </c>
      <c r="B876" s="238"/>
      <c r="C876" s="284"/>
      <c r="D876" s="285"/>
      <c r="E876" s="283"/>
      <c r="F876" s="288"/>
      <c r="G876" s="257" t="str">
        <f t="shared" si="93"/>
        <v/>
      </c>
      <c r="H876" s="30" t="str">
        <f>IF(AND(S876=H$1),LOOKUP(9.99999999999999E+307,$H$2:H875)+1,"")</f>
        <v/>
      </c>
      <c r="I876" s="30">
        <f>IF(AND(B876=I$1),LOOKUP(9.99999999999999E+307,$I$2:I875)+1,"")</f>
        <v>681</v>
      </c>
      <c r="J876" s="30">
        <f>IF(AND(B876=J$1),LOOKUP(9.99999999999999E+307,$J$2:J875)+1,"")</f>
        <v>681</v>
      </c>
      <c r="K876" s="30">
        <f>IF(AND(B876=K$1),LOOKUP(9.99999999999999E+307,$K$2:K875)+1,"")</f>
        <v>681</v>
      </c>
      <c r="L876" s="30">
        <f>IF(AND(B876=L$1),LOOKUP(9.99999999999999E+307,$L$2:L875)+1,"")</f>
        <v>681</v>
      </c>
      <c r="M876" s="30">
        <f>IF(AND(B876=M$1),LOOKUP(9.99999999999999E+307,$M$2:M875)+1,"")</f>
        <v>681</v>
      </c>
      <c r="N876" s="30">
        <f>IF(AND($B876=N$1),LOOKUP(9.99999999999999E+307,$N$2:N875)+1,"")</f>
        <v>681</v>
      </c>
      <c r="O876" s="30">
        <f>IF(AND($B876=O$1),LOOKUP(9.99999999999999E+307,$O$2:O875)+1,"")</f>
        <v>681</v>
      </c>
      <c r="P876" s="30">
        <f>IF(AND($B876=P$1),LOOKUP(9.99999999999999E+307,$P$2:P875)+1,"")</f>
        <v>681</v>
      </c>
      <c r="Q876" s="30">
        <f>IF(AND($B876=Q$1),LOOKUP(9.99999999999999E+307,$Q$2:Q875)+1,"")</f>
        <v>681</v>
      </c>
      <c r="R876" s="30">
        <f>IF(AND($B876=R$1),LOOKUP(9.99999999999999E+307,$R$2:R875)+1,"")</f>
        <v>681</v>
      </c>
      <c r="S876" s="314"/>
      <c r="T876" s="274"/>
      <c r="U876" s="274"/>
      <c r="Z876" s="258" t="str">
        <f t="shared" si="94"/>
        <v/>
      </c>
      <c r="AA876" s="258" t="str">
        <f t="shared" si="95"/>
        <v/>
      </c>
      <c r="AB876" s="259">
        <f t="shared" si="89"/>
        <v>0</v>
      </c>
      <c r="AC876" s="259">
        <f t="shared" si="90"/>
        <v>1807</v>
      </c>
      <c r="AD876" s="260" t="str">
        <f t="shared" si="91"/>
        <v/>
      </c>
      <c r="AE876" s="253" t="str">
        <f t="shared" si="92"/>
        <v>-</v>
      </c>
    </row>
    <row r="877" spans="1:31" ht="20.100000000000001" customHeight="1" x14ac:dyDescent="0.5">
      <c r="A877" s="30">
        <v>875</v>
      </c>
      <c r="B877" s="238"/>
      <c r="C877" s="284"/>
      <c r="D877" s="285"/>
      <c r="E877" s="283"/>
      <c r="F877" s="288"/>
      <c r="G877" s="257" t="str">
        <f t="shared" si="93"/>
        <v/>
      </c>
      <c r="H877" s="30" t="str">
        <f>IF(AND(S877=H$1),LOOKUP(9.99999999999999E+307,$H$2:H876)+1,"")</f>
        <v/>
      </c>
      <c r="I877" s="30">
        <f>IF(AND(B877=I$1),LOOKUP(9.99999999999999E+307,$I$2:I876)+1,"")</f>
        <v>682</v>
      </c>
      <c r="J877" s="30">
        <f>IF(AND(B877=J$1),LOOKUP(9.99999999999999E+307,$J$2:J876)+1,"")</f>
        <v>682</v>
      </c>
      <c r="K877" s="30">
        <f>IF(AND(B877=K$1),LOOKUP(9.99999999999999E+307,$K$2:K876)+1,"")</f>
        <v>682</v>
      </c>
      <c r="L877" s="30">
        <f>IF(AND(B877=L$1),LOOKUP(9.99999999999999E+307,$L$2:L876)+1,"")</f>
        <v>682</v>
      </c>
      <c r="M877" s="30">
        <f>IF(AND(B877=M$1),LOOKUP(9.99999999999999E+307,$M$2:M876)+1,"")</f>
        <v>682</v>
      </c>
      <c r="N877" s="30">
        <f>IF(AND($B877=N$1),LOOKUP(9.99999999999999E+307,$N$2:N876)+1,"")</f>
        <v>682</v>
      </c>
      <c r="O877" s="30">
        <f>IF(AND($B877=O$1),LOOKUP(9.99999999999999E+307,$O$2:O876)+1,"")</f>
        <v>682</v>
      </c>
      <c r="P877" s="30">
        <f>IF(AND($B877=P$1),LOOKUP(9.99999999999999E+307,$P$2:P876)+1,"")</f>
        <v>682</v>
      </c>
      <c r="Q877" s="30">
        <f>IF(AND($B877=Q$1),LOOKUP(9.99999999999999E+307,$Q$2:Q876)+1,"")</f>
        <v>682</v>
      </c>
      <c r="R877" s="30">
        <f>IF(AND($B877=R$1),LOOKUP(9.99999999999999E+307,$R$2:R876)+1,"")</f>
        <v>682</v>
      </c>
      <c r="S877" s="314"/>
      <c r="T877" s="274"/>
      <c r="U877" s="274"/>
      <c r="Z877" s="258" t="str">
        <f t="shared" si="94"/>
        <v/>
      </c>
      <c r="AA877" s="258" t="str">
        <f t="shared" si="95"/>
        <v/>
      </c>
      <c r="AB877" s="259">
        <f t="shared" si="89"/>
        <v>0</v>
      </c>
      <c r="AC877" s="259">
        <f t="shared" si="90"/>
        <v>1807</v>
      </c>
      <c r="AD877" s="260" t="str">
        <f t="shared" si="91"/>
        <v/>
      </c>
      <c r="AE877" s="253" t="str">
        <f t="shared" si="92"/>
        <v>-</v>
      </c>
    </row>
    <row r="878" spans="1:31" ht="20.100000000000001" customHeight="1" x14ac:dyDescent="0.5">
      <c r="A878" s="30">
        <v>876</v>
      </c>
      <c r="B878" s="238"/>
      <c r="C878" s="284"/>
      <c r="D878" s="285"/>
      <c r="E878" s="283"/>
      <c r="F878" s="288"/>
      <c r="G878" s="257" t="str">
        <f t="shared" si="93"/>
        <v/>
      </c>
      <c r="H878" s="30" t="str">
        <f>IF(AND(S878=H$1),LOOKUP(9.99999999999999E+307,$H$2:H877)+1,"")</f>
        <v/>
      </c>
      <c r="I878" s="30">
        <f>IF(AND(B878=I$1),LOOKUP(9.99999999999999E+307,$I$2:I877)+1,"")</f>
        <v>683</v>
      </c>
      <c r="J878" s="30">
        <f>IF(AND(B878=J$1),LOOKUP(9.99999999999999E+307,$J$2:J877)+1,"")</f>
        <v>683</v>
      </c>
      <c r="K878" s="30">
        <f>IF(AND(B878=K$1),LOOKUP(9.99999999999999E+307,$K$2:K877)+1,"")</f>
        <v>683</v>
      </c>
      <c r="L878" s="30">
        <f>IF(AND(B878=L$1),LOOKUP(9.99999999999999E+307,$L$2:L877)+1,"")</f>
        <v>683</v>
      </c>
      <c r="M878" s="30">
        <f>IF(AND(B878=M$1),LOOKUP(9.99999999999999E+307,$M$2:M877)+1,"")</f>
        <v>683</v>
      </c>
      <c r="N878" s="30">
        <f>IF(AND($B878=N$1),LOOKUP(9.99999999999999E+307,$N$2:N877)+1,"")</f>
        <v>683</v>
      </c>
      <c r="O878" s="30">
        <f>IF(AND($B878=O$1),LOOKUP(9.99999999999999E+307,$O$2:O877)+1,"")</f>
        <v>683</v>
      </c>
      <c r="P878" s="30">
        <f>IF(AND($B878=P$1),LOOKUP(9.99999999999999E+307,$P$2:P877)+1,"")</f>
        <v>683</v>
      </c>
      <c r="Q878" s="30">
        <f>IF(AND($B878=Q$1),LOOKUP(9.99999999999999E+307,$Q$2:Q877)+1,"")</f>
        <v>683</v>
      </c>
      <c r="R878" s="30">
        <f>IF(AND($B878=R$1),LOOKUP(9.99999999999999E+307,$R$2:R877)+1,"")</f>
        <v>683</v>
      </c>
      <c r="S878" s="314"/>
      <c r="T878" s="274"/>
      <c r="U878" s="274"/>
      <c r="Z878" s="258" t="str">
        <f t="shared" si="94"/>
        <v/>
      </c>
      <c r="AA878" s="258" t="str">
        <f t="shared" si="95"/>
        <v/>
      </c>
      <c r="AB878" s="259">
        <f t="shared" si="89"/>
        <v>0</v>
      </c>
      <c r="AC878" s="259">
        <f t="shared" si="90"/>
        <v>1807</v>
      </c>
      <c r="AD878" s="260" t="str">
        <f t="shared" si="91"/>
        <v/>
      </c>
      <c r="AE878" s="253" t="str">
        <f t="shared" si="92"/>
        <v>-</v>
      </c>
    </row>
    <row r="879" spans="1:31" ht="20.100000000000001" customHeight="1" x14ac:dyDescent="0.5">
      <c r="A879" s="30">
        <v>877</v>
      </c>
      <c r="B879" s="238"/>
      <c r="C879" s="284"/>
      <c r="D879" s="285"/>
      <c r="E879" s="283"/>
      <c r="F879" s="288"/>
      <c r="G879" s="257" t="str">
        <f t="shared" si="93"/>
        <v/>
      </c>
      <c r="H879" s="30" t="str">
        <f>IF(AND(S879=H$1),LOOKUP(9.99999999999999E+307,$H$2:H878)+1,"")</f>
        <v/>
      </c>
      <c r="I879" s="30">
        <f>IF(AND(B879=I$1),LOOKUP(9.99999999999999E+307,$I$2:I878)+1,"")</f>
        <v>684</v>
      </c>
      <c r="J879" s="30">
        <f>IF(AND(B879=J$1),LOOKUP(9.99999999999999E+307,$J$2:J878)+1,"")</f>
        <v>684</v>
      </c>
      <c r="K879" s="30">
        <f>IF(AND(B879=K$1),LOOKUP(9.99999999999999E+307,$K$2:K878)+1,"")</f>
        <v>684</v>
      </c>
      <c r="L879" s="30">
        <f>IF(AND(B879=L$1),LOOKUP(9.99999999999999E+307,$L$2:L878)+1,"")</f>
        <v>684</v>
      </c>
      <c r="M879" s="30">
        <f>IF(AND(B879=M$1),LOOKUP(9.99999999999999E+307,$M$2:M878)+1,"")</f>
        <v>684</v>
      </c>
      <c r="N879" s="30">
        <f>IF(AND($B879=N$1),LOOKUP(9.99999999999999E+307,$N$2:N878)+1,"")</f>
        <v>684</v>
      </c>
      <c r="O879" s="30">
        <f>IF(AND($B879=O$1),LOOKUP(9.99999999999999E+307,$O$2:O878)+1,"")</f>
        <v>684</v>
      </c>
      <c r="P879" s="30">
        <f>IF(AND($B879=P$1),LOOKUP(9.99999999999999E+307,$P$2:P878)+1,"")</f>
        <v>684</v>
      </c>
      <c r="Q879" s="30">
        <f>IF(AND($B879=Q$1),LOOKUP(9.99999999999999E+307,$Q$2:Q878)+1,"")</f>
        <v>684</v>
      </c>
      <c r="R879" s="30">
        <f>IF(AND($B879=R$1),LOOKUP(9.99999999999999E+307,$R$2:R878)+1,"")</f>
        <v>684</v>
      </c>
      <c r="S879" s="314"/>
      <c r="T879" s="274"/>
      <c r="U879" s="274"/>
      <c r="Z879" s="258" t="str">
        <f t="shared" si="94"/>
        <v/>
      </c>
      <c r="AA879" s="258" t="str">
        <f t="shared" si="95"/>
        <v/>
      </c>
      <c r="AB879" s="259">
        <f t="shared" si="89"/>
        <v>0</v>
      </c>
      <c r="AC879" s="259">
        <f t="shared" si="90"/>
        <v>1807</v>
      </c>
      <c r="AD879" s="260" t="str">
        <f t="shared" si="91"/>
        <v/>
      </c>
      <c r="AE879" s="253" t="str">
        <f t="shared" si="92"/>
        <v>-</v>
      </c>
    </row>
    <row r="880" spans="1:31" ht="20.100000000000001" customHeight="1" x14ac:dyDescent="0.5">
      <c r="A880" s="30">
        <v>878</v>
      </c>
      <c r="B880" s="238"/>
      <c r="C880" s="284"/>
      <c r="D880" s="285"/>
      <c r="E880" s="283"/>
      <c r="F880" s="288"/>
      <c r="G880" s="257" t="str">
        <f t="shared" si="93"/>
        <v/>
      </c>
      <c r="H880" s="30" t="str">
        <f>IF(AND(S880=H$1),LOOKUP(9.99999999999999E+307,$H$2:H879)+1,"")</f>
        <v/>
      </c>
      <c r="I880" s="30">
        <f>IF(AND(B880=I$1),LOOKUP(9.99999999999999E+307,$I$2:I879)+1,"")</f>
        <v>685</v>
      </c>
      <c r="J880" s="30">
        <f>IF(AND(B880=J$1),LOOKUP(9.99999999999999E+307,$J$2:J879)+1,"")</f>
        <v>685</v>
      </c>
      <c r="K880" s="30">
        <f>IF(AND(B880=K$1),LOOKUP(9.99999999999999E+307,$K$2:K879)+1,"")</f>
        <v>685</v>
      </c>
      <c r="L880" s="30">
        <f>IF(AND(B880=L$1),LOOKUP(9.99999999999999E+307,$L$2:L879)+1,"")</f>
        <v>685</v>
      </c>
      <c r="M880" s="30">
        <f>IF(AND(B880=M$1),LOOKUP(9.99999999999999E+307,$M$2:M879)+1,"")</f>
        <v>685</v>
      </c>
      <c r="N880" s="30">
        <f>IF(AND($B880=N$1),LOOKUP(9.99999999999999E+307,$N$2:N879)+1,"")</f>
        <v>685</v>
      </c>
      <c r="O880" s="30">
        <f>IF(AND($B880=O$1),LOOKUP(9.99999999999999E+307,$O$2:O879)+1,"")</f>
        <v>685</v>
      </c>
      <c r="P880" s="30">
        <f>IF(AND($B880=P$1),LOOKUP(9.99999999999999E+307,$P$2:P879)+1,"")</f>
        <v>685</v>
      </c>
      <c r="Q880" s="30">
        <f>IF(AND($B880=Q$1),LOOKUP(9.99999999999999E+307,$Q$2:Q879)+1,"")</f>
        <v>685</v>
      </c>
      <c r="R880" s="30">
        <f>IF(AND($B880=R$1),LOOKUP(9.99999999999999E+307,$R$2:R879)+1,"")</f>
        <v>685</v>
      </c>
      <c r="S880" s="314"/>
      <c r="T880" s="274"/>
      <c r="U880" s="274"/>
      <c r="Z880" s="258" t="str">
        <f t="shared" si="94"/>
        <v/>
      </c>
      <c r="AA880" s="258" t="str">
        <f t="shared" si="95"/>
        <v/>
      </c>
      <c r="AB880" s="259">
        <f t="shared" si="89"/>
        <v>0</v>
      </c>
      <c r="AC880" s="259">
        <f t="shared" si="90"/>
        <v>1807</v>
      </c>
      <c r="AD880" s="260" t="str">
        <f t="shared" si="91"/>
        <v/>
      </c>
      <c r="AE880" s="253" t="str">
        <f t="shared" si="92"/>
        <v>-</v>
      </c>
    </row>
    <row r="881" spans="1:31" ht="20.100000000000001" customHeight="1" x14ac:dyDescent="0.5">
      <c r="A881" s="30">
        <v>879</v>
      </c>
      <c r="B881" s="238"/>
      <c r="C881" s="284"/>
      <c r="D881" s="285"/>
      <c r="E881" s="283"/>
      <c r="F881" s="288"/>
      <c r="G881" s="257" t="str">
        <f t="shared" si="93"/>
        <v/>
      </c>
      <c r="H881" s="30" t="str">
        <f>IF(AND(S881=H$1),LOOKUP(9.99999999999999E+307,$H$2:H880)+1,"")</f>
        <v/>
      </c>
      <c r="I881" s="30">
        <f>IF(AND(B881=I$1),LOOKUP(9.99999999999999E+307,$I$2:I880)+1,"")</f>
        <v>686</v>
      </c>
      <c r="J881" s="30">
        <f>IF(AND(B881=J$1),LOOKUP(9.99999999999999E+307,$J$2:J880)+1,"")</f>
        <v>686</v>
      </c>
      <c r="K881" s="30">
        <f>IF(AND(B881=K$1),LOOKUP(9.99999999999999E+307,$K$2:K880)+1,"")</f>
        <v>686</v>
      </c>
      <c r="L881" s="30">
        <f>IF(AND(B881=L$1),LOOKUP(9.99999999999999E+307,$L$2:L880)+1,"")</f>
        <v>686</v>
      </c>
      <c r="M881" s="30">
        <f>IF(AND(B881=M$1),LOOKUP(9.99999999999999E+307,$M$2:M880)+1,"")</f>
        <v>686</v>
      </c>
      <c r="N881" s="30">
        <f>IF(AND($B881=N$1),LOOKUP(9.99999999999999E+307,$N$2:N880)+1,"")</f>
        <v>686</v>
      </c>
      <c r="O881" s="30">
        <f>IF(AND($B881=O$1),LOOKUP(9.99999999999999E+307,$O$2:O880)+1,"")</f>
        <v>686</v>
      </c>
      <c r="P881" s="30">
        <f>IF(AND($B881=P$1),LOOKUP(9.99999999999999E+307,$P$2:P880)+1,"")</f>
        <v>686</v>
      </c>
      <c r="Q881" s="30">
        <f>IF(AND($B881=Q$1),LOOKUP(9.99999999999999E+307,$Q$2:Q880)+1,"")</f>
        <v>686</v>
      </c>
      <c r="R881" s="30">
        <f>IF(AND($B881=R$1),LOOKUP(9.99999999999999E+307,$R$2:R880)+1,"")</f>
        <v>686</v>
      </c>
      <c r="S881" s="314"/>
      <c r="T881" s="274"/>
      <c r="U881" s="274"/>
      <c r="Z881" s="258" t="str">
        <f t="shared" si="94"/>
        <v/>
      </c>
      <c r="AA881" s="258" t="str">
        <f t="shared" si="95"/>
        <v/>
      </c>
      <c r="AB881" s="259">
        <f t="shared" si="89"/>
        <v>0</v>
      </c>
      <c r="AC881" s="259">
        <f t="shared" si="90"/>
        <v>1807</v>
      </c>
      <c r="AD881" s="260" t="str">
        <f t="shared" si="91"/>
        <v/>
      </c>
      <c r="AE881" s="253" t="str">
        <f t="shared" si="92"/>
        <v>-</v>
      </c>
    </row>
    <row r="882" spans="1:31" ht="20.100000000000001" customHeight="1" x14ac:dyDescent="0.5">
      <c r="A882" s="30">
        <v>880</v>
      </c>
      <c r="B882" s="238"/>
      <c r="C882" s="284"/>
      <c r="D882" s="285"/>
      <c r="E882" s="283"/>
      <c r="F882" s="288"/>
      <c r="G882" s="257" t="str">
        <f t="shared" si="93"/>
        <v/>
      </c>
      <c r="H882" s="30" t="str">
        <f>IF(AND(S882=H$1),LOOKUP(9.99999999999999E+307,$H$2:H881)+1,"")</f>
        <v/>
      </c>
      <c r="I882" s="30">
        <f>IF(AND(B882=I$1),LOOKUP(9.99999999999999E+307,$I$2:I881)+1,"")</f>
        <v>687</v>
      </c>
      <c r="J882" s="30">
        <f>IF(AND(B882=J$1),LOOKUP(9.99999999999999E+307,$J$2:J881)+1,"")</f>
        <v>687</v>
      </c>
      <c r="K882" s="30">
        <f>IF(AND(B882=K$1),LOOKUP(9.99999999999999E+307,$K$2:K881)+1,"")</f>
        <v>687</v>
      </c>
      <c r="L882" s="30">
        <f>IF(AND(B882=L$1),LOOKUP(9.99999999999999E+307,$L$2:L881)+1,"")</f>
        <v>687</v>
      </c>
      <c r="M882" s="30">
        <f>IF(AND(B882=M$1),LOOKUP(9.99999999999999E+307,$M$2:M881)+1,"")</f>
        <v>687</v>
      </c>
      <c r="N882" s="30">
        <f>IF(AND($B882=N$1),LOOKUP(9.99999999999999E+307,$N$2:N881)+1,"")</f>
        <v>687</v>
      </c>
      <c r="O882" s="30">
        <f>IF(AND($B882=O$1),LOOKUP(9.99999999999999E+307,$O$2:O881)+1,"")</f>
        <v>687</v>
      </c>
      <c r="P882" s="30">
        <f>IF(AND($B882=P$1),LOOKUP(9.99999999999999E+307,$P$2:P881)+1,"")</f>
        <v>687</v>
      </c>
      <c r="Q882" s="30">
        <f>IF(AND($B882=Q$1),LOOKUP(9.99999999999999E+307,$Q$2:Q881)+1,"")</f>
        <v>687</v>
      </c>
      <c r="R882" s="30">
        <f>IF(AND($B882=R$1),LOOKUP(9.99999999999999E+307,$R$2:R881)+1,"")</f>
        <v>687</v>
      </c>
      <c r="S882" s="314"/>
      <c r="T882" s="274"/>
      <c r="U882" s="274"/>
      <c r="Z882" s="258" t="str">
        <f t="shared" si="94"/>
        <v/>
      </c>
      <c r="AA882" s="258" t="str">
        <f t="shared" si="95"/>
        <v/>
      </c>
      <c r="AB882" s="259">
        <f t="shared" si="89"/>
        <v>0</v>
      </c>
      <c r="AC882" s="259">
        <f t="shared" si="90"/>
        <v>1807</v>
      </c>
      <c r="AD882" s="260" t="str">
        <f t="shared" si="91"/>
        <v/>
      </c>
      <c r="AE882" s="253" t="str">
        <f t="shared" si="92"/>
        <v>-</v>
      </c>
    </row>
    <row r="883" spans="1:31" ht="20.100000000000001" customHeight="1" x14ac:dyDescent="0.5">
      <c r="A883" s="30">
        <v>881</v>
      </c>
      <c r="B883" s="238"/>
      <c r="C883" s="284"/>
      <c r="D883" s="285"/>
      <c r="E883" s="283"/>
      <c r="F883" s="288"/>
      <c r="G883" s="257" t="str">
        <f t="shared" si="93"/>
        <v/>
      </c>
      <c r="H883" s="30" t="str">
        <f>IF(AND(S883=H$1),LOOKUP(9.99999999999999E+307,$H$2:H882)+1,"")</f>
        <v/>
      </c>
      <c r="I883" s="30">
        <f>IF(AND(B883=I$1),LOOKUP(9.99999999999999E+307,$I$2:I882)+1,"")</f>
        <v>688</v>
      </c>
      <c r="J883" s="30">
        <f>IF(AND(B883=J$1),LOOKUP(9.99999999999999E+307,$J$2:J882)+1,"")</f>
        <v>688</v>
      </c>
      <c r="K883" s="30">
        <f>IF(AND(B883=K$1),LOOKUP(9.99999999999999E+307,$K$2:K882)+1,"")</f>
        <v>688</v>
      </c>
      <c r="L883" s="30">
        <f>IF(AND(B883=L$1),LOOKUP(9.99999999999999E+307,$L$2:L882)+1,"")</f>
        <v>688</v>
      </c>
      <c r="M883" s="30">
        <f>IF(AND(B883=M$1),LOOKUP(9.99999999999999E+307,$M$2:M882)+1,"")</f>
        <v>688</v>
      </c>
      <c r="N883" s="30">
        <f>IF(AND($B883=N$1),LOOKUP(9.99999999999999E+307,$N$2:N882)+1,"")</f>
        <v>688</v>
      </c>
      <c r="O883" s="30">
        <f>IF(AND($B883=O$1),LOOKUP(9.99999999999999E+307,$O$2:O882)+1,"")</f>
        <v>688</v>
      </c>
      <c r="P883" s="30">
        <f>IF(AND($B883=P$1),LOOKUP(9.99999999999999E+307,$P$2:P882)+1,"")</f>
        <v>688</v>
      </c>
      <c r="Q883" s="30">
        <f>IF(AND($B883=Q$1),LOOKUP(9.99999999999999E+307,$Q$2:Q882)+1,"")</f>
        <v>688</v>
      </c>
      <c r="R883" s="30">
        <f>IF(AND($B883=R$1),LOOKUP(9.99999999999999E+307,$R$2:R882)+1,"")</f>
        <v>688</v>
      </c>
      <c r="S883" s="314"/>
      <c r="T883" s="274"/>
      <c r="U883" s="274"/>
      <c r="Z883" s="258" t="str">
        <f t="shared" si="94"/>
        <v/>
      </c>
      <c r="AA883" s="258" t="str">
        <f t="shared" si="95"/>
        <v/>
      </c>
      <c r="AB883" s="259">
        <f t="shared" si="89"/>
        <v>0</v>
      </c>
      <c r="AC883" s="259">
        <f t="shared" si="90"/>
        <v>1807</v>
      </c>
      <c r="AD883" s="260" t="str">
        <f t="shared" si="91"/>
        <v/>
      </c>
      <c r="AE883" s="253" t="str">
        <f t="shared" si="92"/>
        <v>-</v>
      </c>
    </row>
    <row r="884" spans="1:31" ht="20.100000000000001" customHeight="1" x14ac:dyDescent="0.5">
      <c r="A884" s="30">
        <v>882</v>
      </c>
      <c r="B884" s="238"/>
      <c r="C884" s="284"/>
      <c r="D884" s="285"/>
      <c r="E884" s="283"/>
      <c r="F884" s="288"/>
      <c r="G884" s="257" t="str">
        <f t="shared" si="93"/>
        <v/>
      </c>
      <c r="H884" s="30" t="str">
        <f>IF(AND(S884=H$1),LOOKUP(9.99999999999999E+307,$H$2:H883)+1,"")</f>
        <v/>
      </c>
      <c r="I884" s="30">
        <f>IF(AND(B884=I$1),LOOKUP(9.99999999999999E+307,$I$2:I883)+1,"")</f>
        <v>689</v>
      </c>
      <c r="J884" s="30">
        <f>IF(AND(B884=J$1),LOOKUP(9.99999999999999E+307,$J$2:J883)+1,"")</f>
        <v>689</v>
      </c>
      <c r="K884" s="30">
        <f>IF(AND(B884=K$1),LOOKUP(9.99999999999999E+307,$K$2:K883)+1,"")</f>
        <v>689</v>
      </c>
      <c r="L884" s="30">
        <f>IF(AND(B884=L$1),LOOKUP(9.99999999999999E+307,$L$2:L883)+1,"")</f>
        <v>689</v>
      </c>
      <c r="M884" s="30">
        <f>IF(AND(B884=M$1),LOOKUP(9.99999999999999E+307,$M$2:M883)+1,"")</f>
        <v>689</v>
      </c>
      <c r="N884" s="30">
        <f>IF(AND($B884=N$1),LOOKUP(9.99999999999999E+307,$N$2:N883)+1,"")</f>
        <v>689</v>
      </c>
      <c r="O884" s="30">
        <f>IF(AND($B884=O$1),LOOKUP(9.99999999999999E+307,$O$2:O883)+1,"")</f>
        <v>689</v>
      </c>
      <c r="P884" s="30">
        <f>IF(AND($B884=P$1),LOOKUP(9.99999999999999E+307,$P$2:P883)+1,"")</f>
        <v>689</v>
      </c>
      <c r="Q884" s="30">
        <f>IF(AND($B884=Q$1),LOOKUP(9.99999999999999E+307,$Q$2:Q883)+1,"")</f>
        <v>689</v>
      </c>
      <c r="R884" s="30">
        <f>IF(AND($B884=R$1),LOOKUP(9.99999999999999E+307,$R$2:R883)+1,"")</f>
        <v>689</v>
      </c>
      <c r="S884" s="314"/>
      <c r="T884" s="274"/>
      <c r="U884" s="274"/>
      <c r="Z884" s="258" t="str">
        <f t="shared" si="94"/>
        <v/>
      </c>
      <c r="AA884" s="258" t="str">
        <f t="shared" si="95"/>
        <v/>
      </c>
      <c r="AB884" s="259">
        <f t="shared" si="89"/>
        <v>0</v>
      </c>
      <c r="AC884" s="259">
        <f t="shared" si="90"/>
        <v>1807</v>
      </c>
      <c r="AD884" s="260" t="str">
        <f t="shared" si="91"/>
        <v/>
      </c>
      <c r="AE884" s="253" t="str">
        <f t="shared" si="92"/>
        <v>-</v>
      </c>
    </row>
    <row r="885" spans="1:31" ht="20.100000000000001" customHeight="1" x14ac:dyDescent="0.5">
      <c r="A885" s="30">
        <v>883</v>
      </c>
      <c r="B885" s="238"/>
      <c r="C885" s="284"/>
      <c r="D885" s="285"/>
      <c r="E885" s="283"/>
      <c r="F885" s="288"/>
      <c r="G885" s="257" t="str">
        <f t="shared" si="93"/>
        <v/>
      </c>
      <c r="H885" s="30" t="str">
        <f>IF(AND(S885=H$1),LOOKUP(9.99999999999999E+307,$H$2:H884)+1,"")</f>
        <v/>
      </c>
      <c r="I885" s="30">
        <f>IF(AND(B885=I$1),LOOKUP(9.99999999999999E+307,$I$2:I884)+1,"")</f>
        <v>690</v>
      </c>
      <c r="J885" s="30">
        <f>IF(AND(B885=J$1),LOOKUP(9.99999999999999E+307,$J$2:J884)+1,"")</f>
        <v>690</v>
      </c>
      <c r="K885" s="30">
        <f>IF(AND(B885=K$1),LOOKUP(9.99999999999999E+307,$K$2:K884)+1,"")</f>
        <v>690</v>
      </c>
      <c r="L885" s="30">
        <f>IF(AND(B885=L$1),LOOKUP(9.99999999999999E+307,$L$2:L884)+1,"")</f>
        <v>690</v>
      </c>
      <c r="M885" s="30">
        <f>IF(AND(B885=M$1),LOOKUP(9.99999999999999E+307,$M$2:M884)+1,"")</f>
        <v>690</v>
      </c>
      <c r="N885" s="30">
        <f>IF(AND($B885=N$1),LOOKUP(9.99999999999999E+307,$N$2:N884)+1,"")</f>
        <v>690</v>
      </c>
      <c r="O885" s="30">
        <f>IF(AND($B885=O$1),LOOKUP(9.99999999999999E+307,$O$2:O884)+1,"")</f>
        <v>690</v>
      </c>
      <c r="P885" s="30">
        <f>IF(AND($B885=P$1),LOOKUP(9.99999999999999E+307,$P$2:P884)+1,"")</f>
        <v>690</v>
      </c>
      <c r="Q885" s="30">
        <f>IF(AND($B885=Q$1),LOOKUP(9.99999999999999E+307,$Q$2:Q884)+1,"")</f>
        <v>690</v>
      </c>
      <c r="R885" s="30">
        <f>IF(AND($B885=R$1),LOOKUP(9.99999999999999E+307,$R$2:R884)+1,"")</f>
        <v>690</v>
      </c>
      <c r="S885" s="314"/>
      <c r="T885" s="274"/>
      <c r="U885" s="274"/>
      <c r="Z885" s="258" t="str">
        <f t="shared" si="94"/>
        <v/>
      </c>
      <c r="AA885" s="258" t="str">
        <f t="shared" si="95"/>
        <v/>
      </c>
      <c r="AB885" s="259">
        <f t="shared" si="89"/>
        <v>0</v>
      </c>
      <c r="AC885" s="259">
        <f t="shared" si="90"/>
        <v>1807</v>
      </c>
      <c r="AD885" s="260" t="str">
        <f t="shared" si="91"/>
        <v/>
      </c>
      <c r="AE885" s="253" t="str">
        <f t="shared" si="92"/>
        <v>-</v>
      </c>
    </row>
    <row r="886" spans="1:31" ht="20.100000000000001" customHeight="1" x14ac:dyDescent="0.5">
      <c r="A886" s="30">
        <v>884</v>
      </c>
      <c r="B886" s="238"/>
      <c r="C886" s="284"/>
      <c r="D886" s="285"/>
      <c r="E886" s="283"/>
      <c r="F886" s="288"/>
      <c r="G886" s="257" t="str">
        <f t="shared" si="93"/>
        <v/>
      </c>
      <c r="H886" s="30" t="str">
        <f>IF(AND(S886=H$1),LOOKUP(9.99999999999999E+307,$H$2:H885)+1,"")</f>
        <v/>
      </c>
      <c r="I886" s="30">
        <f>IF(AND(B886=I$1),LOOKUP(9.99999999999999E+307,$I$2:I885)+1,"")</f>
        <v>691</v>
      </c>
      <c r="J886" s="30">
        <f>IF(AND(B886=J$1),LOOKUP(9.99999999999999E+307,$J$2:J885)+1,"")</f>
        <v>691</v>
      </c>
      <c r="K886" s="30">
        <f>IF(AND(B886=K$1),LOOKUP(9.99999999999999E+307,$K$2:K885)+1,"")</f>
        <v>691</v>
      </c>
      <c r="L886" s="30">
        <f>IF(AND(B886=L$1),LOOKUP(9.99999999999999E+307,$L$2:L885)+1,"")</f>
        <v>691</v>
      </c>
      <c r="M886" s="30">
        <f>IF(AND(B886=M$1),LOOKUP(9.99999999999999E+307,$M$2:M885)+1,"")</f>
        <v>691</v>
      </c>
      <c r="N886" s="30">
        <f>IF(AND($B886=N$1),LOOKUP(9.99999999999999E+307,$N$2:N885)+1,"")</f>
        <v>691</v>
      </c>
      <c r="O886" s="30">
        <f>IF(AND($B886=O$1),LOOKUP(9.99999999999999E+307,$O$2:O885)+1,"")</f>
        <v>691</v>
      </c>
      <c r="P886" s="30">
        <f>IF(AND($B886=P$1),LOOKUP(9.99999999999999E+307,$P$2:P885)+1,"")</f>
        <v>691</v>
      </c>
      <c r="Q886" s="30">
        <f>IF(AND($B886=Q$1),LOOKUP(9.99999999999999E+307,$Q$2:Q885)+1,"")</f>
        <v>691</v>
      </c>
      <c r="R886" s="30">
        <f>IF(AND($B886=R$1),LOOKUP(9.99999999999999E+307,$R$2:R885)+1,"")</f>
        <v>691</v>
      </c>
      <c r="S886" s="314"/>
      <c r="T886" s="274"/>
      <c r="U886" s="274"/>
      <c r="Z886" s="258" t="str">
        <f t="shared" si="94"/>
        <v/>
      </c>
      <c r="AA886" s="258" t="str">
        <f t="shared" si="95"/>
        <v/>
      </c>
      <c r="AB886" s="259">
        <f t="shared" si="89"/>
        <v>0</v>
      </c>
      <c r="AC886" s="259">
        <f t="shared" si="90"/>
        <v>1807</v>
      </c>
      <c r="AD886" s="260" t="str">
        <f t="shared" si="91"/>
        <v/>
      </c>
      <c r="AE886" s="253" t="str">
        <f t="shared" si="92"/>
        <v>-</v>
      </c>
    </row>
    <row r="887" spans="1:31" ht="20.100000000000001" customHeight="1" x14ac:dyDescent="0.5">
      <c r="A887" s="30">
        <v>885</v>
      </c>
      <c r="B887" s="238"/>
      <c r="C887" s="284"/>
      <c r="D887" s="285"/>
      <c r="E887" s="283"/>
      <c r="F887" s="288"/>
      <c r="G887" s="257" t="str">
        <f t="shared" si="93"/>
        <v/>
      </c>
      <c r="H887" s="30" t="str">
        <f>IF(AND(S887=H$1),LOOKUP(9.99999999999999E+307,$H$2:H886)+1,"")</f>
        <v/>
      </c>
      <c r="I887" s="30">
        <f>IF(AND(B887=I$1),LOOKUP(9.99999999999999E+307,$I$2:I886)+1,"")</f>
        <v>692</v>
      </c>
      <c r="J887" s="30">
        <f>IF(AND(B887=J$1),LOOKUP(9.99999999999999E+307,$J$2:J886)+1,"")</f>
        <v>692</v>
      </c>
      <c r="K887" s="30">
        <f>IF(AND(B887=K$1),LOOKUP(9.99999999999999E+307,$K$2:K886)+1,"")</f>
        <v>692</v>
      </c>
      <c r="L887" s="30">
        <f>IF(AND(B887=L$1),LOOKUP(9.99999999999999E+307,$L$2:L886)+1,"")</f>
        <v>692</v>
      </c>
      <c r="M887" s="30">
        <f>IF(AND(B887=M$1),LOOKUP(9.99999999999999E+307,$M$2:M886)+1,"")</f>
        <v>692</v>
      </c>
      <c r="N887" s="30">
        <f>IF(AND($B887=N$1),LOOKUP(9.99999999999999E+307,$N$2:N886)+1,"")</f>
        <v>692</v>
      </c>
      <c r="O887" s="30">
        <f>IF(AND($B887=O$1),LOOKUP(9.99999999999999E+307,$O$2:O886)+1,"")</f>
        <v>692</v>
      </c>
      <c r="P887" s="30">
        <f>IF(AND($B887=P$1),LOOKUP(9.99999999999999E+307,$P$2:P886)+1,"")</f>
        <v>692</v>
      </c>
      <c r="Q887" s="30">
        <f>IF(AND($B887=Q$1),LOOKUP(9.99999999999999E+307,$Q$2:Q886)+1,"")</f>
        <v>692</v>
      </c>
      <c r="R887" s="30">
        <f>IF(AND($B887=R$1),LOOKUP(9.99999999999999E+307,$R$2:R886)+1,"")</f>
        <v>692</v>
      </c>
      <c r="S887" s="314"/>
      <c r="T887" s="274"/>
      <c r="U887" s="274"/>
      <c r="Z887" s="258" t="str">
        <f t="shared" si="94"/>
        <v/>
      </c>
      <c r="AA887" s="258" t="str">
        <f t="shared" si="95"/>
        <v/>
      </c>
      <c r="AB887" s="259">
        <f t="shared" si="89"/>
        <v>0</v>
      </c>
      <c r="AC887" s="259">
        <f t="shared" si="90"/>
        <v>1807</v>
      </c>
      <c r="AD887" s="260" t="str">
        <f t="shared" si="91"/>
        <v/>
      </c>
      <c r="AE887" s="253" t="str">
        <f t="shared" si="92"/>
        <v>-</v>
      </c>
    </row>
    <row r="888" spans="1:31" ht="20.100000000000001" customHeight="1" x14ac:dyDescent="0.5">
      <c r="A888" s="30">
        <v>886</v>
      </c>
      <c r="B888" s="238"/>
      <c r="C888" s="284"/>
      <c r="D888" s="285"/>
      <c r="E888" s="283"/>
      <c r="F888" s="288"/>
      <c r="G888" s="257" t="str">
        <f t="shared" si="93"/>
        <v/>
      </c>
      <c r="H888" s="30" t="str">
        <f>IF(AND(S888=H$1),LOOKUP(9.99999999999999E+307,$H$2:H887)+1,"")</f>
        <v/>
      </c>
      <c r="I888" s="30">
        <f>IF(AND(B888=I$1),LOOKUP(9.99999999999999E+307,$I$2:I887)+1,"")</f>
        <v>693</v>
      </c>
      <c r="J888" s="30">
        <f>IF(AND(B888=J$1),LOOKUP(9.99999999999999E+307,$J$2:J887)+1,"")</f>
        <v>693</v>
      </c>
      <c r="K888" s="30">
        <f>IF(AND(B888=K$1),LOOKUP(9.99999999999999E+307,$K$2:K887)+1,"")</f>
        <v>693</v>
      </c>
      <c r="L888" s="30">
        <f>IF(AND(B888=L$1),LOOKUP(9.99999999999999E+307,$L$2:L887)+1,"")</f>
        <v>693</v>
      </c>
      <c r="M888" s="30">
        <f>IF(AND(B888=M$1),LOOKUP(9.99999999999999E+307,$M$2:M887)+1,"")</f>
        <v>693</v>
      </c>
      <c r="N888" s="30">
        <f>IF(AND($B888=N$1),LOOKUP(9.99999999999999E+307,$N$2:N887)+1,"")</f>
        <v>693</v>
      </c>
      <c r="O888" s="30">
        <f>IF(AND($B888=O$1),LOOKUP(9.99999999999999E+307,$O$2:O887)+1,"")</f>
        <v>693</v>
      </c>
      <c r="P888" s="30">
        <f>IF(AND($B888=P$1),LOOKUP(9.99999999999999E+307,$P$2:P887)+1,"")</f>
        <v>693</v>
      </c>
      <c r="Q888" s="30">
        <f>IF(AND($B888=Q$1),LOOKUP(9.99999999999999E+307,$Q$2:Q887)+1,"")</f>
        <v>693</v>
      </c>
      <c r="R888" s="30">
        <f>IF(AND($B888=R$1),LOOKUP(9.99999999999999E+307,$R$2:R887)+1,"")</f>
        <v>693</v>
      </c>
      <c r="S888" s="314"/>
      <c r="T888" s="274"/>
      <c r="U888" s="274"/>
      <c r="Z888" s="258" t="str">
        <f t="shared" si="94"/>
        <v/>
      </c>
      <c r="AA888" s="258" t="str">
        <f t="shared" si="95"/>
        <v/>
      </c>
      <c r="AB888" s="259">
        <f t="shared" si="89"/>
        <v>0</v>
      </c>
      <c r="AC888" s="259">
        <f t="shared" si="90"/>
        <v>1807</v>
      </c>
      <c r="AD888" s="260" t="str">
        <f t="shared" si="91"/>
        <v/>
      </c>
      <c r="AE888" s="253" t="str">
        <f t="shared" si="92"/>
        <v>-</v>
      </c>
    </row>
    <row r="889" spans="1:31" ht="20.100000000000001" customHeight="1" x14ac:dyDescent="0.5">
      <c r="A889" s="30">
        <v>887</v>
      </c>
      <c r="B889" s="238"/>
      <c r="C889" s="284"/>
      <c r="D889" s="285"/>
      <c r="E889" s="283"/>
      <c r="F889" s="288"/>
      <c r="G889" s="257" t="str">
        <f t="shared" si="93"/>
        <v/>
      </c>
      <c r="H889" s="30" t="str">
        <f>IF(AND(S889=H$1),LOOKUP(9.99999999999999E+307,$H$2:H888)+1,"")</f>
        <v/>
      </c>
      <c r="I889" s="30">
        <f>IF(AND(B889=I$1),LOOKUP(9.99999999999999E+307,$I$2:I888)+1,"")</f>
        <v>694</v>
      </c>
      <c r="J889" s="30">
        <f>IF(AND(B889=J$1),LOOKUP(9.99999999999999E+307,$J$2:J888)+1,"")</f>
        <v>694</v>
      </c>
      <c r="K889" s="30">
        <f>IF(AND(B889=K$1),LOOKUP(9.99999999999999E+307,$K$2:K888)+1,"")</f>
        <v>694</v>
      </c>
      <c r="L889" s="30">
        <f>IF(AND(B889=L$1),LOOKUP(9.99999999999999E+307,$L$2:L888)+1,"")</f>
        <v>694</v>
      </c>
      <c r="M889" s="30">
        <f>IF(AND(B889=M$1),LOOKUP(9.99999999999999E+307,$M$2:M888)+1,"")</f>
        <v>694</v>
      </c>
      <c r="N889" s="30">
        <f>IF(AND($B889=N$1),LOOKUP(9.99999999999999E+307,$N$2:N888)+1,"")</f>
        <v>694</v>
      </c>
      <c r="O889" s="30">
        <f>IF(AND($B889=O$1),LOOKUP(9.99999999999999E+307,$O$2:O888)+1,"")</f>
        <v>694</v>
      </c>
      <c r="P889" s="30">
        <f>IF(AND($B889=P$1),LOOKUP(9.99999999999999E+307,$P$2:P888)+1,"")</f>
        <v>694</v>
      </c>
      <c r="Q889" s="30">
        <f>IF(AND($B889=Q$1),LOOKUP(9.99999999999999E+307,$Q$2:Q888)+1,"")</f>
        <v>694</v>
      </c>
      <c r="R889" s="30">
        <f>IF(AND($B889=R$1),LOOKUP(9.99999999999999E+307,$R$2:R888)+1,"")</f>
        <v>694</v>
      </c>
      <c r="S889" s="314"/>
      <c r="T889" s="274"/>
      <c r="U889" s="274"/>
      <c r="Z889" s="258" t="str">
        <f t="shared" si="94"/>
        <v/>
      </c>
      <c r="AA889" s="258" t="str">
        <f t="shared" si="95"/>
        <v/>
      </c>
      <c r="AB889" s="259">
        <f t="shared" si="89"/>
        <v>0</v>
      </c>
      <c r="AC889" s="259">
        <f t="shared" si="90"/>
        <v>1807</v>
      </c>
      <c r="AD889" s="260" t="str">
        <f t="shared" si="91"/>
        <v/>
      </c>
      <c r="AE889" s="253" t="str">
        <f t="shared" si="92"/>
        <v>-</v>
      </c>
    </row>
    <row r="890" spans="1:31" ht="20.100000000000001" customHeight="1" x14ac:dyDescent="0.5">
      <c r="A890" s="30">
        <v>888</v>
      </c>
      <c r="B890" s="238"/>
      <c r="C890" s="284"/>
      <c r="D890" s="285"/>
      <c r="E890" s="283"/>
      <c r="F890" s="288"/>
      <c r="G890" s="257" t="str">
        <f t="shared" si="93"/>
        <v/>
      </c>
      <c r="H890" s="30" t="str">
        <f>IF(AND(S890=H$1),LOOKUP(9.99999999999999E+307,$H$2:H889)+1,"")</f>
        <v/>
      </c>
      <c r="I890" s="30">
        <f>IF(AND(B890=I$1),LOOKUP(9.99999999999999E+307,$I$2:I889)+1,"")</f>
        <v>695</v>
      </c>
      <c r="J890" s="30">
        <f>IF(AND(B890=J$1),LOOKUP(9.99999999999999E+307,$J$2:J889)+1,"")</f>
        <v>695</v>
      </c>
      <c r="K890" s="30">
        <f>IF(AND(B890=K$1),LOOKUP(9.99999999999999E+307,$K$2:K889)+1,"")</f>
        <v>695</v>
      </c>
      <c r="L890" s="30">
        <f>IF(AND(B890=L$1),LOOKUP(9.99999999999999E+307,$L$2:L889)+1,"")</f>
        <v>695</v>
      </c>
      <c r="M890" s="30">
        <f>IF(AND(B890=M$1),LOOKUP(9.99999999999999E+307,$M$2:M889)+1,"")</f>
        <v>695</v>
      </c>
      <c r="N890" s="30">
        <f>IF(AND($B890=N$1),LOOKUP(9.99999999999999E+307,$N$2:N889)+1,"")</f>
        <v>695</v>
      </c>
      <c r="O890" s="30">
        <f>IF(AND($B890=O$1),LOOKUP(9.99999999999999E+307,$O$2:O889)+1,"")</f>
        <v>695</v>
      </c>
      <c r="P890" s="30">
        <f>IF(AND($B890=P$1),LOOKUP(9.99999999999999E+307,$P$2:P889)+1,"")</f>
        <v>695</v>
      </c>
      <c r="Q890" s="30">
        <f>IF(AND($B890=Q$1),LOOKUP(9.99999999999999E+307,$Q$2:Q889)+1,"")</f>
        <v>695</v>
      </c>
      <c r="R890" s="30">
        <f>IF(AND($B890=R$1),LOOKUP(9.99999999999999E+307,$R$2:R889)+1,"")</f>
        <v>695</v>
      </c>
      <c r="S890" s="314"/>
      <c r="T890" s="274"/>
      <c r="U890" s="274"/>
      <c r="Z890" s="258" t="str">
        <f t="shared" si="94"/>
        <v/>
      </c>
      <c r="AA890" s="258" t="str">
        <f t="shared" si="95"/>
        <v/>
      </c>
      <c r="AB890" s="259">
        <f t="shared" si="89"/>
        <v>0</v>
      </c>
      <c r="AC890" s="259">
        <f t="shared" si="90"/>
        <v>1807</v>
      </c>
      <c r="AD890" s="260" t="str">
        <f t="shared" si="91"/>
        <v/>
      </c>
      <c r="AE890" s="253" t="str">
        <f t="shared" si="92"/>
        <v>-</v>
      </c>
    </row>
    <row r="891" spans="1:31" ht="20.100000000000001" customHeight="1" x14ac:dyDescent="0.5">
      <c r="A891" s="30">
        <v>889</v>
      </c>
      <c r="B891" s="238"/>
      <c r="C891" s="284"/>
      <c r="D891" s="285"/>
      <c r="E891" s="283"/>
      <c r="F891" s="288"/>
      <c r="G891" s="257" t="str">
        <f t="shared" si="93"/>
        <v/>
      </c>
      <c r="H891" s="30" t="str">
        <f>IF(AND(S891=H$1),LOOKUP(9.99999999999999E+307,$H$2:H890)+1,"")</f>
        <v/>
      </c>
      <c r="I891" s="30">
        <f>IF(AND(B891=I$1),LOOKUP(9.99999999999999E+307,$I$2:I890)+1,"")</f>
        <v>696</v>
      </c>
      <c r="J891" s="30">
        <f>IF(AND(B891=J$1),LOOKUP(9.99999999999999E+307,$J$2:J890)+1,"")</f>
        <v>696</v>
      </c>
      <c r="K891" s="30">
        <f>IF(AND(B891=K$1),LOOKUP(9.99999999999999E+307,$K$2:K890)+1,"")</f>
        <v>696</v>
      </c>
      <c r="L891" s="30">
        <f>IF(AND(B891=L$1),LOOKUP(9.99999999999999E+307,$L$2:L890)+1,"")</f>
        <v>696</v>
      </c>
      <c r="M891" s="30">
        <f>IF(AND(B891=M$1),LOOKUP(9.99999999999999E+307,$M$2:M890)+1,"")</f>
        <v>696</v>
      </c>
      <c r="N891" s="30">
        <f>IF(AND($B891=N$1),LOOKUP(9.99999999999999E+307,$N$2:N890)+1,"")</f>
        <v>696</v>
      </c>
      <c r="O891" s="30">
        <f>IF(AND($B891=O$1),LOOKUP(9.99999999999999E+307,$O$2:O890)+1,"")</f>
        <v>696</v>
      </c>
      <c r="P891" s="30">
        <f>IF(AND($B891=P$1),LOOKUP(9.99999999999999E+307,$P$2:P890)+1,"")</f>
        <v>696</v>
      </c>
      <c r="Q891" s="30">
        <f>IF(AND($B891=Q$1),LOOKUP(9.99999999999999E+307,$Q$2:Q890)+1,"")</f>
        <v>696</v>
      </c>
      <c r="R891" s="30">
        <f>IF(AND($B891=R$1),LOOKUP(9.99999999999999E+307,$R$2:R890)+1,"")</f>
        <v>696</v>
      </c>
      <c r="S891" s="314"/>
      <c r="T891" s="274"/>
      <c r="U891" s="274"/>
      <c r="Z891" s="258" t="str">
        <f t="shared" si="94"/>
        <v/>
      </c>
      <c r="AA891" s="258" t="str">
        <f t="shared" si="95"/>
        <v/>
      </c>
      <c r="AB891" s="259">
        <f t="shared" si="89"/>
        <v>0</v>
      </c>
      <c r="AC891" s="259">
        <f t="shared" si="90"/>
        <v>1807</v>
      </c>
      <c r="AD891" s="260" t="str">
        <f t="shared" si="91"/>
        <v/>
      </c>
      <c r="AE891" s="253" t="str">
        <f t="shared" si="92"/>
        <v>-</v>
      </c>
    </row>
    <row r="892" spans="1:31" ht="20.100000000000001" customHeight="1" x14ac:dyDescent="0.5">
      <c r="A892" s="30">
        <v>890</v>
      </c>
      <c r="B892" s="238"/>
      <c r="C892" s="284"/>
      <c r="D892" s="285"/>
      <c r="E892" s="283"/>
      <c r="F892" s="288"/>
      <c r="G892" s="257" t="str">
        <f t="shared" si="93"/>
        <v/>
      </c>
      <c r="H892" s="30" t="str">
        <f>IF(AND(S892=H$1),LOOKUP(9.99999999999999E+307,$H$2:H891)+1,"")</f>
        <v/>
      </c>
      <c r="I892" s="30">
        <f>IF(AND(B892=I$1),LOOKUP(9.99999999999999E+307,$I$2:I891)+1,"")</f>
        <v>697</v>
      </c>
      <c r="J892" s="30">
        <f>IF(AND(B892=J$1),LOOKUP(9.99999999999999E+307,$J$2:J891)+1,"")</f>
        <v>697</v>
      </c>
      <c r="K892" s="30">
        <f>IF(AND(B892=K$1),LOOKUP(9.99999999999999E+307,$K$2:K891)+1,"")</f>
        <v>697</v>
      </c>
      <c r="L892" s="30">
        <f>IF(AND(B892=L$1),LOOKUP(9.99999999999999E+307,$L$2:L891)+1,"")</f>
        <v>697</v>
      </c>
      <c r="M892" s="30">
        <f>IF(AND(B892=M$1),LOOKUP(9.99999999999999E+307,$M$2:M891)+1,"")</f>
        <v>697</v>
      </c>
      <c r="N892" s="30">
        <f>IF(AND($B892=N$1),LOOKUP(9.99999999999999E+307,$N$2:N891)+1,"")</f>
        <v>697</v>
      </c>
      <c r="O892" s="30">
        <f>IF(AND($B892=O$1),LOOKUP(9.99999999999999E+307,$O$2:O891)+1,"")</f>
        <v>697</v>
      </c>
      <c r="P892" s="30">
        <f>IF(AND($B892=P$1),LOOKUP(9.99999999999999E+307,$P$2:P891)+1,"")</f>
        <v>697</v>
      </c>
      <c r="Q892" s="30">
        <f>IF(AND($B892=Q$1),LOOKUP(9.99999999999999E+307,$Q$2:Q891)+1,"")</f>
        <v>697</v>
      </c>
      <c r="R892" s="30">
        <f>IF(AND($B892=R$1),LOOKUP(9.99999999999999E+307,$R$2:R891)+1,"")</f>
        <v>697</v>
      </c>
      <c r="S892" s="314"/>
      <c r="T892" s="274"/>
      <c r="U892" s="274"/>
      <c r="Z892" s="258" t="str">
        <f t="shared" si="94"/>
        <v/>
      </c>
      <c r="AA892" s="258" t="str">
        <f t="shared" si="95"/>
        <v/>
      </c>
      <c r="AB892" s="259">
        <f t="shared" si="89"/>
        <v>0</v>
      </c>
      <c r="AC892" s="259">
        <f t="shared" si="90"/>
        <v>1807</v>
      </c>
      <c r="AD892" s="260" t="str">
        <f t="shared" si="91"/>
        <v/>
      </c>
      <c r="AE892" s="253" t="str">
        <f t="shared" si="92"/>
        <v>-</v>
      </c>
    </row>
    <row r="893" spans="1:31" ht="20.100000000000001" customHeight="1" x14ac:dyDescent="0.5">
      <c r="A893" s="30">
        <v>891</v>
      </c>
      <c r="B893" s="238"/>
      <c r="C893" s="284"/>
      <c r="D893" s="285"/>
      <c r="E893" s="283"/>
      <c r="F893" s="288"/>
      <c r="G893" s="257" t="str">
        <f t="shared" si="93"/>
        <v/>
      </c>
      <c r="H893" s="30" t="str">
        <f>IF(AND(S893=H$1),LOOKUP(9.99999999999999E+307,$H$2:H892)+1,"")</f>
        <v/>
      </c>
      <c r="I893" s="30">
        <f>IF(AND(B893=I$1),LOOKUP(9.99999999999999E+307,$I$2:I892)+1,"")</f>
        <v>698</v>
      </c>
      <c r="J893" s="30">
        <f>IF(AND(B893=J$1),LOOKUP(9.99999999999999E+307,$J$2:J892)+1,"")</f>
        <v>698</v>
      </c>
      <c r="K893" s="30">
        <f>IF(AND(B893=K$1),LOOKUP(9.99999999999999E+307,$K$2:K892)+1,"")</f>
        <v>698</v>
      </c>
      <c r="L893" s="30">
        <f>IF(AND(B893=L$1),LOOKUP(9.99999999999999E+307,$L$2:L892)+1,"")</f>
        <v>698</v>
      </c>
      <c r="M893" s="30">
        <f>IF(AND(B893=M$1),LOOKUP(9.99999999999999E+307,$M$2:M892)+1,"")</f>
        <v>698</v>
      </c>
      <c r="N893" s="30">
        <f>IF(AND($B893=N$1),LOOKUP(9.99999999999999E+307,$N$2:N892)+1,"")</f>
        <v>698</v>
      </c>
      <c r="O893" s="30">
        <f>IF(AND($B893=O$1),LOOKUP(9.99999999999999E+307,$O$2:O892)+1,"")</f>
        <v>698</v>
      </c>
      <c r="P893" s="30">
        <f>IF(AND($B893=P$1),LOOKUP(9.99999999999999E+307,$P$2:P892)+1,"")</f>
        <v>698</v>
      </c>
      <c r="Q893" s="30">
        <f>IF(AND($B893=Q$1),LOOKUP(9.99999999999999E+307,$Q$2:Q892)+1,"")</f>
        <v>698</v>
      </c>
      <c r="R893" s="30">
        <f>IF(AND($B893=R$1),LOOKUP(9.99999999999999E+307,$R$2:R892)+1,"")</f>
        <v>698</v>
      </c>
      <c r="S893" s="314"/>
      <c r="T893" s="274"/>
      <c r="U893" s="274"/>
      <c r="Z893" s="258" t="str">
        <f t="shared" si="94"/>
        <v/>
      </c>
      <c r="AA893" s="258" t="str">
        <f t="shared" si="95"/>
        <v/>
      </c>
      <c r="AB893" s="259">
        <f t="shared" si="89"/>
        <v>0</v>
      </c>
      <c r="AC893" s="259">
        <f t="shared" si="90"/>
        <v>1807</v>
      </c>
      <c r="AD893" s="260" t="str">
        <f t="shared" si="91"/>
        <v/>
      </c>
      <c r="AE893" s="253" t="str">
        <f t="shared" si="92"/>
        <v>-</v>
      </c>
    </row>
    <row r="894" spans="1:31" ht="20.100000000000001" customHeight="1" x14ac:dyDescent="0.5">
      <c r="A894" s="30">
        <v>892</v>
      </c>
      <c r="B894" s="238"/>
      <c r="C894" s="284"/>
      <c r="D894" s="285"/>
      <c r="E894" s="289"/>
      <c r="F894" s="290"/>
      <c r="G894" s="257" t="str">
        <f t="shared" si="93"/>
        <v/>
      </c>
      <c r="H894" s="30" t="str">
        <f>IF(AND(S894=H$1),LOOKUP(9.99999999999999E+307,$H$2:H893)+1,"")</f>
        <v/>
      </c>
      <c r="I894" s="30">
        <f>IF(AND(B894=I$1),LOOKUP(9.99999999999999E+307,$I$2:I893)+1,"")</f>
        <v>699</v>
      </c>
      <c r="J894" s="30">
        <f>IF(AND(B894=J$1),LOOKUP(9.99999999999999E+307,$J$2:J893)+1,"")</f>
        <v>699</v>
      </c>
      <c r="K894" s="30">
        <f>IF(AND(B894=K$1),LOOKUP(9.99999999999999E+307,$K$2:K893)+1,"")</f>
        <v>699</v>
      </c>
      <c r="L894" s="30">
        <f>IF(AND(B894=L$1),LOOKUP(9.99999999999999E+307,$L$2:L893)+1,"")</f>
        <v>699</v>
      </c>
      <c r="M894" s="30">
        <f>IF(AND(B894=M$1),LOOKUP(9.99999999999999E+307,$M$2:M893)+1,"")</f>
        <v>699</v>
      </c>
      <c r="N894" s="30">
        <f>IF(AND($B894=N$1),LOOKUP(9.99999999999999E+307,$N$2:N893)+1,"")</f>
        <v>699</v>
      </c>
      <c r="O894" s="30">
        <f>IF(AND($B894=O$1),LOOKUP(9.99999999999999E+307,$O$2:O893)+1,"")</f>
        <v>699</v>
      </c>
      <c r="P894" s="30">
        <f>IF(AND($B894=P$1),LOOKUP(9.99999999999999E+307,$P$2:P893)+1,"")</f>
        <v>699</v>
      </c>
      <c r="Q894" s="30">
        <f>IF(AND($B894=Q$1),LOOKUP(9.99999999999999E+307,$Q$2:Q893)+1,"")</f>
        <v>699</v>
      </c>
      <c r="R894" s="30">
        <f>IF(AND($B894=R$1),LOOKUP(9.99999999999999E+307,$R$2:R893)+1,"")</f>
        <v>699</v>
      </c>
      <c r="S894" s="314"/>
      <c r="T894" s="274"/>
      <c r="U894" s="274"/>
      <c r="Z894" s="258" t="str">
        <f t="shared" si="94"/>
        <v/>
      </c>
      <c r="AA894" s="258" t="str">
        <f t="shared" si="95"/>
        <v/>
      </c>
      <c r="AB894" s="259">
        <f t="shared" si="89"/>
        <v>0</v>
      </c>
      <c r="AC894" s="259">
        <f t="shared" si="90"/>
        <v>1807</v>
      </c>
      <c r="AD894" s="260" t="str">
        <f t="shared" si="91"/>
        <v/>
      </c>
      <c r="AE894" s="253" t="str">
        <f t="shared" si="92"/>
        <v>-</v>
      </c>
    </row>
    <row r="895" spans="1:31" ht="20.100000000000001" customHeight="1" x14ac:dyDescent="0.5">
      <c r="A895" s="30">
        <v>893</v>
      </c>
      <c r="B895" s="238"/>
      <c r="C895" s="284"/>
      <c r="D895" s="285"/>
      <c r="E895" s="283"/>
      <c r="F895" s="288"/>
      <c r="G895" s="257" t="str">
        <f t="shared" si="93"/>
        <v/>
      </c>
      <c r="H895" s="30" t="str">
        <f>IF(AND(S895=H$1),LOOKUP(9.99999999999999E+307,$H$2:H894)+1,"")</f>
        <v/>
      </c>
      <c r="I895" s="30">
        <f>IF(AND(B895=I$1),LOOKUP(9.99999999999999E+307,$I$2:I894)+1,"")</f>
        <v>700</v>
      </c>
      <c r="J895" s="30">
        <f>IF(AND(B895=J$1),LOOKUP(9.99999999999999E+307,$J$2:J894)+1,"")</f>
        <v>700</v>
      </c>
      <c r="K895" s="30">
        <f>IF(AND(B895=K$1),LOOKUP(9.99999999999999E+307,$K$2:K894)+1,"")</f>
        <v>700</v>
      </c>
      <c r="L895" s="30">
        <f>IF(AND(B895=L$1),LOOKUP(9.99999999999999E+307,$L$2:L894)+1,"")</f>
        <v>700</v>
      </c>
      <c r="M895" s="30">
        <f>IF(AND(B895=M$1),LOOKUP(9.99999999999999E+307,$M$2:M894)+1,"")</f>
        <v>700</v>
      </c>
      <c r="N895" s="30">
        <f>IF(AND($B895=N$1),LOOKUP(9.99999999999999E+307,$N$2:N894)+1,"")</f>
        <v>700</v>
      </c>
      <c r="O895" s="30">
        <f>IF(AND($B895=O$1),LOOKUP(9.99999999999999E+307,$O$2:O894)+1,"")</f>
        <v>700</v>
      </c>
      <c r="P895" s="30">
        <f>IF(AND($B895=P$1),LOOKUP(9.99999999999999E+307,$P$2:P894)+1,"")</f>
        <v>700</v>
      </c>
      <c r="Q895" s="30">
        <f>IF(AND($B895=Q$1),LOOKUP(9.99999999999999E+307,$Q$2:Q894)+1,"")</f>
        <v>700</v>
      </c>
      <c r="R895" s="30">
        <f>IF(AND($B895=R$1),LOOKUP(9.99999999999999E+307,$R$2:R894)+1,"")</f>
        <v>700</v>
      </c>
      <c r="S895" s="314"/>
      <c r="T895" s="274"/>
      <c r="U895" s="274"/>
      <c r="Z895" s="258" t="str">
        <f t="shared" si="94"/>
        <v/>
      </c>
      <c r="AA895" s="258" t="str">
        <f t="shared" si="95"/>
        <v/>
      </c>
      <c r="AB895" s="259">
        <f t="shared" si="89"/>
        <v>0</v>
      </c>
      <c r="AC895" s="259">
        <f t="shared" si="90"/>
        <v>1807</v>
      </c>
      <c r="AD895" s="260" t="str">
        <f t="shared" si="91"/>
        <v/>
      </c>
      <c r="AE895" s="253" t="str">
        <f t="shared" si="92"/>
        <v>-</v>
      </c>
    </row>
    <row r="896" spans="1:31" ht="20.100000000000001" customHeight="1" x14ac:dyDescent="0.5">
      <c r="A896" s="30">
        <v>894</v>
      </c>
      <c r="B896" s="238"/>
      <c r="C896" s="291"/>
      <c r="D896" s="285"/>
      <c r="E896" s="283"/>
      <c r="F896" s="288"/>
      <c r="G896" s="257" t="str">
        <f t="shared" si="93"/>
        <v/>
      </c>
      <c r="H896" s="30" t="str">
        <f>IF(AND(S896=H$1),LOOKUP(9.99999999999999E+307,$H$2:H895)+1,"")</f>
        <v/>
      </c>
      <c r="I896" s="30">
        <f>IF(AND(B896=I$1),LOOKUP(9.99999999999999E+307,$I$2:I895)+1,"")</f>
        <v>701</v>
      </c>
      <c r="J896" s="30">
        <f>IF(AND(B896=J$1),LOOKUP(9.99999999999999E+307,$J$2:J895)+1,"")</f>
        <v>701</v>
      </c>
      <c r="K896" s="30">
        <f>IF(AND(B896=K$1),LOOKUP(9.99999999999999E+307,$K$2:K895)+1,"")</f>
        <v>701</v>
      </c>
      <c r="L896" s="30">
        <f>IF(AND(B896=L$1),LOOKUP(9.99999999999999E+307,$L$2:L895)+1,"")</f>
        <v>701</v>
      </c>
      <c r="M896" s="30">
        <f>IF(AND(B896=M$1),LOOKUP(9.99999999999999E+307,$M$2:M895)+1,"")</f>
        <v>701</v>
      </c>
      <c r="N896" s="30">
        <f>IF(AND($B896=N$1),LOOKUP(9.99999999999999E+307,$N$2:N895)+1,"")</f>
        <v>701</v>
      </c>
      <c r="O896" s="30">
        <f>IF(AND($B896=O$1),LOOKUP(9.99999999999999E+307,$O$2:O895)+1,"")</f>
        <v>701</v>
      </c>
      <c r="P896" s="30">
        <f>IF(AND($B896=P$1),LOOKUP(9.99999999999999E+307,$P$2:P895)+1,"")</f>
        <v>701</v>
      </c>
      <c r="Q896" s="30">
        <f>IF(AND($B896=Q$1),LOOKUP(9.99999999999999E+307,$Q$2:Q895)+1,"")</f>
        <v>701</v>
      </c>
      <c r="R896" s="30">
        <f>IF(AND($B896=R$1),LOOKUP(9.99999999999999E+307,$R$2:R895)+1,"")</f>
        <v>701</v>
      </c>
      <c r="S896" s="314"/>
      <c r="T896" s="274"/>
      <c r="U896" s="274"/>
      <c r="Z896" s="258" t="str">
        <f t="shared" si="94"/>
        <v/>
      </c>
      <c r="AA896" s="258" t="str">
        <f t="shared" si="95"/>
        <v/>
      </c>
      <c r="AB896" s="259">
        <f t="shared" si="89"/>
        <v>0</v>
      </c>
      <c r="AC896" s="259">
        <f t="shared" si="90"/>
        <v>1807</v>
      </c>
      <c r="AD896" s="260" t="str">
        <f t="shared" si="91"/>
        <v/>
      </c>
      <c r="AE896" s="253" t="str">
        <f t="shared" si="92"/>
        <v>-</v>
      </c>
    </row>
    <row r="897" spans="1:31" ht="20.100000000000001" customHeight="1" x14ac:dyDescent="0.5">
      <c r="A897" s="30">
        <v>895</v>
      </c>
      <c r="B897" s="238"/>
      <c r="C897" s="284"/>
      <c r="D897" s="285"/>
      <c r="E897" s="283"/>
      <c r="F897" s="288"/>
      <c r="G897" s="257" t="str">
        <f t="shared" si="93"/>
        <v/>
      </c>
      <c r="H897" s="30" t="str">
        <f>IF(AND(S897=H$1),LOOKUP(9.99999999999999E+307,$H$2:H896)+1,"")</f>
        <v/>
      </c>
      <c r="I897" s="30">
        <f>IF(AND(B897=I$1),LOOKUP(9.99999999999999E+307,$I$2:I896)+1,"")</f>
        <v>702</v>
      </c>
      <c r="J897" s="30">
        <f>IF(AND(B897=J$1),LOOKUP(9.99999999999999E+307,$J$2:J896)+1,"")</f>
        <v>702</v>
      </c>
      <c r="K897" s="30">
        <f>IF(AND(B897=K$1),LOOKUP(9.99999999999999E+307,$K$2:K896)+1,"")</f>
        <v>702</v>
      </c>
      <c r="L897" s="30">
        <f>IF(AND(B897=L$1),LOOKUP(9.99999999999999E+307,$L$2:L896)+1,"")</f>
        <v>702</v>
      </c>
      <c r="M897" s="30">
        <f>IF(AND(B897=M$1),LOOKUP(9.99999999999999E+307,$M$2:M896)+1,"")</f>
        <v>702</v>
      </c>
      <c r="N897" s="30">
        <f>IF(AND($B897=N$1),LOOKUP(9.99999999999999E+307,$N$2:N896)+1,"")</f>
        <v>702</v>
      </c>
      <c r="O897" s="30">
        <f>IF(AND($B897=O$1),LOOKUP(9.99999999999999E+307,$O$2:O896)+1,"")</f>
        <v>702</v>
      </c>
      <c r="P897" s="30">
        <f>IF(AND($B897=P$1),LOOKUP(9.99999999999999E+307,$P$2:P896)+1,"")</f>
        <v>702</v>
      </c>
      <c r="Q897" s="30">
        <f>IF(AND($B897=Q$1),LOOKUP(9.99999999999999E+307,$Q$2:Q896)+1,"")</f>
        <v>702</v>
      </c>
      <c r="R897" s="30">
        <f>IF(AND($B897=R$1),LOOKUP(9.99999999999999E+307,$R$2:R896)+1,"")</f>
        <v>702</v>
      </c>
      <c r="S897" s="314"/>
      <c r="T897" s="274"/>
      <c r="U897" s="274"/>
      <c r="Z897" s="258" t="str">
        <f t="shared" si="94"/>
        <v/>
      </c>
      <c r="AA897" s="258" t="str">
        <f t="shared" si="95"/>
        <v/>
      </c>
      <c r="AB897" s="259">
        <f t="shared" si="89"/>
        <v>0</v>
      </c>
      <c r="AC897" s="259">
        <f t="shared" si="90"/>
        <v>1807</v>
      </c>
      <c r="AD897" s="260" t="str">
        <f t="shared" si="91"/>
        <v/>
      </c>
      <c r="AE897" s="253" t="str">
        <f t="shared" si="92"/>
        <v>-</v>
      </c>
    </row>
    <row r="898" spans="1:31" ht="20.100000000000001" customHeight="1" x14ac:dyDescent="0.5">
      <c r="A898" s="30">
        <v>896</v>
      </c>
      <c r="B898" s="238"/>
      <c r="C898" s="284"/>
      <c r="D898" s="285"/>
      <c r="E898" s="283"/>
      <c r="F898" s="288"/>
      <c r="G898" s="257" t="str">
        <f t="shared" si="93"/>
        <v/>
      </c>
      <c r="H898" s="30" t="str">
        <f>IF(AND(S898=H$1),LOOKUP(9.99999999999999E+307,$H$2:H897)+1,"")</f>
        <v/>
      </c>
      <c r="I898" s="30">
        <f>IF(AND(B898=I$1),LOOKUP(9.99999999999999E+307,$I$2:I897)+1,"")</f>
        <v>703</v>
      </c>
      <c r="J898" s="30">
        <f>IF(AND(B898=J$1),LOOKUP(9.99999999999999E+307,$J$2:J897)+1,"")</f>
        <v>703</v>
      </c>
      <c r="K898" s="30">
        <f>IF(AND(B898=K$1),LOOKUP(9.99999999999999E+307,$K$2:K897)+1,"")</f>
        <v>703</v>
      </c>
      <c r="L898" s="30">
        <f>IF(AND(B898=L$1),LOOKUP(9.99999999999999E+307,$L$2:L897)+1,"")</f>
        <v>703</v>
      </c>
      <c r="M898" s="30">
        <f>IF(AND(B898=M$1),LOOKUP(9.99999999999999E+307,$M$2:M897)+1,"")</f>
        <v>703</v>
      </c>
      <c r="N898" s="30">
        <f>IF(AND($B898=N$1),LOOKUP(9.99999999999999E+307,$N$2:N897)+1,"")</f>
        <v>703</v>
      </c>
      <c r="O898" s="30">
        <f>IF(AND($B898=O$1),LOOKUP(9.99999999999999E+307,$O$2:O897)+1,"")</f>
        <v>703</v>
      </c>
      <c r="P898" s="30">
        <f>IF(AND($B898=P$1),LOOKUP(9.99999999999999E+307,$P$2:P897)+1,"")</f>
        <v>703</v>
      </c>
      <c r="Q898" s="30">
        <f>IF(AND($B898=Q$1),LOOKUP(9.99999999999999E+307,$Q$2:Q897)+1,"")</f>
        <v>703</v>
      </c>
      <c r="R898" s="30">
        <f>IF(AND($B898=R$1),LOOKUP(9.99999999999999E+307,$R$2:R897)+1,"")</f>
        <v>703</v>
      </c>
      <c r="S898" s="314"/>
      <c r="T898" s="274"/>
      <c r="U898" s="274"/>
      <c r="Z898" s="258" t="str">
        <f t="shared" si="94"/>
        <v/>
      </c>
      <c r="AA898" s="258" t="str">
        <f t="shared" si="95"/>
        <v/>
      </c>
      <c r="AB898" s="259">
        <f t="shared" si="89"/>
        <v>0</v>
      </c>
      <c r="AC898" s="259">
        <f t="shared" si="90"/>
        <v>1807</v>
      </c>
      <c r="AD898" s="260" t="str">
        <f t="shared" si="91"/>
        <v/>
      </c>
      <c r="AE898" s="253" t="str">
        <f t="shared" si="92"/>
        <v>-</v>
      </c>
    </row>
    <row r="899" spans="1:31" ht="20.100000000000001" customHeight="1" x14ac:dyDescent="0.5">
      <c r="A899" s="30">
        <v>897</v>
      </c>
      <c r="B899" s="238"/>
      <c r="C899" s="284"/>
      <c r="D899" s="285"/>
      <c r="E899" s="283"/>
      <c r="F899" s="288"/>
      <c r="G899" s="257" t="str">
        <f t="shared" si="93"/>
        <v/>
      </c>
      <c r="H899" s="30" t="str">
        <f>IF(AND(S899=H$1),LOOKUP(9.99999999999999E+307,$H$2:H898)+1,"")</f>
        <v/>
      </c>
      <c r="I899" s="30">
        <f>IF(AND(B899=I$1),LOOKUP(9.99999999999999E+307,$I$2:I898)+1,"")</f>
        <v>704</v>
      </c>
      <c r="J899" s="30">
        <f>IF(AND(B899=J$1),LOOKUP(9.99999999999999E+307,$J$2:J898)+1,"")</f>
        <v>704</v>
      </c>
      <c r="K899" s="30">
        <f>IF(AND(B899=K$1),LOOKUP(9.99999999999999E+307,$K$2:K898)+1,"")</f>
        <v>704</v>
      </c>
      <c r="L899" s="30">
        <f>IF(AND(B899=L$1),LOOKUP(9.99999999999999E+307,$L$2:L898)+1,"")</f>
        <v>704</v>
      </c>
      <c r="M899" s="30">
        <f>IF(AND(B899=M$1),LOOKUP(9.99999999999999E+307,$M$2:M898)+1,"")</f>
        <v>704</v>
      </c>
      <c r="N899" s="30">
        <f>IF(AND($B899=N$1),LOOKUP(9.99999999999999E+307,$N$2:N898)+1,"")</f>
        <v>704</v>
      </c>
      <c r="O899" s="30">
        <f>IF(AND($B899=O$1),LOOKUP(9.99999999999999E+307,$O$2:O898)+1,"")</f>
        <v>704</v>
      </c>
      <c r="P899" s="30">
        <f>IF(AND($B899=P$1),LOOKUP(9.99999999999999E+307,$P$2:P898)+1,"")</f>
        <v>704</v>
      </c>
      <c r="Q899" s="30">
        <f>IF(AND($B899=Q$1),LOOKUP(9.99999999999999E+307,$Q$2:Q898)+1,"")</f>
        <v>704</v>
      </c>
      <c r="R899" s="30">
        <f>IF(AND($B899=R$1),LOOKUP(9.99999999999999E+307,$R$2:R898)+1,"")</f>
        <v>704</v>
      </c>
      <c r="S899" s="314"/>
      <c r="T899" s="274"/>
      <c r="U899" s="274"/>
      <c r="Z899" s="258" t="str">
        <f t="shared" si="94"/>
        <v/>
      </c>
      <c r="AA899" s="258" t="str">
        <f t="shared" si="95"/>
        <v/>
      </c>
      <c r="AB899" s="259">
        <f t="shared" ref="AB899:AB962" si="96">COUNTIF($C$3:$C$2002,C899)</f>
        <v>0</v>
      </c>
      <c r="AC899" s="259">
        <f t="shared" ref="AC899:AC962" si="97">SUMPRODUCT(--(E899&amp;F899=$E$3:$E$2002&amp;$F$3:$F$2002))</f>
        <v>1807</v>
      </c>
      <c r="AD899" s="260" t="str">
        <f t="shared" ref="AD899:AD962" si="98">IF(D899="เด็กชาย",1,IF(D899="นาย",1,IF(D899="เด็กหญิง",2,IF(D899="นางสาว",2,IF(D899="ด.ช.",1,IF(D899="ด.ญ.",2,IF(D899="น.ส.",2,"")))))))</f>
        <v/>
      </c>
      <c r="AE899" s="253" t="str">
        <f t="shared" ref="AE899:AE962" si="99">CONCATENATE(B899,"-",AD899)</f>
        <v>-</v>
      </c>
    </row>
    <row r="900" spans="1:31" ht="20.100000000000001" customHeight="1" x14ac:dyDescent="0.5">
      <c r="A900" s="30">
        <v>898</v>
      </c>
      <c r="B900" s="238"/>
      <c r="C900" s="284"/>
      <c r="D900" s="282"/>
      <c r="E900" s="286"/>
      <c r="F900" s="287"/>
      <c r="G900" s="257" t="str">
        <f t="shared" ref="G900:G963" si="100">B900&amp;C900</f>
        <v/>
      </c>
      <c r="H900" s="30" t="str">
        <f>IF(AND(S900=H$1),LOOKUP(9.99999999999999E+307,$H$2:H899)+1,"")</f>
        <v/>
      </c>
      <c r="I900" s="30">
        <f>IF(AND(B900=I$1),LOOKUP(9.99999999999999E+307,$I$2:I899)+1,"")</f>
        <v>705</v>
      </c>
      <c r="J900" s="30">
        <f>IF(AND(B900=J$1),LOOKUP(9.99999999999999E+307,$J$2:J899)+1,"")</f>
        <v>705</v>
      </c>
      <c r="K900" s="30">
        <f>IF(AND(B900=K$1),LOOKUP(9.99999999999999E+307,$K$2:K899)+1,"")</f>
        <v>705</v>
      </c>
      <c r="L900" s="30">
        <f>IF(AND(B900=L$1),LOOKUP(9.99999999999999E+307,$L$2:L899)+1,"")</f>
        <v>705</v>
      </c>
      <c r="M900" s="30">
        <f>IF(AND(B900=M$1),LOOKUP(9.99999999999999E+307,$M$2:M899)+1,"")</f>
        <v>705</v>
      </c>
      <c r="N900" s="30">
        <f>IF(AND($B900=N$1),LOOKUP(9.99999999999999E+307,$N$2:N899)+1,"")</f>
        <v>705</v>
      </c>
      <c r="O900" s="30">
        <f>IF(AND($B900=O$1),LOOKUP(9.99999999999999E+307,$O$2:O899)+1,"")</f>
        <v>705</v>
      </c>
      <c r="P900" s="30">
        <f>IF(AND($B900=P$1),LOOKUP(9.99999999999999E+307,$P$2:P899)+1,"")</f>
        <v>705</v>
      </c>
      <c r="Q900" s="30">
        <f>IF(AND($B900=Q$1),LOOKUP(9.99999999999999E+307,$Q$2:Q899)+1,"")</f>
        <v>705</v>
      </c>
      <c r="R900" s="30">
        <f>IF(AND($B900=R$1),LOOKUP(9.99999999999999E+307,$R$2:R899)+1,"")</f>
        <v>705</v>
      </c>
      <c r="S900" s="314"/>
      <c r="T900" s="274"/>
      <c r="U900" s="274"/>
      <c r="Z900" s="258" t="str">
        <f t="shared" ref="Z900:Z963" si="101">IF(AC900=2,"นักเรียนซ้ำ","")</f>
        <v/>
      </c>
      <c r="AA900" s="258" t="str">
        <f t="shared" ref="AA900:AA963" si="102">IF(AB900=2,"เลขประจำตัวซ้ำ","")</f>
        <v/>
      </c>
      <c r="AB900" s="259">
        <f t="shared" si="96"/>
        <v>0</v>
      </c>
      <c r="AC900" s="259">
        <f t="shared" si="97"/>
        <v>1807</v>
      </c>
      <c r="AD900" s="260" t="str">
        <f t="shared" si="98"/>
        <v/>
      </c>
      <c r="AE900" s="253" t="str">
        <f t="shared" si="99"/>
        <v>-</v>
      </c>
    </row>
    <row r="901" spans="1:31" ht="20.100000000000001" customHeight="1" x14ac:dyDescent="0.5">
      <c r="A901" s="30">
        <v>899</v>
      </c>
      <c r="B901" s="238"/>
      <c r="C901" s="284"/>
      <c r="D901" s="285"/>
      <c r="E901" s="283"/>
      <c r="F901" s="288"/>
      <c r="G901" s="257" t="str">
        <f t="shared" si="100"/>
        <v/>
      </c>
      <c r="H901" s="30" t="str">
        <f>IF(AND(S901=H$1),LOOKUP(9.99999999999999E+307,$H$2:H900)+1,"")</f>
        <v/>
      </c>
      <c r="I901" s="30">
        <f>IF(AND(B901=I$1),LOOKUP(9.99999999999999E+307,$I$2:I900)+1,"")</f>
        <v>706</v>
      </c>
      <c r="J901" s="30">
        <f>IF(AND(B901=J$1),LOOKUP(9.99999999999999E+307,$J$2:J900)+1,"")</f>
        <v>706</v>
      </c>
      <c r="K901" s="30">
        <f>IF(AND(B901=K$1),LOOKUP(9.99999999999999E+307,$K$2:K900)+1,"")</f>
        <v>706</v>
      </c>
      <c r="L901" s="30">
        <f>IF(AND(B901=L$1),LOOKUP(9.99999999999999E+307,$L$2:L900)+1,"")</f>
        <v>706</v>
      </c>
      <c r="M901" s="30">
        <f>IF(AND(B901=M$1),LOOKUP(9.99999999999999E+307,$M$2:M900)+1,"")</f>
        <v>706</v>
      </c>
      <c r="N901" s="30">
        <f>IF(AND($B901=N$1),LOOKUP(9.99999999999999E+307,$N$2:N900)+1,"")</f>
        <v>706</v>
      </c>
      <c r="O901" s="30">
        <f>IF(AND($B901=O$1),LOOKUP(9.99999999999999E+307,$O$2:O900)+1,"")</f>
        <v>706</v>
      </c>
      <c r="P901" s="30">
        <f>IF(AND($B901=P$1),LOOKUP(9.99999999999999E+307,$P$2:P900)+1,"")</f>
        <v>706</v>
      </c>
      <c r="Q901" s="30">
        <f>IF(AND($B901=Q$1),LOOKUP(9.99999999999999E+307,$Q$2:Q900)+1,"")</f>
        <v>706</v>
      </c>
      <c r="R901" s="30">
        <f>IF(AND($B901=R$1),LOOKUP(9.99999999999999E+307,$R$2:R900)+1,"")</f>
        <v>706</v>
      </c>
      <c r="S901" s="314"/>
      <c r="T901" s="274"/>
      <c r="U901" s="274"/>
      <c r="Z901" s="258" t="str">
        <f t="shared" si="101"/>
        <v/>
      </c>
      <c r="AA901" s="258" t="str">
        <f t="shared" si="102"/>
        <v/>
      </c>
      <c r="AB901" s="259">
        <f t="shared" si="96"/>
        <v>0</v>
      </c>
      <c r="AC901" s="259">
        <f t="shared" si="97"/>
        <v>1807</v>
      </c>
      <c r="AD901" s="260" t="str">
        <f t="shared" si="98"/>
        <v/>
      </c>
      <c r="AE901" s="253" t="str">
        <f t="shared" si="99"/>
        <v>-</v>
      </c>
    </row>
    <row r="902" spans="1:31" ht="20.100000000000001" customHeight="1" x14ac:dyDescent="0.5">
      <c r="A902" s="30">
        <v>900</v>
      </c>
      <c r="B902" s="238"/>
      <c r="C902" s="284"/>
      <c r="D902" s="285"/>
      <c r="E902" s="283"/>
      <c r="F902" s="288"/>
      <c r="G902" s="257" t="str">
        <f t="shared" si="100"/>
        <v/>
      </c>
      <c r="H902" s="30" t="str">
        <f>IF(AND(S902=H$1),LOOKUP(9.99999999999999E+307,$H$2:H901)+1,"")</f>
        <v/>
      </c>
      <c r="I902" s="30">
        <f>IF(AND(B902=I$1),LOOKUP(9.99999999999999E+307,$I$2:I901)+1,"")</f>
        <v>707</v>
      </c>
      <c r="J902" s="30">
        <f>IF(AND(B902=J$1),LOOKUP(9.99999999999999E+307,$J$2:J901)+1,"")</f>
        <v>707</v>
      </c>
      <c r="K902" s="30">
        <f>IF(AND(B902=K$1),LOOKUP(9.99999999999999E+307,$K$2:K901)+1,"")</f>
        <v>707</v>
      </c>
      <c r="L902" s="30">
        <f>IF(AND(B902=L$1),LOOKUP(9.99999999999999E+307,$L$2:L901)+1,"")</f>
        <v>707</v>
      </c>
      <c r="M902" s="30">
        <f>IF(AND(B902=M$1),LOOKUP(9.99999999999999E+307,$M$2:M901)+1,"")</f>
        <v>707</v>
      </c>
      <c r="N902" s="30">
        <f>IF(AND($B902=N$1),LOOKUP(9.99999999999999E+307,$N$2:N901)+1,"")</f>
        <v>707</v>
      </c>
      <c r="O902" s="30">
        <f>IF(AND($B902=O$1),LOOKUP(9.99999999999999E+307,$O$2:O901)+1,"")</f>
        <v>707</v>
      </c>
      <c r="P902" s="30">
        <f>IF(AND($B902=P$1),LOOKUP(9.99999999999999E+307,$P$2:P901)+1,"")</f>
        <v>707</v>
      </c>
      <c r="Q902" s="30">
        <f>IF(AND($B902=Q$1),LOOKUP(9.99999999999999E+307,$Q$2:Q901)+1,"")</f>
        <v>707</v>
      </c>
      <c r="R902" s="30">
        <f>IF(AND($B902=R$1),LOOKUP(9.99999999999999E+307,$R$2:R901)+1,"")</f>
        <v>707</v>
      </c>
      <c r="S902" s="314"/>
      <c r="T902" s="274"/>
      <c r="U902" s="274"/>
      <c r="Z902" s="258" t="str">
        <f t="shared" si="101"/>
        <v/>
      </c>
      <c r="AA902" s="258" t="str">
        <f t="shared" si="102"/>
        <v/>
      </c>
      <c r="AB902" s="259">
        <f t="shared" si="96"/>
        <v>0</v>
      </c>
      <c r="AC902" s="259">
        <f t="shared" si="97"/>
        <v>1807</v>
      </c>
      <c r="AD902" s="260" t="str">
        <f t="shared" si="98"/>
        <v/>
      </c>
      <c r="AE902" s="253" t="str">
        <f t="shared" si="99"/>
        <v>-</v>
      </c>
    </row>
    <row r="903" spans="1:31" ht="20.100000000000001" customHeight="1" x14ac:dyDescent="0.5">
      <c r="A903" s="30">
        <v>901</v>
      </c>
      <c r="B903" s="238"/>
      <c r="C903" s="284"/>
      <c r="D903" s="282"/>
      <c r="E903" s="286"/>
      <c r="F903" s="287"/>
      <c r="G903" s="257" t="str">
        <f t="shared" si="100"/>
        <v/>
      </c>
      <c r="H903" s="30" t="str">
        <f>IF(AND(S903=H$1),LOOKUP(9.99999999999999E+307,$H$2:H902)+1,"")</f>
        <v/>
      </c>
      <c r="I903" s="30">
        <f>IF(AND(B903=I$1),LOOKUP(9.99999999999999E+307,$I$2:I902)+1,"")</f>
        <v>708</v>
      </c>
      <c r="J903" s="30">
        <f>IF(AND(B903=J$1),LOOKUP(9.99999999999999E+307,$J$2:J902)+1,"")</f>
        <v>708</v>
      </c>
      <c r="K903" s="30">
        <f>IF(AND(B903=K$1),LOOKUP(9.99999999999999E+307,$K$2:K902)+1,"")</f>
        <v>708</v>
      </c>
      <c r="L903" s="30">
        <f>IF(AND(B903=L$1),LOOKUP(9.99999999999999E+307,$L$2:L902)+1,"")</f>
        <v>708</v>
      </c>
      <c r="M903" s="30">
        <f>IF(AND(B903=M$1),LOOKUP(9.99999999999999E+307,$M$2:M902)+1,"")</f>
        <v>708</v>
      </c>
      <c r="N903" s="30">
        <f>IF(AND($B903=N$1),LOOKUP(9.99999999999999E+307,$N$2:N902)+1,"")</f>
        <v>708</v>
      </c>
      <c r="O903" s="30">
        <f>IF(AND($B903=O$1),LOOKUP(9.99999999999999E+307,$O$2:O902)+1,"")</f>
        <v>708</v>
      </c>
      <c r="P903" s="30">
        <f>IF(AND($B903=P$1),LOOKUP(9.99999999999999E+307,$P$2:P902)+1,"")</f>
        <v>708</v>
      </c>
      <c r="Q903" s="30">
        <f>IF(AND($B903=Q$1),LOOKUP(9.99999999999999E+307,$Q$2:Q902)+1,"")</f>
        <v>708</v>
      </c>
      <c r="R903" s="30">
        <f>IF(AND($B903=R$1),LOOKUP(9.99999999999999E+307,$R$2:R902)+1,"")</f>
        <v>708</v>
      </c>
      <c r="S903" s="314"/>
      <c r="T903" s="274"/>
      <c r="U903" s="274"/>
      <c r="Z903" s="258" t="str">
        <f t="shared" si="101"/>
        <v/>
      </c>
      <c r="AA903" s="258" t="str">
        <f t="shared" si="102"/>
        <v/>
      </c>
      <c r="AB903" s="259">
        <f t="shared" si="96"/>
        <v>0</v>
      </c>
      <c r="AC903" s="259">
        <f t="shared" si="97"/>
        <v>1807</v>
      </c>
      <c r="AD903" s="260" t="str">
        <f t="shared" si="98"/>
        <v/>
      </c>
      <c r="AE903" s="253" t="str">
        <f t="shared" si="99"/>
        <v>-</v>
      </c>
    </row>
    <row r="904" spans="1:31" ht="20.100000000000001" customHeight="1" x14ac:dyDescent="0.5">
      <c r="A904" s="30">
        <v>902</v>
      </c>
      <c r="B904" s="238"/>
      <c r="C904" s="292"/>
      <c r="D904" s="293"/>
      <c r="E904" s="294"/>
      <c r="F904" s="295"/>
      <c r="G904" s="257" t="str">
        <f t="shared" si="100"/>
        <v/>
      </c>
      <c r="H904" s="30" t="str">
        <f>IF(AND(S904=H$1),LOOKUP(9.99999999999999E+307,$H$2:H903)+1,"")</f>
        <v/>
      </c>
      <c r="I904" s="30">
        <f>IF(AND(B904=I$1),LOOKUP(9.99999999999999E+307,$I$2:I903)+1,"")</f>
        <v>709</v>
      </c>
      <c r="J904" s="30">
        <f>IF(AND(B904=J$1),LOOKUP(9.99999999999999E+307,$J$2:J903)+1,"")</f>
        <v>709</v>
      </c>
      <c r="K904" s="30">
        <f>IF(AND(B904=K$1),LOOKUP(9.99999999999999E+307,$K$2:K903)+1,"")</f>
        <v>709</v>
      </c>
      <c r="L904" s="30">
        <f>IF(AND(B904=L$1),LOOKUP(9.99999999999999E+307,$L$2:L903)+1,"")</f>
        <v>709</v>
      </c>
      <c r="M904" s="30">
        <f>IF(AND(B904=M$1),LOOKUP(9.99999999999999E+307,$M$2:M903)+1,"")</f>
        <v>709</v>
      </c>
      <c r="N904" s="30">
        <f>IF(AND($B904=N$1),LOOKUP(9.99999999999999E+307,$N$2:N903)+1,"")</f>
        <v>709</v>
      </c>
      <c r="O904" s="30">
        <f>IF(AND($B904=O$1),LOOKUP(9.99999999999999E+307,$O$2:O903)+1,"")</f>
        <v>709</v>
      </c>
      <c r="P904" s="30">
        <f>IF(AND($B904=P$1),LOOKUP(9.99999999999999E+307,$P$2:P903)+1,"")</f>
        <v>709</v>
      </c>
      <c r="Q904" s="30">
        <f>IF(AND($B904=Q$1),LOOKUP(9.99999999999999E+307,$Q$2:Q903)+1,"")</f>
        <v>709</v>
      </c>
      <c r="R904" s="30">
        <f>IF(AND($B904=R$1),LOOKUP(9.99999999999999E+307,$R$2:R903)+1,"")</f>
        <v>709</v>
      </c>
      <c r="S904" s="314"/>
      <c r="T904" s="274"/>
      <c r="U904" s="274"/>
      <c r="Z904" s="258" t="str">
        <f t="shared" si="101"/>
        <v/>
      </c>
      <c r="AA904" s="258" t="str">
        <f t="shared" si="102"/>
        <v/>
      </c>
      <c r="AB904" s="259">
        <f t="shared" si="96"/>
        <v>0</v>
      </c>
      <c r="AC904" s="259">
        <f t="shared" si="97"/>
        <v>1807</v>
      </c>
      <c r="AD904" s="260" t="str">
        <f t="shared" si="98"/>
        <v/>
      </c>
      <c r="AE904" s="253" t="str">
        <f t="shared" si="99"/>
        <v>-</v>
      </c>
    </row>
    <row r="905" spans="1:31" ht="20.100000000000001" customHeight="1" x14ac:dyDescent="0.5">
      <c r="A905" s="30">
        <v>903</v>
      </c>
      <c r="B905" s="238"/>
      <c r="C905" s="292"/>
      <c r="D905" s="293"/>
      <c r="E905" s="294"/>
      <c r="F905" s="295"/>
      <c r="G905" s="257" t="str">
        <f t="shared" si="100"/>
        <v/>
      </c>
      <c r="H905" s="30" t="str">
        <f>IF(AND(S905=H$1),LOOKUP(9.99999999999999E+307,$H$2:H904)+1,"")</f>
        <v/>
      </c>
      <c r="I905" s="30">
        <f>IF(AND(B905=I$1),LOOKUP(9.99999999999999E+307,$I$2:I904)+1,"")</f>
        <v>710</v>
      </c>
      <c r="J905" s="30">
        <f>IF(AND(B905=J$1),LOOKUP(9.99999999999999E+307,$J$2:J904)+1,"")</f>
        <v>710</v>
      </c>
      <c r="K905" s="30">
        <f>IF(AND(B905=K$1),LOOKUP(9.99999999999999E+307,$K$2:K904)+1,"")</f>
        <v>710</v>
      </c>
      <c r="L905" s="30">
        <f>IF(AND(B905=L$1),LOOKUP(9.99999999999999E+307,$L$2:L904)+1,"")</f>
        <v>710</v>
      </c>
      <c r="M905" s="30">
        <f>IF(AND(B905=M$1),LOOKUP(9.99999999999999E+307,$M$2:M904)+1,"")</f>
        <v>710</v>
      </c>
      <c r="N905" s="30">
        <f>IF(AND($B905=N$1),LOOKUP(9.99999999999999E+307,$N$2:N904)+1,"")</f>
        <v>710</v>
      </c>
      <c r="O905" s="30">
        <f>IF(AND($B905=O$1),LOOKUP(9.99999999999999E+307,$O$2:O904)+1,"")</f>
        <v>710</v>
      </c>
      <c r="P905" s="30">
        <f>IF(AND($B905=P$1),LOOKUP(9.99999999999999E+307,$P$2:P904)+1,"")</f>
        <v>710</v>
      </c>
      <c r="Q905" s="30">
        <f>IF(AND($B905=Q$1),LOOKUP(9.99999999999999E+307,$Q$2:Q904)+1,"")</f>
        <v>710</v>
      </c>
      <c r="R905" s="30">
        <f>IF(AND($B905=R$1),LOOKUP(9.99999999999999E+307,$R$2:R904)+1,"")</f>
        <v>710</v>
      </c>
      <c r="S905" s="314"/>
      <c r="T905" s="274"/>
      <c r="U905" s="274"/>
      <c r="Z905" s="258" t="str">
        <f t="shared" si="101"/>
        <v/>
      </c>
      <c r="AA905" s="258" t="str">
        <f t="shared" si="102"/>
        <v/>
      </c>
      <c r="AB905" s="259">
        <f t="shared" si="96"/>
        <v>0</v>
      </c>
      <c r="AC905" s="259">
        <f t="shared" si="97"/>
        <v>1807</v>
      </c>
      <c r="AD905" s="260" t="str">
        <f t="shared" si="98"/>
        <v/>
      </c>
      <c r="AE905" s="253" t="str">
        <f t="shared" si="99"/>
        <v>-</v>
      </c>
    </row>
    <row r="906" spans="1:31" ht="20.100000000000001" customHeight="1" thickBot="1" x14ac:dyDescent="0.55000000000000004">
      <c r="A906" s="30">
        <v>904</v>
      </c>
      <c r="B906" s="238"/>
      <c r="C906" s="296"/>
      <c r="D906" s="297"/>
      <c r="E906" s="298"/>
      <c r="F906" s="299"/>
      <c r="G906" s="257" t="str">
        <f t="shared" si="100"/>
        <v/>
      </c>
      <c r="H906" s="30" t="str">
        <f>IF(AND(S906=H$1),LOOKUP(9.99999999999999E+307,$H$2:H905)+1,"")</f>
        <v/>
      </c>
      <c r="I906" s="30">
        <f>IF(AND(B906=I$1),LOOKUP(9.99999999999999E+307,$I$2:I905)+1,"")</f>
        <v>711</v>
      </c>
      <c r="J906" s="30">
        <f>IF(AND(B906=J$1),LOOKUP(9.99999999999999E+307,$J$2:J905)+1,"")</f>
        <v>711</v>
      </c>
      <c r="K906" s="30">
        <f>IF(AND(B906=K$1),LOOKUP(9.99999999999999E+307,$K$2:K905)+1,"")</f>
        <v>711</v>
      </c>
      <c r="L906" s="30">
        <f>IF(AND(B906=L$1),LOOKUP(9.99999999999999E+307,$L$2:L905)+1,"")</f>
        <v>711</v>
      </c>
      <c r="M906" s="30">
        <f>IF(AND(B906=M$1),LOOKUP(9.99999999999999E+307,$M$2:M905)+1,"")</f>
        <v>711</v>
      </c>
      <c r="N906" s="30">
        <f>IF(AND($B906=N$1),LOOKUP(9.99999999999999E+307,$N$2:N905)+1,"")</f>
        <v>711</v>
      </c>
      <c r="O906" s="30">
        <f>IF(AND($B906=O$1),LOOKUP(9.99999999999999E+307,$O$2:O905)+1,"")</f>
        <v>711</v>
      </c>
      <c r="P906" s="30">
        <f>IF(AND($B906=P$1),LOOKUP(9.99999999999999E+307,$P$2:P905)+1,"")</f>
        <v>711</v>
      </c>
      <c r="Q906" s="30">
        <f>IF(AND($B906=Q$1),LOOKUP(9.99999999999999E+307,$Q$2:Q905)+1,"")</f>
        <v>711</v>
      </c>
      <c r="R906" s="30">
        <f>IF(AND($B906=R$1),LOOKUP(9.99999999999999E+307,$R$2:R905)+1,"")</f>
        <v>711</v>
      </c>
      <c r="S906" s="314"/>
      <c r="T906" s="274"/>
      <c r="U906" s="274"/>
      <c r="Z906" s="258" t="str">
        <f t="shared" si="101"/>
        <v/>
      </c>
      <c r="AA906" s="258" t="str">
        <f t="shared" si="102"/>
        <v/>
      </c>
      <c r="AB906" s="259">
        <f t="shared" si="96"/>
        <v>0</v>
      </c>
      <c r="AC906" s="259">
        <f t="shared" si="97"/>
        <v>1807</v>
      </c>
      <c r="AD906" s="260" t="str">
        <f t="shared" si="98"/>
        <v/>
      </c>
      <c r="AE906" s="253" t="str">
        <f t="shared" si="99"/>
        <v>-</v>
      </c>
    </row>
    <row r="907" spans="1:31" ht="20.100000000000001" customHeight="1" x14ac:dyDescent="0.5">
      <c r="A907" s="30">
        <v>905</v>
      </c>
      <c r="B907" s="238"/>
      <c r="C907" s="300"/>
      <c r="D907" s="262"/>
      <c r="E907" s="263"/>
      <c r="F907" s="263"/>
      <c r="G907" s="257" t="str">
        <f t="shared" si="100"/>
        <v/>
      </c>
      <c r="H907" s="30" t="str">
        <f>IF(AND(S907=H$1),LOOKUP(9.99999999999999E+307,$H$2:H906)+1,"")</f>
        <v/>
      </c>
      <c r="I907" s="30">
        <f>IF(AND(B907=I$1),LOOKUP(9.99999999999999E+307,$I$2:I906)+1,"")</f>
        <v>712</v>
      </c>
      <c r="J907" s="30">
        <f>IF(AND(B907=J$1),LOOKUP(9.99999999999999E+307,$J$2:J906)+1,"")</f>
        <v>712</v>
      </c>
      <c r="K907" s="30">
        <f>IF(AND(B907=K$1),LOOKUP(9.99999999999999E+307,$K$2:K906)+1,"")</f>
        <v>712</v>
      </c>
      <c r="L907" s="30">
        <f>IF(AND(B907=L$1),LOOKUP(9.99999999999999E+307,$L$2:L906)+1,"")</f>
        <v>712</v>
      </c>
      <c r="M907" s="30">
        <f>IF(AND(B907=M$1),LOOKUP(9.99999999999999E+307,$M$2:M906)+1,"")</f>
        <v>712</v>
      </c>
      <c r="N907" s="30">
        <f>IF(AND($B907=N$1),LOOKUP(9.99999999999999E+307,$N$2:N906)+1,"")</f>
        <v>712</v>
      </c>
      <c r="O907" s="30">
        <f>IF(AND($B907=O$1),LOOKUP(9.99999999999999E+307,$O$2:O906)+1,"")</f>
        <v>712</v>
      </c>
      <c r="P907" s="30">
        <f>IF(AND($B907=P$1),LOOKUP(9.99999999999999E+307,$P$2:P906)+1,"")</f>
        <v>712</v>
      </c>
      <c r="Q907" s="30">
        <f>IF(AND($B907=Q$1),LOOKUP(9.99999999999999E+307,$Q$2:Q906)+1,"")</f>
        <v>712</v>
      </c>
      <c r="R907" s="30">
        <f>IF(AND($B907=R$1),LOOKUP(9.99999999999999E+307,$R$2:R906)+1,"")</f>
        <v>712</v>
      </c>
      <c r="S907" s="314"/>
      <c r="T907" s="274"/>
      <c r="U907" s="274"/>
      <c r="Z907" s="258" t="str">
        <f t="shared" si="101"/>
        <v/>
      </c>
      <c r="AA907" s="258" t="str">
        <f t="shared" si="102"/>
        <v/>
      </c>
      <c r="AB907" s="259">
        <f t="shared" si="96"/>
        <v>0</v>
      </c>
      <c r="AC907" s="259">
        <f t="shared" si="97"/>
        <v>1807</v>
      </c>
      <c r="AD907" s="260" t="str">
        <f t="shared" si="98"/>
        <v/>
      </c>
      <c r="AE907" s="253" t="str">
        <f t="shared" si="99"/>
        <v>-</v>
      </c>
    </row>
    <row r="908" spans="1:31" ht="20.100000000000001" customHeight="1" x14ac:dyDescent="0.5">
      <c r="A908" s="30">
        <v>906</v>
      </c>
      <c r="B908" s="238"/>
      <c r="C908" s="300"/>
      <c r="D908" s="262"/>
      <c r="E908" s="263"/>
      <c r="F908" s="263"/>
      <c r="G908" s="257" t="str">
        <f t="shared" si="100"/>
        <v/>
      </c>
      <c r="H908" s="30" t="str">
        <f>IF(AND(S908=H$1),LOOKUP(9.99999999999999E+307,$H$2:H907)+1,"")</f>
        <v/>
      </c>
      <c r="I908" s="30">
        <f>IF(AND(B908=I$1),LOOKUP(9.99999999999999E+307,$I$2:I907)+1,"")</f>
        <v>713</v>
      </c>
      <c r="J908" s="30">
        <f>IF(AND(B908=J$1),LOOKUP(9.99999999999999E+307,$J$2:J907)+1,"")</f>
        <v>713</v>
      </c>
      <c r="K908" s="30">
        <f>IF(AND(B908=K$1),LOOKUP(9.99999999999999E+307,$K$2:K907)+1,"")</f>
        <v>713</v>
      </c>
      <c r="L908" s="30">
        <f>IF(AND(B908=L$1),LOOKUP(9.99999999999999E+307,$L$2:L907)+1,"")</f>
        <v>713</v>
      </c>
      <c r="M908" s="30">
        <f>IF(AND(B908=M$1),LOOKUP(9.99999999999999E+307,$M$2:M907)+1,"")</f>
        <v>713</v>
      </c>
      <c r="N908" s="30">
        <f>IF(AND($B908=N$1),LOOKUP(9.99999999999999E+307,$N$2:N907)+1,"")</f>
        <v>713</v>
      </c>
      <c r="O908" s="30">
        <f>IF(AND($B908=O$1),LOOKUP(9.99999999999999E+307,$O$2:O907)+1,"")</f>
        <v>713</v>
      </c>
      <c r="P908" s="30">
        <f>IF(AND($B908=P$1),LOOKUP(9.99999999999999E+307,$P$2:P907)+1,"")</f>
        <v>713</v>
      </c>
      <c r="Q908" s="30">
        <f>IF(AND($B908=Q$1),LOOKUP(9.99999999999999E+307,$Q$2:Q907)+1,"")</f>
        <v>713</v>
      </c>
      <c r="R908" s="30">
        <f>IF(AND($B908=R$1),LOOKUP(9.99999999999999E+307,$R$2:R907)+1,"")</f>
        <v>713</v>
      </c>
      <c r="S908" s="314"/>
      <c r="T908" s="274"/>
      <c r="U908" s="274"/>
      <c r="Z908" s="258" t="str">
        <f t="shared" si="101"/>
        <v/>
      </c>
      <c r="AA908" s="258" t="str">
        <f t="shared" si="102"/>
        <v/>
      </c>
      <c r="AB908" s="259">
        <f t="shared" si="96"/>
        <v>0</v>
      </c>
      <c r="AC908" s="259">
        <f t="shared" si="97"/>
        <v>1807</v>
      </c>
      <c r="AD908" s="260" t="str">
        <f t="shared" si="98"/>
        <v/>
      </c>
      <c r="AE908" s="253" t="str">
        <f t="shared" si="99"/>
        <v>-</v>
      </c>
    </row>
    <row r="909" spans="1:31" ht="20.100000000000001" customHeight="1" x14ac:dyDescent="0.5">
      <c r="A909" s="30">
        <v>907</v>
      </c>
      <c r="B909" s="238"/>
      <c r="C909" s="301"/>
      <c r="D909" s="262"/>
      <c r="E909" s="263"/>
      <c r="F909" s="263"/>
      <c r="G909" s="257" t="str">
        <f t="shared" si="100"/>
        <v/>
      </c>
      <c r="H909" s="30" t="str">
        <f>IF(AND(S909=H$1),LOOKUP(9.99999999999999E+307,$H$2:H908)+1,"")</f>
        <v/>
      </c>
      <c r="I909" s="30">
        <f>IF(AND(B909=I$1),LOOKUP(9.99999999999999E+307,$I$2:I908)+1,"")</f>
        <v>714</v>
      </c>
      <c r="J909" s="30">
        <f>IF(AND(B909=J$1),LOOKUP(9.99999999999999E+307,$J$2:J908)+1,"")</f>
        <v>714</v>
      </c>
      <c r="K909" s="30">
        <f>IF(AND(B909=K$1),LOOKUP(9.99999999999999E+307,$K$2:K908)+1,"")</f>
        <v>714</v>
      </c>
      <c r="L909" s="30">
        <f>IF(AND(B909=L$1),LOOKUP(9.99999999999999E+307,$L$2:L908)+1,"")</f>
        <v>714</v>
      </c>
      <c r="M909" s="30">
        <f>IF(AND(B909=M$1),LOOKUP(9.99999999999999E+307,$M$2:M908)+1,"")</f>
        <v>714</v>
      </c>
      <c r="N909" s="30">
        <f>IF(AND($B909=N$1),LOOKUP(9.99999999999999E+307,$N$2:N908)+1,"")</f>
        <v>714</v>
      </c>
      <c r="O909" s="30">
        <f>IF(AND($B909=O$1),LOOKUP(9.99999999999999E+307,$O$2:O908)+1,"")</f>
        <v>714</v>
      </c>
      <c r="P909" s="30">
        <f>IF(AND($B909=P$1),LOOKUP(9.99999999999999E+307,$P$2:P908)+1,"")</f>
        <v>714</v>
      </c>
      <c r="Q909" s="30">
        <f>IF(AND($B909=Q$1),LOOKUP(9.99999999999999E+307,$Q$2:Q908)+1,"")</f>
        <v>714</v>
      </c>
      <c r="R909" s="30">
        <f>IF(AND($B909=R$1),LOOKUP(9.99999999999999E+307,$R$2:R908)+1,"")</f>
        <v>714</v>
      </c>
      <c r="S909" s="314"/>
      <c r="T909" s="274"/>
      <c r="U909" s="274"/>
      <c r="Z909" s="258" t="str">
        <f t="shared" si="101"/>
        <v/>
      </c>
      <c r="AA909" s="258" t="str">
        <f t="shared" si="102"/>
        <v/>
      </c>
      <c r="AB909" s="259">
        <f t="shared" si="96"/>
        <v>0</v>
      </c>
      <c r="AC909" s="259">
        <f t="shared" si="97"/>
        <v>1807</v>
      </c>
      <c r="AD909" s="260" t="str">
        <f t="shared" si="98"/>
        <v/>
      </c>
      <c r="AE909" s="253" t="str">
        <f t="shared" si="99"/>
        <v>-</v>
      </c>
    </row>
    <row r="910" spans="1:31" ht="20.100000000000001" customHeight="1" x14ac:dyDescent="0.5">
      <c r="A910" s="30">
        <v>908</v>
      </c>
      <c r="B910" s="238"/>
      <c r="C910" s="301"/>
      <c r="D910" s="262"/>
      <c r="E910" s="263"/>
      <c r="F910" s="263"/>
      <c r="G910" s="257" t="str">
        <f t="shared" si="100"/>
        <v/>
      </c>
      <c r="H910" s="30" t="str">
        <f>IF(AND(S910=H$1),LOOKUP(9.99999999999999E+307,$H$2:H909)+1,"")</f>
        <v/>
      </c>
      <c r="I910" s="30">
        <f>IF(AND(B910=I$1),LOOKUP(9.99999999999999E+307,$I$2:I909)+1,"")</f>
        <v>715</v>
      </c>
      <c r="J910" s="30">
        <f>IF(AND(B910=J$1),LOOKUP(9.99999999999999E+307,$J$2:J909)+1,"")</f>
        <v>715</v>
      </c>
      <c r="K910" s="30">
        <f>IF(AND(B910=K$1),LOOKUP(9.99999999999999E+307,$K$2:K909)+1,"")</f>
        <v>715</v>
      </c>
      <c r="L910" s="30">
        <f>IF(AND(B910=L$1),LOOKUP(9.99999999999999E+307,$L$2:L909)+1,"")</f>
        <v>715</v>
      </c>
      <c r="M910" s="30">
        <f>IF(AND(B910=M$1),LOOKUP(9.99999999999999E+307,$M$2:M909)+1,"")</f>
        <v>715</v>
      </c>
      <c r="N910" s="30">
        <f>IF(AND($B910=N$1),LOOKUP(9.99999999999999E+307,$N$2:N909)+1,"")</f>
        <v>715</v>
      </c>
      <c r="O910" s="30">
        <f>IF(AND($B910=O$1),LOOKUP(9.99999999999999E+307,$O$2:O909)+1,"")</f>
        <v>715</v>
      </c>
      <c r="P910" s="30">
        <f>IF(AND($B910=P$1),LOOKUP(9.99999999999999E+307,$P$2:P909)+1,"")</f>
        <v>715</v>
      </c>
      <c r="Q910" s="30">
        <f>IF(AND($B910=Q$1),LOOKUP(9.99999999999999E+307,$Q$2:Q909)+1,"")</f>
        <v>715</v>
      </c>
      <c r="R910" s="30">
        <f>IF(AND($B910=R$1),LOOKUP(9.99999999999999E+307,$R$2:R909)+1,"")</f>
        <v>715</v>
      </c>
      <c r="S910" s="314"/>
      <c r="T910" s="274"/>
      <c r="U910" s="274"/>
      <c r="Z910" s="258" t="str">
        <f t="shared" si="101"/>
        <v/>
      </c>
      <c r="AA910" s="258" t="str">
        <f t="shared" si="102"/>
        <v/>
      </c>
      <c r="AB910" s="259">
        <f t="shared" si="96"/>
        <v>0</v>
      </c>
      <c r="AC910" s="259">
        <f t="shared" si="97"/>
        <v>1807</v>
      </c>
      <c r="AD910" s="260" t="str">
        <f t="shared" si="98"/>
        <v/>
      </c>
      <c r="AE910" s="253" t="str">
        <f t="shared" si="99"/>
        <v>-</v>
      </c>
    </row>
    <row r="911" spans="1:31" ht="20.100000000000001" customHeight="1" x14ac:dyDescent="0.5">
      <c r="A911" s="30">
        <v>909</v>
      </c>
      <c r="B911" s="238"/>
      <c r="C911" s="301"/>
      <c r="D911" s="262"/>
      <c r="E911" s="263"/>
      <c r="F911" s="263"/>
      <c r="G911" s="257" t="str">
        <f t="shared" si="100"/>
        <v/>
      </c>
      <c r="H911" s="30" t="str">
        <f>IF(AND(S911=H$1),LOOKUP(9.99999999999999E+307,$H$2:H910)+1,"")</f>
        <v/>
      </c>
      <c r="I911" s="30">
        <f>IF(AND(B911=I$1),LOOKUP(9.99999999999999E+307,$I$2:I910)+1,"")</f>
        <v>716</v>
      </c>
      <c r="J911" s="30">
        <f>IF(AND(B911=J$1),LOOKUP(9.99999999999999E+307,$J$2:J910)+1,"")</f>
        <v>716</v>
      </c>
      <c r="K911" s="30">
        <f>IF(AND(B911=K$1),LOOKUP(9.99999999999999E+307,$K$2:K910)+1,"")</f>
        <v>716</v>
      </c>
      <c r="L911" s="30">
        <f>IF(AND(B911=L$1),LOOKUP(9.99999999999999E+307,$L$2:L910)+1,"")</f>
        <v>716</v>
      </c>
      <c r="M911" s="30">
        <f>IF(AND(B911=M$1),LOOKUP(9.99999999999999E+307,$M$2:M910)+1,"")</f>
        <v>716</v>
      </c>
      <c r="N911" s="30">
        <f>IF(AND($B911=N$1),LOOKUP(9.99999999999999E+307,$N$2:N910)+1,"")</f>
        <v>716</v>
      </c>
      <c r="O911" s="30">
        <f>IF(AND($B911=O$1),LOOKUP(9.99999999999999E+307,$O$2:O910)+1,"")</f>
        <v>716</v>
      </c>
      <c r="P911" s="30">
        <f>IF(AND($B911=P$1),LOOKUP(9.99999999999999E+307,$P$2:P910)+1,"")</f>
        <v>716</v>
      </c>
      <c r="Q911" s="30">
        <f>IF(AND($B911=Q$1),LOOKUP(9.99999999999999E+307,$Q$2:Q910)+1,"")</f>
        <v>716</v>
      </c>
      <c r="R911" s="30">
        <f>IF(AND($B911=R$1),LOOKUP(9.99999999999999E+307,$R$2:R910)+1,"")</f>
        <v>716</v>
      </c>
      <c r="S911" s="314"/>
      <c r="T911" s="274"/>
      <c r="U911" s="274"/>
      <c r="Z911" s="258" t="str">
        <f t="shared" si="101"/>
        <v/>
      </c>
      <c r="AA911" s="258" t="str">
        <f t="shared" si="102"/>
        <v/>
      </c>
      <c r="AB911" s="259">
        <f t="shared" si="96"/>
        <v>0</v>
      </c>
      <c r="AC911" s="259">
        <f t="shared" si="97"/>
        <v>1807</v>
      </c>
      <c r="AD911" s="260" t="str">
        <f t="shared" si="98"/>
        <v/>
      </c>
      <c r="AE911" s="253" t="str">
        <f t="shared" si="99"/>
        <v>-</v>
      </c>
    </row>
    <row r="912" spans="1:31" ht="20.100000000000001" customHeight="1" x14ac:dyDescent="0.5">
      <c r="A912" s="30">
        <v>910</v>
      </c>
      <c r="B912" s="238"/>
      <c r="C912" s="261"/>
      <c r="D912" s="262"/>
      <c r="E912" s="273"/>
      <c r="F912" s="273"/>
      <c r="G912" s="257" t="str">
        <f t="shared" si="100"/>
        <v/>
      </c>
      <c r="H912" s="30" t="str">
        <f>IF(AND(S912=H$1),LOOKUP(9.99999999999999E+307,$H$2:H911)+1,"")</f>
        <v/>
      </c>
      <c r="I912" s="30">
        <f>IF(AND(B912=I$1),LOOKUP(9.99999999999999E+307,$I$2:I911)+1,"")</f>
        <v>717</v>
      </c>
      <c r="J912" s="30">
        <f>IF(AND(B912=J$1),LOOKUP(9.99999999999999E+307,$J$2:J911)+1,"")</f>
        <v>717</v>
      </c>
      <c r="K912" s="30">
        <f>IF(AND(B912=K$1),LOOKUP(9.99999999999999E+307,$K$2:K911)+1,"")</f>
        <v>717</v>
      </c>
      <c r="L912" s="30">
        <f>IF(AND(B912=L$1),LOOKUP(9.99999999999999E+307,$L$2:L911)+1,"")</f>
        <v>717</v>
      </c>
      <c r="M912" s="30">
        <f>IF(AND(B912=M$1),LOOKUP(9.99999999999999E+307,$M$2:M911)+1,"")</f>
        <v>717</v>
      </c>
      <c r="N912" s="30">
        <f>IF(AND($B912=N$1),LOOKUP(9.99999999999999E+307,$N$2:N911)+1,"")</f>
        <v>717</v>
      </c>
      <c r="O912" s="30">
        <f>IF(AND($B912=O$1),LOOKUP(9.99999999999999E+307,$O$2:O911)+1,"")</f>
        <v>717</v>
      </c>
      <c r="P912" s="30">
        <f>IF(AND($B912=P$1),LOOKUP(9.99999999999999E+307,$P$2:P911)+1,"")</f>
        <v>717</v>
      </c>
      <c r="Q912" s="30">
        <f>IF(AND($B912=Q$1),LOOKUP(9.99999999999999E+307,$Q$2:Q911)+1,"")</f>
        <v>717</v>
      </c>
      <c r="R912" s="30">
        <f>IF(AND($B912=R$1),LOOKUP(9.99999999999999E+307,$R$2:R911)+1,"")</f>
        <v>717</v>
      </c>
      <c r="S912" s="314"/>
      <c r="T912" s="274"/>
      <c r="U912" s="274"/>
      <c r="Z912" s="258" t="str">
        <f t="shared" si="101"/>
        <v/>
      </c>
      <c r="AA912" s="258" t="str">
        <f t="shared" si="102"/>
        <v/>
      </c>
      <c r="AB912" s="259">
        <f t="shared" si="96"/>
        <v>0</v>
      </c>
      <c r="AC912" s="259">
        <f t="shared" si="97"/>
        <v>1807</v>
      </c>
      <c r="AD912" s="260" t="str">
        <f t="shared" si="98"/>
        <v/>
      </c>
      <c r="AE912" s="253" t="str">
        <f t="shared" si="99"/>
        <v>-</v>
      </c>
    </row>
    <row r="913" spans="1:31" ht="20.100000000000001" customHeight="1" x14ac:dyDescent="0.5">
      <c r="A913" s="30">
        <v>911</v>
      </c>
      <c r="B913" s="238"/>
      <c r="C913" s="300"/>
      <c r="D913" s="262"/>
      <c r="E913" s="263"/>
      <c r="F913" s="263"/>
      <c r="G913" s="257" t="str">
        <f t="shared" si="100"/>
        <v/>
      </c>
      <c r="H913" s="30" t="str">
        <f>IF(AND(S913=H$1),LOOKUP(9.99999999999999E+307,$H$2:H912)+1,"")</f>
        <v/>
      </c>
      <c r="I913" s="30">
        <f>IF(AND(B913=I$1),LOOKUP(9.99999999999999E+307,$I$2:I912)+1,"")</f>
        <v>718</v>
      </c>
      <c r="J913" s="30">
        <f>IF(AND(B913=J$1),LOOKUP(9.99999999999999E+307,$J$2:J912)+1,"")</f>
        <v>718</v>
      </c>
      <c r="K913" s="30">
        <f>IF(AND(B913=K$1),LOOKUP(9.99999999999999E+307,$K$2:K912)+1,"")</f>
        <v>718</v>
      </c>
      <c r="L913" s="30">
        <f>IF(AND(B913=L$1),LOOKUP(9.99999999999999E+307,$L$2:L912)+1,"")</f>
        <v>718</v>
      </c>
      <c r="M913" s="30">
        <f>IF(AND(B913=M$1),LOOKUP(9.99999999999999E+307,$M$2:M912)+1,"")</f>
        <v>718</v>
      </c>
      <c r="N913" s="30">
        <f>IF(AND($B913=N$1),LOOKUP(9.99999999999999E+307,$N$2:N912)+1,"")</f>
        <v>718</v>
      </c>
      <c r="O913" s="30">
        <f>IF(AND($B913=O$1),LOOKUP(9.99999999999999E+307,$O$2:O912)+1,"")</f>
        <v>718</v>
      </c>
      <c r="P913" s="30">
        <f>IF(AND($B913=P$1),LOOKUP(9.99999999999999E+307,$P$2:P912)+1,"")</f>
        <v>718</v>
      </c>
      <c r="Q913" s="30">
        <f>IF(AND($B913=Q$1),LOOKUP(9.99999999999999E+307,$Q$2:Q912)+1,"")</f>
        <v>718</v>
      </c>
      <c r="R913" s="30">
        <f>IF(AND($B913=R$1),LOOKUP(9.99999999999999E+307,$R$2:R912)+1,"")</f>
        <v>718</v>
      </c>
      <c r="S913" s="314"/>
      <c r="T913" s="274"/>
      <c r="U913" s="274"/>
      <c r="Z913" s="258" t="str">
        <f t="shared" si="101"/>
        <v/>
      </c>
      <c r="AA913" s="258" t="str">
        <f t="shared" si="102"/>
        <v/>
      </c>
      <c r="AB913" s="259">
        <f t="shared" si="96"/>
        <v>0</v>
      </c>
      <c r="AC913" s="259">
        <f t="shared" si="97"/>
        <v>1807</v>
      </c>
      <c r="AD913" s="260" t="str">
        <f t="shared" si="98"/>
        <v/>
      </c>
      <c r="AE913" s="253" t="str">
        <f t="shared" si="99"/>
        <v>-</v>
      </c>
    </row>
    <row r="914" spans="1:31" ht="20.100000000000001" customHeight="1" x14ac:dyDescent="0.5">
      <c r="A914" s="30">
        <v>912</v>
      </c>
      <c r="B914" s="238"/>
      <c r="C914" s="302"/>
      <c r="D914" s="262"/>
      <c r="E914" s="263"/>
      <c r="F914" s="263"/>
      <c r="G914" s="257" t="str">
        <f t="shared" si="100"/>
        <v/>
      </c>
      <c r="H914" s="30" t="str">
        <f>IF(AND(S914=H$1),LOOKUP(9.99999999999999E+307,$H$2:H913)+1,"")</f>
        <v/>
      </c>
      <c r="I914" s="30">
        <f>IF(AND(B914=I$1),LOOKUP(9.99999999999999E+307,$I$2:I913)+1,"")</f>
        <v>719</v>
      </c>
      <c r="J914" s="30">
        <f>IF(AND(B914=J$1),LOOKUP(9.99999999999999E+307,$J$2:J913)+1,"")</f>
        <v>719</v>
      </c>
      <c r="K914" s="30">
        <f>IF(AND(B914=K$1),LOOKUP(9.99999999999999E+307,$K$2:K913)+1,"")</f>
        <v>719</v>
      </c>
      <c r="L914" s="30">
        <f>IF(AND(B914=L$1),LOOKUP(9.99999999999999E+307,$L$2:L913)+1,"")</f>
        <v>719</v>
      </c>
      <c r="M914" s="30">
        <f>IF(AND(B914=M$1),LOOKUP(9.99999999999999E+307,$M$2:M913)+1,"")</f>
        <v>719</v>
      </c>
      <c r="N914" s="30">
        <f>IF(AND($B914=N$1),LOOKUP(9.99999999999999E+307,$N$2:N913)+1,"")</f>
        <v>719</v>
      </c>
      <c r="O914" s="30">
        <f>IF(AND($B914=O$1),LOOKUP(9.99999999999999E+307,$O$2:O913)+1,"")</f>
        <v>719</v>
      </c>
      <c r="P914" s="30">
        <f>IF(AND($B914=P$1),LOOKUP(9.99999999999999E+307,$P$2:P913)+1,"")</f>
        <v>719</v>
      </c>
      <c r="Q914" s="30">
        <f>IF(AND($B914=Q$1),LOOKUP(9.99999999999999E+307,$Q$2:Q913)+1,"")</f>
        <v>719</v>
      </c>
      <c r="R914" s="30">
        <f>IF(AND($B914=R$1),LOOKUP(9.99999999999999E+307,$R$2:R913)+1,"")</f>
        <v>719</v>
      </c>
      <c r="S914" s="314"/>
      <c r="T914" s="274"/>
      <c r="U914" s="274"/>
      <c r="Z914" s="258" t="str">
        <f t="shared" si="101"/>
        <v/>
      </c>
      <c r="AA914" s="258" t="str">
        <f t="shared" si="102"/>
        <v/>
      </c>
      <c r="AB914" s="259">
        <f t="shared" si="96"/>
        <v>0</v>
      </c>
      <c r="AC914" s="259">
        <f t="shared" si="97"/>
        <v>1807</v>
      </c>
      <c r="AD914" s="260" t="str">
        <f t="shared" si="98"/>
        <v/>
      </c>
      <c r="AE914" s="253" t="str">
        <f t="shared" si="99"/>
        <v>-</v>
      </c>
    </row>
    <row r="915" spans="1:31" ht="20.100000000000001" customHeight="1" x14ac:dyDescent="0.5">
      <c r="A915" s="30">
        <v>913</v>
      </c>
      <c r="B915" s="238"/>
      <c r="C915" s="300"/>
      <c r="D915" s="262"/>
      <c r="E915" s="263"/>
      <c r="F915" s="263"/>
      <c r="G915" s="257" t="str">
        <f t="shared" si="100"/>
        <v/>
      </c>
      <c r="H915" s="30" t="str">
        <f>IF(AND(S915=H$1),LOOKUP(9.99999999999999E+307,$H$2:H914)+1,"")</f>
        <v/>
      </c>
      <c r="I915" s="30">
        <f>IF(AND(B915=I$1),LOOKUP(9.99999999999999E+307,$I$2:I914)+1,"")</f>
        <v>720</v>
      </c>
      <c r="J915" s="30">
        <f>IF(AND(B915=J$1),LOOKUP(9.99999999999999E+307,$J$2:J914)+1,"")</f>
        <v>720</v>
      </c>
      <c r="K915" s="30">
        <f>IF(AND(B915=K$1),LOOKUP(9.99999999999999E+307,$K$2:K914)+1,"")</f>
        <v>720</v>
      </c>
      <c r="L915" s="30">
        <f>IF(AND(B915=L$1),LOOKUP(9.99999999999999E+307,$L$2:L914)+1,"")</f>
        <v>720</v>
      </c>
      <c r="M915" s="30">
        <f>IF(AND(B915=M$1),LOOKUP(9.99999999999999E+307,$M$2:M914)+1,"")</f>
        <v>720</v>
      </c>
      <c r="N915" s="30">
        <f>IF(AND($B915=N$1),LOOKUP(9.99999999999999E+307,$N$2:N914)+1,"")</f>
        <v>720</v>
      </c>
      <c r="O915" s="30">
        <f>IF(AND($B915=O$1),LOOKUP(9.99999999999999E+307,$O$2:O914)+1,"")</f>
        <v>720</v>
      </c>
      <c r="P915" s="30">
        <f>IF(AND($B915=P$1),LOOKUP(9.99999999999999E+307,$P$2:P914)+1,"")</f>
        <v>720</v>
      </c>
      <c r="Q915" s="30">
        <f>IF(AND($B915=Q$1),LOOKUP(9.99999999999999E+307,$Q$2:Q914)+1,"")</f>
        <v>720</v>
      </c>
      <c r="R915" s="30">
        <f>IF(AND($B915=R$1),LOOKUP(9.99999999999999E+307,$R$2:R914)+1,"")</f>
        <v>720</v>
      </c>
      <c r="S915" s="314"/>
      <c r="T915" s="274"/>
      <c r="U915" s="274"/>
      <c r="Z915" s="258" t="str">
        <f t="shared" si="101"/>
        <v/>
      </c>
      <c r="AA915" s="258" t="str">
        <f t="shared" si="102"/>
        <v/>
      </c>
      <c r="AB915" s="259">
        <f t="shared" si="96"/>
        <v>0</v>
      </c>
      <c r="AC915" s="259">
        <f t="shared" si="97"/>
        <v>1807</v>
      </c>
      <c r="AD915" s="260" t="str">
        <f t="shared" si="98"/>
        <v/>
      </c>
      <c r="AE915" s="253" t="str">
        <f t="shared" si="99"/>
        <v>-</v>
      </c>
    </row>
    <row r="916" spans="1:31" ht="20.100000000000001" customHeight="1" x14ac:dyDescent="0.5">
      <c r="A916" s="30">
        <v>914</v>
      </c>
      <c r="B916" s="238"/>
      <c r="C916" s="261"/>
      <c r="D916" s="262"/>
      <c r="E916" s="273"/>
      <c r="F916" s="273"/>
      <c r="G916" s="257" t="str">
        <f t="shared" si="100"/>
        <v/>
      </c>
      <c r="H916" s="30" t="str">
        <f>IF(AND(S916=H$1),LOOKUP(9.99999999999999E+307,$H$2:H915)+1,"")</f>
        <v/>
      </c>
      <c r="I916" s="30">
        <f>IF(AND(B916=I$1),LOOKUP(9.99999999999999E+307,$I$2:I915)+1,"")</f>
        <v>721</v>
      </c>
      <c r="J916" s="30">
        <f>IF(AND(B916=J$1),LOOKUP(9.99999999999999E+307,$J$2:J915)+1,"")</f>
        <v>721</v>
      </c>
      <c r="K916" s="30">
        <f>IF(AND(B916=K$1),LOOKUP(9.99999999999999E+307,$K$2:K915)+1,"")</f>
        <v>721</v>
      </c>
      <c r="L916" s="30">
        <f>IF(AND(B916=L$1),LOOKUP(9.99999999999999E+307,$L$2:L915)+1,"")</f>
        <v>721</v>
      </c>
      <c r="M916" s="30">
        <f>IF(AND(B916=M$1),LOOKUP(9.99999999999999E+307,$M$2:M915)+1,"")</f>
        <v>721</v>
      </c>
      <c r="N916" s="30">
        <f>IF(AND($B916=N$1),LOOKUP(9.99999999999999E+307,$N$2:N915)+1,"")</f>
        <v>721</v>
      </c>
      <c r="O916" s="30">
        <f>IF(AND($B916=O$1),LOOKUP(9.99999999999999E+307,$O$2:O915)+1,"")</f>
        <v>721</v>
      </c>
      <c r="P916" s="30">
        <f>IF(AND($B916=P$1),LOOKUP(9.99999999999999E+307,$P$2:P915)+1,"")</f>
        <v>721</v>
      </c>
      <c r="Q916" s="30">
        <f>IF(AND($B916=Q$1),LOOKUP(9.99999999999999E+307,$Q$2:Q915)+1,"")</f>
        <v>721</v>
      </c>
      <c r="R916" s="30">
        <f>IF(AND($B916=R$1),LOOKUP(9.99999999999999E+307,$R$2:R915)+1,"")</f>
        <v>721</v>
      </c>
      <c r="S916" s="314"/>
      <c r="T916" s="274"/>
      <c r="U916" s="274"/>
      <c r="Z916" s="258" t="str">
        <f t="shared" si="101"/>
        <v/>
      </c>
      <c r="AA916" s="258" t="str">
        <f t="shared" si="102"/>
        <v/>
      </c>
      <c r="AB916" s="259">
        <f t="shared" si="96"/>
        <v>0</v>
      </c>
      <c r="AC916" s="259">
        <f t="shared" si="97"/>
        <v>1807</v>
      </c>
      <c r="AD916" s="260" t="str">
        <f t="shared" si="98"/>
        <v/>
      </c>
      <c r="AE916" s="253" t="str">
        <f t="shared" si="99"/>
        <v>-</v>
      </c>
    </row>
    <row r="917" spans="1:31" ht="20.100000000000001" customHeight="1" x14ac:dyDescent="0.5">
      <c r="A917" s="30">
        <v>915</v>
      </c>
      <c r="B917" s="238"/>
      <c r="C917" s="300"/>
      <c r="D917" s="262"/>
      <c r="E917" s="263"/>
      <c r="F917" s="263"/>
      <c r="G917" s="257" t="str">
        <f t="shared" si="100"/>
        <v/>
      </c>
      <c r="H917" s="30" t="str">
        <f>IF(AND(S917=H$1),LOOKUP(9.99999999999999E+307,$H$2:H916)+1,"")</f>
        <v/>
      </c>
      <c r="I917" s="30">
        <f>IF(AND(B917=I$1),LOOKUP(9.99999999999999E+307,$I$2:I916)+1,"")</f>
        <v>722</v>
      </c>
      <c r="J917" s="30">
        <f>IF(AND(B917=J$1),LOOKUP(9.99999999999999E+307,$J$2:J916)+1,"")</f>
        <v>722</v>
      </c>
      <c r="K917" s="30">
        <f>IF(AND(B917=K$1),LOOKUP(9.99999999999999E+307,$K$2:K916)+1,"")</f>
        <v>722</v>
      </c>
      <c r="L917" s="30">
        <f>IF(AND(B917=L$1),LOOKUP(9.99999999999999E+307,$L$2:L916)+1,"")</f>
        <v>722</v>
      </c>
      <c r="M917" s="30">
        <f>IF(AND(B917=M$1),LOOKUP(9.99999999999999E+307,$M$2:M916)+1,"")</f>
        <v>722</v>
      </c>
      <c r="N917" s="30">
        <f>IF(AND($B917=N$1),LOOKUP(9.99999999999999E+307,$N$2:N916)+1,"")</f>
        <v>722</v>
      </c>
      <c r="O917" s="30">
        <f>IF(AND($B917=O$1),LOOKUP(9.99999999999999E+307,$O$2:O916)+1,"")</f>
        <v>722</v>
      </c>
      <c r="P917" s="30">
        <f>IF(AND($B917=P$1),LOOKUP(9.99999999999999E+307,$P$2:P916)+1,"")</f>
        <v>722</v>
      </c>
      <c r="Q917" s="30">
        <f>IF(AND($B917=Q$1),LOOKUP(9.99999999999999E+307,$Q$2:Q916)+1,"")</f>
        <v>722</v>
      </c>
      <c r="R917" s="30">
        <f>IF(AND($B917=R$1),LOOKUP(9.99999999999999E+307,$R$2:R916)+1,"")</f>
        <v>722</v>
      </c>
      <c r="S917" s="314"/>
      <c r="T917" s="274"/>
      <c r="U917" s="274"/>
      <c r="Z917" s="258" t="str">
        <f t="shared" si="101"/>
        <v/>
      </c>
      <c r="AA917" s="258" t="str">
        <f t="shared" si="102"/>
        <v/>
      </c>
      <c r="AB917" s="259">
        <f t="shared" si="96"/>
        <v>0</v>
      </c>
      <c r="AC917" s="259">
        <f t="shared" si="97"/>
        <v>1807</v>
      </c>
      <c r="AD917" s="260" t="str">
        <f t="shared" si="98"/>
        <v/>
      </c>
      <c r="AE917" s="253" t="str">
        <f t="shared" si="99"/>
        <v>-</v>
      </c>
    </row>
    <row r="918" spans="1:31" ht="20.100000000000001" customHeight="1" x14ac:dyDescent="0.5">
      <c r="A918" s="30">
        <v>916</v>
      </c>
      <c r="B918" s="238"/>
      <c r="C918" s="300"/>
      <c r="D918" s="262"/>
      <c r="E918" s="263"/>
      <c r="F918" s="263"/>
      <c r="G918" s="257" t="str">
        <f t="shared" si="100"/>
        <v/>
      </c>
      <c r="H918" s="30" t="str">
        <f>IF(AND(S918=H$1),LOOKUP(9.99999999999999E+307,$H$2:H917)+1,"")</f>
        <v/>
      </c>
      <c r="I918" s="30">
        <f>IF(AND(B918=I$1),LOOKUP(9.99999999999999E+307,$I$2:I917)+1,"")</f>
        <v>723</v>
      </c>
      <c r="J918" s="30">
        <f>IF(AND(B918=J$1),LOOKUP(9.99999999999999E+307,$J$2:J917)+1,"")</f>
        <v>723</v>
      </c>
      <c r="K918" s="30">
        <f>IF(AND(B918=K$1),LOOKUP(9.99999999999999E+307,$K$2:K917)+1,"")</f>
        <v>723</v>
      </c>
      <c r="L918" s="30">
        <f>IF(AND(B918=L$1),LOOKUP(9.99999999999999E+307,$L$2:L917)+1,"")</f>
        <v>723</v>
      </c>
      <c r="M918" s="30">
        <f>IF(AND(B918=M$1),LOOKUP(9.99999999999999E+307,$M$2:M917)+1,"")</f>
        <v>723</v>
      </c>
      <c r="N918" s="30">
        <f>IF(AND($B918=N$1),LOOKUP(9.99999999999999E+307,$N$2:N917)+1,"")</f>
        <v>723</v>
      </c>
      <c r="O918" s="30">
        <f>IF(AND($B918=O$1),LOOKUP(9.99999999999999E+307,$O$2:O917)+1,"")</f>
        <v>723</v>
      </c>
      <c r="P918" s="30">
        <f>IF(AND($B918=P$1),LOOKUP(9.99999999999999E+307,$P$2:P917)+1,"")</f>
        <v>723</v>
      </c>
      <c r="Q918" s="30">
        <f>IF(AND($B918=Q$1),LOOKUP(9.99999999999999E+307,$Q$2:Q917)+1,"")</f>
        <v>723</v>
      </c>
      <c r="R918" s="30">
        <f>IF(AND($B918=R$1),LOOKUP(9.99999999999999E+307,$R$2:R917)+1,"")</f>
        <v>723</v>
      </c>
      <c r="S918" s="314"/>
      <c r="T918" s="274"/>
      <c r="U918" s="274"/>
      <c r="Z918" s="258" t="str">
        <f t="shared" si="101"/>
        <v/>
      </c>
      <c r="AA918" s="258" t="str">
        <f t="shared" si="102"/>
        <v/>
      </c>
      <c r="AB918" s="259">
        <f t="shared" si="96"/>
        <v>0</v>
      </c>
      <c r="AC918" s="259">
        <f t="shared" si="97"/>
        <v>1807</v>
      </c>
      <c r="AD918" s="260" t="str">
        <f t="shared" si="98"/>
        <v/>
      </c>
      <c r="AE918" s="253" t="str">
        <f t="shared" si="99"/>
        <v>-</v>
      </c>
    </row>
    <row r="919" spans="1:31" ht="20.100000000000001" customHeight="1" x14ac:dyDescent="0.5">
      <c r="A919" s="30">
        <v>917</v>
      </c>
      <c r="B919" s="238"/>
      <c r="C919" s="302"/>
      <c r="D919" s="262"/>
      <c r="E919" s="263"/>
      <c r="F919" s="263"/>
      <c r="G919" s="257" t="str">
        <f t="shared" si="100"/>
        <v/>
      </c>
      <c r="H919" s="30" t="str">
        <f>IF(AND(S919=H$1),LOOKUP(9.99999999999999E+307,$H$2:H918)+1,"")</f>
        <v/>
      </c>
      <c r="I919" s="30">
        <f>IF(AND(B919=I$1),LOOKUP(9.99999999999999E+307,$I$2:I918)+1,"")</f>
        <v>724</v>
      </c>
      <c r="J919" s="30">
        <f>IF(AND(B919=J$1),LOOKUP(9.99999999999999E+307,$J$2:J918)+1,"")</f>
        <v>724</v>
      </c>
      <c r="K919" s="30">
        <f>IF(AND(B919=K$1),LOOKUP(9.99999999999999E+307,$K$2:K918)+1,"")</f>
        <v>724</v>
      </c>
      <c r="L919" s="30">
        <f>IF(AND(B919=L$1),LOOKUP(9.99999999999999E+307,$L$2:L918)+1,"")</f>
        <v>724</v>
      </c>
      <c r="M919" s="30">
        <f>IF(AND(B919=M$1),LOOKUP(9.99999999999999E+307,$M$2:M918)+1,"")</f>
        <v>724</v>
      </c>
      <c r="N919" s="30">
        <f>IF(AND($B919=N$1),LOOKUP(9.99999999999999E+307,$N$2:N918)+1,"")</f>
        <v>724</v>
      </c>
      <c r="O919" s="30">
        <f>IF(AND($B919=O$1),LOOKUP(9.99999999999999E+307,$O$2:O918)+1,"")</f>
        <v>724</v>
      </c>
      <c r="P919" s="30">
        <f>IF(AND($B919=P$1),LOOKUP(9.99999999999999E+307,$P$2:P918)+1,"")</f>
        <v>724</v>
      </c>
      <c r="Q919" s="30">
        <f>IF(AND($B919=Q$1),LOOKUP(9.99999999999999E+307,$Q$2:Q918)+1,"")</f>
        <v>724</v>
      </c>
      <c r="R919" s="30">
        <f>IF(AND($B919=R$1),LOOKUP(9.99999999999999E+307,$R$2:R918)+1,"")</f>
        <v>724</v>
      </c>
      <c r="S919" s="314"/>
      <c r="T919" s="274"/>
      <c r="U919" s="274"/>
      <c r="Z919" s="258" t="str">
        <f t="shared" si="101"/>
        <v/>
      </c>
      <c r="AA919" s="258" t="str">
        <f t="shared" si="102"/>
        <v/>
      </c>
      <c r="AB919" s="259">
        <f t="shared" si="96"/>
        <v>0</v>
      </c>
      <c r="AC919" s="259">
        <f t="shared" si="97"/>
        <v>1807</v>
      </c>
      <c r="AD919" s="260" t="str">
        <f t="shared" si="98"/>
        <v/>
      </c>
      <c r="AE919" s="253" t="str">
        <f t="shared" si="99"/>
        <v>-</v>
      </c>
    </row>
    <row r="920" spans="1:31" ht="20.100000000000001" customHeight="1" x14ac:dyDescent="0.5">
      <c r="A920" s="30">
        <v>918</v>
      </c>
      <c r="B920" s="238"/>
      <c r="C920" s="261"/>
      <c r="D920" s="262"/>
      <c r="E920" s="273"/>
      <c r="F920" s="273"/>
      <c r="G920" s="257" t="str">
        <f t="shared" si="100"/>
        <v/>
      </c>
      <c r="H920" s="30" t="str">
        <f>IF(AND(S920=H$1),LOOKUP(9.99999999999999E+307,$H$2:H919)+1,"")</f>
        <v/>
      </c>
      <c r="I920" s="30">
        <f>IF(AND(B920=I$1),LOOKUP(9.99999999999999E+307,$I$2:I919)+1,"")</f>
        <v>725</v>
      </c>
      <c r="J920" s="30">
        <f>IF(AND(B920=J$1),LOOKUP(9.99999999999999E+307,$J$2:J919)+1,"")</f>
        <v>725</v>
      </c>
      <c r="K920" s="30">
        <f>IF(AND(B920=K$1),LOOKUP(9.99999999999999E+307,$K$2:K919)+1,"")</f>
        <v>725</v>
      </c>
      <c r="L920" s="30">
        <f>IF(AND(B920=L$1),LOOKUP(9.99999999999999E+307,$L$2:L919)+1,"")</f>
        <v>725</v>
      </c>
      <c r="M920" s="30">
        <f>IF(AND(B920=M$1),LOOKUP(9.99999999999999E+307,$M$2:M919)+1,"")</f>
        <v>725</v>
      </c>
      <c r="N920" s="30">
        <f>IF(AND($B920=N$1),LOOKUP(9.99999999999999E+307,$N$2:N919)+1,"")</f>
        <v>725</v>
      </c>
      <c r="O920" s="30">
        <f>IF(AND($B920=O$1),LOOKUP(9.99999999999999E+307,$O$2:O919)+1,"")</f>
        <v>725</v>
      </c>
      <c r="P920" s="30">
        <f>IF(AND($B920=P$1),LOOKUP(9.99999999999999E+307,$P$2:P919)+1,"")</f>
        <v>725</v>
      </c>
      <c r="Q920" s="30">
        <f>IF(AND($B920=Q$1),LOOKUP(9.99999999999999E+307,$Q$2:Q919)+1,"")</f>
        <v>725</v>
      </c>
      <c r="R920" s="30">
        <f>IF(AND($B920=R$1),LOOKUP(9.99999999999999E+307,$R$2:R919)+1,"")</f>
        <v>725</v>
      </c>
      <c r="S920" s="314"/>
      <c r="T920" s="274"/>
      <c r="U920" s="274"/>
      <c r="Z920" s="258" t="str">
        <f t="shared" si="101"/>
        <v/>
      </c>
      <c r="AA920" s="258" t="str">
        <f t="shared" si="102"/>
        <v/>
      </c>
      <c r="AB920" s="259">
        <f t="shared" si="96"/>
        <v>0</v>
      </c>
      <c r="AC920" s="259">
        <f t="shared" si="97"/>
        <v>1807</v>
      </c>
      <c r="AD920" s="260" t="str">
        <f t="shared" si="98"/>
        <v/>
      </c>
      <c r="AE920" s="253" t="str">
        <f t="shared" si="99"/>
        <v>-</v>
      </c>
    </row>
    <row r="921" spans="1:31" ht="20.100000000000001" customHeight="1" x14ac:dyDescent="0.5">
      <c r="A921" s="30">
        <v>919</v>
      </c>
      <c r="B921" s="238"/>
      <c r="C921" s="301"/>
      <c r="D921" s="262"/>
      <c r="E921" s="263"/>
      <c r="F921" s="263"/>
      <c r="G921" s="257" t="str">
        <f t="shared" si="100"/>
        <v/>
      </c>
      <c r="H921" s="30" t="str">
        <f>IF(AND(S921=H$1),LOOKUP(9.99999999999999E+307,$H$2:H920)+1,"")</f>
        <v/>
      </c>
      <c r="I921" s="30">
        <f>IF(AND(B921=I$1),LOOKUP(9.99999999999999E+307,$I$2:I920)+1,"")</f>
        <v>726</v>
      </c>
      <c r="J921" s="30">
        <f>IF(AND(B921=J$1),LOOKUP(9.99999999999999E+307,$J$2:J920)+1,"")</f>
        <v>726</v>
      </c>
      <c r="K921" s="30">
        <f>IF(AND(B921=K$1),LOOKUP(9.99999999999999E+307,$K$2:K920)+1,"")</f>
        <v>726</v>
      </c>
      <c r="L921" s="30">
        <f>IF(AND(B921=L$1),LOOKUP(9.99999999999999E+307,$L$2:L920)+1,"")</f>
        <v>726</v>
      </c>
      <c r="M921" s="30">
        <f>IF(AND(B921=M$1),LOOKUP(9.99999999999999E+307,$M$2:M920)+1,"")</f>
        <v>726</v>
      </c>
      <c r="N921" s="30">
        <f>IF(AND($B921=N$1),LOOKUP(9.99999999999999E+307,$N$2:N920)+1,"")</f>
        <v>726</v>
      </c>
      <c r="O921" s="30">
        <f>IF(AND($B921=O$1),LOOKUP(9.99999999999999E+307,$O$2:O920)+1,"")</f>
        <v>726</v>
      </c>
      <c r="P921" s="30">
        <f>IF(AND($B921=P$1),LOOKUP(9.99999999999999E+307,$P$2:P920)+1,"")</f>
        <v>726</v>
      </c>
      <c r="Q921" s="30">
        <f>IF(AND($B921=Q$1),LOOKUP(9.99999999999999E+307,$Q$2:Q920)+1,"")</f>
        <v>726</v>
      </c>
      <c r="R921" s="30">
        <f>IF(AND($B921=R$1),LOOKUP(9.99999999999999E+307,$R$2:R920)+1,"")</f>
        <v>726</v>
      </c>
      <c r="S921" s="314"/>
      <c r="T921" s="274"/>
      <c r="U921" s="274"/>
      <c r="Z921" s="258" t="str">
        <f t="shared" si="101"/>
        <v/>
      </c>
      <c r="AA921" s="258" t="str">
        <f t="shared" si="102"/>
        <v/>
      </c>
      <c r="AB921" s="259">
        <f t="shared" si="96"/>
        <v>0</v>
      </c>
      <c r="AC921" s="259">
        <f t="shared" si="97"/>
        <v>1807</v>
      </c>
      <c r="AD921" s="260" t="str">
        <f t="shared" si="98"/>
        <v/>
      </c>
      <c r="AE921" s="253" t="str">
        <f t="shared" si="99"/>
        <v>-</v>
      </c>
    </row>
    <row r="922" spans="1:31" ht="20.100000000000001" customHeight="1" x14ac:dyDescent="0.5">
      <c r="A922" s="30">
        <v>920</v>
      </c>
      <c r="B922" s="238"/>
      <c r="C922" s="261"/>
      <c r="D922" s="262"/>
      <c r="E922" s="273"/>
      <c r="F922" s="273"/>
      <c r="G922" s="257" t="str">
        <f t="shared" si="100"/>
        <v/>
      </c>
      <c r="H922" s="30" t="str">
        <f>IF(AND(S922=H$1),LOOKUP(9.99999999999999E+307,$H$2:H921)+1,"")</f>
        <v/>
      </c>
      <c r="I922" s="30">
        <f>IF(AND(B922=I$1),LOOKUP(9.99999999999999E+307,$I$2:I921)+1,"")</f>
        <v>727</v>
      </c>
      <c r="J922" s="30">
        <f>IF(AND(B922=J$1),LOOKUP(9.99999999999999E+307,$J$2:J921)+1,"")</f>
        <v>727</v>
      </c>
      <c r="K922" s="30">
        <f>IF(AND(B922=K$1),LOOKUP(9.99999999999999E+307,$K$2:K921)+1,"")</f>
        <v>727</v>
      </c>
      <c r="L922" s="30">
        <f>IF(AND(B922=L$1),LOOKUP(9.99999999999999E+307,$L$2:L921)+1,"")</f>
        <v>727</v>
      </c>
      <c r="M922" s="30">
        <f>IF(AND(B922=M$1),LOOKUP(9.99999999999999E+307,$M$2:M921)+1,"")</f>
        <v>727</v>
      </c>
      <c r="N922" s="30">
        <f>IF(AND($B922=N$1),LOOKUP(9.99999999999999E+307,$N$2:N921)+1,"")</f>
        <v>727</v>
      </c>
      <c r="O922" s="30">
        <f>IF(AND($B922=O$1),LOOKUP(9.99999999999999E+307,$O$2:O921)+1,"")</f>
        <v>727</v>
      </c>
      <c r="P922" s="30">
        <f>IF(AND($B922=P$1),LOOKUP(9.99999999999999E+307,$P$2:P921)+1,"")</f>
        <v>727</v>
      </c>
      <c r="Q922" s="30">
        <f>IF(AND($B922=Q$1),LOOKUP(9.99999999999999E+307,$Q$2:Q921)+1,"")</f>
        <v>727</v>
      </c>
      <c r="R922" s="30">
        <f>IF(AND($B922=R$1),LOOKUP(9.99999999999999E+307,$R$2:R921)+1,"")</f>
        <v>727</v>
      </c>
      <c r="S922" s="314"/>
      <c r="T922" s="274"/>
      <c r="U922" s="274"/>
      <c r="Z922" s="258" t="str">
        <f t="shared" si="101"/>
        <v/>
      </c>
      <c r="AA922" s="258" t="str">
        <f t="shared" si="102"/>
        <v/>
      </c>
      <c r="AB922" s="259">
        <f t="shared" si="96"/>
        <v>0</v>
      </c>
      <c r="AC922" s="259">
        <f t="shared" si="97"/>
        <v>1807</v>
      </c>
      <c r="AD922" s="260" t="str">
        <f t="shared" si="98"/>
        <v/>
      </c>
      <c r="AE922" s="253" t="str">
        <f t="shared" si="99"/>
        <v>-</v>
      </c>
    </row>
    <row r="923" spans="1:31" ht="20.100000000000001" customHeight="1" x14ac:dyDescent="0.5">
      <c r="A923" s="30">
        <v>921</v>
      </c>
      <c r="B923" s="238"/>
      <c r="C923" s="301"/>
      <c r="D923" s="262"/>
      <c r="E923" s="263"/>
      <c r="F923" s="263"/>
      <c r="G923" s="257" t="str">
        <f t="shared" si="100"/>
        <v/>
      </c>
      <c r="H923" s="30" t="str">
        <f>IF(AND(S923=H$1),LOOKUP(9.99999999999999E+307,$H$2:H922)+1,"")</f>
        <v/>
      </c>
      <c r="I923" s="30">
        <f>IF(AND(B923=I$1),LOOKUP(9.99999999999999E+307,$I$2:I922)+1,"")</f>
        <v>728</v>
      </c>
      <c r="J923" s="30">
        <f>IF(AND(B923=J$1),LOOKUP(9.99999999999999E+307,$J$2:J922)+1,"")</f>
        <v>728</v>
      </c>
      <c r="K923" s="30">
        <f>IF(AND(B923=K$1),LOOKUP(9.99999999999999E+307,$K$2:K922)+1,"")</f>
        <v>728</v>
      </c>
      <c r="L923" s="30">
        <f>IF(AND(B923=L$1),LOOKUP(9.99999999999999E+307,$L$2:L922)+1,"")</f>
        <v>728</v>
      </c>
      <c r="M923" s="30">
        <f>IF(AND(B923=M$1),LOOKUP(9.99999999999999E+307,$M$2:M922)+1,"")</f>
        <v>728</v>
      </c>
      <c r="N923" s="30">
        <f>IF(AND($B923=N$1),LOOKUP(9.99999999999999E+307,$N$2:N922)+1,"")</f>
        <v>728</v>
      </c>
      <c r="O923" s="30">
        <f>IF(AND($B923=O$1),LOOKUP(9.99999999999999E+307,$O$2:O922)+1,"")</f>
        <v>728</v>
      </c>
      <c r="P923" s="30">
        <f>IF(AND($B923=P$1),LOOKUP(9.99999999999999E+307,$P$2:P922)+1,"")</f>
        <v>728</v>
      </c>
      <c r="Q923" s="30">
        <f>IF(AND($B923=Q$1),LOOKUP(9.99999999999999E+307,$Q$2:Q922)+1,"")</f>
        <v>728</v>
      </c>
      <c r="R923" s="30">
        <f>IF(AND($B923=R$1),LOOKUP(9.99999999999999E+307,$R$2:R922)+1,"")</f>
        <v>728</v>
      </c>
      <c r="S923" s="314"/>
      <c r="T923" s="274"/>
      <c r="U923" s="274"/>
      <c r="Z923" s="258" t="str">
        <f t="shared" si="101"/>
        <v/>
      </c>
      <c r="AA923" s="258" t="str">
        <f t="shared" si="102"/>
        <v/>
      </c>
      <c r="AB923" s="259">
        <f t="shared" si="96"/>
        <v>0</v>
      </c>
      <c r="AC923" s="259">
        <f t="shared" si="97"/>
        <v>1807</v>
      </c>
      <c r="AD923" s="260" t="str">
        <f t="shared" si="98"/>
        <v/>
      </c>
      <c r="AE923" s="253" t="str">
        <f t="shared" si="99"/>
        <v>-</v>
      </c>
    </row>
    <row r="924" spans="1:31" ht="20.100000000000001" customHeight="1" x14ac:dyDescent="0.5">
      <c r="A924" s="30">
        <v>922</v>
      </c>
      <c r="B924" s="238"/>
      <c r="C924" s="261"/>
      <c r="D924" s="262"/>
      <c r="E924" s="273"/>
      <c r="F924" s="273"/>
      <c r="G924" s="257" t="str">
        <f t="shared" si="100"/>
        <v/>
      </c>
      <c r="H924" s="30" t="str">
        <f>IF(AND(S924=H$1),LOOKUP(9.99999999999999E+307,$H$2:H923)+1,"")</f>
        <v/>
      </c>
      <c r="I924" s="30">
        <f>IF(AND(B924=I$1),LOOKUP(9.99999999999999E+307,$I$2:I923)+1,"")</f>
        <v>729</v>
      </c>
      <c r="J924" s="30">
        <f>IF(AND(B924=J$1),LOOKUP(9.99999999999999E+307,$J$2:J923)+1,"")</f>
        <v>729</v>
      </c>
      <c r="K924" s="30">
        <f>IF(AND(B924=K$1),LOOKUP(9.99999999999999E+307,$K$2:K923)+1,"")</f>
        <v>729</v>
      </c>
      <c r="L924" s="30">
        <f>IF(AND(B924=L$1),LOOKUP(9.99999999999999E+307,$L$2:L923)+1,"")</f>
        <v>729</v>
      </c>
      <c r="M924" s="30">
        <f>IF(AND(B924=M$1),LOOKUP(9.99999999999999E+307,$M$2:M923)+1,"")</f>
        <v>729</v>
      </c>
      <c r="N924" s="30">
        <f>IF(AND($B924=N$1),LOOKUP(9.99999999999999E+307,$N$2:N923)+1,"")</f>
        <v>729</v>
      </c>
      <c r="O924" s="30">
        <f>IF(AND($B924=O$1),LOOKUP(9.99999999999999E+307,$O$2:O923)+1,"")</f>
        <v>729</v>
      </c>
      <c r="P924" s="30">
        <f>IF(AND($B924=P$1),LOOKUP(9.99999999999999E+307,$P$2:P923)+1,"")</f>
        <v>729</v>
      </c>
      <c r="Q924" s="30">
        <f>IF(AND($B924=Q$1),LOOKUP(9.99999999999999E+307,$Q$2:Q923)+1,"")</f>
        <v>729</v>
      </c>
      <c r="R924" s="30">
        <f>IF(AND($B924=R$1),LOOKUP(9.99999999999999E+307,$R$2:R923)+1,"")</f>
        <v>729</v>
      </c>
      <c r="S924" s="314"/>
      <c r="T924" s="274"/>
      <c r="U924" s="274"/>
      <c r="Z924" s="258" t="str">
        <f t="shared" si="101"/>
        <v/>
      </c>
      <c r="AA924" s="258" t="str">
        <f t="shared" si="102"/>
        <v/>
      </c>
      <c r="AB924" s="259">
        <f t="shared" si="96"/>
        <v>0</v>
      </c>
      <c r="AC924" s="259">
        <f t="shared" si="97"/>
        <v>1807</v>
      </c>
      <c r="AD924" s="260" t="str">
        <f t="shared" si="98"/>
        <v/>
      </c>
      <c r="AE924" s="253" t="str">
        <f t="shared" si="99"/>
        <v>-</v>
      </c>
    </row>
    <row r="925" spans="1:31" ht="20.100000000000001" customHeight="1" x14ac:dyDescent="0.5">
      <c r="A925" s="30">
        <v>923</v>
      </c>
      <c r="B925" s="238"/>
      <c r="C925" s="278"/>
      <c r="D925" s="262"/>
      <c r="E925" s="263"/>
      <c r="F925" s="263"/>
      <c r="G925" s="257" t="str">
        <f t="shared" si="100"/>
        <v/>
      </c>
      <c r="H925" s="30" t="str">
        <f>IF(AND(S925=H$1),LOOKUP(9.99999999999999E+307,$H$2:H924)+1,"")</f>
        <v/>
      </c>
      <c r="I925" s="30">
        <f>IF(AND(B925=I$1),LOOKUP(9.99999999999999E+307,$I$2:I924)+1,"")</f>
        <v>730</v>
      </c>
      <c r="J925" s="30">
        <f>IF(AND(B925=J$1),LOOKUP(9.99999999999999E+307,$J$2:J924)+1,"")</f>
        <v>730</v>
      </c>
      <c r="K925" s="30">
        <f>IF(AND(B925=K$1),LOOKUP(9.99999999999999E+307,$K$2:K924)+1,"")</f>
        <v>730</v>
      </c>
      <c r="L925" s="30">
        <f>IF(AND(B925=L$1),LOOKUP(9.99999999999999E+307,$L$2:L924)+1,"")</f>
        <v>730</v>
      </c>
      <c r="M925" s="30">
        <f>IF(AND(B925=M$1),LOOKUP(9.99999999999999E+307,$M$2:M924)+1,"")</f>
        <v>730</v>
      </c>
      <c r="N925" s="30">
        <f>IF(AND($B925=N$1),LOOKUP(9.99999999999999E+307,$N$2:N924)+1,"")</f>
        <v>730</v>
      </c>
      <c r="O925" s="30">
        <f>IF(AND($B925=O$1),LOOKUP(9.99999999999999E+307,$O$2:O924)+1,"")</f>
        <v>730</v>
      </c>
      <c r="P925" s="30">
        <f>IF(AND($B925=P$1),LOOKUP(9.99999999999999E+307,$P$2:P924)+1,"")</f>
        <v>730</v>
      </c>
      <c r="Q925" s="30">
        <f>IF(AND($B925=Q$1),LOOKUP(9.99999999999999E+307,$Q$2:Q924)+1,"")</f>
        <v>730</v>
      </c>
      <c r="R925" s="30">
        <f>IF(AND($B925=R$1),LOOKUP(9.99999999999999E+307,$R$2:R924)+1,"")</f>
        <v>730</v>
      </c>
      <c r="S925" s="314"/>
      <c r="T925" s="274"/>
      <c r="U925" s="274"/>
      <c r="Z925" s="258" t="str">
        <f t="shared" si="101"/>
        <v/>
      </c>
      <c r="AA925" s="258" t="str">
        <f t="shared" si="102"/>
        <v/>
      </c>
      <c r="AB925" s="259">
        <f t="shared" si="96"/>
        <v>0</v>
      </c>
      <c r="AC925" s="259">
        <f t="shared" si="97"/>
        <v>1807</v>
      </c>
      <c r="AD925" s="260" t="str">
        <f t="shared" si="98"/>
        <v/>
      </c>
      <c r="AE925" s="253" t="str">
        <f t="shared" si="99"/>
        <v>-</v>
      </c>
    </row>
    <row r="926" spans="1:31" ht="20.100000000000001" customHeight="1" x14ac:dyDescent="0.5">
      <c r="A926" s="30">
        <v>924</v>
      </c>
      <c r="B926" s="238"/>
      <c r="C926" s="278"/>
      <c r="D926" s="262"/>
      <c r="E926" s="263"/>
      <c r="F926" s="263"/>
      <c r="G926" s="257" t="str">
        <f t="shared" si="100"/>
        <v/>
      </c>
      <c r="H926" s="30" t="str">
        <f>IF(AND(S926=H$1),LOOKUP(9.99999999999999E+307,$H$2:H925)+1,"")</f>
        <v/>
      </c>
      <c r="I926" s="30">
        <f>IF(AND(B926=I$1),LOOKUP(9.99999999999999E+307,$I$2:I925)+1,"")</f>
        <v>731</v>
      </c>
      <c r="J926" s="30">
        <f>IF(AND(B926=J$1),LOOKUP(9.99999999999999E+307,$J$2:J925)+1,"")</f>
        <v>731</v>
      </c>
      <c r="K926" s="30">
        <f>IF(AND(B926=K$1),LOOKUP(9.99999999999999E+307,$K$2:K925)+1,"")</f>
        <v>731</v>
      </c>
      <c r="L926" s="30">
        <f>IF(AND(B926=L$1),LOOKUP(9.99999999999999E+307,$L$2:L925)+1,"")</f>
        <v>731</v>
      </c>
      <c r="M926" s="30">
        <f>IF(AND(B926=M$1),LOOKUP(9.99999999999999E+307,$M$2:M925)+1,"")</f>
        <v>731</v>
      </c>
      <c r="N926" s="30">
        <f>IF(AND($B926=N$1),LOOKUP(9.99999999999999E+307,$N$2:N925)+1,"")</f>
        <v>731</v>
      </c>
      <c r="O926" s="30">
        <f>IF(AND($B926=O$1),LOOKUP(9.99999999999999E+307,$O$2:O925)+1,"")</f>
        <v>731</v>
      </c>
      <c r="P926" s="30">
        <f>IF(AND($B926=P$1),LOOKUP(9.99999999999999E+307,$P$2:P925)+1,"")</f>
        <v>731</v>
      </c>
      <c r="Q926" s="30">
        <f>IF(AND($B926=Q$1),LOOKUP(9.99999999999999E+307,$Q$2:Q925)+1,"")</f>
        <v>731</v>
      </c>
      <c r="R926" s="30">
        <f>IF(AND($B926=R$1),LOOKUP(9.99999999999999E+307,$R$2:R925)+1,"")</f>
        <v>731</v>
      </c>
      <c r="S926" s="314"/>
      <c r="T926" s="274"/>
      <c r="U926" s="274"/>
      <c r="Z926" s="258" t="str">
        <f t="shared" si="101"/>
        <v/>
      </c>
      <c r="AA926" s="258" t="str">
        <f t="shared" si="102"/>
        <v/>
      </c>
      <c r="AB926" s="259">
        <f t="shared" si="96"/>
        <v>0</v>
      </c>
      <c r="AC926" s="259">
        <f t="shared" si="97"/>
        <v>1807</v>
      </c>
      <c r="AD926" s="260" t="str">
        <f t="shared" si="98"/>
        <v/>
      </c>
      <c r="AE926" s="253" t="str">
        <f t="shared" si="99"/>
        <v>-</v>
      </c>
    </row>
    <row r="927" spans="1:31" ht="20.100000000000001" customHeight="1" x14ac:dyDescent="0.5">
      <c r="A927" s="30">
        <v>925</v>
      </c>
      <c r="B927" s="238"/>
      <c r="C927" s="278"/>
      <c r="D927" s="262"/>
      <c r="E927" s="263"/>
      <c r="F927" s="263"/>
      <c r="G927" s="257" t="str">
        <f t="shared" si="100"/>
        <v/>
      </c>
      <c r="H927" s="30" t="str">
        <f>IF(AND(S927=H$1),LOOKUP(9.99999999999999E+307,$H$2:H926)+1,"")</f>
        <v/>
      </c>
      <c r="I927" s="30">
        <f>IF(AND(B927=I$1),LOOKUP(9.99999999999999E+307,$I$2:I926)+1,"")</f>
        <v>732</v>
      </c>
      <c r="J927" s="30">
        <f>IF(AND(B927=J$1),LOOKUP(9.99999999999999E+307,$J$2:J926)+1,"")</f>
        <v>732</v>
      </c>
      <c r="K927" s="30">
        <f>IF(AND(B927=K$1),LOOKUP(9.99999999999999E+307,$K$2:K926)+1,"")</f>
        <v>732</v>
      </c>
      <c r="L927" s="30">
        <f>IF(AND(B927=L$1),LOOKUP(9.99999999999999E+307,$L$2:L926)+1,"")</f>
        <v>732</v>
      </c>
      <c r="M927" s="30">
        <f>IF(AND(B927=M$1),LOOKUP(9.99999999999999E+307,$M$2:M926)+1,"")</f>
        <v>732</v>
      </c>
      <c r="N927" s="30">
        <f>IF(AND($B927=N$1),LOOKUP(9.99999999999999E+307,$N$2:N926)+1,"")</f>
        <v>732</v>
      </c>
      <c r="O927" s="30">
        <f>IF(AND($B927=O$1),LOOKUP(9.99999999999999E+307,$O$2:O926)+1,"")</f>
        <v>732</v>
      </c>
      <c r="P927" s="30">
        <f>IF(AND($B927=P$1),LOOKUP(9.99999999999999E+307,$P$2:P926)+1,"")</f>
        <v>732</v>
      </c>
      <c r="Q927" s="30">
        <f>IF(AND($B927=Q$1),LOOKUP(9.99999999999999E+307,$Q$2:Q926)+1,"")</f>
        <v>732</v>
      </c>
      <c r="R927" s="30">
        <f>IF(AND($B927=R$1),LOOKUP(9.99999999999999E+307,$R$2:R926)+1,"")</f>
        <v>732</v>
      </c>
      <c r="S927" s="314"/>
      <c r="T927" s="274"/>
      <c r="U927" s="274"/>
      <c r="Z927" s="258" t="str">
        <f t="shared" si="101"/>
        <v/>
      </c>
      <c r="AA927" s="258" t="str">
        <f t="shared" si="102"/>
        <v/>
      </c>
      <c r="AB927" s="259">
        <f t="shared" si="96"/>
        <v>0</v>
      </c>
      <c r="AC927" s="259">
        <f t="shared" si="97"/>
        <v>1807</v>
      </c>
      <c r="AD927" s="260" t="str">
        <f t="shared" si="98"/>
        <v/>
      </c>
      <c r="AE927" s="253" t="str">
        <f t="shared" si="99"/>
        <v>-</v>
      </c>
    </row>
    <row r="928" spans="1:31" ht="20.100000000000001" customHeight="1" x14ac:dyDescent="0.5">
      <c r="A928" s="30">
        <v>926</v>
      </c>
      <c r="B928" s="238"/>
      <c r="C928" s="278"/>
      <c r="D928" s="262"/>
      <c r="E928" s="263"/>
      <c r="F928" s="263"/>
      <c r="G928" s="257" t="str">
        <f t="shared" si="100"/>
        <v/>
      </c>
      <c r="H928" s="30" t="str">
        <f>IF(AND(S928=H$1),LOOKUP(9.99999999999999E+307,$H$2:H927)+1,"")</f>
        <v/>
      </c>
      <c r="I928" s="30">
        <f>IF(AND(B928=I$1),LOOKUP(9.99999999999999E+307,$I$2:I927)+1,"")</f>
        <v>733</v>
      </c>
      <c r="J928" s="30">
        <f>IF(AND(B928=J$1),LOOKUP(9.99999999999999E+307,$J$2:J927)+1,"")</f>
        <v>733</v>
      </c>
      <c r="K928" s="30">
        <f>IF(AND(B928=K$1),LOOKUP(9.99999999999999E+307,$K$2:K927)+1,"")</f>
        <v>733</v>
      </c>
      <c r="L928" s="30">
        <f>IF(AND(B928=L$1),LOOKUP(9.99999999999999E+307,$L$2:L927)+1,"")</f>
        <v>733</v>
      </c>
      <c r="M928" s="30">
        <f>IF(AND(B928=M$1),LOOKUP(9.99999999999999E+307,$M$2:M927)+1,"")</f>
        <v>733</v>
      </c>
      <c r="N928" s="30">
        <f>IF(AND($B928=N$1),LOOKUP(9.99999999999999E+307,$N$2:N927)+1,"")</f>
        <v>733</v>
      </c>
      <c r="O928" s="30">
        <f>IF(AND($B928=O$1),LOOKUP(9.99999999999999E+307,$O$2:O927)+1,"")</f>
        <v>733</v>
      </c>
      <c r="P928" s="30">
        <f>IF(AND($B928=P$1),LOOKUP(9.99999999999999E+307,$P$2:P927)+1,"")</f>
        <v>733</v>
      </c>
      <c r="Q928" s="30">
        <f>IF(AND($B928=Q$1),LOOKUP(9.99999999999999E+307,$Q$2:Q927)+1,"")</f>
        <v>733</v>
      </c>
      <c r="R928" s="30">
        <f>IF(AND($B928=R$1),LOOKUP(9.99999999999999E+307,$R$2:R927)+1,"")</f>
        <v>733</v>
      </c>
      <c r="S928" s="314"/>
      <c r="T928" s="274"/>
      <c r="U928" s="274"/>
      <c r="Z928" s="258" t="str">
        <f t="shared" si="101"/>
        <v/>
      </c>
      <c r="AA928" s="258" t="str">
        <f t="shared" si="102"/>
        <v/>
      </c>
      <c r="AB928" s="259">
        <f t="shared" si="96"/>
        <v>0</v>
      </c>
      <c r="AC928" s="259">
        <f t="shared" si="97"/>
        <v>1807</v>
      </c>
      <c r="AD928" s="260" t="str">
        <f t="shared" si="98"/>
        <v/>
      </c>
      <c r="AE928" s="253" t="str">
        <f t="shared" si="99"/>
        <v>-</v>
      </c>
    </row>
    <row r="929" spans="1:31" ht="20.100000000000001" customHeight="1" x14ac:dyDescent="0.5">
      <c r="A929" s="30">
        <v>927</v>
      </c>
      <c r="B929" s="238"/>
      <c r="C929" s="278"/>
      <c r="D929" s="262"/>
      <c r="E929" s="263"/>
      <c r="F929" s="263"/>
      <c r="G929" s="257" t="str">
        <f t="shared" si="100"/>
        <v/>
      </c>
      <c r="H929" s="30" t="str">
        <f>IF(AND(S929=H$1),LOOKUP(9.99999999999999E+307,$H$2:H928)+1,"")</f>
        <v/>
      </c>
      <c r="I929" s="30">
        <f>IF(AND(B929=I$1),LOOKUP(9.99999999999999E+307,$I$2:I928)+1,"")</f>
        <v>734</v>
      </c>
      <c r="J929" s="30">
        <f>IF(AND(B929=J$1),LOOKUP(9.99999999999999E+307,$J$2:J928)+1,"")</f>
        <v>734</v>
      </c>
      <c r="K929" s="30">
        <f>IF(AND(B929=K$1),LOOKUP(9.99999999999999E+307,$K$2:K928)+1,"")</f>
        <v>734</v>
      </c>
      <c r="L929" s="30">
        <f>IF(AND(B929=L$1),LOOKUP(9.99999999999999E+307,$L$2:L928)+1,"")</f>
        <v>734</v>
      </c>
      <c r="M929" s="30">
        <f>IF(AND(B929=M$1),LOOKUP(9.99999999999999E+307,$M$2:M928)+1,"")</f>
        <v>734</v>
      </c>
      <c r="N929" s="30">
        <f>IF(AND($B929=N$1),LOOKUP(9.99999999999999E+307,$N$2:N928)+1,"")</f>
        <v>734</v>
      </c>
      <c r="O929" s="30">
        <f>IF(AND($B929=O$1),LOOKUP(9.99999999999999E+307,$O$2:O928)+1,"")</f>
        <v>734</v>
      </c>
      <c r="P929" s="30">
        <f>IF(AND($B929=P$1),LOOKUP(9.99999999999999E+307,$P$2:P928)+1,"")</f>
        <v>734</v>
      </c>
      <c r="Q929" s="30">
        <f>IF(AND($B929=Q$1),LOOKUP(9.99999999999999E+307,$Q$2:Q928)+1,"")</f>
        <v>734</v>
      </c>
      <c r="R929" s="30">
        <f>IF(AND($B929=R$1),LOOKUP(9.99999999999999E+307,$R$2:R928)+1,"")</f>
        <v>734</v>
      </c>
      <c r="S929" s="314"/>
      <c r="T929" s="274"/>
      <c r="U929" s="274"/>
      <c r="Z929" s="258" t="str">
        <f t="shared" si="101"/>
        <v/>
      </c>
      <c r="AA929" s="258" t="str">
        <f t="shared" si="102"/>
        <v/>
      </c>
      <c r="AB929" s="259">
        <f t="shared" si="96"/>
        <v>0</v>
      </c>
      <c r="AC929" s="259">
        <f t="shared" si="97"/>
        <v>1807</v>
      </c>
      <c r="AD929" s="260" t="str">
        <f t="shared" si="98"/>
        <v/>
      </c>
      <c r="AE929" s="253" t="str">
        <f t="shared" si="99"/>
        <v>-</v>
      </c>
    </row>
    <row r="930" spans="1:31" ht="20.100000000000001" customHeight="1" x14ac:dyDescent="0.5">
      <c r="A930" s="30">
        <v>928</v>
      </c>
      <c r="B930" s="238"/>
      <c r="C930" s="278"/>
      <c r="D930" s="262"/>
      <c r="E930" s="263"/>
      <c r="F930" s="263"/>
      <c r="G930" s="257" t="str">
        <f t="shared" si="100"/>
        <v/>
      </c>
      <c r="H930" s="30" t="str">
        <f>IF(AND(S930=H$1),LOOKUP(9.99999999999999E+307,$H$2:H929)+1,"")</f>
        <v/>
      </c>
      <c r="I930" s="30">
        <f>IF(AND(B930=I$1),LOOKUP(9.99999999999999E+307,$I$2:I929)+1,"")</f>
        <v>735</v>
      </c>
      <c r="J930" s="30">
        <f>IF(AND(B930=J$1),LOOKUP(9.99999999999999E+307,$J$2:J929)+1,"")</f>
        <v>735</v>
      </c>
      <c r="K930" s="30">
        <f>IF(AND(B930=K$1),LOOKUP(9.99999999999999E+307,$K$2:K929)+1,"")</f>
        <v>735</v>
      </c>
      <c r="L930" s="30">
        <f>IF(AND(B930=L$1),LOOKUP(9.99999999999999E+307,$L$2:L929)+1,"")</f>
        <v>735</v>
      </c>
      <c r="M930" s="30">
        <f>IF(AND(B930=M$1),LOOKUP(9.99999999999999E+307,$M$2:M929)+1,"")</f>
        <v>735</v>
      </c>
      <c r="N930" s="30">
        <f>IF(AND($B930=N$1),LOOKUP(9.99999999999999E+307,$N$2:N929)+1,"")</f>
        <v>735</v>
      </c>
      <c r="O930" s="30">
        <f>IF(AND($B930=O$1),LOOKUP(9.99999999999999E+307,$O$2:O929)+1,"")</f>
        <v>735</v>
      </c>
      <c r="P930" s="30">
        <f>IF(AND($B930=P$1),LOOKUP(9.99999999999999E+307,$P$2:P929)+1,"")</f>
        <v>735</v>
      </c>
      <c r="Q930" s="30">
        <f>IF(AND($B930=Q$1),LOOKUP(9.99999999999999E+307,$Q$2:Q929)+1,"")</f>
        <v>735</v>
      </c>
      <c r="R930" s="30">
        <f>IF(AND($B930=R$1),LOOKUP(9.99999999999999E+307,$R$2:R929)+1,"")</f>
        <v>735</v>
      </c>
      <c r="S930" s="314"/>
      <c r="T930" s="274"/>
      <c r="U930" s="274"/>
      <c r="Z930" s="258" t="str">
        <f t="shared" si="101"/>
        <v/>
      </c>
      <c r="AA930" s="258" t="str">
        <f t="shared" si="102"/>
        <v/>
      </c>
      <c r="AB930" s="259">
        <f t="shared" si="96"/>
        <v>0</v>
      </c>
      <c r="AC930" s="259">
        <f t="shared" si="97"/>
        <v>1807</v>
      </c>
      <c r="AD930" s="260" t="str">
        <f t="shared" si="98"/>
        <v/>
      </c>
      <c r="AE930" s="253" t="str">
        <f t="shared" si="99"/>
        <v>-</v>
      </c>
    </row>
    <row r="931" spans="1:31" ht="20.100000000000001" customHeight="1" x14ac:dyDescent="0.5">
      <c r="A931" s="30">
        <v>929</v>
      </c>
      <c r="B931" s="238"/>
      <c r="C931" s="261"/>
      <c r="D931" s="261"/>
      <c r="E931" s="273"/>
      <c r="F931" s="273"/>
      <c r="G931" s="257" t="str">
        <f t="shared" si="100"/>
        <v/>
      </c>
      <c r="H931" s="30" t="str">
        <f>IF(AND(S931=H$1),LOOKUP(9.99999999999999E+307,$H$2:H930)+1,"")</f>
        <v/>
      </c>
      <c r="I931" s="30">
        <f>IF(AND(B931=I$1),LOOKUP(9.99999999999999E+307,$I$2:I930)+1,"")</f>
        <v>736</v>
      </c>
      <c r="J931" s="30">
        <f>IF(AND(B931=J$1),LOOKUP(9.99999999999999E+307,$J$2:J930)+1,"")</f>
        <v>736</v>
      </c>
      <c r="K931" s="30">
        <f>IF(AND(B931=K$1),LOOKUP(9.99999999999999E+307,$K$2:K930)+1,"")</f>
        <v>736</v>
      </c>
      <c r="L931" s="30">
        <f>IF(AND(B931=L$1),LOOKUP(9.99999999999999E+307,$L$2:L930)+1,"")</f>
        <v>736</v>
      </c>
      <c r="M931" s="30">
        <f>IF(AND(B931=M$1),LOOKUP(9.99999999999999E+307,$M$2:M930)+1,"")</f>
        <v>736</v>
      </c>
      <c r="N931" s="30">
        <f>IF(AND($B931=N$1),LOOKUP(9.99999999999999E+307,$N$2:N930)+1,"")</f>
        <v>736</v>
      </c>
      <c r="O931" s="30">
        <f>IF(AND($B931=O$1),LOOKUP(9.99999999999999E+307,$O$2:O930)+1,"")</f>
        <v>736</v>
      </c>
      <c r="P931" s="30">
        <f>IF(AND($B931=P$1),LOOKUP(9.99999999999999E+307,$P$2:P930)+1,"")</f>
        <v>736</v>
      </c>
      <c r="Q931" s="30">
        <f>IF(AND($B931=Q$1),LOOKUP(9.99999999999999E+307,$Q$2:Q930)+1,"")</f>
        <v>736</v>
      </c>
      <c r="R931" s="30">
        <f>IF(AND($B931=R$1),LOOKUP(9.99999999999999E+307,$R$2:R930)+1,"")</f>
        <v>736</v>
      </c>
      <c r="S931" s="314"/>
      <c r="T931" s="274"/>
      <c r="U931" s="274"/>
      <c r="Z931" s="258" t="str">
        <f t="shared" si="101"/>
        <v/>
      </c>
      <c r="AA931" s="258" t="str">
        <f t="shared" si="102"/>
        <v/>
      </c>
      <c r="AB931" s="259">
        <f t="shared" si="96"/>
        <v>0</v>
      </c>
      <c r="AC931" s="259">
        <f t="shared" si="97"/>
        <v>1807</v>
      </c>
      <c r="AD931" s="260" t="str">
        <f t="shared" si="98"/>
        <v/>
      </c>
      <c r="AE931" s="253" t="str">
        <f t="shared" si="99"/>
        <v>-</v>
      </c>
    </row>
    <row r="932" spans="1:31" ht="20.100000000000001" customHeight="1" x14ac:dyDescent="0.5">
      <c r="A932" s="30">
        <v>930</v>
      </c>
      <c r="B932" s="238"/>
      <c r="C932" s="261"/>
      <c r="D932" s="261"/>
      <c r="E932" s="273"/>
      <c r="F932" s="273"/>
      <c r="G932" s="257" t="str">
        <f t="shared" si="100"/>
        <v/>
      </c>
      <c r="H932" s="30" t="str">
        <f>IF(AND(S932=H$1),LOOKUP(9.99999999999999E+307,$H$2:H931)+1,"")</f>
        <v/>
      </c>
      <c r="I932" s="30">
        <f>IF(AND(B932=I$1),LOOKUP(9.99999999999999E+307,$I$2:I931)+1,"")</f>
        <v>737</v>
      </c>
      <c r="J932" s="30">
        <f>IF(AND(B932=J$1),LOOKUP(9.99999999999999E+307,$J$2:J931)+1,"")</f>
        <v>737</v>
      </c>
      <c r="K932" s="30">
        <f>IF(AND(B932=K$1),LOOKUP(9.99999999999999E+307,$K$2:K931)+1,"")</f>
        <v>737</v>
      </c>
      <c r="L932" s="30">
        <f>IF(AND(B932=L$1),LOOKUP(9.99999999999999E+307,$L$2:L931)+1,"")</f>
        <v>737</v>
      </c>
      <c r="M932" s="30">
        <f>IF(AND(B932=M$1),LOOKUP(9.99999999999999E+307,$M$2:M931)+1,"")</f>
        <v>737</v>
      </c>
      <c r="N932" s="30">
        <f>IF(AND($B932=N$1),LOOKUP(9.99999999999999E+307,$N$2:N931)+1,"")</f>
        <v>737</v>
      </c>
      <c r="O932" s="30">
        <f>IF(AND($B932=O$1),LOOKUP(9.99999999999999E+307,$O$2:O931)+1,"")</f>
        <v>737</v>
      </c>
      <c r="P932" s="30">
        <f>IF(AND($B932=P$1),LOOKUP(9.99999999999999E+307,$P$2:P931)+1,"")</f>
        <v>737</v>
      </c>
      <c r="Q932" s="30">
        <f>IF(AND($B932=Q$1),LOOKUP(9.99999999999999E+307,$Q$2:Q931)+1,"")</f>
        <v>737</v>
      </c>
      <c r="R932" s="30">
        <f>IF(AND($B932=R$1),LOOKUP(9.99999999999999E+307,$R$2:R931)+1,"")</f>
        <v>737</v>
      </c>
      <c r="S932" s="314"/>
      <c r="T932" s="274"/>
      <c r="U932" s="274"/>
      <c r="Z932" s="258" t="str">
        <f t="shared" si="101"/>
        <v/>
      </c>
      <c r="AA932" s="258" t="str">
        <f t="shared" si="102"/>
        <v/>
      </c>
      <c r="AB932" s="259">
        <f t="shared" si="96"/>
        <v>0</v>
      </c>
      <c r="AC932" s="259">
        <f t="shared" si="97"/>
        <v>1807</v>
      </c>
      <c r="AD932" s="260" t="str">
        <f t="shared" si="98"/>
        <v/>
      </c>
      <c r="AE932" s="253" t="str">
        <f t="shared" si="99"/>
        <v>-</v>
      </c>
    </row>
    <row r="933" spans="1:31" ht="20.100000000000001" customHeight="1" x14ac:dyDescent="0.5">
      <c r="A933" s="30">
        <v>931</v>
      </c>
      <c r="B933" s="238"/>
      <c r="C933" s="261"/>
      <c r="D933" s="261"/>
      <c r="E933" s="273"/>
      <c r="F933" s="273"/>
      <c r="G933" s="257" t="str">
        <f t="shared" si="100"/>
        <v/>
      </c>
      <c r="H933" s="30" t="str">
        <f>IF(AND(S933=H$1),LOOKUP(9.99999999999999E+307,$H$2:H932)+1,"")</f>
        <v/>
      </c>
      <c r="I933" s="30">
        <f>IF(AND(B933=I$1),LOOKUP(9.99999999999999E+307,$I$2:I932)+1,"")</f>
        <v>738</v>
      </c>
      <c r="J933" s="30">
        <f>IF(AND(B933=J$1),LOOKUP(9.99999999999999E+307,$J$2:J932)+1,"")</f>
        <v>738</v>
      </c>
      <c r="K933" s="30">
        <f>IF(AND(B933=K$1),LOOKUP(9.99999999999999E+307,$K$2:K932)+1,"")</f>
        <v>738</v>
      </c>
      <c r="L933" s="30">
        <f>IF(AND(B933=L$1),LOOKUP(9.99999999999999E+307,$L$2:L932)+1,"")</f>
        <v>738</v>
      </c>
      <c r="M933" s="30">
        <f>IF(AND(B933=M$1),LOOKUP(9.99999999999999E+307,$M$2:M932)+1,"")</f>
        <v>738</v>
      </c>
      <c r="N933" s="30">
        <f>IF(AND($B933=N$1),LOOKUP(9.99999999999999E+307,$N$2:N932)+1,"")</f>
        <v>738</v>
      </c>
      <c r="O933" s="30">
        <f>IF(AND($B933=O$1),LOOKUP(9.99999999999999E+307,$O$2:O932)+1,"")</f>
        <v>738</v>
      </c>
      <c r="P933" s="30">
        <f>IF(AND($B933=P$1),LOOKUP(9.99999999999999E+307,$P$2:P932)+1,"")</f>
        <v>738</v>
      </c>
      <c r="Q933" s="30">
        <f>IF(AND($B933=Q$1),LOOKUP(9.99999999999999E+307,$Q$2:Q932)+1,"")</f>
        <v>738</v>
      </c>
      <c r="R933" s="30">
        <f>IF(AND($B933=R$1),LOOKUP(9.99999999999999E+307,$R$2:R932)+1,"")</f>
        <v>738</v>
      </c>
      <c r="S933" s="314"/>
      <c r="T933" s="274"/>
      <c r="U933" s="274"/>
      <c r="Z933" s="258" t="str">
        <f t="shared" si="101"/>
        <v/>
      </c>
      <c r="AA933" s="258" t="str">
        <f t="shared" si="102"/>
        <v/>
      </c>
      <c r="AB933" s="259">
        <f t="shared" si="96"/>
        <v>0</v>
      </c>
      <c r="AC933" s="259">
        <f t="shared" si="97"/>
        <v>1807</v>
      </c>
      <c r="AD933" s="260" t="str">
        <f t="shared" si="98"/>
        <v/>
      </c>
      <c r="AE933" s="253" t="str">
        <f t="shared" si="99"/>
        <v>-</v>
      </c>
    </row>
    <row r="934" spans="1:31" ht="20.100000000000001" customHeight="1" x14ac:dyDescent="0.5">
      <c r="A934" s="30">
        <v>932</v>
      </c>
      <c r="B934" s="238"/>
      <c r="C934" s="261"/>
      <c r="D934" s="262"/>
      <c r="E934" s="263"/>
      <c r="F934" s="263"/>
      <c r="G934" s="257" t="str">
        <f t="shared" si="100"/>
        <v/>
      </c>
      <c r="H934" s="30" t="str">
        <f>IF(AND(S934=H$1),LOOKUP(9.99999999999999E+307,$H$2:H933)+1,"")</f>
        <v/>
      </c>
      <c r="I934" s="30">
        <f>IF(AND(B934=I$1),LOOKUP(9.99999999999999E+307,$I$2:I933)+1,"")</f>
        <v>739</v>
      </c>
      <c r="J934" s="30">
        <f>IF(AND(B934=J$1),LOOKUP(9.99999999999999E+307,$J$2:J933)+1,"")</f>
        <v>739</v>
      </c>
      <c r="K934" s="30">
        <f>IF(AND(B934=K$1),LOOKUP(9.99999999999999E+307,$K$2:K933)+1,"")</f>
        <v>739</v>
      </c>
      <c r="L934" s="30">
        <f>IF(AND(B934=L$1),LOOKUP(9.99999999999999E+307,$L$2:L933)+1,"")</f>
        <v>739</v>
      </c>
      <c r="M934" s="30">
        <f>IF(AND(B934=M$1),LOOKUP(9.99999999999999E+307,$M$2:M933)+1,"")</f>
        <v>739</v>
      </c>
      <c r="N934" s="30">
        <f>IF(AND($B934=N$1),LOOKUP(9.99999999999999E+307,$N$2:N933)+1,"")</f>
        <v>739</v>
      </c>
      <c r="O934" s="30">
        <f>IF(AND($B934=O$1),LOOKUP(9.99999999999999E+307,$O$2:O933)+1,"")</f>
        <v>739</v>
      </c>
      <c r="P934" s="30">
        <f>IF(AND($B934=P$1),LOOKUP(9.99999999999999E+307,$P$2:P933)+1,"")</f>
        <v>739</v>
      </c>
      <c r="Q934" s="30">
        <f>IF(AND($B934=Q$1),LOOKUP(9.99999999999999E+307,$Q$2:Q933)+1,"")</f>
        <v>739</v>
      </c>
      <c r="R934" s="30">
        <f>IF(AND($B934=R$1),LOOKUP(9.99999999999999E+307,$R$2:R933)+1,"")</f>
        <v>739</v>
      </c>
      <c r="S934" s="314"/>
      <c r="T934" s="274"/>
      <c r="U934" s="274"/>
      <c r="Z934" s="258" t="str">
        <f t="shared" si="101"/>
        <v/>
      </c>
      <c r="AA934" s="258" t="str">
        <f t="shared" si="102"/>
        <v/>
      </c>
      <c r="AB934" s="259">
        <f t="shared" si="96"/>
        <v>0</v>
      </c>
      <c r="AC934" s="259">
        <f t="shared" si="97"/>
        <v>1807</v>
      </c>
      <c r="AD934" s="260" t="str">
        <f t="shared" si="98"/>
        <v/>
      </c>
      <c r="AE934" s="253" t="str">
        <f t="shared" si="99"/>
        <v>-</v>
      </c>
    </row>
    <row r="935" spans="1:31" ht="20.100000000000001" customHeight="1" x14ac:dyDescent="0.5">
      <c r="A935" s="30">
        <v>933</v>
      </c>
      <c r="B935" s="238"/>
      <c r="C935" s="300"/>
      <c r="D935" s="262"/>
      <c r="E935" s="263"/>
      <c r="F935" s="263"/>
      <c r="G935" s="257" t="str">
        <f t="shared" si="100"/>
        <v/>
      </c>
      <c r="H935" s="30" t="str">
        <f>IF(AND(S935=H$1),LOOKUP(9.99999999999999E+307,$H$2:H934)+1,"")</f>
        <v/>
      </c>
      <c r="I935" s="30">
        <f>IF(AND(B935=I$1),LOOKUP(9.99999999999999E+307,$I$2:I934)+1,"")</f>
        <v>740</v>
      </c>
      <c r="J935" s="30">
        <f>IF(AND(B935=J$1),LOOKUP(9.99999999999999E+307,$J$2:J934)+1,"")</f>
        <v>740</v>
      </c>
      <c r="K935" s="30">
        <f>IF(AND(B935=K$1),LOOKUP(9.99999999999999E+307,$K$2:K934)+1,"")</f>
        <v>740</v>
      </c>
      <c r="L935" s="30">
        <f>IF(AND(B935=L$1),LOOKUP(9.99999999999999E+307,$L$2:L934)+1,"")</f>
        <v>740</v>
      </c>
      <c r="M935" s="30">
        <f>IF(AND(B935=M$1),LOOKUP(9.99999999999999E+307,$M$2:M934)+1,"")</f>
        <v>740</v>
      </c>
      <c r="N935" s="30">
        <f>IF(AND($B935=N$1),LOOKUP(9.99999999999999E+307,$N$2:N934)+1,"")</f>
        <v>740</v>
      </c>
      <c r="O935" s="30">
        <f>IF(AND($B935=O$1),LOOKUP(9.99999999999999E+307,$O$2:O934)+1,"")</f>
        <v>740</v>
      </c>
      <c r="P935" s="30">
        <f>IF(AND($B935=P$1),LOOKUP(9.99999999999999E+307,$P$2:P934)+1,"")</f>
        <v>740</v>
      </c>
      <c r="Q935" s="30">
        <f>IF(AND($B935=Q$1),LOOKUP(9.99999999999999E+307,$Q$2:Q934)+1,"")</f>
        <v>740</v>
      </c>
      <c r="R935" s="30">
        <f>IF(AND($B935=R$1),LOOKUP(9.99999999999999E+307,$R$2:R934)+1,"")</f>
        <v>740</v>
      </c>
      <c r="S935" s="314"/>
      <c r="T935" s="274"/>
      <c r="U935" s="274"/>
      <c r="Z935" s="258" t="str">
        <f t="shared" si="101"/>
        <v/>
      </c>
      <c r="AA935" s="258" t="str">
        <f t="shared" si="102"/>
        <v/>
      </c>
      <c r="AB935" s="259">
        <f t="shared" si="96"/>
        <v>0</v>
      </c>
      <c r="AC935" s="259">
        <f t="shared" si="97"/>
        <v>1807</v>
      </c>
      <c r="AD935" s="260" t="str">
        <f t="shared" si="98"/>
        <v/>
      </c>
      <c r="AE935" s="253" t="str">
        <f t="shared" si="99"/>
        <v>-</v>
      </c>
    </row>
    <row r="936" spans="1:31" ht="20.100000000000001" customHeight="1" x14ac:dyDescent="0.5">
      <c r="A936" s="30">
        <v>934</v>
      </c>
      <c r="B936" s="238"/>
      <c r="C936" s="261"/>
      <c r="D936" s="262"/>
      <c r="E936" s="273"/>
      <c r="F936" s="273"/>
      <c r="G936" s="257" t="str">
        <f t="shared" si="100"/>
        <v/>
      </c>
      <c r="H936" s="30" t="str">
        <f>IF(AND(S936=H$1),LOOKUP(9.99999999999999E+307,$H$2:H935)+1,"")</f>
        <v/>
      </c>
      <c r="I936" s="30">
        <f>IF(AND(B936=I$1),LOOKUP(9.99999999999999E+307,$I$2:I935)+1,"")</f>
        <v>741</v>
      </c>
      <c r="J936" s="30">
        <f>IF(AND(B936=J$1),LOOKUP(9.99999999999999E+307,$J$2:J935)+1,"")</f>
        <v>741</v>
      </c>
      <c r="K936" s="30">
        <f>IF(AND(B936=K$1),LOOKUP(9.99999999999999E+307,$K$2:K935)+1,"")</f>
        <v>741</v>
      </c>
      <c r="L936" s="30">
        <f>IF(AND(B936=L$1),LOOKUP(9.99999999999999E+307,$L$2:L935)+1,"")</f>
        <v>741</v>
      </c>
      <c r="M936" s="30">
        <f>IF(AND(B936=M$1),LOOKUP(9.99999999999999E+307,$M$2:M935)+1,"")</f>
        <v>741</v>
      </c>
      <c r="N936" s="30">
        <f>IF(AND($B936=N$1),LOOKUP(9.99999999999999E+307,$N$2:N935)+1,"")</f>
        <v>741</v>
      </c>
      <c r="O936" s="30">
        <f>IF(AND($B936=O$1),LOOKUP(9.99999999999999E+307,$O$2:O935)+1,"")</f>
        <v>741</v>
      </c>
      <c r="P936" s="30">
        <f>IF(AND($B936=P$1),LOOKUP(9.99999999999999E+307,$P$2:P935)+1,"")</f>
        <v>741</v>
      </c>
      <c r="Q936" s="30">
        <f>IF(AND($B936=Q$1),LOOKUP(9.99999999999999E+307,$Q$2:Q935)+1,"")</f>
        <v>741</v>
      </c>
      <c r="R936" s="30">
        <f>IF(AND($B936=R$1),LOOKUP(9.99999999999999E+307,$R$2:R935)+1,"")</f>
        <v>741</v>
      </c>
      <c r="S936" s="314"/>
      <c r="T936" s="274"/>
      <c r="U936" s="274"/>
      <c r="Z936" s="258" t="str">
        <f t="shared" si="101"/>
        <v/>
      </c>
      <c r="AA936" s="258" t="str">
        <f t="shared" si="102"/>
        <v/>
      </c>
      <c r="AB936" s="259">
        <f t="shared" si="96"/>
        <v>0</v>
      </c>
      <c r="AC936" s="259">
        <f t="shared" si="97"/>
        <v>1807</v>
      </c>
      <c r="AD936" s="260" t="str">
        <f t="shared" si="98"/>
        <v/>
      </c>
      <c r="AE936" s="253" t="str">
        <f t="shared" si="99"/>
        <v>-</v>
      </c>
    </row>
    <row r="937" spans="1:31" ht="20.100000000000001" customHeight="1" x14ac:dyDescent="0.5">
      <c r="A937" s="30">
        <v>935</v>
      </c>
      <c r="B937" s="238"/>
      <c r="C937" s="261"/>
      <c r="D937" s="261"/>
      <c r="E937" s="273"/>
      <c r="F937" s="273"/>
      <c r="G937" s="257" t="str">
        <f t="shared" si="100"/>
        <v/>
      </c>
      <c r="H937" s="30" t="str">
        <f>IF(AND(S937=H$1),LOOKUP(9.99999999999999E+307,$H$2:H936)+1,"")</f>
        <v/>
      </c>
      <c r="I937" s="30">
        <f>IF(AND(B937=I$1),LOOKUP(9.99999999999999E+307,$I$2:I936)+1,"")</f>
        <v>742</v>
      </c>
      <c r="J937" s="30">
        <f>IF(AND(B937=J$1),LOOKUP(9.99999999999999E+307,$J$2:J936)+1,"")</f>
        <v>742</v>
      </c>
      <c r="K937" s="30">
        <f>IF(AND(B937=K$1),LOOKUP(9.99999999999999E+307,$K$2:K936)+1,"")</f>
        <v>742</v>
      </c>
      <c r="L937" s="30">
        <f>IF(AND(B937=L$1),LOOKUP(9.99999999999999E+307,$L$2:L936)+1,"")</f>
        <v>742</v>
      </c>
      <c r="M937" s="30">
        <f>IF(AND(B937=M$1),LOOKUP(9.99999999999999E+307,$M$2:M936)+1,"")</f>
        <v>742</v>
      </c>
      <c r="N937" s="30">
        <f>IF(AND($B937=N$1),LOOKUP(9.99999999999999E+307,$N$2:N936)+1,"")</f>
        <v>742</v>
      </c>
      <c r="O937" s="30">
        <f>IF(AND($B937=O$1),LOOKUP(9.99999999999999E+307,$O$2:O936)+1,"")</f>
        <v>742</v>
      </c>
      <c r="P937" s="30">
        <f>IF(AND($B937=P$1),LOOKUP(9.99999999999999E+307,$P$2:P936)+1,"")</f>
        <v>742</v>
      </c>
      <c r="Q937" s="30">
        <f>IF(AND($B937=Q$1),LOOKUP(9.99999999999999E+307,$Q$2:Q936)+1,"")</f>
        <v>742</v>
      </c>
      <c r="R937" s="30">
        <f>IF(AND($B937=R$1),LOOKUP(9.99999999999999E+307,$R$2:R936)+1,"")</f>
        <v>742</v>
      </c>
      <c r="S937" s="314"/>
      <c r="T937" s="274"/>
      <c r="U937" s="274"/>
      <c r="Z937" s="258" t="str">
        <f t="shared" si="101"/>
        <v/>
      </c>
      <c r="AA937" s="258" t="str">
        <f t="shared" si="102"/>
        <v/>
      </c>
      <c r="AB937" s="259">
        <f t="shared" si="96"/>
        <v>0</v>
      </c>
      <c r="AC937" s="259">
        <f t="shared" si="97"/>
        <v>1807</v>
      </c>
      <c r="AD937" s="260" t="str">
        <f t="shared" si="98"/>
        <v/>
      </c>
      <c r="AE937" s="253" t="str">
        <f t="shared" si="99"/>
        <v>-</v>
      </c>
    </row>
    <row r="938" spans="1:31" ht="20.100000000000001" customHeight="1" x14ac:dyDescent="0.5">
      <c r="A938" s="30">
        <v>936</v>
      </c>
      <c r="B938" s="238"/>
      <c r="C938" s="261"/>
      <c r="D938" s="261"/>
      <c r="E938" s="273"/>
      <c r="F938" s="273"/>
      <c r="G938" s="257" t="str">
        <f t="shared" si="100"/>
        <v/>
      </c>
      <c r="H938" s="30" t="str">
        <f>IF(AND(S938=H$1),LOOKUP(9.99999999999999E+307,$H$2:H937)+1,"")</f>
        <v/>
      </c>
      <c r="I938" s="30">
        <f>IF(AND(B938=I$1),LOOKUP(9.99999999999999E+307,$I$2:I937)+1,"")</f>
        <v>743</v>
      </c>
      <c r="J938" s="30">
        <f>IF(AND(B938=J$1),LOOKUP(9.99999999999999E+307,$J$2:J937)+1,"")</f>
        <v>743</v>
      </c>
      <c r="K938" s="30">
        <f>IF(AND(B938=K$1),LOOKUP(9.99999999999999E+307,$K$2:K937)+1,"")</f>
        <v>743</v>
      </c>
      <c r="L938" s="30">
        <f>IF(AND(B938=L$1),LOOKUP(9.99999999999999E+307,$L$2:L937)+1,"")</f>
        <v>743</v>
      </c>
      <c r="M938" s="30">
        <f>IF(AND(B938=M$1),LOOKUP(9.99999999999999E+307,$M$2:M937)+1,"")</f>
        <v>743</v>
      </c>
      <c r="N938" s="30">
        <f>IF(AND($B938=N$1),LOOKUP(9.99999999999999E+307,$N$2:N937)+1,"")</f>
        <v>743</v>
      </c>
      <c r="O938" s="30">
        <f>IF(AND($B938=O$1),LOOKUP(9.99999999999999E+307,$O$2:O937)+1,"")</f>
        <v>743</v>
      </c>
      <c r="P938" s="30">
        <f>IF(AND($B938=P$1),LOOKUP(9.99999999999999E+307,$P$2:P937)+1,"")</f>
        <v>743</v>
      </c>
      <c r="Q938" s="30">
        <f>IF(AND($B938=Q$1),LOOKUP(9.99999999999999E+307,$Q$2:Q937)+1,"")</f>
        <v>743</v>
      </c>
      <c r="R938" s="30">
        <f>IF(AND($B938=R$1),LOOKUP(9.99999999999999E+307,$R$2:R937)+1,"")</f>
        <v>743</v>
      </c>
      <c r="S938" s="314"/>
      <c r="T938" s="274"/>
      <c r="U938" s="274"/>
      <c r="Z938" s="258" t="str">
        <f t="shared" si="101"/>
        <v/>
      </c>
      <c r="AA938" s="258" t="str">
        <f t="shared" si="102"/>
        <v/>
      </c>
      <c r="AB938" s="259">
        <f t="shared" si="96"/>
        <v>0</v>
      </c>
      <c r="AC938" s="259">
        <f t="shared" si="97"/>
        <v>1807</v>
      </c>
      <c r="AD938" s="260" t="str">
        <f t="shared" si="98"/>
        <v/>
      </c>
      <c r="AE938" s="253" t="str">
        <f t="shared" si="99"/>
        <v>-</v>
      </c>
    </row>
    <row r="939" spans="1:31" ht="20.100000000000001" customHeight="1" x14ac:dyDescent="0.5">
      <c r="A939" s="30">
        <v>937</v>
      </c>
      <c r="B939" s="238"/>
      <c r="C939" s="302"/>
      <c r="D939" s="262"/>
      <c r="E939" s="263"/>
      <c r="F939" s="263"/>
      <c r="G939" s="257" t="str">
        <f t="shared" si="100"/>
        <v/>
      </c>
      <c r="H939" s="30" t="str">
        <f>IF(AND(S939=H$1),LOOKUP(9.99999999999999E+307,$H$2:H938)+1,"")</f>
        <v/>
      </c>
      <c r="I939" s="30">
        <f>IF(AND(B939=I$1),LOOKUP(9.99999999999999E+307,$I$2:I938)+1,"")</f>
        <v>744</v>
      </c>
      <c r="J939" s="30">
        <f>IF(AND(B939=J$1),LOOKUP(9.99999999999999E+307,$J$2:J938)+1,"")</f>
        <v>744</v>
      </c>
      <c r="K939" s="30">
        <f>IF(AND(B939=K$1),LOOKUP(9.99999999999999E+307,$K$2:K938)+1,"")</f>
        <v>744</v>
      </c>
      <c r="L939" s="30">
        <f>IF(AND(B939=L$1),LOOKUP(9.99999999999999E+307,$L$2:L938)+1,"")</f>
        <v>744</v>
      </c>
      <c r="M939" s="30">
        <f>IF(AND(B939=M$1),LOOKUP(9.99999999999999E+307,$M$2:M938)+1,"")</f>
        <v>744</v>
      </c>
      <c r="N939" s="30">
        <f>IF(AND($B939=N$1),LOOKUP(9.99999999999999E+307,$N$2:N938)+1,"")</f>
        <v>744</v>
      </c>
      <c r="O939" s="30">
        <f>IF(AND($B939=O$1),LOOKUP(9.99999999999999E+307,$O$2:O938)+1,"")</f>
        <v>744</v>
      </c>
      <c r="P939" s="30">
        <f>IF(AND($B939=P$1),LOOKUP(9.99999999999999E+307,$P$2:P938)+1,"")</f>
        <v>744</v>
      </c>
      <c r="Q939" s="30">
        <f>IF(AND($B939=Q$1),LOOKUP(9.99999999999999E+307,$Q$2:Q938)+1,"")</f>
        <v>744</v>
      </c>
      <c r="R939" s="30">
        <f>IF(AND($B939=R$1),LOOKUP(9.99999999999999E+307,$R$2:R938)+1,"")</f>
        <v>744</v>
      </c>
      <c r="S939" s="314"/>
      <c r="T939" s="274"/>
      <c r="U939" s="274"/>
      <c r="Z939" s="258" t="str">
        <f t="shared" si="101"/>
        <v/>
      </c>
      <c r="AA939" s="258" t="str">
        <f t="shared" si="102"/>
        <v/>
      </c>
      <c r="AB939" s="259">
        <f t="shared" si="96"/>
        <v>0</v>
      </c>
      <c r="AC939" s="259">
        <f t="shared" si="97"/>
        <v>1807</v>
      </c>
      <c r="AD939" s="260" t="str">
        <f t="shared" si="98"/>
        <v/>
      </c>
      <c r="AE939" s="253" t="str">
        <f t="shared" si="99"/>
        <v>-</v>
      </c>
    </row>
    <row r="940" spans="1:31" ht="20.100000000000001" customHeight="1" x14ac:dyDescent="0.5">
      <c r="A940" s="30">
        <v>938</v>
      </c>
      <c r="B940" s="238"/>
      <c r="C940" s="261"/>
      <c r="D940" s="262"/>
      <c r="E940" s="273"/>
      <c r="F940" s="273"/>
      <c r="G940" s="257" t="str">
        <f t="shared" si="100"/>
        <v/>
      </c>
      <c r="H940" s="30" t="str">
        <f>IF(AND(S940=H$1),LOOKUP(9.99999999999999E+307,$H$2:H939)+1,"")</f>
        <v/>
      </c>
      <c r="I940" s="30">
        <f>IF(AND(B940=I$1),LOOKUP(9.99999999999999E+307,$I$2:I939)+1,"")</f>
        <v>745</v>
      </c>
      <c r="J940" s="30">
        <f>IF(AND(B940=J$1),LOOKUP(9.99999999999999E+307,$J$2:J939)+1,"")</f>
        <v>745</v>
      </c>
      <c r="K940" s="30">
        <f>IF(AND(B940=K$1),LOOKUP(9.99999999999999E+307,$K$2:K939)+1,"")</f>
        <v>745</v>
      </c>
      <c r="L940" s="30">
        <f>IF(AND(B940=L$1),LOOKUP(9.99999999999999E+307,$L$2:L939)+1,"")</f>
        <v>745</v>
      </c>
      <c r="M940" s="30">
        <f>IF(AND(B940=M$1),LOOKUP(9.99999999999999E+307,$M$2:M939)+1,"")</f>
        <v>745</v>
      </c>
      <c r="N940" s="30">
        <f>IF(AND($B940=N$1),LOOKUP(9.99999999999999E+307,$N$2:N939)+1,"")</f>
        <v>745</v>
      </c>
      <c r="O940" s="30">
        <f>IF(AND($B940=O$1),LOOKUP(9.99999999999999E+307,$O$2:O939)+1,"")</f>
        <v>745</v>
      </c>
      <c r="P940" s="30">
        <f>IF(AND($B940=P$1),LOOKUP(9.99999999999999E+307,$P$2:P939)+1,"")</f>
        <v>745</v>
      </c>
      <c r="Q940" s="30">
        <f>IF(AND($B940=Q$1),LOOKUP(9.99999999999999E+307,$Q$2:Q939)+1,"")</f>
        <v>745</v>
      </c>
      <c r="R940" s="30">
        <f>IF(AND($B940=R$1),LOOKUP(9.99999999999999E+307,$R$2:R939)+1,"")</f>
        <v>745</v>
      </c>
      <c r="S940" s="314"/>
      <c r="T940" s="274"/>
      <c r="U940" s="274"/>
      <c r="Z940" s="258" t="str">
        <f t="shared" si="101"/>
        <v/>
      </c>
      <c r="AA940" s="258" t="str">
        <f t="shared" si="102"/>
        <v/>
      </c>
      <c r="AB940" s="259">
        <f t="shared" si="96"/>
        <v>0</v>
      </c>
      <c r="AC940" s="259">
        <f t="shared" si="97"/>
        <v>1807</v>
      </c>
      <c r="AD940" s="260" t="str">
        <f t="shared" si="98"/>
        <v/>
      </c>
      <c r="AE940" s="253" t="str">
        <f t="shared" si="99"/>
        <v>-</v>
      </c>
    </row>
    <row r="941" spans="1:31" ht="20.100000000000001" customHeight="1" x14ac:dyDescent="0.5">
      <c r="A941" s="30">
        <v>939</v>
      </c>
      <c r="B941" s="238"/>
      <c r="C941" s="261"/>
      <c r="D941" s="262"/>
      <c r="E941" s="273"/>
      <c r="F941" s="273"/>
      <c r="G941" s="257" t="str">
        <f t="shared" si="100"/>
        <v/>
      </c>
      <c r="H941" s="30" t="str">
        <f>IF(AND(S941=H$1),LOOKUP(9.99999999999999E+307,$H$2:H940)+1,"")</f>
        <v/>
      </c>
      <c r="I941" s="30">
        <f>IF(AND(B941=I$1),LOOKUP(9.99999999999999E+307,$I$2:I940)+1,"")</f>
        <v>746</v>
      </c>
      <c r="J941" s="30">
        <f>IF(AND(B941=J$1),LOOKUP(9.99999999999999E+307,$J$2:J940)+1,"")</f>
        <v>746</v>
      </c>
      <c r="K941" s="30">
        <f>IF(AND(B941=K$1),LOOKUP(9.99999999999999E+307,$K$2:K940)+1,"")</f>
        <v>746</v>
      </c>
      <c r="L941" s="30">
        <f>IF(AND(B941=L$1),LOOKUP(9.99999999999999E+307,$L$2:L940)+1,"")</f>
        <v>746</v>
      </c>
      <c r="M941" s="30">
        <f>IF(AND(B941=M$1),LOOKUP(9.99999999999999E+307,$M$2:M940)+1,"")</f>
        <v>746</v>
      </c>
      <c r="N941" s="30">
        <f>IF(AND($B941=N$1),LOOKUP(9.99999999999999E+307,$N$2:N940)+1,"")</f>
        <v>746</v>
      </c>
      <c r="O941" s="30">
        <f>IF(AND($B941=O$1),LOOKUP(9.99999999999999E+307,$O$2:O940)+1,"")</f>
        <v>746</v>
      </c>
      <c r="P941" s="30">
        <f>IF(AND($B941=P$1),LOOKUP(9.99999999999999E+307,$P$2:P940)+1,"")</f>
        <v>746</v>
      </c>
      <c r="Q941" s="30">
        <f>IF(AND($B941=Q$1),LOOKUP(9.99999999999999E+307,$Q$2:Q940)+1,"")</f>
        <v>746</v>
      </c>
      <c r="R941" s="30">
        <f>IF(AND($B941=R$1),LOOKUP(9.99999999999999E+307,$R$2:R940)+1,"")</f>
        <v>746</v>
      </c>
      <c r="S941" s="314"/>
      <c r="T941" s="274"/>
      <c r="U941" s="274"/>
      <c r="Z941" s="258" t="str">
        <f t="shared" si="101"/>
        <v/>
      </c>
      <c r="AA941" s="258" t="str">
        <f t="shared" si="102"/>
        <v/>
      </c>
      <c r="AB941" s="259">
        <f t="shared" si="96"/>
        <v>0</v>
      </c>
      <c r="AC941" s="259">
        <f t="shared" si="97"/>
        <v>1807</v>
      </c>
      <c r="AD941" s="260" t="str">
        <f t="shared" si="98"/>
        <v/>
      </c>
      <c r="AE941" s="253" t="str">
        <f t="shared" si="99"/>
        <v>-</v>
      </c>
    </row>
    <row r="942" spans="1:31" ht="20.100000000000001" customHeight="1" x14ac:dyDescent="0.5">
      <c r="A942" s="30">
        <v>940</v>
      </c>
      <c r="B942" s="238"/>
      <c r="C942" s="261"/>
      <c r="D942" s="261"/>
      <c r="E942" s="273"/>
      <c r="F942" s="273"/>
      <c r="G942" s="257" t="str">
        <f t="shared" si="100"/>
        <v/>
      </c>
      <c r="H942" s="30" t="str">
        <f>IF(AND(S942=H$1),LOOKUP(9.99999999999999E+307,$H$2:H941)+1,"")</f>
        <v/>
      </c>
      <c r="I942" s="30">
        <f>IF(AND(B942=I$1),LOOKUP(9.99999999999999E+307,$I$2:I941)+1,"")</f>
        <v>747</v>
      </c>
      <c r="J942" s="30">
        <f>IF(AND(B942=J$1),LOOKUP(9.99999999999999E+307,$J$2:J941)+1,"")</f>
        <v>747</v>
      </c>
      <c r="K942" s="30">
        <f>IF(AND(B942=K$1),LOOKUP(9.99999999999999E+307,$K$2:K941)+1,"")</f>
        <v>747</v>
      </c>
      <c r="L942" s="30">
        <f>IF(AND(B942=L$1),LOOKUP(9.99999999999999E+307,$L$2:L941)+1,"")</f>
        <v>747</v>
      </c>
      <c r="M942" s="30">
        <f>IF(AND(B942=M$1),LOOKUP(9.99999999999999E+307,$M$2:M941)+1,"")</f>
        <v>747</v>
      </c>
      <c r="N942" s="30">
        <f>IF(AND($B942=N$1),LOOKUP(9.99999999999999E+307,$N$2:N941)+1,"")</f>
        <v>747</v>
      </c>
      <c r="O942" s="30">
        <f>IF(AND($B942=O$1),LOOKUP(9.99999999999999E+307,$O$2:O941)+1,"")</f>
        <v>747</v>
      </c>
      <c r="P942" s="30">
        <f>IF(AND($B942=P$1),LOOKUP(9.99999999999999E+307,$P$2:P941)+1,"")</f>
        <v>747</v>
      </c>
      <c r="Q942" s="30">
        <f>IF(AND($B942=Q$1),LOOKUP(9.99999999999999E+307,$Q$2:Q941)+1,"")</f>
        <v>747</v>
      </c>
      <c r="R942" s="30">
        <f>IF(AND($B942=R$1),LOOKUP(9.99999999999999E+307,$R$2:R941)+1,"")</f>
        <v>747</v>
      </c>
      <c r="S942" s="314"/>
      <c r="T942" s="274"/>
      <c r="U942" s="274"/>
      <c r="Z942" s="258" t="str">
        <f t="shared" si="101"/>
        <v/>
      </c>
      <c r="AA942" s="258" t="str">
        <f t="shared" si="102"/>
        <v/>
      </c>
      <c r="AB942" s="259">
        <f t="shared" si="96"/>
        <v>0</v>
      </c>
      <c r="AC942" s="259">
        <f t="shared" si="97"/>
        <v>1807</v>
      </c>
      <c r="AD942" s="260" t="str">
        <f t="shared" si="98"/>
        <v/>
      </c>
      <c r="AE942" s="253" t="str">
        <f t="shared" si="99"/>
        <v>-</v>
      </c>
    </row>
    <row r="943" spans="1:31" ht="20.100000000000001" customHeight="1" x14ac:dyDescent="0.5">
      <c r="A943" s="30">
        <v>941</v>
      </c>
      <c r="B943" s="238"/>
      <c r="C943" s="261"/>
      <c r="D943" s="262"/>
      <c r="E943" s="273"/>
      <c r="F943" s="273"/>
      <c r="G943" s="257" t="str">
        <f t="shared" si="100"/>
        <v/>
      </c>
      <c r="H943" s="30" t="str">
        <f>IF(AND(S943=H$1),LOOKUP(9.99999999999999E+307,$H$2:H942)+1,"")</f>
        <v/>
      </c>
      <c r="I943" s="30">
        <f>IF(AND(B943=I$1),LOOKUP(9.99999999999999E+307,$I$2:I942)+1,"")</f>
        <v>748</v>
      </c>
      <c r="J943" s="30">
        <f>IF(AND(B943=J$1),LOOKUP(9.99999999999999E+307,$J$2:J942)+1,"")</f>
        <v>748</v>
      </c>
      <c r="K943" s="30">
        <f>IF(AND(B943=K$1),LOOKUP(9.99999999999999E+307,$K$2:K942)+1,"")</f>
        <v>748</v>
      </c>
      <c r="L943" s="30">
        <f>IF(AND(B943=L$1),LOOKUP(9.99999999999999E+307,$L$2:L942)+1,"")</f>
        <v>748</v>
      </c>
      <c r="M943" s="30">
        <f>IF(AND(B943=M$1),LOOKUP(9.99999999999999E+307,$M$2:M942)+1,"")</f>
        <v>748</v>
      </c>
      <c r="N943" s="30">
        <f>IF(AND($B943=N$1),LOOKUP(9.99999999999999E+307,$N$2:N942)+1,"")</f>
        <v>748</v>
      </c>
      <c r="O943" s="30">
        <f>IF(AND($B943=O$1),LOOKUP(9.99999999999999E+307,$O$2:O942)+1,"")</f>
        <v>748</v>
      </c>
      <c r="P943" s="30">
        <f>IF(AND($B943=P$1),LOOKUP(9.99999999999999E+307,$P$2:P942)+1,"")</f>
        <v>748</v>
      </c>
      <c r="Q943" s="30">
        <f>IF(AND($B943=Q$1),LOOKUP(9.99999999999999E+307,$Q$2:Q942)+1,"")</f>
        <v>748</v>
      </c>
      <c r="R943" s="30">
        <f>IF(AND($B943=R$1),LOOKUP(9.99999999999999E+307,$R$2:R942)+1,"")</f>
        <v>748</v>
      </c>
      <c r="S943" s="314"/>
      <c r="T943" s="274"/>
      <c r="U943" s="274"/>
      <c r="Z943" s="258" t="str">
        <f t="shared" si="101"/>
        <v/>
      </c>
      <c r="AA943" s="258" t="str">
        <f t="shared" si="102"/>
        <v/>
      </c>
      <c r="AB943" s="259">
        <f t="shared" si="96"/>
        <v>0</v>
      </c>
      <c r="AC943" s="259">
        <f t="shared" si="97"/>
        <v>1807</v>
      </c>
      <c r="AD943" s="260" t="str">
        <f t="shared" si="98"/>
        <v/>
      </c>
      <c r="AE943" s="253" t="str">
        <f t="shared" si="99"/>
        <v>-</v>
      </c>
    </row>
    <row r="944" spans="1:31" ht="20.100000000000001" customHeight="1" x14ac:dyDescent="0.5">
      <c r="A944" s="30">
        <v>942</v>
      </c>
      <c r="B944" s="238"/>
      <c r="C944" s="261"/>
      <c r="D944" s="262"/>
      <c r="E944" s="273"/>
      <c r="F944" s="273"/>
      <c r="G944" s="257" t="str">
        <f t="shared" si="100"/>
        <v/>
      </c>
      <c r="H944" s="30" t="str">
        <f>IF(AND(S944=H$1),LOOKUP(9.99999999999999E+307,$H$2:H943)+1,"")</f>
        <v/>
      </c>
      <c r="I944" s="30">
        <f>IF(AND(B944=I$1),LOOKUP(9.99999999999999E+307,$I$2:I943)+1,"")</f>
        <v>749</v>
      </c>
      <c r="J944" s="30">
        <f>IF(AND(B944=J$1),LOOKUP(9.99999999999999E+307,$J$2:J943)+1,"")</f>
        <v>749</v>
      </c>
      <c r="K944" s="30">
        <f>IF(AND(B944=K$1),LOOKUP(9.99999999999999E+307,$K$2:K943)+1,"")</f>
        <v>749</v>
      </c>
      <c r="L944" s="30">
        <f>IF(AND(B944=L$1),LOOKUP(9.99999999999999E+307,$L$2:L943)+1,"")</f>
        <v>749</v>
      </c>
      <c r="M944" s="30">
        <f>IF(AND(B944=M$1),LOOKUP(9.99999999999999E+307,$M$2:M943)+1,"")</f>
        <v>749</v>
      </c>
      <c r="N944" s="30">
        <f>IF(AND($B944=N$1),LOOKUP(9.99999999999999E+307,$N$2:N943)+1,"")</f>
        <v>749</v>
      </c>
      <c r="O944" s="30">
        <f>IF(AND($B944=O$1),LOOKUP(9.99999999999999E+307,$O$2:O943)+1,"")</f>
        <v>749</v>
      </c>
      <c r="P944" s="30">
        <f>IF(AND($B944=P$1),LOOKUP(9.99999999999999E+307,$P$2:P943)+1,"")</f>
        <v>749</v>
      </c>
      <c r="Q944" s="30">
        <f>IF(AND($B944=Q$1),LOOKUP(9.99999999999999E+307,$Q$2:Q943)+1,"")</f>
        <v>749</v>
      </c>
      <c r="R944" s="30">
        <f>IF(AND($B944=R$1),LOOKUP(9.99999999999999E+307,$R$2:R943)+1,"")</f>
        <v>749</v>
      </c>
      <c r="S944" s="314"/>
      <c r="T944" s="274"/>
      <c r="U944" s="274"/>
      <c r="Z944" s="258" t="str">
        <f t="shared" si="101"/>
        <v/>
      </c>
      <c r="AA944" s="258" t="str">
        <f t="shared" si="102"/>
        <v/>
      </c>
      <c r="AB944" s="259">
        <f t="shared" si="96"/>
        <v>0</v>
      </c>
      <c r="AC944" s="259">
        <f t="shared" si="97"/>
        <v>1807</v>
      </c>
      <c r="AD944" s="260" t="str">
        <f t="shared" si="98"/>
        <v/>
      </c>
      <c r="AE944" s="253" t="str">
        <f t="shared" si="99"/>
        <v>-</v>
      </c>
    </row>
    <row r="945" spans="1:31" ht="20.100000000000001" customHeight="1" x14ac:dyDescent="0.5">
      <c r="A945" s="30">
        <v>943</v>
      </c>
      <c r="B945" s="238"/>
      <c r="C945" s="275"/>
      <c r="D945" s="262"/>
      <c r="E945" s="263"/>
      <c r="F945" s="263"/>
      <c r="G945" s="257" t="str">
        <f t="shared" si="100"/>
        <v/>
      </c>
      <c r="H945" s="30" t="str">
        <f>IF(AND(S945=H$1),LOOKUP(9.99999999999999E+307,$H$2:H944)+1,"")</f>
        <v/>
      </c>
      <c r="I945" s="30">
        <f>IF(AND(B945=I$1),LOOKUP(9.99999999999999E+307,$I$2:I944)+1,"")</f>
        <v>750</v>
      </c>
      <c r="J945" s="30">
        <f>IF(AND(B945=J$1),LOOKUP(9.99999999999999E+307,$J$2:J944)+1,"")</f>
        <v>750</v>
      </c>
      <c r="K945" s="30">
        <f>IF(AND(B945=K$1),LOOKUP(9.99999999999999E+307,$K$2:K944)+1,"")</f>
        <v>750</v>
      </c>
      <c r="L945" s="30">
        <f>IF(AND(B945=L$1),LOOKUP(9.99999999999999E+307,$L$2:L944)+1,"")</f>
        <v>750</v>
      </c>
      <c r="M945" s="30">
        <f>IF(AND(B945=M$1),LOOKUP(9.99999999999999E+307,$M$2:M944)+1,"")</f>
        <v>750</v>
      </c>
      <c r="N945" s="30">
        <f>IF(AND($B945=N$1),LOOKUP(9.99999999999999E+307,$N$2:N944)+1,"")</f>
        <v>750</v>
      </c>
      <c r="O945" s="30">
        <f>IF(AND($B945=O$1),LOOKUP(9.99999999999999E+307,$O$2:O944)+1,"")</f>
        <v>750</v>
      </c>
      <c r="P945" s="30">
        <f>IF(AND($B945=P$1),LOOKUP(9.99999999999999E+307,$P$2:P944)+1,"")</f>
        <v>750</v>
      </c>
      <c r="Q945" s="30">
        <f>IF(AND($B945=Q$1),LOOKUP(9.99999999999999E+307,$Q$2:Q944)+1,"")</f>
        <v>750</v>
      </c>
      <c r="R945" s="30">
        <f>IF(AND($B945=R$1),LOOKUP(9.99999999999999E+307,$R$2:R944)+1,"")</f>
        <v>750</v>
      </c>
      <c r="S945" s="314"/>
      <c r="T945" s="274"/>
      <c r="U945" s="274"/>
      <c r="Z945" s="258" t="str">
        <f t="shared" si="101"/>
        <v/>
      </c>
      <c r="AA945" s="258" t="str">
        <f t="shared" si="102"/>
        <v/>
      </c>
      <c r="AB945" s="259">
        <f t="shared" si="96"/>
        <v>0</v>
      </c>
      <c r="AC945" s="259">
        <f t="shared" si="97"/>
        <v>1807</v>
      </c>
      <c r="AD945" s="260" t="str">
        <f t="shared" si="98"/>
        <v/>
      </c>
      <c r="AE945" s="253" t="str">
        <f t="shared" si="99"/>
        <v>-</v>
      </c>
    </row>
    <row r="946" spans="1:31" ht="20.100000000000001" customHeight="1" x14ac:dyDescent="0.5">
      <c r="A946" s="30">
        <v>944</v>
      </c>
      <c r="B946" s="238"/>
      <c r="C946" s="278"/>
      <c r="D946" s="262"/>
      <c r="E946" s="263"/>
      <c r="F946" s="263"/>
      <c r="G946" s="257" t="str">
        <f t="shared" si="100"/>
        <v/>
      </c>
      <c r="H946" s="30" t="str">
        <f>IF(AND(S946=H$1),LOOKUP(9.99999999999999E+307,$H$2:H945)+1,"")</f>
        <v/>
      </c>
      <c r="I946" s="30">
        <f>IF(AND(B946=I$1),LOOKUP(9.99999999999999E+307,$I$2:I945)+1,"")</f>
        <v>751</v>
      </c>
      <c r="J946" s="30">
        <f>IF(AND(B946=J$1),LOOKUP(9.99999999999999E+307,$J$2:J945)+1,"")</f>
        <v>751</v>
      </c>
      <c r="K946" s="30">
        <f>IF(AND(B946=K$1),LOOKUP(9.99999999999999E+307,$K$2:K945)+1,"")</f>
        <v>751</v>
      </c>
      <c r="L946" s="30">
        <f>IF(AND(B946=L$1),LOOKUP(9.99999999999999E+307,$L$2:L945)+1,"")</f>
        <v>751</v>
      </c>
      <c r="M946" s="30">
        <f>IF(AND(B946=M$1),LOOKUP(9.99999999999999E+307,$M$2:M945)+1,"")</f>
        <v>751</v>
      </c>
      <c r="N946" s="30">
        <f>IF(AND($B946=N$1),LOOKUP(9.99999999999999E+307,$N$2:N945)+1,"")</f>
        <v>751</v>
      </c>
      <c r="O946" s="30">
        <f>IF(AND($B946=O$1),LOOKUP(9.99999999999999E+307,$O$2:O945)+1,"")</f>
        <v>751</v>
      </c>
      <c r="P946" s="30">
        <f>IF(AND($B946=P$1),LOOKUP(9.99999999999999E+307,$P$2:P945)+1,"")</f>
        <v>751</v>
      </c>
      <c r="Q946" s="30">
        <f>IF(AND($B946=Q$1),LOOKUP(9.99999999999999E+307,$Q$2:Q945)+1,"")</f>
        <v>751</v>
      </c>
      <c r="R946" s="30">
        <f>IF(AND($B946=R$1),LOOKUP(9.99999999999999E+307,$R$2:R945)+1,"")</f>
        <v>751</v>
      </c>
      <c r="S946" s="314"/>
      <c r="T946" s="274"/>
      <c r="U946" s="274"/>
      <c r="Z946" s="258" t="str">
        <f t="shared" si="101"/>
        <v/>
      </c>
      <c r="AA946" s="258" t="str">
        <f t="shared" si="102"/>
        <v/>
      </c>
      <c r="AB946" s="259">
        <f t="shared" si="96"/>
        <v>0</v>
      </c>
      <c r="AC946" s="259">
        <f t="shared" si="97"/>
        <v>1807</v>
      </c>
      <c r="AD946" s="260" t="str">
        <f t="shared" si="98"/>
        <v/>
      </c>
      <c r="AE946" s="253" t="str">
        <f t="shared" si="99"/>
        <v>-</v>
      </c>
    </row>
    <row r="947" spans="1:31" ht="20.100000000000001" customHeight="1" x14ac:dyDescent="0.5">
      <c r="A947" s="30">
        <v>945</v>
      </c>
      <c r="B947" s="238"/>
      <c r="C947" s="275"/>
      <c r="D947" s="262"/>
      <c r="E947" s="263"/>
      <c r="F947" s="263"/>
      <c r="G947" s="257" t="str">
        <f t="shared" si="100"/>
        <v/>
      </c>
      <c r="H947" s="30" t="str">
        <f>IF(AND(S947=H$1),LOOKUP(9.99999999999999E+307,$H$2:H946)+1,"")</f>
        <v/>
      </c>
      <c r="I947" s="30">
        <f>IF(AND(B947=I$1),LOOKUP(9.99999999999999E+307,$I$2:I946)+1,"")</f>
        <v>752</v>
      </c>
      <c r="J947" s="30">
        <f>IF(AND(B947=J$1),LOOKUP(9.99999999999999E+307,$J$2:J946)+1,"")</f>
        <v>752</v>
      </c>
      <c r="K947" s="30">
        <f>IF(AND(B947=K$1),LOOKUP(9.99999999999999E+307,$K$2:K946)+1,"")</f>
        <v>752</v>
      </c>
      <c r="L947" s="30">
        <f>IF(AND(B947=L$1),LOOKUP(9.99999999999999E+307,$L$2:L946)+1,"")</f>
        <v>752</v>
      </c>
      <c r="M947" s="30">
        <f>IF(AND(B947=M$1),LOOKUP(9.99999999999999E+307,$M$2:M946)+1,"")</f>
        <v>752</v>
      </c>
      <c r="N947" s="30">
        <f>IF(AND($B947=N$1),LOOKUP(9.99999999999999E+307,$N$2:N946)+1,"")</f>
        <v>752</v>
      </c>
      <c r="O947" s="30">
        <f>IF(AND($B947=O$1),LOOKUP(9.99999999999999E+307,$O$2:O946)+1,"")</f>
        <v>752</v>
      </c>
      <c r="P947" s="30">
        <f>IF(AND($B947=P$1),LOOKUP(9.99999999999999E+307,$P$2:P946)+1,"")</f>
        <v>752</v>
      </c>
      <c r="Q947" s="30">
        <f>IF(AND($B947=Q$1),LOOKUP(9.99999999999999E+307,$Q$2:Q946)+1,"")</f>
        <v>752</v>
      </c>
      <c r="R947" s="30">
        <f>IF(AND($B947=R$1),LOOKUP(9.99999999999999E+307,$R$2:R946)+1,"")</f>
        <v>752</v>
      </c>
      <c r="S947" s="314"/>
      <c r="T947" s="274"/>
      <c r="U947" s="274"/>
      <c r="Z947" s="258" t="str">
        <f t="shared" si="101"/>
        <v/>
      </c>
      <c r="AA947" s="258" t="str">
        <f t="shared" si="102"/>
        <v/>
      </c>
      <c r="AB947" s="259">
        <f t="shared" si="96"/>
        <v>0</v>
      </c>
      <c r="AC947" s="259">
        <f t="shared" si="97"/>
        <v>1807</v>
      </c>
      <c r="AD947" s="260" t="str">
        <f t="shared" si="98"/>
        <v/>
      </c>
      <c r="AE947" s="253" t="str">
        <f t="shared" si="99"/>
        <v>-</v>
      </c>
    </row>
    <row r="948" spans="1:31" ht="20.100000000000001" customHeight="1" x14ac:dyDescent="0.5">
      <c r="A948" s="30">
        <v>946</v>
      </c>
      <c r="B948" s="238"/>
      <c r="C948" s="275"/>
      <c r="D948" s="262"/>
      <c r="E948" s="263"/>
      <c r="F948" s="263"/>
      <c r="G948" s="257" t="str">
        <f t="shared" si="100"/>
        <v/>
      </c>
      <c r="H948" s="30" t="str">
        <f>IF(AND(S948=H$1),LOOKUP(9.99999999999999E+307,$H$2:H947)+1,"")</f>
        <v/>
      </c>
      <c r="I948" s="30">
        <f>IF(AND(B948=I$1),LOOKUP(9.99999999999999E+307,$I$2:I947)+1,"")</f>
        <v>753</v>
      </c>
      <c r="J948" s="30">
        <f>IF(AND(B948=J$1),LOOKUP(9.99999999999999E+307,$J$2:J947)+1,"")</f>
        <v>753</v>
      </c>
      <c r="K948" s="30">
        <f>IF(AND(B948=K$1),LOOKUP(9.99999999999999E+307,$K$2:K947)+1,"")</f>
        <v>753</v>
      </c>
      <c r="L948" s="30">
        <f>IF(AND(B948=L$1),LOOKUP(9.99999999999999E+307,$L$2:L947)+1,"")</f>
        <v>753</v>
      </c>
      <c r="M948" s="30">
        <f>IF(AND(B948=M$1),LOOKUP(9.99999999999999E+307,$M$2:M947)+1,"")</f>
        <v>753</v>
      </c>
      <c r="N948" s="30">
        <f>IF(AND($B948=N$1),LOOKUP(9.99999999999999E+307,$N$2:N947)+1,"")</f>
        <v>753</v>
      </c>
      <c r="O948" s="30">
        <f>IF(AND($B948=O$1),LOOKUP(9.99999999999999E+307,$O$2:O947)+1,"")</f>
        <v>753</v>
      </c>
      <c r="P948" s="30">
        <f>IF(AND($B948=P$1),LOOKUP(9.99999999999999E+307,$P$2:P947)+1,"")</f>
        <v>753</v>
      </c>
      <c r="Q948" s="30">
        <f>IF(AND($B948=Q$1),LOOKUP(9.99999999999999E+307,$Q$2:Q947)+1,"")</f>
        <v>753</v>
      </c>
      <c r="R948" s="30">
        <f>IF(AND($B948=R$1),LOOKUP(9.99999999999999E+307,$R$2:R947)+1,"")</f>
        <v>753</v>
      </c>
      <c r="S948" s="314"/>
      <c r="T948" s="274"/>
      <c r="U948" s="274"/>
      <c r="Z948" s="258" t="str">
        <f t="shared" si="101"/>
        <v/>
      </c>
      <c r="AA948" s="258" t="str">
        <f t="shared" si="102"/>
        <v/>
      </c>
      <c r="AB948" s="259">
        <f t="shared" si="96"/>
        <v>0</v>
      </c>
      <c r="AC948" s="259">
        <f t="shared" si="97"/>
        <v>1807</v>
      </c>
      <c r="AD948" s="260" t="str">
        <f t="shared" si="98"/>
        <v/>
      </c>
      <c r="AE948" s="253" t="str">
        <f t="shared" si="99"/>
        <v>-</v>
      </c>
    </row>
    <row r="949" spans="1:31" ht="20.100000000000001" customHeight="1" x14ac:dyDescent="0.5">
      <c r="A949" s="30">
        <v>947</v>
      </c>
      <c r="B949" s="238"/>
      <c r="C949" s="261"/>
      <c r="D949" s="262"/>
      <c r="E949" s="273"/>
      <c r="F949" s="273"/>
      <c r="G949" s="257" t="str">
        <f t="shared" si="100"/>
        <v/>
      </c>
      <c r="H949" s="30" t="str">
        <f>IF(AND(S949=H$1),LOOKUP(9.99999999999999E+307,$H$2:H948)+1,"")</f>
        <v/>
      </c>
      <c r="I949" s="30">
        <f>IF(AND(B949=I$1),LOOKUP(9.99999999999999E+307,$I$2:I948)+1,"")</f>
        <v>754</v>
      </c>
      <c r="J949" s="30">
        <f>IF(AND(B949=J$1),LOOKUP(9.99999999999999E+307,$J$2:J948)+1,"")</f>
        <v>754</v>
      </c>
      <c r="K949" s="30">
        <f>IF(AND(B949=K$1),LOOKUP(9.99999999999999E+307,$K$2:K948)+1,"")</f>
        <v>754</v>
      </c>
      <c r="L949" s="30">
        <f>IF(AND(B949=L$1),LOOKUP(9.99999999999999E+307,$L$2:L948)+1,"")</f>
        <v>754</v>
      </c>
      <c r="M949" s="30">
        <f>IF(AND(B949=M$1),LOOKUP(9.99999999999999E+307,$M$2:M948)+1,"")</f>
        <v>754</v>
      </c>
      <c r="N949" s="30">
        <f>IF(AND($B949=N$1),LOOKUP(9.99999999999999E+307,$N$2:N948)+1,"")</f>
        <v>754</v>
      </c>
      <c r="O949" s="30">
        <f>IF(AND($B949=O$1),LOOKUP(9.99999999999999E+307,$O$2:O948)+1,"")</f>
        <v>754</v>
      </c>
      <c r="P949" s="30">
        <f>IF(AND($B949=P$1),LOOKUP(9.99999999999999E+307,$P$2:P948)+1,"")</f>
        <v>754</v>
      </c>
      <c r="Q949" s="30">
        <f>IF(AND($B949=Q$1),LOOKUP(9.99999999999999E+307,$Q$2:Q948)+1,"")</f>
        <v>754</v>
      </c>
      <c r="R949" s="30">
        <f>IF(AND($B949=R$1),LOOKUP(9.99999999999999E+307,$R$2:R948)+1,"")</f>
        <v>754</v>
      </c>
      <c r="S949" s="314"/>
      <c r="T949" s="274"/>
      <c r="U949" s="274"/>
      <c r="Z949" s="258" t="str">
        <f t="shared" si="101"/>
        <v/>
      </c>
      <c r="AA949" s="258" t="str">
        <f t="shared" si="102"/>
        <v/>
      </c>
      <c r="AB949" s="259">
        <f t="shared" si="96"/>
        <v>0</v>
      </c>
      <c r="AC949" s="259">
        <f t="shared" si="97"/>
        <v>1807</v>
      </c>
      <c r="AD949" s="260" t="str">
        <f t="shared" si="98"/>
        <v/>
      </c>
      <c r="AE949" s="253" t="str">
        <f t="shared" si="99"/>
        <v>-</v>
      </c>
    </row>
    <row r="950" spans="1:31" ht="20.100000000000001" customHeight="1" x14ac:dyDescent="0.5">
      <c r="A950" s="30">
        <v>948</v>
      </c>
      <c r="B950" s="238"/>
      <c r="C950" s="275"/>
      <c r="D950" s="265"/>
      <c r="E950" s="266"/>
      <c r="F950" s="266"/>
      <c r="G950" s="257" t="str">
        <f t="shared" si="100"/>
        <v/>
      </c>
      <c r="H950" s="30" t="str">
        <f>IF(AND(S950=H$1),LOOKUP(9.99999999999999E+307,$H$2:H949)+1,"")</f>
        <v/>
      </c>
      <c r="I950" s="30">
        <f>IF(AND(B950=I$1),LOOKUP(9.99999999999999E+307,$I$2:I949)+1,"")</f>
        <v>755</v>
      </c>
      <c r="J950" s="30">
        <f>IF(AND(B950=J$1),LOOKUP(9.99999999999999E+307,$J$2:J949)+1,"")</f>
        <v>755</v>
      </c>
      <c r="K950" s="30">
        <f>IF(AND(B950=K$1),LOOKUP(9.99999999999999E+307,$K$2:K949)+1,"")</f>
        <v>755</v>
      </c>
      <c r="L950" s="30">
        <f>IF(AND(B950=L$1),LOOKUP(9.99999999999999E+307,$L$2:L949)+1,"")</f>
        <v>755</v>
      </c>
      <c r="M950" s="30">
        <f>IF(AND(B950=M$1),LOOKUP(9.99999999999999E+307,$M$2:M949)+1,"")</f>
        <v>755</v>
      </c>
      <c r="N950" s="30">
        <f>IF(AND($B950=N$1),LOOKUP(9.99999999999999E+307,$N$2:N949)+1,"")</f>
        <v>755</v>
      </c>
      <c r="O950" s="30">
        <f>IF(AND($B950=O$1),LOOKUP(9.99999999999999E+307,$O$2:O949)+1,"")</f>
        <v>755</v>
      </c>
      <c r="P950" s="30">
        <f>IF(AND($B950=P$1),LOOKUP(9.99999999999999E+307,$P$2:P949)+1,"")</f>
        <v>755</v>
      </c>
      <c r="Q950" s="30">
        <f>IF(AND($B950=Q$1),LOOKUP(9.99999999999999E+307,$Q$2:Q949)+1,"")</f>
        <v>755</v>
      </c>
      <c r="R950" s="30">
        <f>IF(AND($B950=R$1),LOOKUP(9.99999999999999E+307,$R$2:R949)+1,"")</f>
        <v>755</v>
      </c>
      <c r="S950" s="314"/>
      <c r="T950" s="274"/>
      <c r="U950" s="274"/>
      <c r="Z950" s="258" t="str">
        <f t="shared" si="101"/>
        <v/>
      </c>
      <c r="AA950" s="258" t="str">
        <f t="shared" si="102"/>
        <v/>
      </c>
      <c r="AB950" s="259">
        <f t="shared" si="96"/>
        <v>0</v>
      </c>
      <c r="AC950" s="259">
        <f t="shared" si="97"/>
        <v>1807</v>
      </c>
      <c r="AD950" s="260" t="str">
        <f t="shared" si="98"/>
        <v/>
      </c>
      <c r="AE950" s="253" t="str">
        <f t="shared" si="99"/>
        <v>-</v>
      </c>
    </row>
    <row r="951" spans="1:31" ht="20.100000000000001" customHeight="1" x14ac:dyDescent="0.5">
      <c r="A951" s="30">
        <v>949</v>
      </c>
      <c r="B951" s="238"/>
      <c r="C951" s="275"/>
      <c r="D951" s="262"/>
      <c r="E951" s="263"/>
      <c r="F951" s="263"/>
      <c r="G951" s="257" t="str">
        <f t="shared" si="100"/>
        <v/>
      </c>
      <c r="H951" s="30" t="str">
        <f>IF(AND(S951=H$1),LOOKUP(9.99999999999999E+307,$H$2:H950)+1,"")</f>
        <v/>
      </c>
      <c r="I951" s="30">
        <f>IF(AND(B951=I$1),LOOKUP(9.99999999999999E+307,$I$2:I950)+1,"")</f>
        <v>756</v>
      </c>
      <c r="J951" s="30">
        <f>IF(AND(B951=J$1),LOOKUP(9.99999999999999E+307,$J$2:J950)+1,"")</f>
        <v>756</v>
      </c>
      <c r="K951" s="30">
        <f>IF(AND(B951=K$1),LOOKUP(9.99999999999999E+307,$K$2:K950)+1,"")</f>
        <v>756</v>
      </c>
      <c r="L951" s="30">
        <f>IF(AND(B951=L$1),LOOKUP(9.99999999999999E+307,$L$2:L950)+1,"")</f>
        <v>756</v>
      </c>
      <c r="M951" s="30">
        <f>IF(AND(B951=M$1),LOOKUP(9.99999999999999E+307,$M$2:M950)+1,"")</f>
        <v>756</v>
      </c>
      <c r="N951" s="30">
        <f>IF(AND($B951=N$1),LOOKUP(9.99999999999999E+307,$N$2:N950)+1,"")</f>
        <v>756</v>
      </c>
      <c r="O951" s="30">
        <f>IF(AND($B951=O$1),LOOKUP(9.99999999999999E+307,$O$2:O950)+1,"")</f>
        <v>756</v>
      </c>
      <c r="P951" s="30">
        <f>IF(AND($B951=P$1),LOOKUP(9.99999999999999E+307,$P$2:P950)+1,"")</f>
        <v>756</v>
      </c>
      <c r="Q951" s="30">
        <f>IF(AND($B951=Q$1),LOOKUP(9.99999999999999E+307,$Q$2:Q950)+1,"")</f>
        <v>756</v>
      </c>
      <c r="R951" s="30">
        <f>IF(AND($B951=R$1),LOOKUP(9.99999999999999E+307,$R$2:R950)+1,"")</f>
        <v>756</v>
      </c>
      <c r="S951" s="314"/>
      <c r="T951" s="274"/>
      <c r="U951" s="274"/>
      <c r="Z951" s="258" t="str">
        <f t="shared" si="101"/>
        <v/>
      </c>
      <c r="AA951" s="258" t="str">
        <f t="shared" si="102"/>
        <v/>
      </c>
      <c r="AB951" s="259">
        <f t="shared" si="96"/>
        <v>0</v>
      </c>
      <c r="AC951" s="259">
        <f t="shared" si="97"/>
        <v>1807</v>
      </c>
      <c r="AD951" s="260" t="str">
        <f t="shared" si="98"/>
        <v/>
      </c>
      <c r="AE951" s="253" t="str">
        <f t="shared" si="99"/>
        <v>-</v>
      </c>
    </row>
    <row r="952" spans="1:31" ht="20.100000000000001" customHeight="1" x14ac:dyDescent="0.5">
      <c r="A952" s="30">
        <v>950</v>
      </c>
      <c r="B952" s="238"/>
      <c r="C952" s="275"/>
      <c r="D952" s="262"/>
      <c r="E952" s="263"/>
      <c r="F952" s="263"/>
      <c r="G952" s="257" t="str">
        <f t="shared" si="100"/>
        <v/>
      </c>
      <c r="H952" s="30" t="str">
        <f>IF(AND(S952=H$1),LOOKUP(9.99999999999999E+307,$H$2:H951)+1,"")</f>
        <v/>
      </c>
      <c r="I952" s="30">
        <f>IF(AND(B952=I$1),LOOKUP(9.99999999999999E+307,$I$2:I951)+1,"")</f>
        <v>757</v>
      </c>
      <c r="J952" s="30">
        <f>IF(AND(B952=J$1),LOOKUP(9.99999999999999E+307,$J$2:J951)+1,"")</f>
        <v>757</v>
      </c>
      <c r="K952" s="30">
        <f>IF(AND(B952=K$1),LOOKUP(9.99999999999999E+307,$K$2:K951)+1,"")</f>
        <v>757</v>
      </c>
      <c r="L952" s="30">
        <f>IF(AND(B952=L$1),LOOKUP(9.99999999999999E+307,$L$2:L951)+1,"")</f>
        <v>757</v>
      </c>
      <c r="M952" s="30">
        <f>IF(AND(B952=M$1),LOOKUP(9.99999999999999E+307,$M$2:M951)+1,"")</f>
        <v>757</v>
      </c>
      <c r="N952" s="30">
        <f>IF(AND($B952=N$1),LOOKUP(9.99999999999999E+307,$N$2:N951)+1,"")</f>
        <v>757</v>
      </c>
      <c r="O952" s="30">
        <f>IF(AND($B952=O$1),LOOKUP(9.99999999999999E+307,$O$2:O951)+1,"")</f>
        <v>757</v>
      </c>
      <c r="P952" s="30">
        <f>IF(AND($B952=P$1),LOOKUP(9.99999999999999E+307,$P$2:P951)+1,"")</f>
        <v>757</v>
      </c>
      <c r="Q952" s="30">
        <f>IF(AND($B952=Q$1),LOOKUP(9.99999999999999E+307,$Q$2:Q951)+1,"")</f>
        <v>757</v>
      </c>
      <c r="R952" s="30">
        <f>IF(AND($B952=R$1),LOOKUP(9.99999999999999E+307,$R$2:R951)+1,"")</f>
        <v>757</v>
      </c>
      <c r="S952" s="314"/>
      <c r="T952" s="274"/>
      <c r="U952" s="274"/>
      <c r="Z952" s="258" t="str">
        <f t="shared" si="101"/>
        <v/>
      </c>
      <c r="AA952" s="258" t="str">
        <f t="shared" si="102"/>
        <v/>
      </c>
      <c r="AB952" s="259">
        <f t="shared" si="96"/>
        <v>0</v>
      </c>
      <c r="AC952" s="259">
        <f t="shared" si="97"/>
        <v>1807</v>
      </c>
      <c r="AD952" s="260" t="str">
        <f t="shared" si="98"/>
        <v/>
      </c>
      <c r="AE952" s="253" t="str">
        <f t="shared" si="99"/>
        <v>-</v>
      </c>
    </row>
    <row r="953" spans="1:31" ht="20.100000000000001" customHeight="1" x14ac:dyDescent="0.5">
      <c r="A953" s="30">
        <v>951</v>
      </c>
      <c r="B953" s="238"/>
      <c r="C953" s="261"/>
      <c r="D953" s="262"/>
      <c r="E953" s="273"/>
      <c r="F953" s="273"/>
      <c r="G953" s="257" t="str">
        <f t="shared" si="100"/>
        <v/>
      </c>
      <c r="H953" s="30" t="str">
        <f>IF(AND(S953=H$1),LOOKUP(9.99999999999999E+307,$H$2:H952)+1,"")</f>
        <v/>
      </c>
      <c r="I953" s="30">
        <f>IF(AND(B953=I$1),LOOKUP(9.99999999999999E+307,$I$2:I952)+1,"")</f>
        <v>758</v>
      </c>
      <c r="J953" s="30">
        <f>IF(AND(B953=J$1),LOOKUP(9.99999999999999E+307,$J$2:J952)+1,"")</f>
        <v>758</v>
      </c>
      <c r="K953" s="30">
        <f>IF(AND(B953=K$1),LOOKUP(9.99999999999999E+307,$K$2:K952)+1,"")</f>
        <v>758</v>
      </c>
      <c r="L953" s="30">
        <f>IF(AND(B953=L$1),LOOKUP(9.99999999999999E+307,$L$2:L952)+1,"")</f>
        <v>758</v>
      </c>
      <c r="M953" s="30">
        <f>IF(AND(B953=M$1),LOOKUP(9.99999999999999E+307,$M$2:M952)+1,"")</f>
        <v>758</v>
      </c>
      <c r="N953" s="30">
        <f>IF(AND($B953=N$1),LOOKUP(9.99999999999999E+307,$N$2:N952)+1,"")</f>
        <v>758</v>
      </c>
      <c r="O953" s="30">
        <f>IF(AND($B953=O$1),LOOKUP(9.99999999999999E+307,$O$2:O952)+1,"")</f>
        <v>758</v>
      </c>
      <c r="P953" s="30">
        <f>IF(AND($B953=P$1),LOOKUP(9.99999999999999E+307,$P$2:P952)+1,"")</f>
        <v>758</v>
      </c>
      <c r="Q953" s="30">
        <f>IF(AND($B953=Q$1),LOOKUP(9.99999999999999E+307,$Q$2:Q952)+1,"")</f>
        <v>758</v>
      </c>
      <c r="R953" s="30">
        <f>IF(AND($B953=R$1),LOOKUP(9.99999999999999E+307,$R$2:R952)+1,"")</f>
        <v>758</v>
      </c>
      <c r="S953" s="314"/>
      <c r="T953" s="274"/>
      <c r="U953" s="274"/>
      <c r="Z953" s="258" t="str">
        <f t="shared" si="101"/>
        <v/>
      </c>
      <c r="AA953" s="258" t="str">
        <f t="shared" si="102"/>
        <v/>
      </c>
      <c r="AB953" s="259">
        <f t="shared" si="96"/>
        <v>0</v>
      </c>
      <c r="AC953" s="259">
        <f t="shared" si="97"/>
        <v>1807</v>
      </c>
      <c r="AD953" s="260" t="str">
        <f t="shared" si="98"/>
        <v/>
      </c>
      <c r="AE953" s="253" t="str">
        <f t="shared" si="99"/>
        <v>-</v>
      </c>
    </row>
    <row r="954" spans="1:31" ht="20.100000000000001" customHeight="1" x14ac:dyDescent="0.5">
      <c r="A954" s="30">
        <v>952</v>
      </c>
      <c r="B954" s="238"/>
      <c r="C954" s="261"/>
      <c r="D954" s="262"/>
      <c r="E954" s="273"/>
      <c r="F954" s="273"/>
      <c r="G954" s="257" t="str">
        <f t="shared" si="100"/>
        <v/>
      </c>
      <c r="H954" s="30" t="str">
        <f>IF(AND(S954=H$1),LOOKUP(9.99999999999999E+307,$H$2:H953)+1,"")</f>
        <v/>
      </c>
      <c r="I954" s="30">
        <f>IF(AND(B954=I$1),LOOKUP(9.99999999999999E+307,$I$2:I953)+1,"")</f>
        <v>759</v>
      </c>
      <c r="J954" s="30">
        <f>IF(AND(B954=J$1),LOOKUP(9.99999999999999E+307,$J$2:J953)+1,"")</f>
        <v>759</v>
      </c>
      <c r="K954" s="30">
        <f>IF(AND(B954=K$1),LOOKUP(9.99999999999999E+307,$K$2:K953)+1,"")</f>
        <v>759</v>
      </c>
      <c r="L954" s="30">
        <f>IF(AND(B954=L$1),LOOKUP(9.99999999999999E+307,$L$2:L953)+1,"")</f>
        <v>759</v>
      </c>
      <c r="M954" s="30">
        <f>IF(AND(B954=M$1),LOOKUP(9.99999999999999E+307,$M$2:M953)+1,"")</f>
        <v>759</v>
      </c>
      <c r="N954" s="30">
        <f>IF(AND($B954=N$1),LOOKUP(9.99999999999999E+307,$N$2:N953)+1,"")</f>
        <v>759</v>
      </c>
      <c r="O954" s="30">
        <f>IF(AND($B954=O$1),LOOKUP(9.99999999999999E+307,$O$2:O953)+1,"")</f>
        <v>759</v>
      </c>
      <c r="P954" s="30">
        <f>IF(AND($B954=P$1),LOOKUP(9.99999999999999E+307,$P$2:P953)+1,"")</f>
        <v>759</v>
      </c>
      <c r="Q954" s="30">
        <f>IF(AND($B954=Q$1),LOOKUP(9.99999999999999E+307,$Q$2:Q953)+1,"")</f>
        <v>759</v>
      </c>
      <c r="R954" s="30">
        <f>IF(AND($B954=R$1),LOOKUP(9.99999999999999E+307,$R$2:R953)+1,"")</f>
        <v>759</v>
      </c>
      <c r="S954" s="314"/>
      <c r="T954" s="274"/>
      <c r="U954" s="274"/>
      <c r="Z954" s="258" t="str">
        <f t="shared" si="101"/>
        <v/>
      </c>
      <c r="AA954" s="258" t="str">
        <f t="shared" si="102"/>
        <v/>
      </c>
      <c r="AB954" s="259">
        <f t="shared" si="96"/>
        <v>0</v>
      </c>
      <c r="AC954" s="259">
        <f t="shared" si="97"/>
        <v>1807</v>
      </c>
      <c r="AD954" s="260" t="str">
        <f t="shared" si="98"/>
        <v/>
      </c>
      <c r="AE954" s="253" t="str">
        <f t="shared" si="99"/>
        <v>-</v>
      </c>
    </row>
    <row r="955" spans="1:31" ht="20.100000000000001" customHeight="1" x14ac:dyDescent="0.5">
      <c r="A955" s="30">
        <v>953</v>
      </c>
      <c r="B955" s="238"/>
      <c r="C955" s="261"/>
      <c r="D955" s="262"/>
      <c r="E955" s="273"/>
      <c r="F955" s="273"/>
      <c r="G955" s="257" t="str">
        <f t="shared" si="100"/>
        <v/>
      </c>
      <c r="H955" s="30" t="str">
        <f>IF(AND(S955=H$1),LOOKUP(9.99999999999999E+307,$H$2:H954)+1,"")</f>
        <v/>
      </c>
      <c r="I955" s="30">
        <f>IF(AND(B955=I$1),LOOKUP(9.99999999999999E+307,$I$2:I954)+1,"")</f>
        <v>760</v>
      </c>
      <c r="J955" s="30">
        <f>IF(AND(B955=J$1),LOOKUP(9.99999999999999E+307,$J$2:J954)+1,"")</f>
        <v>760</v>
      </c>
      <c r="K955" s="30">
        <f>IF(AND(B955=K$1),LOOKUP(9.99999999999999E+307,$K$2:K954)+1,"")</f>
        <v>760</v>
      </c>
      <c r="L955" s="30">
        <f>IF(AND(B955=L$1),LOOKUP(9.99999999999999E+307,$L$2:L954)+1,"")</f>
        <v>760</v>
      </c>
      <c r="M955" s="30">
        <f>IF(AND(B955=M$1),LOOKUP(9.99999999999999E+307,$M$2:M954)+1,"")</f>
        <v>760</v>
      </c>
      <c r="N955" s="30">
        <f>IF(AND($B955=N$1),LOOKUP(9.99999999999999E+307,$N$2:N954)+1,"")</f>
        <v>760</v>
      </c>
      <c r="O955" s="30">
        <f>IF(AND($B955=O$1),LOOKUP(9.99999999999999E+307,$O$2:O954)+1,"")</f>
        <v>760</v>
      </c>
      <c r="P955" s="30">
        <f>IF(AND($B955=P$1),LOOKUP(9.99999999999999E+307,$P$2:P954)+1,"")</f>
        <v>760</v>
      </c>
      <c r="Q955" s="30">
        <f>IF(AND($B955=Q$1),LOOKUP(9.99999999999999E+307,$Q$2:Q954)+1,"")</f>
        <v>760</v>
      </c>
      <c r="R955" s="30">
        <f>IF(AND($B955=R$1),LOOKUP(9.99999999999999E+307,$R$2:R954)+1,"")</f>
        <v>760</v>
      </c>
      <c r="S955" s="314"/>
      <c r="T955" s="274"/>
      <c r="U955" s="274"/>
      <c r="Z955" s="258" t="str">
        <f t="shared" si="101"/>
        <v/>
      </c>
      <c r="AA955" s="258" t="str">
        <f t="shared" si="102"/>
        <v/>
      </c>
      <c r="AB955" s="259">
        <f t="shared" si="96"/>
        <v>0</v>
      </c>
      <c r="AC955" s="259">
        <f t="shared" si="97"/>
        <v>1807</v>
      </c>
      <c r="AD955" s="260" t="str">
        <f t="shared" si="98"/>
        <v/>
      </c>
      <c r="AE955" s="253" t="str">
        <f t="shared" si="99"/>
        <v>-</v>
      </c>
    </row>
    <row r="956" spans="1:31" ht="20.100000000000001" customHeight="1" x14ac:dyDescent="0.5">
      <c r="A956" s="30">
        <v>954</v>
      </c>
      <c r="B956" s="238"/>
      <c r="C956" s="275"/>
      <c r="D956" s="262"/>
      <c r="E956" s="263"/>
      <c r="F956" s="263"/>
      <c r="G956" s="257" t="str">
        <f t="shared" si="100"/>
        <v/>
      </c>
      <c r="H956" s="30" t="str">
        <f>IF(AND(S956=H$1),LOOKUP(9.99999999999999E+307,$H$2:H955)+1,"")</f>
        <v/>
      </c>
      <c r="I956" s="30">
        <f>IF(AND(B956=I$1),LOOKUP(9.99999999999999E+307,$I$2:I955)+1,"")</f>
        <v>761</v>
      </c>
      <c r="J956" s="30">
        <f>IF(AND(B956=J$1),LOOKUP(9.99999999999999E+307,$J$2:J955)+1,"")</f>
        <v>761</v>
      </c>
      <c r="K956" s="30">
        <f>IF(AND(B956=K$1),LOOKUP(9.99999999999999E+307,$K$2:K955)+1,"")</f>
        <v>761</v>
      </c>
      <c r="L956" s="30">
        <f>IF(AND(B956=L$1),LOOKUP(9.99999999999999E+307,$L$2:L955)+1,"")</f>
        <v>761</v>
      </c>
      <c r="M956" s="30">
        <f>IF(AND(B956=M$1),LOOKUP(9.99999999999999E+307,$M$2:M955)+1,"")</f>
        <v>761</v>
      </c>
      <c r="N956" s="30">
        <f>IF(AND($B956=N$1),LOOKUP(9.99999999999999E+307,$N$2:N955)+1,"")</f>
        <v>761</v>
      </c>
      <c r="O956" s="30">
        <f>IF(AND($B956=O$1),LOOKUP(9.99999999999999E+307,$O$2:O955)+1,"")</f>
        <v>761</v>
      </c>
      <c r="P956" s="30">
        <f>IF(AND($B956=P$1),LOOKUP(9.99999999999999E+307,$P$2:P955)+1,"")</f>
        <v>761</v>
      </c>
      <c r="Q956" s="30">
        <f>IF(AND($B956=Q$1),LOOKUP(9.99999999999999E+307,$Q$2:Q955)+1,"")</f>
        <v>761</v>
      </c>
      <c r="R956" s="30">
        <f>IF(AND($B956=R$1),LOOKUP(9.99999999999999E+307,$R$2:R955)+1,"")</f>
        <v>761</v>
      </c>
      <c r="S956" s="314"/>
      <c r="T956" s="274"/>
      <c r="U956" s="274"/>
      <c r="Z956" s="258" t="str">
        <f t="shared" si="101"/>
        <v/>
      </c>
      <c r="AA956" s="258" t="str">
        <f t="shared" si="102"/>
        <v/>
      </c>
      <c r="AB956" s="259">
        <f t="shared" si="96"/>
        <v>0</v>
      </c>
      <c r="AC956" s="259">
        <f t="shared" si="97"/>
        <v>1807</v>
      </c>
      <c r="AD956" s="260" t="str">
        <f t="shared" si="98"/>
        <v/>
      </c>
      <c r="AE956" s="253" t="str">
        <f t="shared" si="99"/>
        <v>-</v>
      </c>
    </row>
    <row r="957" spans="1:31" ht="20.100000000000001" customHeight="1" x14ac:dyDescent="0.5">
      <c r="A957" s="30">
        <v>955</v>
      </c>
      <c r="B957" s="238"/>
      <c r="C957" s="275"/>
      <c r="D957" s="262"/>
      <c r="E957" s="263"/>
      <c r="F957" s="263"/>
      <c r="G957" s="257" t="str">
        <f t="shared" si="100"/>
        <v/>
      </c>
      <c r="H957" s="30" t="str">
        <f>IF(AND(S957=H$1),LOOKUP(9.99999999999999E+307,$H$2:H956)+1,"")</f>
        <v/>
      </c>
      <c r="I957" s="30">
        <f>IF(AND(B957=I$1),LOOKUP(9.99999999999999E+307,$I$2:I956)+1,"")</f>
        <v>762</v>
      </c>
      <c r="J957" s="30">
        <f>IF(AND(B957=J$1),LOOKUP(9.99999999999999E+307,$J$2:J956)+1,"")</f>
        <v>762</v>
      </c>
      <c r="K957" s="30">
        <f>IF(AND(B957=K$1),LOOKUP(9.99999999999999E+307,$K$2:K956)+1,"")</f>
        <v>762</v>
      </c>
      <c r="L957" s="30">
        <f>IF(AND(B957=L$1),LOOKUP(9.99999999999999E+307,$L$2:L956)+1,"")</f>
        <v>762</v>
      </c>
      <c r="M957" s="30">
        <f>IF(AND(B957=M$1),LOOKUP(9.99999999999999E+307,$M$2:M956)+1,"")</f>
        <v>762</v>
      </c>
      <c r="N957" s="30">
        <f>IF(AND($B957=N$1),LOOKUP(9.99999999999999E+307,$N$2:N956)+1,"")</f>
        <v>762</v>
      </c>
      <c r="O957" s="30">
        <f>IF(AND($B957=O$1),LOOKUP(9.99999999999999E+307,$O$2:O956)+1,"")</f>
        <v>762</v>
      </c>
      <c r="P957" s="30">
        <f>IF(AND($B957=P$1),LOOKUP(9.99999999999999E+307,$P$2:P956)+1,"")</f>
        <v>762</v>
      </c>
      <c r="Q957" s="30">
        <f>IF(AND($B957=Q$1),LOOKUP(9.99999999999999E+307,$Q$2:Q956)+1,"")</f>
        <v>762</v>
      </c>
      <c r="R957" s="30">
        <f>IF(AND($B957=R$1),LOOKUP(9.99999999999999E+307,$R$2:R956)+1,"")</f>
        <v>762</v>
      </c>
      <c r="S957" s="314"/>
      <c r="T957" s="274"/>
      <c r="U957" s="274"/>
      <c r="Z957" s="258" t="str">
        <f t="shared" si="101"/>
        <v/>
      </c>
      <c r="AA957" s="258" t="str">
        <f t="shared" si="102"/>
        <v/>
      </c>
      <c r="AB957" s="259">
        <f t="shared" si="96"/>
        <v>0</v>
      </c>
      <c r="AC957" s="259">
        <f t="shared" si="97"/>
        <v>1807</v>
      </c>
      <c r="AD957" s="260" t="str">
        <f t="shared" si="98"/>
        <v/>
      </c>
      <c r="AE957" s="253" t="str">
        <f t="shared" si="99"/>
        <v>-</v>
      </c>
    </row>
    <row r="958" spans="1:31" ht="20.100000000000001" customHeight="1" x14ac:dyDescent="0.5">
      <c r="A958" s="30">
        <v>956</v>
      </c>
      <c r="B958" s="238"/>
      <c r="C958" s="275"/>
      <c r="D958" s="262"/>
      <c r="E958" s="263"/>
      <c r="F958" s="263"/>
      <c r="G958" s="257" t="str">
        <f t="shared" si="100"/>
        <v/>
      </c>
      <c r="H958" s="30" t="str">
        <f>IF(AND(S958=H$1),LOOKUP(9.99999999999999E+307,$H$2:H957)+1,"")</f>
        <v/>
      </c>
      <c r="I958" s="30">
        <f>IF(AND(B958=I$1),LOOKUP(9.99999999999999E+307,$I$2:I957)+1,"")</f>
        <v>763</v>
      </c>
      <c r="J958" s="30">
        <f>IF(AND(B958=J$1),LOOKUP(9.99999999999999E+307,$J$2:J957)+1,"")</f>
        <v>763</v>
      </c>
      <c r="K958" s="30">
        <f>IF(AND(B958=K$1),LOOKUP(9.99999999999999E+307,$K$2:K957)+1,"")</f>
        <v>763</v>
      </c>
      <c r="L958" s="30">
        <f>IF(AND(B958=L$1),LOOKUP(9.99999999999999E+307,$L$2:L957)+1,"")</f>
        <v>763</v>
      </c>
      <c r="M958" s="30">
        <f>IF(AND(B958=M$1),LOOKUP(9.99999999999999E+307,$M$2:M957)+1,"")</f>
        <v>763</v>
      </c>
      <c r="N958" s="30">
        <f>IF(AND($B958=N$1),LOOKUP(9.99999999999999E+307,$N$2:N957)+1,"")</f>
        <v>763</v>
      </c>
      <c r="O958" s="30">
        <f>IF(AND($B958=O$1),LOOKUP(9.99999999999999E+307,$O$2:O957)+1,"")</f>
        <v>763</v>
      </c>
      <c r="P958" s="30">
        <f>IF(AND($B958=P$1),LOOKUP(9.99999999999999E+307,$P$2:P957)+1,"")</f>
        <v>763</v>
      </c>
      <c r="Q958" s="30">
        <f>IF(AND($B958=Q$1),LOOKUP(9.99999999999999E+307,$Q$2:Q957)+1,"")</f>
        <v>763</v>
      </c>
      <c r="R958" s="30">
        <f>IF(AND($B958=R$1),LOOKUP(9.99999999999999E+307,$R$2:R957)+1,"")</f>
        <v>763</v>
      </c>
      <c r="S958" s="314"/>
      <c r="T958" s="274"/>
      <c r="U958" s="274"/>
      <c r="Z958" s="258" t="str">
        <f t="shared" si="101"/>
        <v/>
      </c>
      <c r="AA958" s="258" t="str">
        <f t="shared" si="102"/>
        <v/>
      </c>
      <c r="AB958" s="259">
        <f t="shared" si="96"/>
        <v>0</v>
      </c>
      <c r="AC958" s="259">
        <f t="shared" si="97"/>
        <v>1807</v>
      </c>
      <c r="AD958" s="260" t="str">
        <f t="shared" si="98"/>
        <v/>
      </c>
      <c r="AE958" s="253" t="str">
        <f t="shared" si="99"/>
        <v>-</v>
      </c>
    </row>
    <row r="959" spans="1:31" ht="20.100000000000001" customHeight="1" x14ac:dyDescent="0.5">
      <c r="A959" s="30">
        <v>957</v>
      </c>
      <c r="B959" s="238"/>
      <c r="C959" s="275"/>
      <c r="D959" s="262"/>
      <c r="E959" s="263"/>
      <c r="F959" s="263"/>
      <c r="G959" s="257" t="str">
        <f t="shared" si="100"/>
        <v/>
      </c>
      <c r="H959" s="30" t="str">
        <f>IF(AND(S959=H$1),LOOKUP(9.99999999999999E+307,$H$2:H958)+1,"")</f>
        <v/>
      </c>
      <c r="I959" s="30">
        <f>IF(AND(B959=I$1),LOOKUP(9.99999999999999E+307,$I$2:I958)+1,"")</f>
        <v>764</v>
      </c>
      <c r="J959" s="30">
        <f>IF(AND(B959=J$1),LOOKUP(9.99999999999999E+307,$J$2:J958)+1,"")</f>
        <v>764</v>
      </c>
      <c r="K959" s="30">
        <f>IF(AND(B959=K$1),LOOKUP(9.99999999999999E+307,$K$2:K958)+1,"")</f>
        <v>764</v>
      </c>
      <c r="L959" s="30">
        <f>IF(AND(B959=L$1),LOOKUP(9.99999999999999E+307,$L$2:L958)+1,"")</f>
        <v>764</v>
      </c>
      <c r="M959" s="30">
        <f>IF(AND(B959=M$1),LOOKUP(9.99999999999999E+307,$M$2:M958)+1,"")</f>
        <v>764</v>
      </c>
      <c r="N959" s="30">
        <f>IF(AND($B959=N$1),LOOKUP(9.99999999999999E+307,$N$2:N958)+1,"")</f>
        <v>764</v>
      </c>
      <c r="O959" s="30">
        <f>IF(AND($B959=O$1),LOOKUP(9.99999999999999E+307,$O$2:O958)+1,"")</f>
        <v>764</v>
      </c>
      <c r="P959" s="30">
        <f>IF(AND($B959=P$1),LOOKUP(9.99999999999999E+307,$P$2:P958)+1,"")</f>
        <v>764</v>
      </c>
      <c r="Q959" s="30">
        <f>IF(AND($B959=Q$1),LOOKUP(9.99999999999999E+307,$Q$2:Q958)+1,"")</f>
        <v>764</v>
      </c>
      <c r="R959" s="30">
        <f>IF(AND($B959=R$1),LOOKUP(9.99999999999999E+307,$R$2:R958)+1,"")</f>
        <v>764</v>
      </c>
      <c r="S959" s="314"/>
      <c r="T959" s="274"/>
      <c r="U959" s="274"/>
      <c r="Z959" s="258" t="str">
        <f t="shared" si="101"/>
        <v/>
      </c>
      <c r="AA959" s="258" t="str">
        <f t="shared" si="102"/>
        <v/>
      </c>
      <c r="AB959" s="259">
        <f t="shared" si="96"/>
        <v>0</v>
      </c>
      <c r="AC959" s="259">
        <f t="shared" si="97"/>
        <v>1807</v>
      </c>
      <c r="AD959" s="260" t="str">
        <f t="shared" si="98"/>
        <v/>
      </c>
      <c r="AE959" s="253" t="str">
        <f t="shared" si="99"/>
        <v>-</v>
      </c>
    </row>
    <row r="960" spans="1:31" ht="20.100000000000001" customHeight="1" x14ac:dyDescent="0.5">
      <c r="A960" s="30">
        <v>958</v>
      </c>
      <c r="B960" s="238"/>
      <c r="C960" s="302"/>
      <c r="D960" s="262"/>
      <c r="E960" s="263"/>
      <c r="F960" s="263"/>
      <c r="G960" s="257" t="str">
        <f t="shared" si="100"/>
        <v/>
      </c>
      <c r="H960" s="30" t="str">
        <f>IF(AND(S960=H$1),LOOKUP(9.99999999999999E+307,$H$2:H959)+1,"")</f>
        <v/>
      </c>
      <c r="I960" s="30">
        <f>IF(AND(B960=I$1),LOOKUP(9.99999999999999E+307,$I$2:I959)+1,"")</f>
        <v>765</v>
      </c>
      <c r="J960" s="30">
        <f>IF(AND(B960=J$1),LOOKUP(9.99999999999999E+307,$J$2:J959)+1,"")</f>
        <v>765</v>
      </c>
      <c r="K960" s="30">
        <f>IF(AND(B960=K$1),LOOKUP(9.99999999999999E+307,$K$2:K959)+1,"")</f>
        <v>765</v>
      </c>
      <c r="L960" s="30">
        <f>IF(AND(B960=L$1),LOOKUP(9.99999999999999E+307,$L$2:L959)+1,"")</f>
        <v>765</v>
      </c>
      <c r="M960" s="30">
        <f>IF(AND(B960=M$1),LOOKUP(9.99999999999999E+307,$M$2:M959)+1,"")</f>
        <v>765</v>
      </c>
      <c r="N960" s="30">
        <f>IF(AND($B960=N$1),LOOKUP(9.99999999999999E+307,$N$2:N959)+1,"")</f>
        <v>765</v>
      </c>
      <c r="O960" s="30">
        <f>IF(AND($B960=O$1),LOOKUP(9.99999999999999E+307,$O$2:O959)+1,"")</f>
        <v>765</v>
      </c>
      <c r="P960" s="30">
        <f>IF(AND($B960=P$1),LOOKUP(9.99999999999999E+307,$P$2:P959)+1,"")</f>
        <v>765</v>
      </c>
      <c r="Q960" s="30">
        <f>IF(AND($B960=Q$1),LOOKUP(9.99999999999999E+307,$Q$2:Q959)+1,"")</f>
        <v>765</v>
      </c>
      <c r="R960" s="30">
        <f>IF(AND($B960=R$1),LOOKUP(9.99999999999999E+307,$R$2:R959)+1,"")</f>
        <v>765</v>
      </c>
      <c r="S960" s="314"/>
      <c r="T960" s="274"/>
      <c r="U960" s="274"/>
      <c r="Z960" s="258" t="str">
        <f t="shared" si="101"/>
        <v/>
      </c>
      <c r="AA960" s="258" t="str">
        <f t="shared" si="102"/>
        <v/>
      </c>
      <c r="AB960" s="259">
        <f t="shared" si="96"/>
        <v>0</v>
      </c>
      <c r="AC960" s="259">
        <f t="shared" si="97"/>
        <v>1807</v>
      </c>
      <c r="AD960" s="260" t="str">
        <f t="shared" si="98"/>
        <v/>
      </c>
      <c r="AE960" s="253" t="str">
        <f t="shared" si="99"/>
        <v>-</v>
      </c>
    </row>
    <row r="961" spans="1:31" ht="20.100000000000001" customHeight="1" x14ac:dyDescent="0.5">
      <c r="A961" s="30">
        <v>959</v>
      </c>
      <c r="B961" s="238"/>
      <c r="C961" s="261"/>
      <c r="D961" s="261"/>
      <c r="E961" s="273"/>
      <c r="F961" s="273"/>
      <c r="G961" s="257" t="str">
        <f t="shared" si="100"/>
        <v/>
      </c>
      <c r="H961" s="30" t="str">
        <f>IF(AND(S961=H$1),LOOKUP(9.99999999999999E+307,$H$2:H960)+1,"")</f>
        <v/>
      </c>
      <c r="I961" s="30">
        <f>IF(AND(B961=I$1),LOOKUP(9.99999999999999E+307,$I$2:I960)+1,"")</f>
        <v>766</v>
      </c>
      <c r="J961" s="30">
        <f>IF(AND(B961=J$1),LOOKUP(9.99999999999999E+307,$J$2:J960)+1,"")</f>
        <v>766</v>
      </c>
      <c r="K961" s="30">
        <f>IF(AND(B961=K$1),LOOKUP(9.99999999999999E+307,$K$2:K960)+1,"")</f>
        <v>766</v>
      </c>
      <c r="L961" s="30">
        <f>IF(AND(B961=L$1),LOOKUP(9.99999999999999E+307,$L$2:L960)+1,"")</f>
        <v>766</v>
      </c>
      <c r="M961" s="30">
        <f>IF(AND(B961=M$1),LOOKUP(9.99999999999999E+307,$M$2:M960)+1,"")</f>
        <v>766</v>
      </c>
      <c r="N961" s="30">
        <f>IF(AND($B961=N$1),LOOKUP(9.99999999999999E+307,$N$2:N960)+1,"")</f>
        <v>766</v>
      </c>
      <c r="O961" s="30">
        <f>IF(AND($B961=O$1),LOOKUP(9.99999999999999E+307,$O$2:O960)+1,"")</f>
        <v>766</v>
      </c>
      <c r="P961" s="30">
        <f>IF(AND($B961=P$1),LOOKUP(9.99999999999999E+307,$P$2:P960)+1,"")</f>
        <v>766</v>
      </c>
      <c r="Q961" s="30">
        <f>IF(AND($B961=Q$1),LOOKUP(9.99999999999999E+307,$Q$2:Q960)+1,"")</f>
        <v>766</v>
      </c>
      <c r="R961" s="30">
        <f>IF(AND($B961=R$1),LOOKUP(9.99999999999999E+307,$R$2:R960)+1,"")</f>
        <v>766</v>
      </c>
      <c r="S961" s="314"/>
      <c r="T961" s="274"/>
      <c r="U961" s="274"/>
      <c r="Z961" s="258" t="str">
        <f t="shared" si="101"/>
        <v/>
      </c>
      <c r="AA961" s="258" t="str">
        <f t="shared" si="102"/>
        <v/>
      </c>
      <c r="AB961" s="259">
        <f t="shared" si="96"/>
        <v>0</v>
      </c>
      <c r="AC961" s="259">
        <f t="shared" si="97"/>
        <v>1807</v>
      </c>
      <c r="AD961" s="260" t="str">
        <f t="shared" si="98"/>
        <v/>
      </c>
      <c r="AE961" s="253" t="str">
        <f t="shared" si="99"/>
        <v>-</v>
      </c>
    </row>
    <row r="962" spans="1:31" ht="20.100000000000001" customHeight="1" x14ac:dyDescent="0.5">
      <c r="A962" s="30">
        <v>960</v>
      </c>
      <c r="B962" s="238"/>
      <c r="C962" s="261"/>
      <c r="D962" s="261"/>
      <c r="E962" s="273"/>
      <c r="F962" s="273"/>
      <c r="G962" s="257" t="str">
        <f t="shared" si="100"/>
        <v/>
      </c>
      <c r="H962" s="30" t="str">
        <f>IF(AND(S962=H$1),LOOKUP(9.99999999999999E+307,$H$2:H961)+1,"")</f>
        <v/>
      </c>
      <c r="I962" s="30">
        <f>IF(AND(B962=I$1),LOOKUP(9.99999999999999E+307,$I$2:I961)+1,"")</f>
        <v>767</v>
      </c>
      <c r="J962" s="30">
        <f>IF(AND(B962=J$1),LOOKUP(9.99999999999999E+307,$J$2:J961)+1,"")</f>
        <v>767</v>
      </c>
      <c r="K962" s="30">
        <f>IF(AND(B962=K$1),LOOKUP(9.99999999999999E+307,$K$2:K961)+1,"")</f>
        <v>767</v>
      </c>
      <c r="L962" s="30">
        <f>IF(AND(B962=L$1),LOOKUP(9.99999999999999E+307,$L$2:L961)+1,"")</f>
        <v>767</v>
      </c>
      <c r="M962" s="30">
        <f>IF(AND(B962=M$1),LOOKUP(9.99999999999999E+307,$M$2:M961)+1,"")</f>
        <v>767</v>
      </c>
      <c r="N962" s="30">
        <f>IF(AND($B962=N$1),LOOKUP(9.99999999999999E+307,$N$2:N961)+1,"")</f>
        <v>767</v>
      </c>
      <c r="O962" s="30">
        <f>IF(AND($B962=O$1),LOOKUP(9.99999999999999E+307,$O$2:O961)+1,"")</f>
        <v>767</v>
      </c>
      <c r="P962" s="30">
        <f>IF(AND($B962=P$1),LOOKUP(9.99999999999999E+307,$P$2:P961)+1,"")</f>
        <v>767</v>
      </c>
      <c r="Q962" s="30">
        <f>IF(AND($B962=Q$1),LOOKUP(9.99999999999999E+307,$Q$2:Q961)+1,"")</f>
        <v>767</v>
      </c>
      <c r="R962" s="30">
        <f>IF(AND($B962=R$1),LOOKUP(9.99999999999999E+307,$R$2:R961)+1,"")</f>
        <v>767</v>
      </c>
      <c r="S962" s="314"/>
      <c r="T962" s="274"/>
      <c r="U962" s="274"/>
      <c r="Z962" s="258" t="str">
        <f t="shared" si="101"/>
        <v/>
      </c>
      <c r="AA962" s="258" t="str">
        <f t="shared" si="102"/>
        <v/>
      </c>
      <c r="AB962" s="259">
        <f t="shared" si="96"/>
        <v>0</v>
      </c>
      <c r="AC962" s="259">
        <f t="shared" si="97"/>
        <v>1807</v>
      </c>
      <c r="AD962" s="260" t="str">
        <f t="shared" si="98"/>
        <v/>
      </c>
      <c r="AE962" s="253" t="str">
        <f t="shared" si="99"/>
        <v>-</v>
      </c>
    </row>
    <row r="963" spans="1:31" ht="20.100000000000001" customHeight="1" x14ac:dyDescent="0.5">
      <c r="A963" s="30">
        <v>961</v>
      </c>
      <c r="B963" s="238"/>
      <c r="C963" s="261"/>
      <c r="D963" s="261"/>
      <c r="E963" s="273"/>
      <c r="F963" s="273"/>
      <c r="G963" s="257" t="str">
        <f t="shared" si="100"/>
        <v/>
      </c>
      <c r="H963" s="30" t="str">
        <f>IF(AND(S963=H$1),LOOKUP(9.99999999999999E+307,$H$2:H962)+1,"")</f>
        <v/>
      </c>
      <c r="I963" s="30">
        <f>IF(AND(B963=I$1),LOOKUP(9.99999999999999E+307,$I$2:I962)+1,"")</f>
        <v>768</v>
      </c>
      <c r="J963" s="30">
        <f>IF(AND(B963=J$1),LOOKUP(9.99999999999999E+307,$J$2:J962)+1,"")</f>
        <v>768</v>
      </c>
      <c r="K963" s="30">
        <f>IF(AND(B963=K$1),LOOKUP(9.99999999999999E+307,$K$2:K962)+1,"")</f>
        <v>768</v>
      </c>
      <c r="L963" s="30">
        <f>IF(AND(B963=L$1),LOOKUP(9.99999999999999E+307,$L$2:L962)+1,"")</f>
        <v>768</v>
      </c>
      <c r="M963" s="30">
        <f>IF(AND(B963=M$1),LOOKUP(9.99999999999999E+307,$M$2:M962)+1,"")</f>
        <v>768</v>
      </c>
      <c r="N963" s="30">
        <f>IF(AND($B963=N$1),LOOKUP(9.99999999999999E+307,$N$2:N962)+1,"")</f>
        <v>768</v>
      </c>
      <c r="O963" s="30">
        <f>IF(AND($B963=O$1),LOOKUP(9.99999999999999E+307,$O$2:O962)+1,"")</f>
        <v>768</v>
      </c>
      <c r="P963" s="30">
        <f>IF(AND($B963=P$1),LOOKUP(9.99999999999999E+307,$P$2:P962)+1,"")</f>
        <v>768</v>
      </c>
      <c r="Q963" s="30">
        <f>IF(AND($B963=Q$1),LOOKUP(9.99999999999999E+307,$Q$2:Q962)+1,"")</f>
        <v>768</v>
      </c>
      <c r="R963" s="30">
        <f>IF(AND($B963=R$1),LOOKUP(9.99999999999999E+307,$R$2:R962)+1,"")</f>
        <v>768</v>
      </c>
      <c r="S963" s="314"/>
      <c r="T963" s="274"/>
      <c r="U963" s="274"/>
      <c r="Z963" s="258" t="str">
        <f t="shared" si="101"/>
        <v/>
      </c>
      <c r="AA963" s="258" t="str">
        <f t="shared" si="102"/>
        <v/>
      </c>
      <c r="AB963" s="259">
        <f t="shared" ref="AB963:AB1026" si="103">COUNTIF($C$3:$C$2002,C963)</f>
        <v>0</v>
      </c>
      <c r="AC963" s="259">
        <f t="shared" ref="AC963:AC1026" si="104">SUMPRODUCT(--(E963&amp;F963=$E$3:$E$2002&amp;$F$3:$F$2002))</f>
        <v>1807</v>
      </c>
      <c r="AD963" s="260" t="str">
        <f t="shared" ref="AD963:AD1026" si="105">IF(D963="เด็กชาย",1,IF(D963="นาย",1,IF(D963="เด็กหญิง",2,IF(D963="นางสาว",2,IF(D963="ด.ช.",1,IF(D963="ด.ญ.",2,IF(D963="น.ส.",2,"")))))))</f>
        <v/>
      </c>
      <c r="AE963" s="253" t="str">
        <f t="shared" ref="AE963:AE1026" si="106">CONCATENATE(B963,"-",AD963)</f>
        <v>-</v>
      </c>
    </row>
    <row r="964" spans="1:31" ht="20.100000000000001" customHeight="1" x14ac:dyDescent="0.5">
      <c r="A964" s="30">
        <v>962</v>
      </c>
      <c r="B964" s="238"/>
      <c r="C964" s="261"/>
      <c r="D964" s="261"/>
      <c r="E964" s="270"/>
      <c r="F964" s="270"/>
      <c r="G964" s="257" t="str">
        <f t="shared" ref="G964:G1027" si="107">B964&amp;C964</f>
        <v/>
      </c>
      <c r="H964" s="30" t="str">
        <f>IF(AND(S964=H$1),LOOKUP(9.99999999999999E+307,$H$2:H963)+1,"")</f>
        <v/>
      </c>
      <c r="I964" s="30">
        <f>IF(AND(B964=I$1),LOOKUP(9.99999999999999E+307,$I$2:I963)+1,"")</f>
        <v>769</v>
      </c>
      <c r="J964" s="30">
        <f>IF(AND(B964=J$1),LOOKUP(9.99999999999999E+307,$J$2:J963)+1,"")</f>
        <v>769</v>
      </c>
      <c r="K964" s="30">
        <f>IF(AND(B964=K$1),LOOKUP(9.99999999999999E+307,$K$2:K963)+1,"")</f>
        <v>769</v>
      </c>
      <c r="L964" s="30">
        <f>IF(AND(B964=L$1),LOOKUP(9.99999999999999E+307,$L$2:L963)+1,"")</f>
        <v>769</v>
      </c>
      <c r="M964" s="30">
        <f>IF(AND(B964=M$1),LOOKUP(9.99999999999999E+307,$M$2:M963)+1,"")</f>
        <v>769</v>
      </c>
      <c r="N964" s="30">
        <f>IF(AND($B964=N$1),LOOKUP(9.99999999999999E+307,$N$2:N963)+1,"")</f>
        <v>769</v>
      </c>
      <c r="O964" s="30">
        <f>IF(AND($B964=O$1),LOOKUP(9.99999999999999E+307,$O$2:O963)+1,"")</f>
        <v>769</v>
      </c>
      <c r="P964" s="30">
        <f>IF(AND($B964=P$1),LOOKUP(9.99999999999999E+307,$P$2:P963)+1,"")</f>
        <v>769</v>
      </c>
      <c r="Q964" s="30">
        <f>IF(AND($B964=Q$1),LOOKUP(9.99999999999999E+307,$Q$2:Q963)+1,"")</f>
        <v>769</v>
      </c>
      <c r="R964" s="30">
        <f>IF(AND($B964=R$1),LOOKUP(9.99999999999999E+307,$R$2:R963)+1,"")</f>
        <v>769</v>
      </c>
      <c r="S964" s="314"/>
      <c r="T964" s="274"/>
      <c r="U964" s="274"/>
      <c r="Z964" s="258" t="str">
        <f t="shared" ref="Z964:Z1027" si="108">IF(AC964=2,"นักเรียนซ้ำ","")</f>
        <v/>
      </c>
      <c r="AA964" s="258" t="str">
        <f t="shared" ref="AA964:AA1027" si="109">IF(AB964=2,"เลขประจำตัวซ้ำ","")</f>
        <v/>
      </c>
      <c r="AB964" s="259">
        <f t="shared" si="103"/>
        <v>0</v>
      </c>
      <c r="AC964" s="259">
        <f t="shared" si="104"/>
        <v>1807</v>
      </c>
      <c r="AD964" s="260" t="str">
        <f t="shared" si="105"/>
        <v/>
      </c>
      <c r="AE964" s="253" t="str">
        <f t="shared" si="106"/>
        <v>-</v>
      </c>
    </row>
    <row r="965" spans="1:31" ht="20.100000000000001" customHeight="1" x14ac:dyDescent="0.5">
      <c r="A965" s="30">
        <v>963</v>
      </c>
      <c r="B965" s="238"/>
      <c r="C965" s="261"/>
      <c r="D965" s="261"/>
      <c r="E965" s="273"/>
      <c r="F965" s="273"/>
      <c r="G965" s="257" t="str">
        <f t="shared" si="107"/>
        <v/>
      </c>
      <c r="H965" s="30" t="str">
        <f>IF(AND(S965=H$1),LOOKUP(9.99999999999999E+307,$H$2:H964)+1,"")</f>
        <v/>
      </c>
      <c r="I965" s="30">
        <f>IF(AND(B965=I$1),LOOKUP(9.99999999999999E+307,$I$2:I964)+1,"")</f>
        <v>770</v>
      </c>
      <c r="J965" s="30">
        <f>IF(AND(B965=J$1),LOOKUP(9.99999999999999E+307,$J$2:J964)+1,"")</f>
        <v>770</v>
      </c>
      <c r="K965" s="30">
        <f>IF(AND(B965=K$1),LOOKUP(9.99999999999999E+307,$K$2:K964)+1,"")</f>
        <v>770</v>
      </c>
      <c r="L965" s="30">
        <f>IF(AND(B965=L$1),LOOKUP(9.99999999999999E+307,$L$2:L964)+1,"")</f>
        <v>770</v>
      </c>
      <c r="M965" s="30">
        <f>IF(AND(B965=M$1),LOOKUP(9.99999999999999E+307,$M$2:M964)+1,"")</f>
        <v>770</v>
      </c>
      <c r="N965" s="30">
        <f>IF(AND($B965=N$1),LOOKUP(9.99999999999999E+307,$N$2:N964)+1,"")</f>
        <v>770</v>
      </c>
      <c r="O965" s="30">
        <f>IF(AND($B965=O$1),LOOKUP(9.99999999999999E+307,$O$2:O964)+1,"")</f>
        <v>770</v>
      </c>
      <c r="P965" s="30">
        <f>IF(AND($B965=P$1),LOOKUP(9.99999999999999E+307,$P$2:P964)+1,"")</f>
        <v>770</v>
      </c>
      <c r="Q965" s="30">
        <f>IF(AND($B965=Q$1),LOOKUP(9.99999999999999E+307,$Q$2:Q964)+1,"")</f>
        <v>770</v>
      </c>
      <c r="R965" s="30">
        <f>IF(AND($B965=R$1),LOOKUP(9.99999999999999E+307,$R$2:R964)+1,"")</f>
        <v>770</v>
      </c>
      <c r="S965" s="314"/>
      <c r="T965" s="274"/>
      <c r="U965" s="274"/>
      <c r="Z965" s="258" t="str">
        <f t="shared" si="108"/>
        <v/>
      </c>
      <c r="AA965" s="258" t="str">
        <f t="shared" si="109"/>
        <v/>
      </c>
      <c r="AB965" s="259">
        <f t="shared" si="103"/>
        <v>0</v>
      </c>
      <c r="AC965" s="259">
        <f t="shared" si="104"/>
        <v>1807</v>
      </c>
      <c r="AD965" s="260" t="str">
        <f t="shared" si="105"/>
        <v/>
      </c>
      <c r="AE965" s="253" t="str">
        <f t="shared" si="106"/>
        <v>-</v>
      </c>
    </row>
    <row r="966" spans="1:31" ht="20.100000000000001" customHeight="1" x14ac:dyDescent="0.5">
      <c r="A966" s="30">
        <v>964</v>
      </c>
      <c r="B966" s="238"/>
      <c r="C966" s="261"/>
      <c r="D966" s="261"/>
      <c r="E966" s="273"/>
      <c r="F966" s="273"/>
      <c r="G966" s="257" t="str">
        <f t="shared" si="107"/>
        <v/>
      </c>
      <c r="H966" s="30" t="str">
        <f>IF(AND(S966=H$1),LOOKUP(9.99999999999999E+307,$H$2:H965)+1,"")</f>
        <v/>
      </c>
      <c r="I966" s="30">
        <f>IF(AND(B966=I$1),LOOKUP(9.99999999999999E+307,$I$2:I965)+1,"")</f>
        <v>771</v>
      </c>
      <c r="J966" s="30">
        <f>IF(AND(B966=J$1),LOOKUP(9.99999999999999E+307,$J$2:J965)+1,"")</f>
        <v>771</v>
      </c>
      <c r="K966" s="30">
        <f>IF(AND(B966=K$1),LOOKUP(9.99999999999999E+307,$K$2:K965)+1,"")</f>
        <v>771</v>
      </c>
      <c r="L966" s="30">
        <f>IF(AND(B966=L$1),LOOKUP(9.99999999999999E+307,$L$2:L965)+1,"")</f>
        <v>771</v>
      </c>
      <c r="M966" s="30">
        <f>IF(AND(B966=M$1),LOOKUP(9.99999999999999E+307,$M$2:M965)+1,"")</f>
        <v>771</v>
      </c>
      <c r="N966" s="30">
        <f>IF(AND($B966=N$1),LOOKUP(9.99999999999999E+307,$N$2:N965)+1,"")</f>
        <v>771</v>
      </c>
      <c r="O966" s="30">
        <f>IF(AND($B966=O$1),LOOKUP(9.99999999999999E+307,$O$2:O965)+1,"")</f>
        <v>771</v>
      </c>
      <c r="P966" s="30">
        <f>IF(AND($B966=P$1),LOOKUP(9.99999999999999E+307,$P$2:P965)+1,"")</f>
        <v>771</v>
      </c>
      <c r="Q966" s="30">
        <f>IF(AND($B966=Q$1),LOOKUP(9.99999999999999E+307,$Q$2:Q965)+1,"")</f>
        <v>771</v>
      </c>
      <c r="R966" s="30">
        <f>IF(AND($B966=R$1),LOOKUP(9.99999999999999E+307,$R$2:R965)+1,"")</f>
        <v>771</v>
      </c>
      <c r="S966" s="314"/>
      <c r="T966" s="274"/>
      <c r="U966" s="274"/>
      <c r="Z966" s="258" t="str">
        <f t="shared" si="108"/>
        <v/>
      </c>
      <c r="AA966" s="258" t="str">
        <f t="shared" si="109"/>
        <v/>
      </c>
      <c r="AB966" s="259">
        <f t="shared" si="103"/>
        <v>0</v>
      </c>
      <c r="AC966" s="259">
        <f t="shared" si="104"/>
        <v>1807</v>
      </c>
      <c r="AD966" s="260" t="str">
        <f t="shared" si="105"/>
        <v/>
      </c>
      <c r="AE966" s="253" t="str">
        <f t="shared" si="106"/>
        <v>-</v>
      </c>
    </row>
    <row r="967" spans="1:31" ht="20.100000000000001" customHeight="1" x14ac:dyDescent="0.5">
      <c r="A967" s="30">
        <v>965</v>
      </c>
      <c r="B967" s="238"/>
      <c r="C967" s="261"/>
      <c r="D967" s="261"/>
      <c r="E967" s="273"/>
      <c r="F967" s="273"/>
      <c r="G967" s="257" t="str">
        <f t="shared" si="107"/>
        <v/>
      </c>
      <c r="H967" s="30" t="str">
        <f>IF(AND(S967=H$1),LOOKUP(9.99999999999999E+307,$H$2:H966)+1,"")</f>
        <v/>
      </c>
      <c r="I967" s="30">
        <f>IF(AND(B967=I$1),LOOKUP(9.99999999999999E+307,$I$2:I966)+1,"")</f>
        <v>772</v>
      </c>
      <c r="J967" s="30">
        <f>IF(AND(B967=J$1),LOOKUP(9.99999999999999E+307,$J$2:J966)+1,"")</f>
        <v>772</v>
      </c>
      <c r="K967" s="30">
        <f>IF(AND(B967=K$1),LOOKUP(9.99999999999999E+307,$K$2:K966)+1,"")</f>
        <v>772</v>
      </c>
      <c r="L967" s="30">
        <f>IF(AND(B967=L$1),LOOKUP(9.99999999999999E+307,$L$2:L966)+1,"")</f>
        <v>772</v>
      </c>
      <c r="M967" s="30">
        <f>IF(AND(B967=M$1),LOOKUP(9.99999999999999E+307,$M$2:M966)+1,"")</f>
        <v>772</v>
      </c>
      <c r="N967" s="30">
        <f>IF(AND($B967=N$1),LOOKUP(9.99999999999999E+307,$N$2:N966)+1,"")</f>
        <v>772</v>
      </c>
      <c r="O967" s="30">
        <f>IF(AND($B967=O$1),LOOKUP(9.99999999999999E+307,$O$2:O966)+1,"")</f>
        <v>772</v>
      </c>
      <c r="P967" s="30">
        <f>IF(AND($B967=P$1),LOOKUP(9.99999999999999E+307,$P$2:P966)+1,"")</f>
        <v>772</v>
      </c>
      <c r="Q967" s="30">
        <f>IF(AND($B967=Q$1),LOOKUP(9.99999999999999E+307,$Q$2:Q966)+1,"")</f>
        <v>772</v>
      </c>
      <c r="R967" s="30">
        <f>IF(AND($B967=R$1),LOOKUP(9.99999999999999E+307,$R$2:R966)+1,"")</f>
        <v>772</v>
      </c>
      <c r="S967" s="314"/>
      <c r="T967" s="274"/>
      <c r="U967" s="274"/>
      <c r="Z967" s="258" t="str">
        <f t="shared" si="108"/>
        <v/>
      </c>
      <c r="AA967" s="258" t="str">
        <f t="shared" si="109"/>
        <v/>
      </c>
      <c r="AB967" s="259">
        <f t="shared" si="103"/>
        <v>0</v>
      </c>
      <c r="AC967" s="259">
        <f t="shared" si="104"/>
        <v>1807</v>
      </c>
      <c r="AD967" s="260" t="str">
        <f t="shared" si="105"/>
        <v/>
      </c>
      <c r="AE967" s="253" t="str">
        <f t="shared" si="106"/>
        <v>-</v>
      </c>
    </row>
    <row r="968" spans="1:31" ht="20.100000000000001" customHeight="1" x14ac:dyDescent="0.5">
      <c r="A968" s="30">
        <v>966</v>
      </c>
      <c r="B968" s="238"/>
      <c r="C968" s="261"/>
      <c r="D968" s="261"/>
      <c r="E968" s="273"/>
      <c r="F968" s="273"/>
      <c r="G968" s="257" t="str">
        <f t="shared" si="107"/>
        <v/>
      </c>
      <c r="H968" s="30" t="str">
        <f>IF(AND(S968=H$1),LOOKUP(9.99999999999999E+307,$H$2:H967)+1,"")</f>
        <v/>
      </c>
      <c r="I968" s="30">
        <f>IF(AND(B968=I$1),LOOKUP(9.99999999999999E+307,$I$2:I967)+1,"")</f>
        <v>773</v>
      </c>
      <c r="J968" s="30">
        <f>IF(AND(B968=J$1),LOOKUP(9.99999999999999E+307,$J$2:J967)+1,"")</f>
        <v>773</v>
      </c>
      <c r="K968" s="30">
        <f>IF(AND(B968=K$1),LOOKUP(9.99999999999999E+307,$K$2:K967)+1,"")</f>
        <v>773</v>
      </c>
      <c r="L968" s="30">
        <f>IF(AND(B968=L$1),LOOKUP(9.99999999999999E+307,$L$2:L967)+1,"")</f>
        <v>773</v>
      </c>
      <c r="M968" s="30">
        <f>IF(AND(B968=M$1),LOOKUP(9.99999999999999E+307,$M$2:M967)+1,"")</f>
        <v>773</v>
      </c>
      <c r="N968" s="30">
        <f>IF(AND($B968=N$1),LOOKUP(9.99999999999999E+307,$N$2:N967)+1,"")</f>
        <v>773</v>
      </c>
      <c r="O968" s="30">
        <f>IF(AND($B968=O$1),LOOKUP(9.99999999999999E+307,$O$2:O967)+1,"")</f>
        <v>773</v>
      </c>
      <c r="P968" s="30">
        <f>IF(AND($B968=P$1),LOOKUP(9.99999999999999E+307,$P$2:P967)+1,"")</f>
        <v>773</v>
      </c>
      <c r="Q968" s="30">
        <f>IF(AND($B968=Q$1),LOOKUP(9.99999999999999E+307,$Q$2:Q967)+1,"")</f>
        <v>773</v>
      </c>
      <c r="R968" s="30">
        <f>IF(AND($B968=R$1),LOOKUP(9.99999999999999E+307,$R$2:R967)+1,"")</f>
        <v>773</v>
      </c>
      <c r="S968" s="314"/>
      <c r="T968" s="274"/>
      <c r="U968" s="274"/>
      <c r="Z968" s="258" t="str">
        <f t="shared" si="108"/>
        <v/>
      </c>
      <c r="AA968" s="258" t="str">
        <f t="shared" si="109"/>
        <v/>
      </c>
      <c r="AB968" s="259">
        <f t="shared" si="103"/>
        <v>0</v>
      </c>
      <c r="AC968" s="259">
        <f t="shared" si="104"/>
        <v>1807</v>
      </c>
      <c r="AD968" s="260" t="str">
        <f t="shared" si="105"/>
        <v/>
      </c>
      <c r="AE968" s="253" t="str">
        <f t="shared" si="106"/>
        <v>-</v>
      </c>
    </row>
    <row r="969" spans="1:31" ht="20.100000000000001" customHeight="1" x14ac:dyDescent="0.5">
      <c r="A969" s="30">
        <v>967</v>
      </c>
      <c r="B969" s="238"/>
      <c r="C969" s="261"/>
      <c r="D969" s="261"/>
      <c r="E969" s="273"/>
      <c r="F969" s="273"/>
      <c r="G969" s="257" t="str">
        <f t="shared" si="107"/>
        <v/>
      </c>
      <c r="H969" s="30" t="str">
        <f>IF(AND(S969=H$1),LOOKUP(9.99999999999999E+307,$H$2:H968)+1,"")</f>
        <v/>
      </c>
      <c r="I969" s="30">
        <f>IF(AND(B969=I$1),LOOKUP(9.99999999999999E+307,$I$2:I968)+1,"")</f>
        <v>774</v>
      </c>
      <c r="J969" s="30">
        <f>IF(AND(B969=J$1),LOOKUP(9.99999999999999E+307,$J$2:J968)+1,"")</f>
        <v>774</v>
      </c>
      <c r="K969" s="30">
        <f>IF(AND(B969=K$1),LOOKUP(9.99999999999999E+307,$K$2:K968)+1,"")</f>
        <v>774</v>
      </c>
      <c r="L969" s="30">
        <f>IF(AND(B969=L$1),LOOKUP(9.99999999999999E+307,$L$2:L968)+1,"")</f>
        <v>774</v>
      </c>
      <c r="M969" s="30">
        <f>IF(AND(B969=M$1),LOOKUP(9.99999999999999E+307,$M$2:M968)+1,"")</f>
        <v>774</v>
      </c>
      <c r="N969" s="30">
        <f>IF(AND($B969=N$1),LOOKUP(9.99999999999999E+307,$N$2:N968)+1,"")</f>
        <v>774</v>
      </c>
      <c r="O969" s="30">
        <f>IF(AND($B969=O$1),LOOKUP(9.99999999999999E+307,$O$2:O968)+1,"")</f>
        <v>774</v>
      </c>
      <c r="P969" s="30">
        <f>IF(AND($B969=P$1),LOOKUP(9.99999999999999E+307,$P$2:P968)+1,"")</f>
        <v>774</v>
      </c>
      <c r="Q969" s="30">
        <f>IF(AND($B969=Q$1),LOOKUP(9.99999999999999E+307,$Q$2:Q968)+1,"")</f>
        <v>774</v>
      </c>
      <c r="R969" s="30">
        <f>IF(AND($B969=R$1),LOOKUP(9.99999999999999E+307,$R$2:R968)+1,"")</f>
        <v>774</v>
      </c>
      <c r="S969" s="314"/>
      <c r="T969" s="274"/>
      <c r="U969" s="274"/>
      <c r="Z969" s="258" t="str">
        <f t="shared" si="108"/>
        <v/>
      </c>
      <c r="AA969" s="258" t="str">
        <f t="shared" si="109"/>
        <v/>
      </c>
      <c r="AB969" s="259">
        <f t="shared" si="103"/>
        <v>0</v>
      </c>
      <c r="AC969" s="259">
        <f t="shared" si="104"/>
        <v>1807</v>
      </c>
      <c r="AD969" s="260" t="str">
        <f t="shared" si="105"/>
        <v/>
      </c>
      <c r="AE969" s="253" t="str">
        <f t="shared" si="106"/>
        <v>-</v>
      </c>
    </row>
    <row r="970" spans="1:31" ht="20.100000000000001" customHeight="1" x14ac:dyDescent="0.5">
      <c r="A970" s="30">
        <v>968</v>
      </c>
      <c r="B970" s="238"/>
      <c r="C970" s="261"/>
      <c r="D970" s="261"/>
      <c r="E970" s="273"/>
      <c r="F970" s="273"/>
      <c r="G970" s="257" t="str">
        <f t="shared" si="107"/>
        <v/>
      </c>
      <c r="H970" s="30" t="str">
        <f>IF(AND(S970=H$1),LOOKUP(9.99999999999999E+307,$H$2:H969)+1,"")</f>
        <v/>
      </c>
      <c r="I970" s="30">
        <f>IF(AND(B970=I$1),LOOKUP(9.99999999999999E+307,$I$2:I969)+1,"")</f>
        <v>775</v>
      </c>
      <c r="J970" s="30">
        <f>IF(AND(B970=J$1),LOOKUP(9.99999999999999E+307,$J$2:J969)+1,"")</f>
        <v>775</v>
      </c>
      <c r="K970" s="30">
        <f>IF(AND(B970=K$1),LOOKUP(9.99999999999999E+307,$K$2:K969)+1,"")</f>
        <v>775</v>
      </c>
      <c r="L970" s="30">
        <f>IF(AND(B970=L$1),LOOKUP(9.99999999999999E+307,$L$2:L969)+1,"")</f>
        <v>775</v>
      </c>
      <c r="M970" s="30">
        <f>IF(AND(B970=M$1),LOOKUP(9.99999999999999E+307,$M$2:M969)+1,"")</f>
        <v>775</v>
      </c>
      <c r="N970" s="30">
        <f>IF(AND($B970=N$1),LOOKUP(9.99999999999999E+307,$N$2:N969)+1,"")</f>
        <v>775</v>
      </c>
      <c r="O970" s="30">
        <f>IF(AND($B970=O$1),LOOKUP(9.99999999999999E+307,$O$2:O969)+1,"")</f>
        <v>775</v>
      </c>
      <c r="P970" s="30">
        <f>IF(AND($B970=P$1),LOOKUP(9.99999999999999E+307,$P$2:P969)+1,"")</f>
        <v>775</v>
      </c>
      <c r="Q970" s="30">
        <f>IF(AND($B970=Q$1),LOOKUP(9.99999999999999E+307,$Q$2:Q969)+1,"")</f>
        <v>775</v>
      </c>
      <c r="R970" s="30">
        <f>IF(AND($B970=R$1),LOOKUP(9.99999999999999E+307,$R$2:R969)+1,"")</f>
        <v>775</v>
      </c>
      <c r="S970" s="314"/>
      <c r="T970" s="274"/>
      <c r="U970" s="274"/>
      <c r="Z970" s="258" t="str">
        <f t="shared" si="108"/>
        <v/>
      </c>
      <c r="AA970" s="258" t="str">
        <f t="shared" si="109"/>
        <v/>
      </c>
      <c r="AB970" s="259">
        <f t="shared" si="103"/>
        <v>0</v>
      </c>
      <c r="AC970" s="259">
        <f t="shared" si="104"/>
        <v>1807</v>
      </c>
      <c r="AD970" s="260" t="str">
        <f t="shared" si="105"/>
        <v/>
      </c>
      <c r="AE970" s="253" t="str">
        <f t="shared" si="106"/>
        <v>-</v>
      </c>
    </row>
    <row r="971" spans="1:31" ht="20.100000000000001" customHeight="1" x14ac:dyDescent="0.5">
      <c r="A971" s="30">
        <v>969</v>
      </c>
      <c r="B971" s="238"/>
      <c r="C971" s="261"/>
      <c r="D971" s="261"/>
      <c r="E971" s="270"/>
      <c r="F971" s="270"/>
      <c r="G971" s="257" t="str">
        <f t="shared" si="107"/>
        <v/>
      </c>
      <c r="H971" s="30" t="str">
        <f>IF(AND(S971=H$1),LOOKUP(9.99999999999999E+307,$H$2:H970)+1,"")</f>
        <v/>
      </c>
      <c r="I971" s="30">
        <f>IF(AND(B971=I$1),LOOKUP(9.99999999999999E+307,$I$2:I970)+1,"")</f>
        <v>776</v>
      </c>
      <c r="J971" s="30">
        <f>IF(AND(B971=J$1),LOOKUP(9.99999999999999E+307,$J$2:J970)+1,"")</f>
        <v>776</v>
      </c>
      <c r="K971" s="30">
        <f>IF(AND(B971=K$1),LOOKUP(9.99999999999999E+307,$K$2:K970)+1,"")</f>
        <v>776</v>
      </c>
      <c r="L971" s="30">
        <f>IF(AND(B971=L$1),LOOKUP(9.99999999999999E+307,$L$2:L970)+1,"")</f>
        <v>776</v>
      </c>
      <c r="M971" s="30">
        <f>IF(AND(B971=M$1),LOOKUP(9.99999999999999E+307,$M$2:M970)+1,"")</f>
        <v>776</v>
      </c>
      <c r="N971" s="30">
        <f>IF(AND($B971=N$1),LOOKUP(9.99999999999999E+307,$N$2:N970)+1,"")</f>
        <v>776</v>
      </c>
      <c r="O971" s="30">
        <f>IF(AND($B971=O$1),LOOKUP(9.99999999999999E+307,$O$2:O970)+1,"")</f>
        <v>776</v>
      </c>
      <c r="P971" s="30">
        <f>IF(AND($B971=P$1),LOOKUP(9.99999999999999E+307,$P$2:P970)+1,"")</f>
        <v>776</v>
      </c>
      <c r="Q971" s="30">
        <f>IF(AND($B971=Q$1),LOOKUP(9.99999999999999E+307,$Q$2:Q970)+1,"")</f>
        <v>776</v>
      </c>
      <c r="R971" s="30">
        <f>IF(AND($B971=R$1),LOOKUP(9.99999999999999E+307,$R$2:R970)+1,"")</f>
        <v>776</v>
      </c>
      <c r="S971" s="314"/>
      <c r="T971" s="274"/>
      <c r="U971" s="274"/>
      <c r="Z971" s="258" t="str">
        <f t="shared" si="108"/>
        <v/>
      </c>
      <c r="AA971" s="258" t="str">
        <f t="shared" si="109"/>
        <v/>
      </c>
      <c r="AB971" s="259">
        <f t="shared" si="103"/>
        <v>0</v>
      </c>
      <c r="AC971" s="259">
        <f t="shared" si="104"/>
        <v>1807</v>
      </c>
      <c r="AD971" s="260" t="str">
        <f t="shared" si="105"/>
        <v/>
      </c>
      <c r="AE971" s="253" t="str">
        <f t="shared" si="106"/>
        <v>-</v>
      </c>
    </row>
    <row r="972" spans="1:31" ht="20.100000000000001" customHeight="1" x14ac:dyDescent="0.5">
      <c r="A972" s="30">
        <v>970</v>
      </c>
      <c r="B972" s="238"/>
      <c r="C972" s="261"/>
      <c r="D972" s="261"/>
      <c r="E972" s="273"/>
      <c r="F972" s="273"/>
      <c r="G972" s="257" t="str">
        <f t="shared" si="107"/>
        <v/>
      </c>
      <c r="H972" s="30" t="str">
        <f>IF(AND(S972=H$1),LOOKUP(9.99999999999999E+307,$H$2:H971)+1,"")</f>
        <v/>
      </c>
      <c r="I972" s="30">
        <f>IF(AND(B972=I$1),LOOKUP(9.99999999999999E+307,$I$2:I971)+1,"")</f>
        <v>777</v>
      </c>
      <c r="J972" s="30">
        <f>IF(AND(B972=J$1),LOOKUP(9.99999999999999E+307,$J$2:J971)+1,"")</f>
        <v>777</v>
      </c>
      <c r="K972" s="30">
        <f>IF(AND(B972=K$1),LOOKUP(9.99999999999999E+307,$K$2:K971)+1,"")</f>
        <v>777</v>
      </c>
      <c r="L972" s="30">
        <f>IF(AND(B972=L$1),LOOKUP(9.99999999999999E+307,$L$2:L971)+1,"")</f>
        <v>777</v>
      </c>
      <c r="M972" s="30">
        <f>IF(AND(B972=M$1),LOOKUP(9.99999999999999E+307,$M$2:M971)+1,"")</f>
        <v>777</v>
      </c>
      <c r="N972" s="30">
        <f>IF(AND($B972=N$1),LOOKUP(9.99999999999999E+307,$N$2:N971)+1,"")</f>
        <v>777</v>
      </c>
      <c r="O972" s="30">
        <f>IF(AND($B972=O$1),LOOKUP(9.99999999999999E+307,$O$2:O971)+1,"")</f>
        <v>777</v>
      </c>
      <c r="P972" s="30">
        <f>IF(AND($B972=P$1),LOOKUP(9.99999999999999E+307,$P$2:P971)+1,"")</f>
        <v>777</v>
      </c>
      <c r="Q972" s="30">
        <f>IF(AND($B972=Q$1),LOOKUP(9.99999999999999E+307,$Q$2:Q971)+1,"")</f>
        <v>777</v>
      </c>
      <c r="R972" s="30">
        <f>IF(AND($B972=R$1),LOOKUP(9.99999999999999E+307,$R$2:R971)+1,"")</f>
        <v>777</v>
      </c>
      <c r="S972" s="314"/>
      <c r="T972" s="274"/>
      <c r="U972" s="274"/>
      <c r="Z972" s="258" t="str">
        <f t="shared" si="108"/>
        <v/>
      </c>
      <c r="AA972" s="258" t="str">
        <f t="shared" si="109"/>
        <v/>
      </c>
      <c r="AB972" s="259">
        <f t="shared" si="103"/>
        <v>0</v>
      </c>
      <c r="AC972" s="259">
        <f t="shared" si="104"/>
        <v>1807</v>
      </c>
      <c r="AD972" s="260" t="str">
        <f t="shared" si="105"/>
        <v/>
      </c>
      <c r="AE972" s="253" t="str">
        <f t="shared" si="106"/>
        <v>-</v>
      </c>
    </row>
    <row r="973" spans="1:31" ht="20.100000000000001" customHeight="1" x14ac:dyDescent="0.5">
      <c r="A973" s="30">
        <v>971</v>
      </c>
      <c r="B973" s="238"/>
      <c r="C973" s="261"/>
      <c r="D973" s="261"/>
      <c r="E973" s="273"/>
      <c r="F973" s="273"/>
      <c r="G973" s="257" t="str">
        <f t="shared" si="107"/>
        <v/>
      </c>
      <c r="H973" s="30" t="str">
        <f>IF(AND(S973=H$1),LOOKUP(9.99999999999999E+307,$H$2:H972)+1,"")</f>
        <v/>
      </c>
      <c r="I973" s="30">
        <f>IF(AND(B973=I$1),LOOKUP(9.99999999999999E+307,$I$2:I972)+1,"")</f>
        <v>778</v>
      </c>
      <c r="J973" s="30">
        <f>IF(AND(B973=J$1),LOOKUP(9.99999999999999E+307,$J$2:J972)+1,"")</f>
        <v>778</v>
      </c>
      <c r="K973" s="30">
        <f>IF(AND(B973=K$1),LOOKUP(9.99999999999999E+307,$K$2:K972)+1,"")</f>
        <v>778</v>
      </c>
      <c r="L973" s="30">
        <f>IF(AND(B973=L$1),LOOKUP(9.99999999999999E+307,$L$2:L972)+1,"")</f>
        <v>778</v>
      </c>
      <c r="M973" s="30">
        <f>IF(AND(B973=M$1),LOOKUP(9.99999999999999E+307,$M$2:M972)+1,"")</f>
        <v>778</v>
      </c>
      <c r="N973" s="30">
        <f>IF(AND($B973=N$1),LOOKUP(9.99999999999999E+307,$N$2:N972)+1,"")</f>
        <v>778</v>
      </c>
      <c r="O973" s="30">
        <f>IF(AND($B973=O$1),LOOKUP(9.99999999999999E+307,$O$2:O972)+1,"")</f>
        <v>778</v>
      </c>
      <c r="P973" s="30">
        <f>IF(AND($B973=P$1),LOOKUP(9.99999999999999E+307,$P$2:P972)+1,"")</f>
        <v>778</v>
      </c>
      <c r="Q973" s="30">
        <f>IF(AND($B973=Q$1),LOOKUP(9.99999999999999E+307,$Q$2:Q972)+1,"")</f>
        <v>778</v>
      </c>
      <c r="R973" s="30">
        <f>IF(AND($B973=R$1),LOOKUP(9.99999999999999E+307,$R$2:R972)+1,"")</f>
        <v>778</v>
      </c>
      <c r="S973" s="314"/>
      <c r="T973" s="274"/>
      <c r="U973" s="274"/>
      <c r="Z973" s="258" t="str">
        <f t="shared" si="108"/>
        <v/>
      </c>
      <c r="AA973" s="258" t="str">
        <f t="shared" si="109"/>
        <v/>
      </c>
      <c r="AB973" s="259">
        <f t="shared" si="103"/>
        <v>0</v>
      </c>
      <c r="AC973" s="259">
        <f t="shared" si="104"/>
        <v>1807</v>
      </c>
      <c r="AD973" s="260" t="str">
        <f t="shared" si="105"/>
        <v/>
      </c>
      <c r="AE973" s="253" t="str">
        <f t="shared" si="106"/>
        <v>-</v>
      </c>
    </row>
    <row r="974" spans="1:31" ht="20.100000000000001" customHeight="1" x14ac:dyDescent="0.5">
      <c r="A974" s="30">
        <v>972</v>
      </c>
      <c r="B974" s="238"/>
      <c r="C974" s="261"/>
      <c r="D974" s="261"/>
      <c r="E974" s="273"/>
      <c r="F974" s="273"/>
      <c r="G974" s="257" t="str">
        <f t="shared" si="107"/>
        <v/>
      </c>
      <c r="H974" s="30" t="str">
        <f>IF(AND(S974=H$1),LOOKUP(9.99999999999999E+307,$H$2:H973)+1,"")</f>
        <v/>
      </c>
      <c r="I974" s="30">
        <f>IF(AND(B974=I$1),LOOKUP(9.99999999999999E+307,$I$2:I973)+1,"")</f>
        <v>779</v>
      </c>
      <c r="J974" s="30">
        <f>IF(AND(B974=J$1),LOOKUP(9.99999999999999E+307,$J$2:J973)+1,"")</f>
        <v>779</v>
      </c>
      <c r="K974" s="30">
        <f>IF(AND(B974=K$1),LOOKUP(9.99999999999999E+307,$K$2:K973)+1,"")</f>
        <v>779</v>
      </c>
      <c r="L974" s="30">
        <f>IF(AND(B974=L$1),LOOKUP(9.99999999999999E+307,$L$2:L973)+1,"")</f>
        <v>779</v>
      </c>
      <c r="M974" s="30">
        <f>IF(AND(B974=M$1),LOOKUP(9.99999999999999E+307,$M$2:M973)+1,"")</f>
        <v>779</v>
      </c>
      <c r="N974" s="30">
        <f>IF(AND($B974=N$1),LOOKUP(9.99999999999999E+307,$N$2:N973)+1,"")</f>
        <v>779</v>
      </c>
      <c r="O974" s="30">
        <f>IF(AND($B974=O$1),LOOKUP(9.99999999999999E+307,$O$2:O973)+1,"")</f>
        <v>779</v>
      </c>
      <c r="P974" s="30">
        <f>IF(AND($B974=P$1),LOOKUP(9.99999999999999E+307,$P$2:P973)+1,"")</f>
        <v>779</v>
      </c>
      <c r="Q974" s="30">
        <f>IF(AND($B974=Q$1),LOOKUP(9.99999999999999E+307,$Q$2:Q973)+1,"")</f>
        <v>779</v>
      </c>
      <c r="R974" s="30">
        <f>IF(AND($B974=R$1),LOOKUP(9.99999999999999E+307,$R$2:R973)+1,"")</f>
        <v>779</v>
      </c>
      <c r="S974" s="314"/>
      <c r="T974" s="274"/>
      <c r="U974" s="274"/>
      <c r="Z974" s="258" t="str">
        <f t="shared" si="108"/>
        <v/>
      </c>
      <c r="AA974" s="258" t="str">
        <f t="shared" si="109"/>
        <v/>
      </c>
      <c r="AB974" s="259">
        <f t="shared" si="103"/>
        <v>0</v>
      </c>
      <c r="AC974" s="259">
        <f t="shared" si="104"/>
        <v>1807</v>
      </c>
      <c r="AD974" s="260" t="str">
        <f t="shared" si="105"/>
        <v/>
      </c>
      <c r="AE974" s="253" t="str">
        <f t="shared" si="106"/>
        <v>-</v>
      </c>
    </row>
    <row r="975" spans="1:31" ht="20.100000000000001" customHeight="1" x14ac:dyDescent="0.5">
      <c r="A975" s="30">
        <v>973</v>
      </c>
      <c r="B975" s="238"/>
      <c r="C975" s="261"/>
      <c r="D975" s="261"/>
      <c r="E975" s="270"/>
      <c r="F975" s="270"/>
      <c r="G975" s="257" t="str">
        <f t="shared" si="107"/>
        <v/>
      </c>
      <c r="H975" s="30" t="str">
        <f>IF(AND(S975=H$1),LOOKUP(9.99999999999999E+307,$H$2:H974)+1,"")</f>
        <v/>
      </c>
      <c r="I975" s="30">
        <f>IF(AND(B975=I$1),LOOKUP(9.99999999999999E+307,$I$2:I974)+1,"")</f>
        <v>780</v>
      </c>
      <c r="J975" s="30">
        <f>IF(AND(B975=J$1),LOOKUP(9.99999999999999E+307,$J$2:J974)+1,"")</f>
        <v>780</v>
      </c>
      <c r="K975" s="30">
        <f>IF(AND(B975=K$1),LOOKUP(9.99999999999999E+307,$K$2:K974)+1,"")</f>
        <v>780</v>
      </c>
      <c r="L975" s="30">
        <f>IF(AND(B975=L$1),LOOKUP(9.99999999999999E+307,$L$2:L974)+1,"")</f>
        <v>780</v>
      </c>
      <c r="M975" s="30">
        <f>IF(AND(B975=M$1),LOOKUP(9.99999999999999E+307,$M$2:M974)+1,"")</f>
        <v>780</v>
      </c>
      <c r="N975" s="30">
        <f>IF(AND($B975=N$1),LOOKUP(9.99999999999999E+307,$N$2:N974)+1,"")</f>
        <v>780</v>
      </c>
      <c r="O975" s="30">
        <f>IF(AND($B975=O$1),LOOKUP(9.99999999999999E+307,$O$2:O974)+1,"")</f>
        <v>780</v>
      </c>
      <c r="P975" s="30">
        <f>IF(AND($B975=P$1),LOOKUP(9.99999999999999E+307,$P$2:P974)+1,"")</f>
        <v>780</v>
      </c>
      <c r="Q975" s="30">
        <f>IF(AND($B975=Q$1),LOOKUP(9.99999999999999E+307,$Q$2:Q974)+1,"")</f>
        <v>780</v>
      </c>
      <c r="R975" s="30">
        <f>IF(AND($B975=R$1),LOOKUP(9.99999999999999E+307,$R$2:R974)+1,"")</f>
        <v>780</v>
      </c>
      <c r="S975" s="314"/>
      <c r="T975" s="274"/>
      <c r="U975" s="274"/>
      <c r="Z975" s="258" t="str">
        <f t="shared" si="108"/>
        <v/>
      </c>
      <c r="AA975" s="258" t="str">
        <f t="shared" si="109"/>
        <v/>
      </c>
      <c r="AB975" s="259">
        <f t="shared" si="103"/>
        <v>0</v>
      </c>
      <c r="AC975" s="259">
        <f t="shared" si="104"/>
        <v>1807</v>
      </c>
      <c r="AD975" s="260" t="str">
        <f t="shared" si="105"/>
        <v/>
      </c>
      <c r="AE975" s="253" t="str">
        <f t="shared" si="106"/>
        <v>-</v>
      </c>
    </row>
    <row r="976" spans="1:31" ht="20.100000000000001" customHeight="1" x14ac:dyDescent="0.5">
      <c r="A976" s="30">
        <v>974</v>
      </c>
      <c r="B976" s="238"/>
      <c r="C976" s="261"/>
      <c r="D976" s="261"/>
      <c r="E976" s="270"/>
      <c r="F976" s="270"/>
      <c r="G976" s="257" t="str">
        <f t="shared" si="107"/>
        <v/>
      </c>
      <c r="H976" s="30" t="str">
        <f>IF(AND(S976=H$1),LOOKUP(9.99999999999999E+307,$H$2:H975)+1,"")</f>
        <v/>
      </c>
      <c r="I976" s="30">
        <f>IF(AND(B976=I$1),LOOKUP(9.99999999999999E+307,$I$2:I975)+1,"")</f>
        <v>781</v>
      </c>
      <c r="J976" s="30">
        <f>IF(AND(B976=J$1),LOOKUP(9.99999999999999E+307,$J$2:J975)+1,"")</f>
        <v>781</v>
      </c>
      <c r="K976" s="30">
        <f>IF(AND(B976=K$1),LOOKUP(9.99999999999999E+307,$K$2:K975)+1,"")</f>
        <v>781</v>
      </c>
      <c r="L976" s="30">
        <f>IF(AND(B976=L$1),LOOKUP(9.99999999999999E+307,$L$2:L975)+1,"")</f>
        <v>781</v>
      </c>
      <c r="M976" s="30">
        <f>IF(AND(B976=M$1),LOOKUP(9.99999999999999E+307,$M$2:M975)+1,"")</f>
        <v>781</v>
      </c>
      <c r="N976" s="30">
        <f>IF(AND($B976=N$1),LOOKUP(9.99999999999999E+307,$N$2:N975)+1,"")</f>
        <v>781</v>
      </c>
      <c r="O976" s="30">
        <f>IF(AND($B976=O$1),LOOKUP(9.99999999999999E+307,$O$2:O975)+1,"")</f>
        <v>781</v>
      </c>
      <c r="P976" s="30">
        <f>IF(AND($B976=P$1),LOOKUP(9.99999999999999E+307,$P$2:P975)+1,"")</f>
        <v>781</v>
      </c>
      <c r="Q976" s="30">
        <f>IF(AND($B976=Q$1),LOOKUP(9.99999999999999E+307,$Q$2:Q975)+1,"")</f>
        <v>781</v>
      </c>
      <c r="R976" s="30">
        <f>IF(AND($B976=R$1),LOOKUP(9.99999999999999E+307,$R$2:R975)+1,"")</f>
        <v>781</v>
      </c>
      <c r="S976" s="314"/>
      <c r="T976" s="274"/>
      <c r="U976" s="274"/>
      <c r="Z976" s="258" t="str">
        <f t="shared" si="108"/>
        <v/>
      </c>
      <c r="AA976" s="258" t="str">
        <f t="shared" si="109"/>
        <v/>
      </c>
      <c r="AB976" s="259">
        <f t="shared" si="103"/>
        <v>0</v>
      </c>
      <c r="AC976" s="259">
        <f t="shared" si="104"/>
        <v>1807</v>
      </c>
      <c r="AD976" s="260" t="str">
        <f t="shared" si="105"/>
        <v/>
      </c>
      <c r="AE976" s="253" t="str">
        <f t="shared" si="106"/>
        <v>-</v>
      </c>
    </row>
    <row r="977" spans="1:31" ht="20.100000000000001" customHeight="1" x14ac:dyDescent="0.5">
      <c r="A977" s="30">
        <v>975</v>
      </c>
      <c r="B977" s="238"/>
      <c r="C977" s="261"/>
      <c r="D977" s="261"/>
      <c r="E977" s="273"/>
      <c r="F977" s="273"/>
      <c r="G977" s="257" t="str">
        <f t="shared" si="107"/>
        <v/>
      </c>
      <c r="H977" s="30" t="str">
        <f>IF(AND(S977=H$1),LOOKUP(9.99999999999999E+307,$H$2:H976)+1,"")</f>
        <v/>
      </c>
      <c r="I977" s="30">
        <f>IF(AND(B977=I$1),LOOKUP(9.99999999999999E+307,$I$2:I976)+1,"")</f>
        <v>782</v>
      </c>
      <c r="J977" s="30">
        <f>IF(AND(B977=J$1),LOOKUP(9.99999999999999E+307,$J$2:J976)+1,"")</f>
        <v>782</v>
      </c>
      <c r="K977" s="30">
        <f>IF(AND(B977=K$1),LOOKUP(9.99999999999999E+307,$K$2:K976)+1,"")</f>
        <v>782</v>
      </c>
      <c r="L977" s="30">
        <f>IF(AND(B977=L$1),LOOKUP(9.99999999999999E+307,$L$2:L976)+1,"")</f>
        <v>782</v>
      </c>
      <c r="M977" s="30">
        <f>IF(AND(B977=M$1),LOOKUP(9.99999999999999E+307,$M$2:M976)+1,"")</f>
        <v>782</v>
      </c>
      <c r="N977" s="30">
        <f>IF(AND($B977=N$1),LOOKUP(9.99999999999999E+307,$N$2:N976)+1,"")</f>
        <v>782</v>
      </c>
      <c r="O977" s="30">
        <f>IF(AND($B977=O$1),LOOKUP(9.99999999999999E+307,$O$2:O976)+1,"")</f>
        <v>782</v>
      </c>
      <c r="P977" s="30">
        <f>IF(AND($B977=P$1),LOOKUP(9.99999999999999E+307,$P$2:P976)+1,"")</f>
        <v>782</v>
      </c>
      <c r="Q977" s="30">
        <f>IF(AND($B977=Q$1),LOOKUP(9.99999999999999E+307,$Q$2:Q976)+1,"")</f>
        <v>782</v>
      </c>
      <c r="R977" s="30">
        <f>IF(AND($B977=R$1),LOOKUP(9.99999999999999E+307,$R$2:R976)+1,"")</f>
        <v>782</v>
      </c>
      <c r="S977" s="314"/>
      <c r="T977" s="274"/>
      <c r="U977" s="274"/>
      <c r="Z977" s="258" t="str">
        <f t="shared" si="108"/>
        <v/>
      </c>
      <c r="AA977" s="258" t="str">
        <f t="shared" si="109"/>
        <v/>
      </c>
      <c r="AB977" s="259">
        <f t="shared" si="103"/>
        <v>0</v>
      </c>
      <c r="AC977" s="259">
        <f t="shared" si="104"/>
        <v>1807</v>
      </c>
      <c r="AD977" s="260" t="str">
        <f t="shared" si="105"/>
        <v/>
      </c>
      <c r="AE977" s="253" t="str">
        <f t="shared" si="106"/>
        <v>-</v>
      </c>
    </row>
    <row r="978" spans="1:31" ht="20.100000000000001" customHeight="1" x14ac:dyDescent="0.5">
      <c r="A978" s="30">
        <v>976</v>
      </c>
      <c r="B978" s="238"/>
      <c r="C978" s="261"/>
      <c r="D978" s="261"/>
      <c r="E978" s="273"/>
      <c r="F978" s="273"/>
      <c r="G978" s="257" t="str">
        <f t="shared" si="107"/>
        <v/>
      </c>
      <c r="H978" s="30" t="str">
        <f>IF(AND(S978=H$1),LOOKUP(9.99999999999999E+307,$H$2:H977)+1,"")</f>
        <v/>
      </c>
      <c r="I978" s="30">
        <f>IF(AND(B978=I$1),LOOKUP(9.99999999999999E+307,$I$2:I977)+1,"")</f>
        <v>783</v>
      </c>
      <c r="J978" s="30">
        <f>IF(AND(B978=J$1),LOOKUP(9.99999999999999E+307,$J$2:J977)+1,"")</f>
        <v>783</v>
      </c>
      <c r="K978" s="30">
        <f>IF(AND(B978=K$1),LOOKUP(9.99999999999999E+307,$K$2:K977)+1,"")</f>
        <v>783</v>
      </c>
      <c r="L978" s="30">
        <f>IF(AND(B978=L$1),LOOKUP(9.99999999999999E+307,$L$2:L977)+1,"")</f>
        <v>783</v>
      </c>
      <c r="M978" s="30">
        <f>IF(AND(B978=M$1),LOOKUP(9.99999999999999E+307,$M$2:M977)+1,"")</f>
        <v>783</v>
      </c>
      <c r="N978" s="30">
        <f>IF(AND($B978=N$1),LOOKUP(9.99999999999999E+307,$N$2:N977)+1,"")</f>
        <v>783</v>
      </c>
      <c r="O978" s="30">
        <f>IF(AND($B978=O$1),LOOKUP(9.99999999999999E+307,$O$2:O977)+1,"")</f>
        <v>783</v>
      </c>
      <c r="P978" s="30">
        <f>IF(AND($B978=P$1),LOOKUP(9.99999999999999E+307,$P$2:P977)+1,"")</f>
        <v>783</v>
      </c>
      <c r="Q978" s="30">
        <f>IF(AND($B978=Q$1),LOOKUP(9.99999999999999E+307,$Q$2:Q977)+1,"")</f>
        <v>783</v>
      </c>
      <c r="R978" s="30">
        <f>IF(AND($B978=R$1),LOOKUP(9.99999999999999E+307,$R$2:R977)+1,"")</f>
        <v>783</v>
      </c>
      <c r="S978" s="314"/>
      <c r="T978" s="274"/>
      <c r="U978" s="274"/>
      <c r="Z978" s="258" t="str">
        <f t="shared" si="108"/>
        <v/>
      </c>
      <c r="AA978" s="258" t="str">
        <f t="shared" si="109"/>
        <v/>
      </c>
      <c r="AB978" s="259">
        <f t="shared" si="103"/>
        <v>0</v>
      </c>
      <c r="AC978" s="259">
        <f t="shared" si="104"/>
        <v>1807</v>
      </c>
      <c r="AD978" s="260" t="str">
        <f t="shared" si="105"/>
        <v/>
      </c>
      <c r="AE978" s="253" t="str">
        <f t="shared" si="106"/>
        <v>-</v>
      </c>
    </row>
    <row r="979" spans="1:31" ht="20.100000000000001" customHeight="1" x14ac:dyDescent="0.5">
      <c r="A979" s="30">
        <v>977</v>
      </c>
      <c r="B979" s="238"/>
      <c r="C979" s="261"/>
      <c r="D979" s="261"/>
      <c r="E979" s="273"/>
      <c r="F979" s="273"/>
      <c r="G979" s="257" t="str">
        <f t="shared" si="107"/>
        <v/>
      </c>
      <c r="H979" s="30" t="str">
        <f>IF(AND(S979=H$1),LOOKUP(9.99999999999999E+307,$H$2:H978)+1,"")</f>
        <v/>
      </c>
      <c r="I979" s="30">
        <f>IF(AND(B979=I$1),LOOKUP(9.99999999999999E+307,$I$2:I978)+1,"")</f>
        <v>784</v>
      </c>
      <c r="J979" s="30">
        <f>IF(AND(B979=J$1),LOOKUP(9.99999999999999E+307,$J$2:J978)+1,"")</f>
        <v>784</v>
      </c>
      <c r="K979" s="30">
        <f>IF(AND(B979=K$1),LOOKUP(9.99999999999999E+307,$K$2:K978)+1,"")</f>
        <v>784</v>
      </c>
      <c r="L979" s="30">
        <f>IF(AND(B979=L$1),LOOKUP(9.99999999999999E+307,$L$2:L978)+1,"")</f>
        <v>784</v>
      </c>
      <c r="M979" s="30">
        <f>IF(AND(B979=M$1),LOOKUP(9.99999999999999E+307,$M$2:M978)+1,"")</f>
        <v>784</v>
      </c>
      <c r="N979" s="30">
        <f>IF(AND($B979=N$1),LOOKUP(9.99999999999999E+307,$N$2:N978)+1,"")</f>
        <v>784</v>
      </c>
      <c r="O979" s="30">
        <f>IF(AND($B979=O$1),LOOKUP(9.99999999999999E+307,$O$2:O978)+1,"")</f>
        <v>784</v>
      </c>
      <c r="P979" s="30">
        <f>IF(AND($B979=P$1),LOOKUP(9.99999999999999E+307,$P$2:P978)+1,"")</f>
        <v>784</v>
      </c>
      <c r="Q979" s="30">
        <f>IF(AND($B979=Q$1),LOOKUP(9.99999999999999E+307,$Q$2:Q978)+1,"")</f>
        <v>784</v>
      </c>
      <c r="R979" s="30">
        <f>IF(AND($B979=R$1),LOOKUP(9.99999999999999E+307,$R$2:R978)+1,"")</f>
        <v>784</v>
      </c>
      <c r="S979" s="314"/>
      <c r="T979" s="274"/>
      <c r="U979" s="274"/>
      <c r="Z979" s="258" t="str">
        <f t="shared" si="108"/>
        <v/>
      </c>
      <c r="AA979" s="258" t="str">
        <f t="shared" si="109"/>
        <v/>
      </c>
      <c r="AB979" s="259">
        <f t="shared" si="103"/>
        <v>0</v>
      </c>
      <c r="AC979" s="259">
        <f t="shared" si="104"/>
        <v>1807</v>
      </c>
      <c r="AD979" s="260" t="str">
        <f t="shared" si="105"/>
        <v/>
      </c>
      <c r="AE979" s="253" t="str">
        <f t="shared" si="106"/>
        <v>-</v>
      </c>
    </row>
    <row r="980" spans="1:31" ht="20.100000000000001" customHeight="1" x14ac:dyDescent="0.5">
      <c r="A980" s="30">
        <v>978</v>
      </c>
      <c r="B980" s="238"/>
      <c r="C980" s="261"/>
      <c r="D980" s="261"/>
      <c r="E980" s="273"/>
      <c r="F980" s="273"/>
      <c r="G980" s="257" t="str">
        <f t="shared" si="107"/>
        <v/>
      </c>
      <c r="H980" s="30" t="str">
        <f>IF(AND(S980=H$1),LOOKUP(9.99999999999999E+307,$H$2:H979)+1,"")</f>
        <v/>
      </c>
      <c r="I980" s="30">
        <f>IF(AND(B980=I$1),LOOKUP(9.99999999999999E+307,$I$2:I979)+1,"")</f>
        <v>785</v>
      </c>
      <c r="J980" s="30">
        <f>IF(AND(B980=J$1),LOOKUP(9.99999999999999E+307,$J$2:J979)+1,"")</f>
        <v>785</v>
      </c>
      <c r="K980" s="30">
        <f>IF(AND(B980=K$1),LOOKUP(9.99999999999999E+307,$K$2:K979)+1,"")</f>
        <v>785</v>
      </c>
      <c r="L980" s="30">
        <f>IF(AND(B980=L$1),LOOKUP(9.99999999999999E+307,$L$2:L979)+1,"")</f>
        <v>785</v>
      </c>
      <c r="M980" s="30">
        <f>IF(AND(B980=M$1),LOOKUP(9.99999999999999E+307,$M$2:M979)+1,"")</f>
        <v>785</v>
      </c>
      <c r="N980" s="30">
        <f>IF(AND($B980=N$1),LOOKUP(9.99999999999999E+307,$N$2:N979)+1,"")</f>
        <v>785</v>
      </c>
      <c r="O980" s="30">
        <f>IF(AND($B980=O$1),LOOKUP(9.99999999999999E+307,$O$2:O979)+1,"")</f>
        <v>785</v>
      </c>
      <c r="P980" s="30">
        <f>IF(AND($B980=P$1),LOOKUP(9.99999999999999E+307,$P$2:P979)+1,"")</f>
        <v>785</v>
      </c>
      <c r="Q980" s="30">
        <f>IF(AND($B980=Q$1),LOOKUP(9.99999999999999E+307,$Q$2:Q979)+1,"")</f>
        <v>785</v>
      </c>
      <c r="R980" s="30">
        <f>IF(AND($B980=R$1),LOOKUP(9.99999999999999E+307,$R$2:R979)+1,"")</f>
        <v>785</v>
      </c>
      <c r="S980" s="314"/>
      <c r="T980" s="274"/>
      <c r="U980" s="274"/>
      <c r="Z980" s="258" t="str">
        <f t="shared" si="108"/>
        <v/>
      </c>
      <c r="AA980" s="258" t="str">
        <f t="shared" si="109"/>
        <v/>
      </c>
      <c r="AB980" s="259">
        <f t="shared" si="103"/>
        <v>0</v>
      </c>
      <c r="AC980" s="259">
        <f t="shared" si="104"/>
        <v>1807</v>
      </c>
      <c r="AD980" s="260" t="str">
        <f t="shared" si="105"/>
        <v/>
      </c>
      <c r="AE980" s="253" t="str">
        <f t="shared" si="106"/>
        <v>-</v>
      </c>
    </row>
    <row r="981" spans="1:31" ht="20.100000000000001" customHeight="1" x14ac:dyDescent="0.5">
      <c r="A981" s="30">
        <v>979</v>
      </c>
      <c r="B981" s="238"/>
      <c r="C981" s="261"/>
      <c r="D981" s="261"/>
      <c r="E981" s="273"/>
      <c r="F981" s="273"/>
      <c r="G981" s="257" t="str">
        <f t="shared" si="107"/>
        <v/>
      </c>
      <c r="H981" s="30" t="str">
        <f>IF(AND(S981=H$1),LOOKUP(9.99999999999999E+307,$H$2:H980)+1,"")</f>
        <v/>
      </c>
      <c r="I981" s="30">
        <f>IF(AND(B981=I$1),LOOKUP(9.99999999999999E+307,$I$2:I980)+1,"")</f>
        <v>786</v>
      </c>
      <c r="J981" s="30">
        <f>IF(AND(B981=J$1),LOOKUP(9.99999999999999E+307,$J$2:J980)+1,"")</f>
        <v>786</v>
      </c>
      <c r="K981" s="30">
        <f>IF(AND(B981=K$1),LOOKUP(9.99999999999999E+307,$K$2:K980)+1,"")</f>
        <v>786</v>
      </c>
      <c r="L981" s="30">
        <f>IF(AND(B981=L$1),LOOKUP(9.99999999999999E+307,$L$2:L980)+1,"")</f>
        <v>786</v>
      </c>
      <c r="M981" s="30">
        <f>IF(AND(B981=M$1),LOOKUP(9.99999999999999E+307,$M$2:M980)+1,"")</f>
        <v>786</v>
      </c>
      <c r="N981" s="30">
        <f>IF(AND($B981=N$1),LOOKUP(9.99999999999999E+307,$N$2:N980)+1,"")</f>
        <v>786</v>
      </c>
      <c r="O981" s="30">
        <f>IF(AND($B981=O$1),LOOKUP(9.99999999999999E+307,$O$2:O980)+1,"")</f>
        <v>786</v>
      </c>
      <c r="P981" s="30">
        <f>IF(AND($B981=P$1),LOOKUP(9.99999999999999E+307,$P$2:P980)+1,"")</f>
        <v>786</v>
      </c>
      <c r="Q981" s="30">
        <f>IF(AND($B981=Q$1),LOOKUP(9.99999999999999E+307,$Q$2:Q980)+1,"")</f>
        <v>786</v>
      </c>
      <c r="R981" s="30">
        <f>IF(AND($B981=R$1),LOOKUP(9.99999999999999E+307,$R$2:R980)+1,"")</f>
        <v>786</v>
      </c>
      <c r="S981" s="314"/>
      <c r="T981" s="274"/>
      <c r="U981" s="274"/>
      <c r="Z981" s="258" t="str">
        <f t="shared" si="108"/>
        <v/>
      </c>
      <c r="AA981" s="258" t="str">
        <f t="shared" si="109"/>
        <v/>
      </c>
      <c r="AB981" s="259">
        <f t="shared" si="103"/>
        <v>0</v>
      </c>
      <c r="AC981" s="259">
        <f t="shared" si="104"/>
        <v>1807</v>
      </c>
      <c r="AD981" s="260" t="str">
        <f t="shared" si="105"/>
        <v/>
      </c>
      <c r="AE981" s="253" t="str">
        <f t="shared" si="106"/>
        <v>-</v>
      </c>
    </row>
    <row r="982" spans="1:31" ht="20.100000000000001" customHeight="1" x14ac:dyDescent="0.5">
      <c r="A982" s="30">
        <v>980</v>
      </c>
      <c r="B982" s="238"/>
      <c r="C982" s="261"/>
      <c r="D982" s="261"/>
      <c r="E982" s="273"/>
      <c r="F982" s="273"/>
      <c r="G982" s="257" t="str">
        <f t="shared" si="107"/>
        <v/>
      </c>
      <c r="H982" s="30" t="str">
        <f>IF(AND(S982=H$1),LOOKUP(9.99999999999999E+307,$H$2:H981)+1,"")</f>
        <v/>
      </c>
      <c r="I982" s="30">
        <f>IF(AND(B982=I$1),LOOKUP(9.99999999999999E+307,$I$2:I981)+1,"")</f>
        <v>787</v>
      </c>
      <c r="J982" s="30">
        <f>IF(AND(B982=J$1),LOOKUP(9.99999999999999E+307,$J$2:J981)+1,"")</f>
        <v>787</v>
      </c>
      <c r="K982" s="30">
        <f>IF(AND(B982=K$1),LOOKUP(9.99999999999999E+307,$K$2:K981)+1,"")</f>
        <v>787</v>
      </c>
      <c r="L982" s="30">
        <f>IF(AND(B982=L$1),LOOKUP(9.99999999999999E+307,$L$2:L981)+1,"")</f>
        <v>787</v>
      </c>
      <c r="M982" s="30">
        <f>IF(AND(B982=M$1),LOOKUP(9.99999999999999E+307,$M$2:M981)+1,"")</f>
        <v>787</v>
      </c>
      <c r="N982" s="30">
        <f>IF(AND($B982=N$1),LOOKUP(9.99999999999999E+307,$N$2:N981)+1,"")</f>
        <v>787</v>
      </c>
      <c r="O982" s="30">
        <f>IF(AND($B982=O$1),LOOKUP(9.99999999999999E+307,$O$2:O981)+1,"")</f>
        <v>787</v>
      </c>
      <c r="P982" s="30">
        <f>IF(AND($B982=P$1),LOOKUP(9.99999999999999E+307,$P$2:P981)+1,"")</f>
        <v>787</v>
      </c>
      <c r="Q982" s="30">
        <f>IF(AND($B982=Q$1),LOOKUP(9.99999999999999E+307,$Q$2:Q981)+1,"")</f>
        <v>787</v>
      </c>
      <c r="R982" s="30">
        <f>IF(AND($B982=R$1),LOOKUP(9.99999999999999E+307,$R$2:R981)+1,"")</f>
        <v>787</v>
      </c>
      <c r="S982" s="314"/>
      <c r="T982" s="274"/>
      <c r="U982" s="274"/>
      <c r="Z982" s="258" t="str">
        <f t="shared" si="108"/>
        <v/>
      </c>
      <c r="AA982" s="258" t="str">
        <f t="shared" si="109"/>
        <v/>
      </c>
      <c r="AB982" s="259">
        <f t="shared" si="103"/>
        <v>0</v>
      </c>
      <c r="AC982" s="259">
        <f t="shared" si="104"/>
        <v>1807</v>
      </c>
      <c r="AD982" s="260" t="str">
        <f t="shared" si="105"/>
        <v/>
      </c>
      <c r="AE982" s="253" t="str">
        <f t="shared" si="106"/>
        <v>-</v>
      </c>
    </row>
    <row r="983" spans="1:31" ht="20.100000000000001" customHeight="1" x14ac:dyDescent="0.5">
      <c r="A983" s="30">
        <v>981</v>
      </c>
      <c r="B983" s="238"/>
      <c r="C983" s="261"/>
      <c r="D983" s="261"/>
      <c r="E983" s="273"/>
      <c r="F983" s="273"/>
      <c r="G983" s="257" t="str">
        <f t="shared" si="107"/>
        <v/>
      </c>
      <c r="H983" s="30" t="str">
        <f>IF(AND(S983=H$1),LOOKUP(9.99999999999999E+307,$H$2:H982)+1,"")</f>
        <v/>
      </c>
      <c r="I983" s="30">
        <f>IF(AND(B983=I$1),LOOKUP(9.99999999999999E+307,$I$2:I982)+1,"")</f>
        <v>788</v>
      </c>
      <c r="J983" s="30">
        <f>IF(AND(B983=J$1),LOOKUP(9.99999999999999E+307,$J$2:J982)+1,"")</f>
        <v>788</v>
      </c>
      <c r="K983" s="30">
        <f>IF(AND(B983=K$1),LOOKUP(9.99999999999999E+307,$K$2:K982)+1,"")</f>
        <v>788</v>
      </c>
      <c r="L983" s="30">
        <f>IF(AND(B983=L$1),LOOKUP(9.99999999999999E+307,$L$2:L982)+1,"")</f>
        <v>788</v>
      </c>
      <c r="M983" s="30">
        <f>IF(AND(B983=M$1),LOOKUP(9.99999999999999E+307,$M$2:M982)+1,"")</f>
        <v>788</v>
      </c>
      <c r="N983" s="30">
        <f>IF(AND($B983=N$1),LOOKUP(9.99999999999999E+307,$N$2:N982)+1,"")</f>
        <v>788</v>
      </c>
      <c r="O983" s="30">
        <f>IF(AND($B983=O$1),LOOKUP(9.99999999999999E+307,$O$2:O982)+1,"")</f>
        <v>788</v>
      </c>
      <c r="P983" s="30">
        <f>IF(AND($B983=P$1),LOOKUP(9.99999999999999E+307,$P$2:P982)+1,"")</f>
        <v>788</v>
      </c>
      <c r="Q983" s="30">
        <f>IF(AND($B983=Q$1),LOOKUP(9.99999999999999E+307,$Q$2:Q982)+1,"")</f>
        <v>788</v>
      </c>
      <c r="R983" s="30">
        <f>IF(AND($B983=R$1),LOOKUP(9.99999999999999E+307,$R$2:R982)+1,"")</f>
        <v>788</v>
      </c>
      <c r="S983" s="314"/>
      <c r="T983" s="274"/>
      <c r="U983" s="274"/>
      <c r="Z983" s="258" t="str">
        <f t="shared" si="108"/>
        <v/>
      </c>
      <c r="AA983" s="258" t="str">
        <f t="shared" si="109"/>
        <v/>
      </c>
      <c r="AB983" s="259">
        <f t="shared" si="103"/>
        <v>0</v>
      </c>
      <c r="AC983" s="259">
        <f t="shared" si="104"/>
        <v>1807</v>
      </c>
      <c r="AD983" s="260" t="str">
        <f t="shared" si="105"/>
        <v/>
      </c>
      <c r="AE983" s="253" t="str">
        <f t="shared" si="106"/>
        <v>-</v>
      </c>
    </row>
    <row r="984" spans="1:31" ht="20.100000000000001" customHeight="1" x14ac:dyDescent="0.5">
      <c r="A984" s="30">
        <v>982</v>
      </c>
      <c r="B984" s="238"/>
      <c r="C984" s="261"/>
      <c r="D984" s="261"/>
      <c r="E984" s="273"/>
      <c r="F984" s="273"/>
      <c r="G984" s="257" t="str">
        <f t="shared" si="107"/>
        <v/>
      </c>
      <c r="H984" s="30" t="str">
        <f>IF(AND(S984=H$1),LOOKUP(9.99999999999999E+307,$H$2:H983)+1,"")</f>
        <v/>
      </c>
      <c r="I984" s="30">
        <f>IF(AND(B984=I$1),LOOKUP(9.99999999999999E+307,$I$2:I983)+1,"")</f>
        <v>789</v>
      </c>
      <c r="J984" s="30">
        <f>IF(AND(B984=J$1),LOOKUP(9.99999999999999E+307,$J$2:J983)+1,"")</f>
        <v>789</v>
      </c>
      <c r="K984" s="30">
        <f>IF(AND(B984=K$1),LOOKUP(9.99999999999999E+307,$K$2:K983)+1,"")</f>
        <v>789</v>
      </c>
      <c r="L984" s="30">
        <f>IF(AND(B984=L$1),LOOKUP(9.99999999999999E+307,$L$2:L983)+1,"")</f>
        <v>789</v>
      </c>
      <c r="M984" s="30">
        <f>IF(AND(B984=M$1),LOOKUP(9.99999999999999E+307,$M$2:M983)+1,"")</f>
        <v>789</v>
      </c>
      <c r="N984" s="30">
        <f>IF(AND($B984=N$1),LOOKUP(9.99999999999999E+307,$N$2:N983)+1,"")</f>
        <v>789</v>
      </c>
      <c r="O984" s="30">
        <f>IF(AND($B984=O$1),LOOKUP(9.99999999999999E+307,$O$2:O983)+1,"")</f>
        <v>789</v>
      </c>
      <c r="P984" s="30">
        <f>IF(AND($B984=P$1),LOOKUP(9.99999999999999E+307,$P$2:P983)+1,"")</f>
        <v>789</v>
      </c>
      <c r="Q984" s="30">
        <f>IF(AND($B984=Q$1),LOOKUP(9.99999999999999E+307,$Q$2:Q983)+1,"")</f>
        <v>789</v>
      </c>
      <c r="R984" s="30">
        <f>IF(AND($B984=R$1),LOOKUP(9.99999999999999E+307,$R$2:R983)+1,"")</f>
        <v>789</v>
      </c>
      <c r="S984" s="314"/>
      <c r="T984" s="274"/>
      <c r="U984" s="274"/>
      <c r="Z984" s="258" t="str">
        <f t="shared" si="108"/>
        <v/>
      </c>
      <c r="AA984" s="258" t="str">
        <f t="shared" si="109"/>
        <v/>
      </c>
      <c r="AB984" s="259">
        <f t="shared" si="103"/>
        <v>0</v>
      </c>
      <c r="AC984" s="259">
        <f t="shared" si="104"/>
        <v>1807</v>
      </c>
      <c r="AD984" s="260" t="str">
        <f t="shared" si="105"/>
        <v/>
      </c>
      <c r="AE984" s="253" t="str">
        <f t="shared" si="106"/>
        <v>-</v>
      </c>
    </row>
    <row r="985" spans="1:31" ht="20.100000000000001" customHeight="1" x14ac:dyDescent="0.5">
      <c r="A985" s="30">
        <v>983</v>
      </c>
      <c r="B985" s="238"/>
      <c r="C985" s="261"/>
      <c r="D985" s="261"/>
      <c r="E985" s="273"/>
      <c r="F985" s="273"/>
      <c r="G985" s="257" t="str">
        <f t="shared" si="107"/>
        <v/>
      </c>
      <c r="H985" s="30" t="str">
        <f>IF(AND(S985=H$1),LOOKUP(9.99999999999999E+307,$H$2:H984)+1,"")</f>
        <v/>
      </c>
      <c r="I985" s="30">
        <f>IF(AND(B985=I$1),LOOKUP(9.99999999999999E+307,$I$2:I984)+1,"")</f>
        <v>790</v>
      </c>
      <c r="J985" s="30">
        <f>IF(AND(B985=J$1),LOOKUP(9.99999999999999E+307,$J$2:J984)+1,"")</f>
        <v>790</v>
      </c>
      <c r="K985" s="30">
        <f>IF(AND(B985=K$1),LOOKUP(9.99999999999999E+307,$K$2:K984)+1,"")</f>
        <v>790</v>
      </c>
      <c r="L985" s="30">
        <f>IF(AND(B985=L$1),LOOKUP(9.99999999999999E+307,$L$2:L984)+1,"")</f>
        <v>790</v>
      </c>
      <c r="M985" s="30">
        <f>IF(AND(B985=M$1),LOOKUP(9.99999999999999E+307,$M$2:M984)+1,"")</f>
        <v>790</v>
      </c>
      <c r="N985" s="30">
        <f>IF(AND($B985=N$1),LOOKUP(9.99999999999999E+307,$N$2:N984)+1,"")</f>
        <v>790</v>
      </c>
      <c r="O985" s="30">
        <f>IF(AND($B985=O$1),LOOKUP(9.99999999999999E+307,$O$2:O984)+1,"")</f>
        <v>790</v>
      </c>
      <c r="P985" s="30">
        <f>IF(AND($B985=P$1),LOOKUP(9.99999999999999E+307,$P$2:P984)+1,"")</f>
        <v>790</v>
      </c>
      <c r="Q985" s="30">
        <f>IF(AND($B985=Q$1),LOOKUP(9.99999999999999E+307,$Q$2:Q984)+1,"")</f>
        <v>790</v>
      </c>
      <c r="R985" s="30">
        <f>IF(AND($B985=R$1),LOOKUP(9.99999999999999E+307,$R$2:R984)+1,"")</f>
        <v>790</v>
      </c>
      <c r="S985" s="314"/>
      <c r="T985" s="274"/>
      <c r="U985" s="274"/>
      <c r="Z985" s="258" t="str">
        <f t="shared" si="108"/>
        <v/>
      </c>
      <c r="AA985" s="258" t="str">
        <f t="shared" si="109"/>
        <v/>
      </c>
      <c r="AB985" s="259">
        <f t="shared" si="103"/>
        <v>0</v>
      </c>
      <c r="AC985" s="259">
        <f t="shared" si="104"/>
        <v>1807</v>
      </c>
      <c r="AD985" s="260" t="str">
        <f t="shared" si="105"/>
        <v/>
      </c>
      <c r="AE985" s="253" t="str">
        <f t="shared" si="106"/>
        <v>-</v>
      </c>
    </row>
    <row r="986" spans="1:31" ht="20.100000000000001" customHeight="1" x14ac:dyDescent="0.5">
      <c r="A986" s="30">
        <v>984</v>
      </c>
      <c r="B986" s="238"/>
      <c r="C986" s="261"/>
      <c r="D986" s="261"/>
      <c r="E986" s="273"/>
      <c r="F986" s="273"/>
      <c r="G986" s="257" t="str">
        <f t="shared" si="107"/>
        <v/>
      </c>
      <c r="H986" s="30" t="str">
        <f>IF(AND(S986=H$1),LOOKUP(9.99999999999999E+307,$H$2:H985)+1,"")</f>
        <v/>
      </c>
      <c r="I986" s="30">
        <f>IF(AND(B986=I$1),LOOKUP(9.99999999999999E+307,$I$2:I985)+1,"")</f>
        <v>791</v>
      </c>
      <c r="J986" s="30">
        <f>IF(AND(B986=J$1),LOOKUP(9.99999999999999E+307,$J$2:J985)+1,"")</f>
        <v>791</v>
      </c>
      <c r="K986" s="30">
        <f>IF(AND(B986=K$1),LOOKUP(9.99999999999999E+307,$K$2:K985)+1,"")</f>
        <v>791</v>
      </c>
      <c r="L986" s="30">
        <f>IF(AND(B986=L$1),LOOKUP(9.99999999999999E+307,$L$2:L985)+1,"")</f>
        <v>791</v>
      </c>
      <c r="M986" s="30">
        <f>IF(AND(B986=M$1),LOOKUP(9.99999999999999E+307,$M$2:M985)+1,"")</f>
        <v>791</v>
      </c>
      <c r="N986" s="30">
        <f>IF(AND($B986=N$1),LOOKUP(9.99999999999999E+307,$N$2:N985)+1,"")</f>
        <v>791</v>
      </c>
      <c r="O986" s="30">
        <f>IF(AND($B986=O$1),LOOKUP(9.99999999999999E+307,$O$2:O985)+1,"")</f>
        <v>791</v>
      </c>
      <c r="P986" s="30">
        <f>IF(AND($B986=P$1),LOOKUP(9.99999999999999E+307,$P$2:P985)+1,"")</f>
        <v>791</v>
      </c>
      <c r="Q986" s="30">
        <f>IF(AND($B986=Q$1),LOOKUP(9.99999999999999E+307,$Q$2:Q985)+1,"")</f>
        <v>791</v>
      </c>
      <c r="R986" s="30">
        <f>IF(AND($B986=R$1),LOOKUP(9.99999999999999E+307,$R$2:R985)+1,"")</f>
        <v>791</v>
      </c>
      <c r="S986" s="314"/>
      <c r="T986" s="274"/>
      <c r="U986" s="274"/>
      <c r="Z986" s="258" t="str">
        <f t="shared" si="108"/>
        <v/>
      </c>
      <c r="AA986" s="258" t="str">
        <f t="shared" si="109"/>
        <v/>
      </c>
      <c r="AB986" s="259">
        <f t="shared" si="103"/>
        <v>0</v>
      </c>
      <c r="AC986" s="259">
        <f t="shared" si="104"/>
        <v>1807</v>
      </c>
      <c r="AD986" s="260" t="str">
        <f t="shared" si="105"/>
        <v/>
      </c>
      <c r="AE986" s="253" t="str">
        <f t="shared" si="106"/>
        <v>-</v>
      </c>
    </row>
    <row r="987" spans="1:31" ht="20.100000000000001" customHeight="1" x14ac:dyDescent="0.5">
      <c r="A987" s="30">
        <v>985</v>
      </c>
      <c r="B987" s="238"/>
      <c r="C987" s="261"/>
      <c r="D987" s="261"/>
      <c r="E987" s="270"/>
      <c r="F987" s="270"/>
      <c r="G987" s="257" t="str">
        <f t="shared" si="107"/>
        <v/>
      </c>
      <c r="H987" s="30" t="str">
        <f>IF(AND(S987=H$1),LOOKUP(9.99999999999999E+307,$H$2:H986)+1,"")</f>
        <v/>
      </c>
      <c r="I987" s="30">
        <f>IF(AND(B987=I$1),LOOKUP(9.99999999999999E+307,$I$2:I986)+1,"")</f>
        <v>792</v>
      </c>
      <c r="J987" s="30">
        <f>IF(AND(B987=J$1),LOOKUP(9.99999999999999E+307,$J$2:J986)+1,"")</f>
        <v>792</v>
      </c>
      <c r="K987" s="30">
        <f>IF(AND(B987=K$1),LOOKUP(9.99999999999999E+307,$K$2:K986)+1,"")</f>
        <v>792</v>
      </c>
      <c r="L987" s="30">
        <f>IF(AND(B987=L$1),LOOKUP(9.99999999999999E+307,$L$2:L986)+1,"")</f>
        <v>792</v>
      </c>
      <c r="M987" s="30">
        <f>IF(AND(B987=M$1),LOOKUP(9.99999999999999E+307,$M$2:M986)+1,"")</f>
        <v>792</v>
      </c>
      <c r="N987" s="30">
        <f>IF(AND($B987=N$1),LOOKUP(9.99999999999999E+307,$N$2:N986)+1,"")</f>
        <v>792</v>
      </c>
      <c r="O987" s="30">
        <f>IF(AND($B987=O$1),LOOKUP(9.99999999999999E+307,$O$2:O986)+1,"")</f>
        <v>792</v>
      </c>
      <c r="P987" s="30">
        <f>IF(AND($B987=P$1),LOOKUP(9.99999999999999E+307,$P$2:P986)+1,"")</f>
        <v>792</v>
      </c>
      <c r="Q987" s="30">
        <f>IF(AND($B987=Q$1),LOOKUP(9.99999999999999E+307,$Q$2:Q986)+1,"")</f>
        <v>792</v>
      </c>
      <c r="R987" s="30">
        <f>IF(AND($B987=R$1),LOOKUP(9.99999999999999E+307,$R$2:R986)+1,"")</f>
        <v>792</v>
      </c>
      <c r="S987" s="314"/>
      <c r="T987" s="274"/>
      <c r="U987" s="274"/>
      <c r="Z987" s="258" t="str">
        <f t="shared" si="108"/>
        <v/>
      </c>
      <c r="AA987" s="258" t="str">
        <f t="shared" si="109"/>
        <v/>
      </c>
      <c r="AB987" s="259">
        <f t="shared" si="103"/>
        <v>0</v>
      </c>
      <c r="AC987" s="259">
        <f t="shared" si="104"/>
        <v>1807</v>
      </c>
      <c r="AD987" s="260" t="str">
        <f t="shared" si="105"/>
        <v/>
      </c>
      <c r="AE987" s="253" t="str">
        <f t="shared" si="106"/>
        <v>-</v>
      </c>
    </row>
    <row r="988" spans="1:31" ht="20.100000000000001" customHeight="1" x14ac:dyDescent="0.5">
      <c r="A988" s="30">
        <v>986</v>
      </c>
      <c r="B988" s="238"/>
      <c r="C988" s="261"/>
      <c r="D988" s="261"/>
      <c r="E988" s="270"/>
      <c r="F988" s="270"/>
      <c r="G988" s="257" t="str">
        <f t="shared" si="107"/>
        <v/>
      </c>
      <c r="H988" s="30" t="str">
        <f>IF(AND(S988=H$1),LOOKUP(9.99999999999999E+307,$H$2:H987)+1,"")</f>
        <v/>
      </c>
      <c r="I988" s="30">
        <f>IF(AND(B988=I$1),LOOKUP(9.99999999999999E+307,$I$2:I987)+1,"")</f>
        <v>793</v>
      </c>
      <c r="J988" s="30">
        <f>IF(AND(B988=J$1),LOOKUP(9.99999999999999E+307,$J$2:J987)+1,"")</f>
        <v>793</v>
      </c>
      <c r="K988" s="30">
        <f>IF(AND(B988=K$1),LOOKUP(9.99999999999999E+307,$K$2:K987)+1,"")</f>
        <v>793</v>
      </c>
      <c r="L988" s="30">
        <f>IF(AND(B988=L$1),LOOKUP(9.99999999999999E+307,$L$2:L987)+1,"")</f>
        <v>793</v>
      </c>
      <c r="M988" s="30">
        <f>IF(AND(B988=M$1),LOOKUP(9.99999999999999E+307,$M$2:M987)+1,"")</f>
        <v>793</v>
      </c>
      <c r="N988" s="30">
        <f>IF(AND($B988=N$1),LOOKUP(9.99999999999999E+307,$N$2:N987)+1,"")</f>
        <v>793</v>
      </c>
      <c r="O988" s="30">
        <f>IF(AND($B988=O$1),LOOKUP(9.99999999999999E+307,$O$2:O987)+1,"")</f>
        <v>793</v>
      </c>
      <c r="P988" s="30">
        <f>IF(AND($B988=P$1),LOOKUP(9.99999999999999E+307,$P$2:P987)+1,"")</f>
        <v>793</v>
      </c>
      <c r="Q988" s="30">
        <f>IF(AND($B988=Q$1),LOOKUP(9.99999999999999E+307,$Q$2:Q987)+1,"")</f>
        <v>793</v>
      </c>
      <c r="R988" s="30">
        <f>IF(AND($B988=R$1),LOOKUP(9.99999999999999E+307,$R$2:R987)+1,"")</f>
        <v>793</v>
      </c>
      <c r="S988" s="314"/>
      <c r="T988" s="274"/>
      <c r="U988" s="274"/>
      <c r="Z988" s="258" t="str">
        <f t="shared" si="108"/>
        <v/>
      </c>
      <c r="AA988" s="258" t="str">
        <f t="shared" si="109"/>
        <v/>
      </c>
      <c r="AB988" s="259">
        <f t="shared" si="103"/>
        <v>0</v>
      </c>
      <c r="AC988" s="259">
        <f t="shared" si="104"/>
        <v>1807</v>
      </c>
      <c r="AD988" s="260" t="str">
        <f t="shared" si="105"/>
        <v/>
      </c>
      <c r="AE988" s="253" t="str">
        <f t="shared" si="106"/>
        <v>-</v>
      </c>
    </row>
    <row r="989" spans="1:31" ht="20.100000000000001" customHeight="1" x14ac:dyDescent="0.5">
      <c r="A989" s="30">
        <v>987</v>
      </c>
      <c r="B989" s="238"/>
      <c r="C989" s="261"/>
      <c r="D989" s="261"/>
      <c r="E989" s="273"/>
      <c r="F989" s="273"/>
      <c r="G989" s="257" t="str">
        <f t="shared" si="107"/>
        <v/>
      </c>
      <c r="H989" s="30" t="str">
        <f>IF(AND(S989=H$1),LOOKUP(9.99999999999999E+307,$H$2:H988)+1,"")</f>
        <v/>
      </c>
      <c r="I989" s="30">
        <f>IF(AND(B989=I$1),LOOKUP(9.99999999999999E+307,$I$2:I988)+1,"")</f>
        <v>794</v>
      </c>
      <c r="J989" s="30">
        <f>IF(AND(B989=J$1),LOOKUP(9.99999999999999E+307,$J$2:J988)+1,"")</f>
        <v>794</v>
      </c>
      <c r="K989" s="30">
        <f>IF(AND(B989=K$1),LOOKUP(9.99999999999999E+307,$K$2:K988)+1,"")</f>
        <v>794</v>
      </c>
      <c r="L989" s="30">
        <f>IF(AND(B989=L$1),LOOKUP(9.99999999999999E+307,$L$2:L988)+1,"")</f>
        <v>794</v>
      </c>
      <c r="M989" s="30">
        <f>IF(AND(B989=M$1),LOOKUP(9.99999999999999E+307,$M$2:M988)+1,"")</f>
        <v>794</v>
      </c>
      <c r="N989" s="30">
        <f>IF(AND($B989=N$1),LOOKUP(9.99999999999999E+307,$N$2:N988)+1,"")</f>
        <v>794</v>
      </c>
      <c r="O989" s="30">
        <f>IF(AND($B989=O$1),LOOKUP(9.99999999999999E+307,$O$2:O988)+1,"")</f>
        <v>794</v>
      </c>
      <c r="P989" s="30">
        <f>IF(AND($B989=P$1),LOOKUP(9.99999999999999E+307,$P$2:P988)+1,"")</f>
        <v>794</v>
      </c>
      <c r="Q989" s="30">
        <f>IF(AND($B989=Q$1),LOOKUP(9.99999999999999E+307,$Q$2:Q988)+1,"")</f>
        <v>794</v>
      </c>
      <c r="R989" s="30">
        <f>IF(AND($B989=R$1),LOOKUP(9.99999999999999E+307,$R$2:R988)+1,"")</f>
        <v>794</v>
      </c>
      <c r="S989" s="314"/>
      <c r="T989" s="274"/>
      <c r="U989" s="274"/>
      <c r="Z989" s="258" t="str">
        <f t="shared" si="108"/>
        <v/>
      </c>
      <c r="AA989" s="258" t="str">
        <f t="shared" si="109"/>
        <v/>
      </c>
      <c r="AB989" s="259">
        <f t="shared" si="103"/>
        <v>0</v>
      </c>
      <c r="AC989" s="259">
        <f t="shared" si="104"/>
        <v>1807</v>
      </c>
      <c r="AD989" s="260" t="str">
        <f t="shared" si="105"/>
        <v/>
      </c>
      <c r="AE989" s="253" t="str">
        <f t="shared" si="106"/>
        <v>-</v>
      </c>
    </row>
    <row r="990" spans="1:31" ht="20.100000000000001" customHeight="1" x14ac:dyDescent="0.5">
      <c r="A990" s="30">
        <v>988</v>
      </c>
      <c r="B990" s="238"/>
      <c r="C990" s="261"/>
      <c r="D990" s="261"/>
      <c r="E990" s="273"/>
      <c r="F990" s="273"/>
      <c r="G990" s="257" t="str">
        <f t="shared" si="107"/>
        <v/>
      </c>
      <c r="H990" s="30" t="str">
        <f>IF(AND(S990=H$1),LOOKUP(9.99999999999999E+307,$H$2:H989)+1,"")</f>
        <v/>
      </c>
      <c r="I990" s="30">
        <f>IF(AND(B990=I$1),LOOKUP(9.99999999999999E+307,$I$2:I989)+1,"")</f>
        <v>795</v>
      </c>
      <c r="J990" s="30">
        <f>IF(AND(B990=J$1),LOOKUP(9.99999999999999E+307,$J$2:J989)+1,"")</f>
        <v>795</v>
      </c>
      <c r="K990" s="30">
        <f>IF(AND(B990=K$1),LOOKUP(9.99999999999999E+307,$K$2:K989)+1,"")</f>
        <v>795</v>
      </c>
      <c r="L990" s="30">
        <f>IF(AND(B990=L$1),LOOKUP(9.99999999999999E+307,$L$2:L989)+1,"")</f>
        <v>795</v>
      </c>
      <c r="M990" s="30">
        <f>IF(AND(B990=M$1),LOOKUP(9.99999999999999E+307,$M$2:M989)+1,"")</f>
        <v>795</v>
      </c>
      <c r="N990" s="30">
        <f>IF(AND($B990=N$1),LOOKUP(9.99999999999999E+307,$N$2:N989)+1,"")</f>
        <v>795</v>
      </c>
      <c r="O990" s="30">
        <f>IF(AND($B990=O$1),LOOKUP(9.99999999999999E+307,$O$2:O989)+1,"")</f>
        <v>795</v>
      </c>
      <c r="P990" s="30">
        <f>IF(AND($B990=P$1),LOOKUP(9.99999999999999E+307,$P$2:P989)+1,"")</f>
        <v>795</v>
      </c>
      <c r="Q990" s="30">
        <f>IF(AND($B990=Q$1),LOOKUP(9.99999999999999E+307,$Q$2:Q989)+1,"")</f>
        <v>795</v>
      </c>
      <c r="R990" s="30">
        <f>IF(AND($B990=R$1),LOOKUP(9.99999999999999E+307,$R$2:R989)+1,"")</f>
        <v>795</v>
      </c>
      <c r="S990" s="314"/>
      <c r="T990" s="274"/>
      <c r="U990" s="274"/>
      <c r="Z990" s="258" t="str">
        <f t="shared" si="108"/>
        <v/>
      </c>
      <c r="AA990" s="258" t="str">
        <f t="shared" si="109"/>
        <v/>
      </c>
      <c r="AB990" s="259">
        <f t="shared" si="103"/>
        <v>0</v>
      </c>
      <c r="AC990" s="259">
        <f t="shared" si="104"/>
        <v>1807</v>
      </c>
      <c r="AD990" s="260" t="str">
        <f t="shared" si="105"/>
        <v/>
      </c>
      <c r="AE990" s="253" t="str">
        <f t="shared" si="106"/>
        <v>-</v>
      </c>
    </row>
    <row r="991" spans="1:31" ht="20.100000000000001" customHeight="1" x14ac:dyDescent="0.5">
      <c r="A991" s="30">
        <v>989</v>
      </c>
      <c r="B991" s="238"/>
      <c r="C991" s="261"/>
      <c r="D991" s="261"/>
      <c r="E991" s="273"/>
      <c r="F991" s="273"/>
      <c r="G991" s="257" t="str">
        <f t="shared" si="107"/>
        <v/>
      </c>
      <c r="H991" s="30" t="str">
        <f>IF(AND(S991=H$1),LOOKUP(9.99999999999999E+307,$H$2:H990)+1,"")</f>
        <v/>
      </c>
      <c r="I991" s="30">
        <f>IF(AND(B991=I$1),LOOKUP(9.99999999999999E+307,$I$2:I990)+1,"")</f>
        <v>796</v>
      </c>
      <c r="J991" s="30">
        <f>IF(AND(B991=J$1),LOOKUP(9.99999999999999E+307,$J$2:J990)+1,"")</f>
        <v>796</v>
      </c>
      <c r="K991" s="30">
        <f>IF(AND(B991=K$1),LOOKUP(9.99999999999999E+307,$K$2:K990)+1,"")</f>
        <v>796</v>
      </c>
      <c r="L991" s="30">
        <f>IF(AND(B991=L$1),LOOKUP(9.99999999999999E+307,$L$2:L990)+1,"")</f>
        <v>796</v>
      </c>
      <c r="M991" s="30">
        <f>IF(AND(B991=M$1),LOOKUP(9.99999999999999E+307,$M$2:M990)+1,"")</f>
        <v>796</v>
      </c>
      <c r="N991" s="30">
        <f>IF(AND($B991=N$1),LOOKUP(9.99999999999999E+307,$N$2:N990)+1,"")</f>
        <v>796</v>
      </c>
      <c r="O991" s="30">
        <f>IF(AND($B991=O$1),LOOKUP(9.99999999999999E+307,$O$2:O990)+1,"")</f>
        <v>796</v>
      </c>
      <c r="P991" s="30">
        <f>IF(AND($B991=P$1),LOOKUP(9.99999999999999E+307,$P$2:P990)+1,"")</f>
        <v>796</v>
      </c>
      <c r="Q991" s="30">
        <f>IF(AND($B991=Q$1),LOOKUP(9.99999999999999E+307,$Q$2:Q990)+1,"")</f>
        <v>796</v>
      </c>
      <c r="R991" s="30">
        <f>IF(AND($B991=R$1),LOOKUP(9.99999999999999E+307,$R$2:R990)+1,"")</f>
        <v>796</v>
      </c>
      <c r="S991" s="314"/>
      <c r="T991" s="274"/>
      <c r="U991" s="274"/>
      <c r="Z991" s="258" t="str">
        <f t="shared" si="108"/>
        <v/>
      </c>
      <c r="AA991" s="258" t="str">
        <f t="shared" si="109"/>
        <v/>
      </c>
      <c r="AB991" s="259">
        <f t="shared" si="103"/>
        <v>0</v>
      </c>
      <c r="AC991" s="259">
        <f t="shared" si="104"/>
        <v>1807</v>
      </c>
      <c r="AD991" s="260" t="str">
        <f t="shared" si="105"/>
        <v/>
      </c>
      <c r="AE991" s="253" t="str">
        <f t="shared" si="106"/>
        <v>-</v>
      </c>
    </row>
    <row r="992" spans="1:31" ht="20.100000000000001" customHeight="1" x14ac:dyDescent="0.5">
      <c r="A992" s="30">
        <v>990</v>
      </c>
      <c r="B992" s="238"/>
      <c r="C992" s="261"/>
      <c r="D992" s="261"/>
      <c r="E992" s="273"/>
      <c r="F992" s="273"/>
      <c r="G992" s="257" t="str">
        <f t="shared" si="107"/>
        <v/>
      </c>
      <c r="H992" s="30" t="str">
        <f>IF(AND(S992=H$1),LOOKUP(9.99999999999999E+307,$H$2:H991)+1,"")</f>
        <v/>
      </c>
      <c r="I992" s="30">
        <f>IF(AND(B992=I$1),LOOKUP(9.99999999999999E+307,$I$2:I991)+1,"")</f>
        <v>797</v>
      </c>
      <c r="J992" s="30">
        <f>IF(AND(B992=J$1),LOOKUP(9.99999999999999E+307,$J$2:J991)+1,"")</f>
        <v>797</v>
      </c>
      <c r="K992" s="30">
        <f>IF(AND(B992=K$1),LOOKUP(9.99999999999999E+307,$K$2:K991)+1,"")</f>
        <v>797</v>
      </c>
      <c r="L992" s="30">
        <f>IF(AND(B992=L$1),LOOKUP(9.99999999999999E+307,$L$2:L991)+1,"")</f>
        <v>797</v>
      </c>
      <c r="M992" s="30">
        <f>IF(AND(B992=M$1),LOOKUP(9.99999999999999E+307,$M$2:M991)+1,"")</f>
        <v>797</v>
      </c>
      <c r="N992" s="30">
        <f>IF(AND($B992=N$1),LOOKUP(9.99999999999999E+307,$N$2:N991)+1,"")</f>
        <v>797</v>
      </c>
      <c r="O992" s="30">
        <f>IF(AND($B992=O$1),LOOKUP(9.99999999999999E+307,$O$2:O991)+1,"")</f>
        <v>797</v>
      </c>
      <c r="P992" s="30">
        <f>IF(AND($B992=P$1),LOOKUP(9.99999999999999E+307,$P$2:P991)+1,"")</f>
        <v>797</v>
      </c>
      <c r="Q992" s="30">
        <f>IF(AND($B992=Q$1),LOOKUP(9.99999999999999E+307,$Q$2:Q991)+1,"")</f>
        <v>797</v>
      </c>
      <c r="R992" s="30">
        <f>IF(AND($B992=R$1),LOOKUP(9.99999999999999E+307,$R$2:R991)+1,"")</f>
        <v>797</v>
      </c>
      <c r="S992" s="314"/>
      <c r="T992" s="274"/>
      <c r="U992" s="274"/>
      <c r="Z992" s="258" t="str">
        <f t="shared" si="108"/>
        <v/>
      </c>
      <c r="AA992" s="258" t="str">
        <f t="shared" si="109"/>
        <v/>
      </c>
      <c r="AB992" s="259">
        <f t="shared" si="103"/>
        <v>0</v>
      </c>
      <c r="AC992" s="259">
        <f t="shared" si="104"/>
        <v>1807</v>
      </c>
      <c r="AD992" s="260" t="str">
        <f t="shared" si="105"/>
        <v/>
      </c>
      <c r="AE992" s="253" t="str">
        <f t="shared" si="106"/>
        <v>-</v>
      </c>
    </row>
    <row r="993" spans="1:31" ht="20.100000000000001" customHeight="1" x14ac:dyDescent="0.5">
      <c r="A993" s="30">
        <v>991</v>
      </c>
      <c r="B993" s="238"/>
      <c r="C993" s="261"/>
      <c r="D993" s="261"/>
      <c r="E993" s="273"/>
      <c r="F993" s="273"/>
      <c r="G993" s="257" t="str">
        <f t="shared" si="107"/>
        <v/>
      </c>
      <c r="H993" s="30" t="str">
        <f>IF(AND(S993=H$1),LOOKUP(9.99999999999999E+307,$H$2:H992)+1,"")</f>
        <v/>
      </c>
      <c r="I993" s="30">
        <f>IF(AND(B993=I$1),LOOKUP(9.99999999999999E+307,$I$2:I992)+1,"")</f>
        <v>798</v>
      </c>
      <c r="J993" s="30">
        <f>IF(AND(B993=J$1),LOOKUP(9.99999999999999E+307,$J$2:J992)+1,"")</f>
        <v>798</v>
      </c>
      <c r="K993" s="30">
        <f>IF(AND(B993=K$1),LOOKUP(9.99999999999999E+307,$K$2:K992)+1,"")</f>
        <v>798</v>
      </c>
      <c r="L993" s="30">
        <f>IF(AND(B993=L$1),LOOKUP(9.99999999999999E+307,$L$2:L992)+1,"")</f>
        <v>798</v>
      </c>
      <c r="M993" s="30">
        <f>IF(AND(B993=M$1),LOOKUP(9.99999999999999E+307,$M$2:M992)+1,"")</f>
        <v>798</v>
      </c>
      <c r="N993" s="30">
        <f>IF(AND($B993=N$1),LOOKUP(9.99999999999999E+307,$N$2:N992)+1,"")</f>
        <v>798</v>
      </c>
      <c r="O993" s="30">
        <f>IF(AND($B993=O$1),LOOKUP(9.99999999999999E+307,$O$2:O992)+1,"")</f>
        <v>798</v>
      </c>
      <c r="P993" s="30">
        <f>IF(AND($B993=P$1),LOOKUP(9.99999999999999E+307,$P$2:P992)+1,"")</f>
        <v>798</v>
      </c>
      <c r="Q993" s="30">
        <f>IF(AND($B993=Q$1),LOOKUP(9.99999999999999E+307,$Q$2:Q992)+1,"")</f>
        <v>798</v>
      </c>
      <c r="R993" s="30">
        <f>IF(AND($B993=R$1),LOOKUP(9.99999999999999E+307,$R$2:R992)+1,"")</f>
        <v>798</v>
      </c>
      <c r="S993" s="314"/>
      <c r="T993" s="274"/>
      <c r="U993" s="274"/>
      <c r="Z993" s="258" t="str">
        <f t="shared" si="108"/>
        <v/>
      </c>
      <c r="AA993" s="258" t="str">
        <f t="shared" si="109"/>
        <v/>
      </c>
      <c r="AB993" s="259">
        <f t="shared" si="103"/>
        <v>0</v>
      </c>
      <c r="AC993" s="259">
        <f t="shared" si="104"/>
        <v>1807</v>
      </c>
      <c r="AD993" s="260" t="str">
        <f t="shared" si="105"/>
        <v/>
      </c>
      <c r="AE993" s="253" t="str">
        <f t="shared" si="106"/>
        <v>-</v>
      </c>
    </row>
    <row r="994" spans="1:31" ht="20.100000000000001" customHeight="1" x14ac:dyDescent="0.5">
      <c r="A994" s="30">
        <v>992</v>
      </c>
      <c r="B994" s="238"/>
      <c r="C994" s="261"/>
      <c r="D994" s="261"/>
      <c r="E994" s="273"/>
      <c r="F994" s="273"/>
      <c r="G994" s="257" t="str">
        <f t="shared" si="107"/>
        <v/>
      </c>
      <c r="H994" s="30" t="str">
        <f>IF(AND(S994=H$1),LOOKUP(9.99999999999999E+307,$H$2:H993)+1,"")</f>
        <v/>
      </c>
      <c r="I994" s="30">
        <f>IF(AND(B994=I$1),LOOKUP(9.99999999999999E+307,$I$2:I993)+1,"")</f>
        <v>799</v>
      </c>
      <c r="J994" s="30">
        <f>IF(AND(B994=J$1),LOOKUP(9.99999999999999E+307,$J$2:J993)+1,"")</f>
        <v>799</v>
      </c>
      <c r="K994" s="30">
        <f>IF(AND(B994=K$1),LOOKUP(9.99999999999999E+307,$K$2:K993)+1,"")</f>
        <v>799</v>
      </c>
      <c r="L994" s="30">
        <f>IF(AND(B994=L$1),LOOKUP(9.99999999999999E+307,$L$2:L993)+1,"")</f>
        <v>799</v>
      </c>
      <c r="M994" s="30">
        <f>IF(AND(B994=M$1),LOOKUP(9.99999999999999E+307,$M$2:M993)+1,"")</f>
        <v>799</v>
      </c>
      <c r="N994" s="30">
        <f>IF(AND($B994=N$1),LOOKUP(9.99999999999999E+307,$N$2:N993)+1,"")</f>
        <v>799</v>
      </c>
      <c r="O994" s="30">
        <f>IF(AND($B994=O$1),LOOKUP(9.99999999999999E+307,$O$2:O993)+1,"")</f>
        <v>799</v>
      </c>
      <c r="P994" s="30">
        <f>IF(AND($B994=P$1),LOOKUP(9.99999999999999E+307,$P$2:P993)+1,"")</f>
        <v>799</v>
      </c>
      <c r="Q994" s="30">
        <f>IF(AND($B994=Q$1),LOOKUP(9.99999999999999E+307,$Q$2:Q993)+1,"")</f>
        <v>799</v>
      </c>
      <c r="R994" s="30">
        <f>IF(AND($B994=R$1),LOOKUP(9.99999999999999E+307,$R$2:R993)+1,"")</f>
        <v>799</v>
      </c>
      <c r="S994" s="314"/>
      <c r="T994" s="274"/>
      <c r="U994" s="274"/>
      <c r="Z994" s="258" t="str">
        <f t="shared" si="108"/>
        <v/>
      </c>
      <c r="AA994" s="258" t="str">
        <f t="shared" si="109"/>
        <v/>
      </c>
      <c r="AB994" s="259">
        <f t="shared" si="103"/>
        <v>0</v>
      </c>
      <c r="AC994" s="259">
        <f t="shared" si="104"/>
        <v>1807</v>
      </c>
      <c r="AD994" s="260" t="str">
        <f t="shared" si="105"/>
        <v/>
      </c>
      <c r="AE994" s="253" t="str">
        <f t="shared" si="106"/>
        <v>-</v>
      </c>
    </row>
    <row r="995" spans="1:31" ht="20.100000000000001" customHeight="1" x14ac:dyDescent="0.5">
      <c r="A995" s="30">
        <v>993</v>
      </c>
      <c r="B995" s="238"/>
      <c r="C995" s="261"/>
      <c r="D995" s="261"/>
      <c r="E995" s="273"/>
      <c r="F995" s="273"/>
      <c r="G995" s="257" t="str">
        <f t="shared" si="107"/>
        <v/>
      </c>
      <c r="H995" s="30" t="str">
        <f>IF(AND(S995=H$1),LOOKUP(9.99999999999999E+307,$H$2:H994)+1,"")</f>
        <v/>
      </c>
      <c r="I995" s="30">
        <f>IF(AND(B995=I$1),LOOKUP(9.99999999999999E+307,$I$2:I994)+1,"")</f>
        <v>800</v>
      </c>
      <c r="J995" s="30">
        <f>IF(AND(B995=J$1),LOOKUP(9.99999999999999E+307,$J$2:J994)+1,"")</f>
        <v>800</v>
      </c>
      <c r="K995" s="30">
        <f>IF(AND(B995=K$1),LOOKUP(9.99999999999999E+307,$K$2:K994)+1,"")</f>
        <v>800</v>
      </c>
      <c r="L995" s="30">
        <f>IF(AND(B995=L$1),LOOKUP(9.99999999999999E+307,$L$2:L994)+1,"")</f>
        <v>800</v>
      </c>
      <c r="M995" s="30">
        <f>IF(AND(B995=M$1),LOOKUP(9.99999999999999E+307,$M$2:M994)+1,"")</f>
        <v>800</v>
      </c>
      <c r="N995" s="30">
        <f>IF(AND($B995=N$1),LOOKUP(9.99999999999999E+307,$N$2:N994)+1,"")</f>
        <v>800</v>
      </c>
      <c r="O995" s="30">
        <f>IF(AND($B995=O$1),LOOKUP(9.99999999999999E+307,$O$2:O994)+1,"")</f>
        <v>800</v>
      </c>
      <c r="P995" s="30">
        <f>IF(AND($B995=P$1),LOOKUP(9.99999999999999E+307,$P$2:P994)+1,"")</f>
        <v>800</v>
      </c>
      <c r="Q995" s="30">
        <f>IF(AND($B995=Q$1),LOOKUP(9.99999999999999E+307,$Q$2:Q994)+1,"")</f>
        <v>800</v>
      </c>
      <c r="R995" s="30">
        <f>IF(AND($B995=R$1),LOOKUP(9.99999999999999E+307,$R$2:R994)+1,"")</f>
        <v>800</v>
      </c>
      <c r="S995" s="314"/>
      <c r="T995" s="274"/>
      <c r="U995" s="274"/>
      <c r="Z995" s="258" t="str">
        <f t="shared" si="108"/>
        <v/>
      </c>
      <c r="AA995" s="258" t="str">
        <f t="shared" si="109"/>
        <v/>
      </c>
      <c r="AB995" s="259">
        <f t="shared" si="103"/>
        <v>0</v>
      </c>
      <c r="AC995" s="259">
        <f t="shared" si="104"/>
        <v>1807</v>
      </c>
      <c r="AD995" s="260" t="str">
        <f t="shared" si="105"/>
        <v/>
      </c>
      <c r="AE995" s="253" t="str">
        <f t="shared" si="106"/>
        <v>-</v>
      </c>
    </row>
    <row r="996" spans="1:31" ht="20.100000000000001" customHeight="1" x14ac:dyDescent="0.5">
      <c r="A996" s="30">
        <v>994</v>
      </c>
      <c r="B996" s="238"/>
      <c r="C996" s="261"/>
      <c r="D996" s="261"/>
      <c r="E996" s="270"/>
      <c r="F996" s="270"/>
      <c r="G996" s="257" t="str">
        <f t="shared" si="107"/>
        <v/>
      </c>
      <c r="H996" s="30" t="str">
        <f>IF(AND(S996=H$1),LOOKUP(9.99999999999999E+307,$H$2:H995)+1,"")</f>
        <v/>
      </c>
      <c r="I996" s="30">
        <f>IF(AND(B996=I$1),LOOKUP(9.99999999999999E+307,$I$2:I995)+1,"")</f>
        <v>801</v>
      </c>
      <c r="J996" s="30">
        <f>IF(AND(B996=J$1),LOOKUP(9.99999999999999E+307,$J$2:J995)+1,"")</f>
        <v>801</v>
      </c>
      <c r="K996" s="30">
        <f>IF(AND(B996=K$1),LOOKUP(9.99999999999999E+307,$K$2:K995)+1,"")</f>
        <v>801</v>
      </c>
      <c r="L996" s="30">
        <f>IF(AND(B996=L$1),LOOKUP(9.99999999999999E+307,$L$2:L995)+1,"")</f>
        <v>801</v>
      </c>
      <c r="M996" s="30">
        <f>IF(AND(B996=M$1),LOOKUP(9.99999999999999E+307,$M$2:M995)+1,"")</f>
        <v>801</v>
      </c>
      <c r="N996" s="30">
        <f>IF(AND($B996=N$1),LOOKUP(9.99999999999999E+307,$N$2:N995)+1,"")</f>
        <v>801</v>
      </c>
      <c r="O996" s="30">
        <f>IF(AND($B996=O$1),LOOKUP(9.99999999999999E+307,$O$2:O995)+1,"")</f>
        <v>801</v>
      </c>
      <c r="P996" s="30">
        <f>IF(AND($B996=P$1),LOOKUP(9.99999999999999E+307,$P$2:P995)+1,"")</f>
        <v>801</v>
      </c>
      <c r="Q996" s="30">
        <f>IF(AND($B996=Q$1),LOOKUP(9.99999999999999E+307,$Q$2:Q995)+1,"")</f>
        <v>801</v>
      </c>
      <c r="R996" s="30">
        <f>IF(AND($B996=R$1),LOOKUP(9.99999999999999E+307,$R$2:R995)+1,"")</f>
        <v>801</v>
      </c>
      <c r="S996" s="314"/>
      <c r="T996" s="274"/>
      <c r="U996" s="274"/>
      <c r="Z996" s="258" t="str">
        <f t="shared" si="108"/>
        <v/>
      </c>
      <c r="AA996" s="258" t="str">
        <f t="shared" si="109"/>
        <v/>
      </c>
      <c r="AB996" s="259">
        <f t="shared" si="103"/>
        <v>0</v>
      </c>
      <c r="AC996" s="259">
        <f t="shared" si="104"/>
        <v>1807</v>
      </c>
      <c r="AD996" s="260" t="str">
        <f t="shared" si="105"/>
        <v/>
      </c>
      <c r="AE996" s="253" t="str">
        <f t="shared" si="106"/>
        <v>-</v>
      </c>
    </row>
    <row r="997" spans="1:31" ht="20.100000000000001" customHeight="1" x14ac:dyDescent="0.5">
      <c r="A997" s="30">
        <v>995</v>
      </c>
      <c r="B997" s="238"/>
      <c r="C997" s="261"/>
      <c r="D997" s="261"/>
      <c r="E997" s="270"/>
      <c r="F997" s="270"/>
      <c r="G997" s="257" t="str">
        <f t="shared" si="107"/>
        <v/>
      </c>
      <c r="H997" s="30" t="str">
        <f>IF(AND(S997=H$1),LOOKUP(9.99999999999999E+307,$H$2:H996)+1,"")</f>
        <v/>
      </c>
      <c r="I997" s="30">
        <f>IF(AND(B997=I$1),LOOKUP(9.99999999999999E+307,$I$2:I996)+1,"")</f>
        <v>802</v>
      </c>
      <c r="J997" s="30">
        <f>IF(AND(B997=J$1),LOOKUP(9.99999999999999E+307,$J$2:J996)+1,"")</f>
        <v>802</v>
      </c>
      <c r="K997" s="30">
        <f>IF(AND(B997=K$1),LOOKUP(9.99999999999999E+307,$K$2:K996)+1,"")</f>
        <v>802</v>
      </c>
      <c r="L997" s="30">
        <f>IF(AND(B997=L$1),LOOKUP(9.99999999999999E+307,$L$2:L996)+1,"")</f>
        <v>802</v>
      </c>
      <c r="M997" s="30">
        <f>IF(AND(B997=M$1),LOOKUP(9.99999999999999E+307,$M$2:M996)+1,"")</f>
        <v>802</v>
      </c>
      <c r="N997" s="30">
        <f>IF(AND($B997=N$1),LOOKUP(9.99999999999999E+307,$N$2:N996)+1,"")</f>
        <v>802</v>
      </c>
      <c r="O997" s="30">
        <f>IF(AND($B997=O$1),LOOKUP(9.99999999999999E+307,$O$2:O996)+1,"")</f>
        <v>802</v>
      </c>
      <c r="P997" s="30">
        <f>IF(AND($B997=P$1),LOOKUP(9.99999999999999E+307,$P$2:P996)+1,"")</f>
        <v>802</v>
      </c>
      <c r="Q997" s="30">
        <f>IF(AND($B997=Q$1),LOOKUP(9.99999999999999E+307,$Q$2:Q996)+1,"")</f>
        <v>802</v>
      </c>
      <c r="R997" s="30">
        <f>IF(AND($B997=R$1),LOOKUP(9.99999999999999E+307,$R$2:R996)+1,"")</f>
        <v>802</v>
      </c>
      <c r="S997" s="314"/>
      <c r="T997" s="274"/>
      <c r="U997" s="274"/>
      <c r="Z997" s="258" t="str">
        <f t="shared" si="108"/>
        <v/>
      </c>
      <c r="AA997" s="258" t="str">
        <f t="shared" si="109"/>
        <v/>
      </c>
      <c r="AB997" s="259">
        <f t="shared" si="103"/>
        <v>0</v>
      </c>
      <c r="AC997" s="259">
        <f t="shared" si="104"/>
        <v>1807</v>
      </c>
      <c r="AD997" s="260" t="str">
        <f t="shared" si="105"/>
        <v/>
      </c>
      <c r="AE997" s="253" t="str">
        <f t="shared" si="106"/>
        <v>-</v>
      </c>
    </row>
    <row r="998" spans="1:31" ht="20.100000000000001" customHeight="1" x14ac:dyDescent="0.5">
      <c r="A998" s="30">
        <v>996</v>
      </c>
      <c r="B998" s="238"/>
      <c r="C998" s="261"/>
      <c r="D998" s="261"/>
      <c r="E998" s="273"/>
      <c r="F998" s="273"/>
      <c r="G998" s="257" t="str">
        <f t="shared" si="107"/>
        <v/>
      </c>
      <c r="H998" s="30" t="str">
        <f>IF(AND(S998=H$1),LOOKUP(9.99999999999999E+307,$H$2:H997)+1,"")</f>
        <v/>
      </c>
      <c r="I998" s="30">
        <f>IF(AND(B998=I$1),LOOKUP(9.99999999999999E+307,$I$2:I997)+1,"")</f>
        <v>803</v>
      </c>
      <c r="J998" s="30">
        <f>IF(AND(B998=J$1),LOOKUP(9.99999999999999E+307,$J$2:J997)+1,"")</f>
        <v>803</v>
      </c>
      <c r="K998" s="30">
        <f>IF(AND(B998=K$1),LOOKUP(9.99999999999999E+307,$K$2:K997)+1,"")</f>
        <v>803</v>
      </c>
      <c r="L998" s="30">
        <f>IF(AND(B998=L$1),LOOKUP(9.99999999999999E+307,$L$2:L997)+1,"")</f>
        <v>803</v>
      </c>
      <c r="M998" s="30">
        <f>IF(AND(B998=M$1),LOOKUP(9.99999999999999E+307,$M$2:M997)+1,"")</f>
        <v>803</v>
      </c>
      <c r="N998" s="30">
        <f>IF(AND($B998=N$1),LOOKUP(9.99999999999999E+307,$N$2:N997)+1,"")</f>
        <v>803</v>
      </c>
      <c r="O998" s="30">
        <f>IF(AND($B998=O$1),LOOKUP(9.99999999999999E+307,$O$2:O997)+1,"")</f>
        <v>803</v>
      </c>
      <c r="P998" s="30">
        <f>IF(AND($B998=P$1),LOOKUP(9.99999999999999E+307,$P$2:P997)+1,"")</f>
        <v>803</v>
      </c>
      <c r="Q998" s="30">
        <f>IF(AND($B998=Q$1),LOOKUP(9.99999999999999E+307,$Q$2:Q997)+1,"")</f>
        <v>803</v>
      </c>
      <c r="R998" s="30">
        <f>IF(AND($B998=R$1),LOOKUP(9.99999999999999E+307,$R$2:R997)+1,"")</f>
        <v>803</v>
      </c>
      <c r="S998" s="314"/>
      <c r="T998" s="274"/>
      <c r="U998" s="274"/>
      <c r="Z998" s="258" t="str">
        <f t="shared" si="108"/>
        <v/>
      </c>
      <c r="AA998" s="258" t="str">
        <f t="shared" si="109"/>
        <v/>
      </c>
      <c r="AB998" s="259">
        <f t="shared" si="103"/>
        <v>0</v>
      </c>
      <c r="AC998" s="259">
        <f t="shared" si="104"/>
        <v>1807</v>
      </c>
      <c r="AD998" s="260" t="str">
        <f t="shared" si="105"/>
        <v/>
      </c>
      <c r="AE998" s="253" t="str">
        <f t="shared" si="106"/>
        <v>-</v>
      </c>
    </row>
    <row r="999" spans="1:31" ht="20.100000000000001" customHeight="1" x14ac:dyDescent="0.5">
      <c r="A999" s="30">
        <v>997</v>
      </c>
      <c r="B999" s="238"/>
      <c r="C999" s="261"/>
      <c r="D999" s="261"/>
      <c r="E999" s="270"/>
      <c r="F999" s="270"/>
      <c r="G999" s="257" t="str">
        <f t="shared" si="107"/>
        <v/>
      </c>
      <c r="H999" s="30" t="str">
        <f>IF(AND(S999=H$1),LOOKUP(9.99999999999999E+307,$H$2:H998)+1,"")</f>
        <v/>
      </c>
      <c r="I999" s="30">
        <f>IF(AND(B999=I$1),LOOKUP(9.99999999999999E+307,$I$2:I998)+1,"")</f>
        <v>804</v>
      </c>
      <c r="J999" s="30">
        <f>IF(AND(B999=J$1),LOOKUP(9.99999999999999E+307,$J$2:J998)+1,"")</f>
        <v>804</v>
      </c>
      <c r="K999" s="30">
        <f>IF(AND(B999=K$1),LOOKUP(9.99999999999999E+307,$K$2:K998)+1,"")</f>
        <v>804</v>
      </c>
      <c r="L999" s="30">
        <f>IF(AND(B999=L$1),LOOKUP(9.99999999999999E+307,$L$2:L998)+1,"")</f>
        <v>804</v>
      </c>
      <c r="M999" s="30">
        <f>IF(AND(B999=M$1),LOOKUP(9.99999999999999E+307,$M$2:M998)+1,"")</f>
        <v>804</v>
      </c>
      <c r="N999" s="30">
        <f>IF(AND($B999=N$1),LOOKUP(9.99999999999999E+307,$N$2:N998)+1,"")</f>
        <v>804</v>
      </c>
      <c r="O999" s="30">
        <f>IF(AND($B999=O$1),LOOKUP(9.99999999999999E+307,$O$2:O998)+1,"")</f>
        <v>804</v>
      </c>
      <c r="P999" s="30">
        <f>IF(AND($B999=P$1),LOOKUP(9.99999999999999E+307,$P$2:P998)+1,"")</f>
        <v>804</v>
      </c>
      <c r="Q999" s="30">
        <f>IF(AND($B999=Q$1),LOOKUP(9.99999999999999E+307,$Q$2:Q998)+1,"")</f>
        <v>804</v>
      </c>
      <c r="R999" s="30">
        <f>IF(AND($B999=R$1),LOOKUP(9.99999999999999E+307,$R$2:R998)+1,"")</f>
        <v>804</v>
      </c>
      <c r="S999" s="314"/>
      <c r="T999" s="274"/>
      <c r="U999" s="274"/>
      <c r="Z999" s="258" t="str">
        <f t="shared" si="108"/>
        <v/>
      </c>
      <c r="AA999" s="258" t="str">
        <f t="shared" si="109"/>
        <v/>
      </c>
      <c r="AB999" s="259">
        <f t="shared" si="103"/>
        <v>0</v>
      </c>
      <c r="AC999" s="259">
        <f t="shared" si="104"/>
        <v>1807</v>
      </c>
      <c r="AD999" s="260" t="str">
        <f t="shared" si="105"/>
        <v/>
      </c>
      <c r="AE999" s="253" t="str">
        <f t="shared" si="106"/>
        <v>-</v>
      </c>
    </row>
    <row r="1000" spans="1:31" ht="20.100000000000001" customHeight="1" x14ac:dyDescent="0.5">
      <c r="A1000" s="30">
        <v>998</v>
      </c>
      <c r="B1000" s="238"/>
      <c r="C1000" s="261"/>
      <c r="D1000" s="261"/>
      <c r="E1000" s="273"/>
      <c r="F1000" s="273"/>
      <c r="G1000" s="257" t="str">
        <f t="shared" si="107"/>
        <v/>
      </c>
      <c r="H1000" s="30" t="str">
        <f>IF(AND(S1000=H$1),LOOKUP(9.99999999999999E+307,$H$2:H999)+1,"")</f>
        <v/>
      </c>
      <c r="I1000" s="30">
        <f>IF(AND(B1000=I$1),LOOKUP(9.99999999999999E+307,$I$2:I999)+1,"")</f>
        <v>805</v>
      </c>
      <c r="J1000" s="30">
        <f>IF(AND(B1000=J$1),LOOKUP(9.99999999999999E+307,$J$2:J999)+1,"")</f>
        <v>805</v>
      </c>
      <c r="K1000" s="30">
        <f>IF(AND(B1000=K$1),LOOKUP(9.99999999999999E+307,$K$2:K999)+1,"")</f>
        <v>805</v>
      </c>
      <c r="L1000" s="30">
        <f>IF(AND(B1000=L$1),LOOKUP(9.99999999999999E+307,$L$2:L999)+1,"")</f>
        <v>805</v>
      </c>
      <c r="M1000" s="30">
        <f>IF(AND(B1000=M$1),LOOKUP(9.99999999999999E+307,$M$2:M999)+1,"")</f>
        <v>805</v>
      </c>
      <c r="N1000" s="30">
        <f>IF(AND($B1000=N$1),LOOKUP(9.99999999999999E+307,$N$2:N999)+1,"")</f>
        <v>805</v>
      </c>
      <c r="O1000" s="30">
        <f>IF(AND($B1000=O$1),LOOKUP(9.99999999999999E+307,$O$2:O999)+1,"")</f>
        <v>805</v>
      </c>
      <c r="P1000" s="30">
        <f>IF(AND($B1000=P$1),LOOKUP(9.99999999999999E+307,$P$2:P999)+1,"")</f>
        <v>805</v>
      </c>
      <c r="Q1000" s="30">
        <f>IF(AND($B1000=Q$1),LOOKUP(9.99999999999999E+307,$Q$2:Q999)+1,"")</f>
        <v>805</v>
      </c>
      <c r="R1000" s="30">
        <f>IF(AND($B1000=R$1),LOOKUP(9.99999999999999E+307,$R$2:R999)+1,"")</f>
        <v>805</v>
      </c>
      <c r="S1000" s="314"/>
      <c r="T1000" s="274"/>
      <c r="U1000" s="274"/>
      <c r="Z1000" s="258" t="str">
        <f t="shared" si="108"/>
        <v/>
      </c>
      <c r="AA1000" s="258" t="str">
        <f t="shared" si="109"/>
        <v/>
      </c>
      <c r="AB1000" s="259">
        <f t="shared" si="103"/>
        <v>0</v>
      </c>
      <c r="AC1000" s="259">
        <f t="shared" si="104"/>
        <v>1807</v>
      </c>
      <c r="AD1000" s="260" t="str">
        <f t="shared" si="105"/>
        <v/>
      </c>
      <c r="AE1000" s="253" t="str">
        <f t="shared" si="106"/>
        <v>-</v>
      </c>
    </row>
    <row r="1001" spans="1:31" ht="20.100000000000001" customHeight="1" x14ac:dyDescent="0.5">
      <c r="A1001" s="30">
        <v>999</v>
      </c>
      <c r="B1001" s="238"/>
      <c r="C1001" s="261"/>
      <c r="D1001" s="261"/>
      <c r="E1001" s="273"/>
      <c r="F1001" s="273"/>
      <c r="G1001" s="257" t="str">
        <f t="shared" si="107"/>
        <v/>
      </c>
      <c r="H1001" s="30" t="str">
        <f>IF(AND(S1001=H$1),LOOKUP(9.99999999999999E+307,$H$2:H1000)+1,"")</f>
        <v/>
      </c>
      <c r="I1001" s="30">
        <f>IF(AND(B1001=I$1),LOOKUP(9.99999999999999E+307,$I$2:I1000)+1,"")</f>
        <v>806</v>
      </c>
      <c r="J1001" s="30">
        <f>IF(AND(B1001=J$1),LOOKUP(9.99999999999999E+307,$J$2:J1000)+1,"")</f>
        <v>806</v>
      </c>
      <c r="K1001" s="30">
        <f>IF(AND(B1001=K$1),LOOKUP(9.99999999999999E+307,$K$2:K1000)+1,"")</f>
        <v>806</v>
      </c>
      <c r="L1001" s="30">
        <f>IF(AND(B1001=L$1),LOOKUP(9.99999999999999E+307,$L$2:L1000)+1,"")</f>
        <v>806</v>
      </c>
      <c r="M1001" s="30">
        <f>IF(AND(B1001=M$1),LOOKUP(9.99999999999999E+307,$M$2:M1000)+1,"")</f>
        <v>806</v>
      </c>
      <c r="N1001" s="30">
        <f>IF(AND($B1001=N$1),LOOKUP(9.99999999999999E+307,$N$2:N1000)+1,"")</f>
        <v>806</v>
      </c>
      <c r="O1001" s="30">
        <f>IF(AND($B1001=O$1),LOOKUP(9.99999999999999E+307,$O$2:O1000)+1,"")</f>
        <v>806</v>
      </c>
      <c r="P1001" s="30">
        <f>IF(AND($B1001=P$1),LOOKUP(9.99999999999999E+307,$P$2:P1000)+1,"")</f>
        <v>806</v>
      </c>
      <c r="Q1001" s="30">
        <f>IF(AND($B1001=Q$1),LOOKUP(9.99999999999999E+307,$Q$2:Q1000)+1,"")</f>
        <v>806</v>
      </c>
      <c r="R1001" s="30">
        <f>IF(AND($B1001=R$1),LOOKUP(9.99999999999999E+307,$R$2:R1000)+1,"")</f>
        <v>806</v>
      </c>
      <c r="S1001" s="314"/>
      <c r="T1001" s="274"/>
      <c r="U1001" s="274"/>
      <c r="Z1001" s="258" t="str">
        <f t="shared" si="108"/>
        <v/>
      </c>
      <c r="AA1001" s="258" t="str">
        <f t="shared" si="109"/>
        <v/>
      </c>
      <c r="AB1001" s="259">
        <f t="shared" si="103"/>
        <v>0</v>
      </c>
      <c r="AC1001" s="259">
        <f t="shared" si="104"/>
        <v>1807</v>
      </c>
      <c r="AD1001" s="260" t="str">
        <f t="shared" si="105"/>
        <v/>
      </c>
      <c r="AE1001" s="253" t="str">
        <f t="shared" si="106"/>
        <v>-</v>
      </c>
    </row>
    <row r="1002" spans="1:31" ht="20.100000000000001" customHeight="1" x14ac:dyDescent="0.5">
      <c r="A1002" s="30">
        <v>1000</v>
      </c>
      <c r="B1002" s="238"/>
      <c r="C1002" s="261"/>
      <c r="D1002" s="261"/>
      <c r="E1002" s="273"/>
      <c r="F1002" s="273"/>
      <c r="G1002" s="257" t="str">
        <f t="shared" si="107"/>
        <v/>
      </c>
      <c r="H1002" s="30" t="str">
        <f>IF(AND(S1002=H$1),LOOKUP(9.99999999999999E+307,$H$2:H1001)+1,"")</f>
        <v/>
      </c>
      <c r="I1002" s="30">
        <f>IF(AND(B1002=I$1),LOOKUP(9.99999999999999E+307,$I$2:I1001)+1,"")</f>
        <v>807</v>
      </c>
      <c r="J1002" s="30">
        <f>IF(AND(B1002=J$1),LOOKUP(9.99999999999999E+307,$J$2:J1001)+1,"")</f>
        <v>807</v>
      </c>
      <c r="K1002" s="30">
        <f>IF(AND(B1002=K$1),LOOKUP(9.99999999999999E+307,$K$2:K1001)+1,"")</f>
        <v>807</v>
      </c>
      <c r="L1002" s="30">
        <f>IF(AND(B1002=L$1),LOOKUP(9.99999999999999E+307,$L$2:L1001)+1,"")</f>
        <v>807</v>
      </c>
      <c r="M1002" s="30">
        <f>IF(AND(B1002=M$1),LOOKUP(9.99999999999999E+307,$M$2:M1001)+1,"")</f>
        <v>807</v>
      </c>
      <c r="N1002" s="30">
        <f>IF(AND($B1002=N$1),LOOKUP(9.99999999999999E+307,$N$2:N1001)+1,"")</f>
        <v>807</v>
      </c>
      <c r="O1002" s="30">
        <f>IF(AND($B1002=O$1),LOOKUP(9.99999999999999E+307,$O$2:O1001)+1,"")</f>
        <v>807</v>
      </c>
      <c r="P1002" s="30">
        <f>IF(AND($B1002=P$1),LOOKUP(9.99999999999999E+307,$P$2:P1001)+1,"")</f>
        <v>807</v>
      </c>
      <c r="Q1002" s="30">
        <f>IF(AND($B1002=Q$1),LOOKUP(9.99999999999999E+307,$Q$2:Q1001)+1,"")</f>
        <v>807</v>
      </c>
      <c r="R1002" s="30">
        <f>IF(AND($B1002=R$1),LOOKUP(9.99999999999999E+307,$R$2:R1001)+1,"")</f>
        <v>807</v>
      </c>
      <c r="S1002" s="314"/>
      <c r="T1002" s="274"/>
      <c r="U1002" s="274"/>
      <c r="Z1002" s="258" t="str">
        <f t="shared" si="108"/>
        <v/>
      </c>
      <c r="AA1002" s="258" t="str">
        <f t="shared" si="109"/>
        <v/>
      </c>
      <c r="AB1002" s="259">
        <f t="shared" si="103"/>
        <v>0</v>
      </c>
      <c r="AC1002" s="259">
        <f t="shared" si="104"/>
        <v>1807</v>
      </c>
      <c r="AD1002" s="260" t="str">
        <f t="shared" si="105"/>
        <v/>
      </c>
      <c r="AE1002" s="253" t="str">
        <f t="shared" si="106"/>
        <v>-</v>
      </c>
    </row>
    <row r="1003" spans="1:31" ht="20.100000000000001" customHeight="1" x14ac:dyDescent="0.5">
      <c r="A1003" s="30">
        <v>1001</v>
      </c>
      <c r="B1003" s="238"/>
      <c r="C1003" s="261"/>
      <c r="D1003" s="261"/>
      <c r="E1003" s="273"/>
      <c r="F1003" s="273"/>
      <c r="G1003" s="257" t="str">
        <f t="shared" si="107"/>
        <v/>
      </c>
      <c r="H1003" s="30" t="str">
        <f>IF(AND(S1003=H$1),LOOKUP(9.99999999999999E+307,$H$2:H1002)+1,"")</f>
        <v/>
      </c>
      <c r="I1003" s="30">
        <f>IF(AND(B1003=I$1),LOOKUP(9.99999999999999E+307,$I$2:I1002)+1,"")</f>
        <v>808</v>
      </c>
      <c r="J1003" s="30">
        <f>IF(AND(B1003=J$1),LOOKUP(9.99999999999999E+307,$J$2:J1002)+1,"")</f>
        <v>808</v>
      </c>
      <c r="K1003" s="30">
        <f>IF(AND(B1003=K$1),LOOKUP(9.99999999999999E+307,$K$2:K1002)+1,"")</f>
        <v>808</v>
      </c>
      <c r="L1003" s="30">
        <f>IF(AND(B1003=L$1),LOOKUP(9.99999999999999E+307,$L$2:L1002)+1,"")</f>
        <v>808</v>
      </c>
      <c r="M1003" s="30">
        <f>IF(AND(B1003=M$1),LOOKUP(9.99999999999999E+307,$M$2:M1002)+1,"")</f>
        <v>808</v>
      </c>
      <c r="N1003" s="30">
        <f>IF(AND($B1003=N$1),LOOKUP(9.99999999999999E+307,$N$2:N1002)+1,"")</f>
        <v>808</v>
      </c>
      <c r="O1003" s="30">
        <f>IF(AND($B1003=O$1),LOOKUP(9.99999999999999E+307,$O$2:O1002)+1,"")</f>
        <v>808</v>
      </c>
      <c r="P1003" s="30">
        <f>IF(AND($B1003=P$1),LOOKUP(9.99999999999999E+307,$P$2:P1002)+1,"")</f>
        <v>808</v>
      </c>
      <c r="Q1003" s="30">
        <f>IF(AND($B1003=Q$1),LOOKUP(9.99999999999999E+307,$Q$2:Q1002)+1,"")</f>
        <v>808</v>
      </c>
      <c r="R1003" s="30">
        <f>IF(AND($B1003=R$1),LOOKUP(9.99999999999999E+307,$R$2:R1002)+1,"")</f>
        <v>808</v>
      </c>
      <c r="S1003" s="314"/>
      <c r="T1003" s="274"/>
      <c r="U1003" s="274"/>
      <c r="Z1003" s="258" t="str">
        <f t="shared" si="108"/>
        <v/>
      </c>
      <c r="AA1003" s="258" t="str">
        <f t="shared" si="109"/>
        <v/>
      </c>
      <c r="AB1003" s="259">
        <f t="shared" si="103"/>
        <v>0</v>
      </c>
      <c r="AC1003" s="259">
        <f t="shared" si="104"/>
        <v>1807</v>
      </c>
      <c r="AD1003" s="260" t="str">
        <f t="shared" si="105"/>
        <v/>
      </c>
      <c r="AE1003" s="253" t="str">
        <f t="shared" si="106"/>
        <v>-</v>
      </c>
    </row>
    <row r="1004" spans="1:31" ht="20.100000000000001" customHeight="1" x14ac:dyDescent="0.5">
      <c r="A1004" s="30">
        <v>1002</v>
      </c>
      <c r="B1004" s="238"/>
      <c r="C1004" s="261"/>
      <c r="D1004" s="261"/>
      <c r="E1004" s="273"/>
      <c r="F1004" s="273"/>
      <c r="G1004" s="257" t="str">
        <f t="shared" si="107"/>
        <v/>
      </c>
      <c r="H1004" s="30" t="str">
        <f>IF(AND(S1004=H$1),LOOKUP(9.99999999999999E+307,$H$2:H1003)+1,"")</f>
        <v/>
      </c>
      <c r="I1004" s="30">
        <f>IF(AND(B1004=I$1),LOOKUP(9.99999999999999E+307,$I$2:I1003)+1,"")</f>
        <v>809</v>
      </c>
      <c r="J1004" s="30">
        <f>IF(AND(B1004=J$1),LOOKUP(9.99999999999999E+307,$J$2:J1003)+1,"")</f>
        <v>809</v>
      </c>
      <c r="K1004" s="30">
        <f>IF(AND(B1004=K$1),LOOKUP(9.99999999999999E+307,$K$2:K1003)+1,"")</f>
        <v>809</v>
      </c>
      <c r="L1004" s="30">
        <f>IF(AND(B1004=L$1),LOOKUP(9.99999999999999E+307,$L$2:L1003)+1,"")</f>
        <v>809</v>
      </c>
      <c r="M1004" s="30">
        <f>IF(AND(B1004=M$1),LOOKUP(9.99999999999999E+307,$M$2:M1003)+1,"")</f>
        <v>809</v>
      </c>
      <c r="N1004" s="30">
        <f>IF(AND($B1004=N$1),LOOKUP(9.99999999999999E+307,$N$2:N1003)+1,"")</f>
        <v>809</v>
      </c>
      <c r="O1004" s="30">
        <f>IF(AND($B1004=O$1),LOOKUP(9.99999999999999E+307,$O$2:O1003)+1,"")</f>
        <v>809</v>
      </c>
      <c r="P1004" s="30">
        <f>IF(AND($B1004=P$1),LOOKUP(9.99999999999999E+307,$P$2:P1003)+1,"")</f>
        <v>809</v>
      </c>
      <c r="Q1004" s="30">
        <f>IF(AND($B1004=Q$1),LOOKUP(9.99999999999999E+307,$Q$2:Q1003)+1,"")</f>
        <v>809</v>
      </c>
      <c r="R1004" s="30">
        <f>IF(AND($B1004=R$1),LOOKUP(9.99999999999999E+307,$R$2:R1003)+1,"")</f>
        <v>809</v>
      </c>
      <c r="S1004" s="314"/>
      <c r="T1004" s="274"/>
      <c r="U1004" s="274"/>
      <c r="Z1004" s="258" t="str">
        <f t="shared" si="108"/>
        <v/>
      </c>
      <c r="AA1004" s="258" t="str">
        <f t="shared" si="109"/>
        <v/>
      </c>
      <c r="AB1004" s="259">
        <f t="shared" si="103"/>
        <v>0</v>
      </c>
      <c r="AC1004" s="259">
        <f t="shared" si="104"/>
        <v>1807</v>
      </c>
      <c r="AD1004" s="260" t="str">
        <f t="shared" si="105"/>
        <v/>
      </c>
      <c r="AE1004" s="253" t="str">
        <f t="shared" si="106"/>
        <v>-</v>
      </c>
    </row>
    <row r="1005" spans="1:31" ht="20.100000000000001" customHeight="1" x14ac:dyDescent="0.5">
      <c r="A1005" s="30">
        <v>1003</v>
      </c>
      <c r="B1005" s="238"/>
      <c r="C1005" s="261"/>
      <c r="D1005" s="261"/>
      <c r="E1005" s="273"/>
      <c r="F1005" s="273"/>
      <c r="G1005" s="257" t="str">
        <f t="shared" si="107"/>
        <v/>
      </c>
      <c r="H1005" s="30" t="str">
        <f>IF(AND(S1005=H$1),LOOKUP(9.99999999999999E+307,$H$2:H1004)+1,"")</f>
        <v/>
      </c>
      <c r="I1005" s="30">
        <f>IF(AND(B1005=I$1),LOOKUP(9.99999999999999E+307,$I$2:I1004)+1,"")</f>
        <v>810</v>
      </c>
      <c r="J1005" s="30">
        <f>IF(AND(B1005=J$1),LOOKUP(9.99999999999999E+307,$J$2:J1004)+1,"")</f>
        <v>810</v>
      </c>
      <c r="K1005" s="30">
        <f>IF(AND(B1005=K$1),LOOKUP(9.99999999999999E+307,$K$2:K1004)+1,"")</f>
        <v>810</v>
      </c>
      <c r="L1005" s="30">
        <f>IF(AND(B1005=L$1),LOOKUP(9.99999999999999E+307,$L$2:L1004)+1,"")</f>
        <v>810</v>
      </c>
      <c r="M1005" s="30">
        <f>IF(AND(B1005=M$1),LOOKUP(9.99999999999999E+307,$M$2:M1004)+1,"")</f>
        <v>810</v>
      </c>
      <c r="N1005" s="30">
        <f>IF(AND($B1005=N$1),LOOKUP(9.99999999999999E+307,$N$2:N1004)+1,"")</f>
        <v>810</v>
      </c>
      <c r="O1005" s="30">
        <f>IF(AND($B1005=O$1),LOOKUP(9.99999999999999E+307,$O$2:O1004)+1,"")</f>
        <v>810</v>
      </c>
      <c r="P1005" s="30">
        <f>IF(AND($B1005=P$1),LOOKUP(9.99999999999999E+307,$P$2:P1004)+1,"")</f>
        <v>810</v>
      </c>
      <c r="Q1005" s="30">
        <f>IF(AND($B1005=Q$1),LOOKUP(9.99999999999999E+307,$Q$2:Q1004)+1,"")</f>
        <v>810</v>
      </c>
      <c r="R1005" s="30">
        <f>IF(AND($B1005=R$1),LOOKUP(9.99999999999999E+307,$R$2:R1004)+1,"")</f>
        <v>810</v>
      </c>
      <c r="S1005" s="314"/>
      <c r="T1005" s="274"/>
      <c r="U1005" s="274"/>
      <c r="Z1005" s="258" t="str">
        <f t="shared" si="108"/>
        <v/>
      </c>
      <c r="AA1005" s="258" t="str">
        <f t="shared" si="109"/>
        <v/>
      </c>
      <c r="AB1005" s="259">
        <f t="shared" si="103"/>
        <v>0</v>
      </c>
      <c r="AC1005" s="259">
        <f t="shared" si="104"/>
        <v>1807</v>
      </c>
      <c r="AD1005" s="260" t="str">
        <f t="shared" si="105"/>
        <v/>
      </c>
      <c r="AE1005" s="253" t="str">
        <f t="shared" si="106"/>
        <v>-</v>
      </c>
    </row>
    <row r="1006" spans="1:31" ht="20.100000000000001" customHeight="1" x14ac:dyDescent="0.5">
      <c r="A1006" s="30">
        <v>1004</v>
      </c>
      <c r="B1006" s="238"/>
      <c r="C1006" s="261"/>
      <c r="D1006" s="261"/>
      <c r="E1006" s="273"/>
      <c r="F1006" s="273"/>
      <c r="G1006" s="257" t="str">
        <f t="shared" si="107"/>
        <v/>
      </c>
      <c r="H1006" s="30" t="str">
        <f>IF(AND(S1006=H$1),LOOKUP(9.99999999999999E+307,$H$2:H1005)+1,"")</f>
        <v/>
      </c>
      <c r="I1006" s="30">
        <f>IF(AND(B1006=I$1),LOOKUP(9.99999999999999E+307,$I$2:I1005)+1,"")</f>
        <v>811</v>
      </c>
      <c r="J1006" s="30">
        <f>IF(AND(B1006=J$1),LOOKUP(9.99999999999999E+307,$J$2:J1005)+1,"")</f>
        <v>811</v>
      </c>
      <c r="K1006" s="30">
        <f>IF(AND(B1006=K$1),LOOKUP(9.99999999999999E+307,$K$2:K1005)+1,"")</f>
        <v>811</v>
      </c>
      <c r="L1006" s="30">
        <f>IF(AND(B1006=L$1),LOOKUP(9.99999999999999E+307,$L$2:L1005)+1,"")</f>
        <v>811</v>
      </c>
      <c r="M1006" s="30">
        <f>IF(AND(B1006=M$1),LOOKUP(9.99999999999999E+307,$M$2:M1005)+1,"")</f>
        <v>811</v>
      </c>
      <c r="N1006" s="30">
        <f>IF(AND($B1006=N$1),LOOKUP(9.99999999999999E+307,$N$2:N1005)+1,"")</f>
        <v>811</v>
      </c>
      <c r="O1006" s="30">
        <f>IF(AND($B1006=O$1),LOOKUP(9.99999999999999E+307,$O$2:O1005)+1,"")</f>
        <v>811</v>
      </c>
      <c r="P1006" s="30">
        <f>IF(AND($B1006=P$1),LOOKUP(9.99999999999999E+307,$P$2:P1005)+1,"")</f>
        <v>811</v>
      </c>
      <c r="Q1006" s="30">
        <f>IF(AND($B1006=Q$1),LOOKUP(9.99999999999999E+307,$Q$2:Q1005)+1,"")</f>
        <v>811</v>
      </c>
      <c r="R1006" s="30">
        <f>IF(AND($B1006=R$1),LOOKUP(9.99999999999999E+307,$R$2:R1005)+1,"")</f>
        <v>811</v>
      </c>
      <c r="S1006" s="314"/>
      <c r="T1006" s="274"/>
      <c r="U1006" s="274"/>
      <c r="Z1006" s="258" t="str">
        <f t="shared" si="108"/>
        <v/>
      </c>
      <c r="AA1006" s="258" t="str">
        <f t="shared" si="109"/>
        <v/>
      </c>
      <c r="AB1006" s="259">
        <f t="shared" si="103"/>
        <v>0</v>
      </c>
      <c r="AC1006" s="259">
        <f t="shared" si="104"/>
        <v>1807</v>
      </c>
      <c r="AD1006" s="260" t="str">
        <f t="shared" si="105"/>
        <v/>
      </c>
      <c r="AE1006" s="253" t="str">
        <f t="shared" si="106"/>
        <v>-</v>
      </c>
    </row>
    <row r="1007" spans="1:31" ht="20.100000000000001" customHeight="1" x14ac:dyDescent="0.5">
      <c r="A1007" s="30">
        <v>1005</v>
      </c>
      <c r="B1007" s="238"/>
      <c r="C1007" s="261"/>
      <c r="D1007" s="261"/>
      <c r="E1007" s="273"/>
      <c r="F1007" s="273"/>
      <c r="G1007" s="257" t="str">
        <f t="shared" si="107"/>
        <v/>
      </c>
      <c r="H1007" s="30" t="str">
        <f>IF(AND(S1007=H$1),LOOKUP(9.99999999999999E+307,$H$2:H1006)+1,"")</f>
        <v/>
      </c>
      <c r="I1007" s="30">
        <f>IF(AND(B1007=I$1),LOOKUP(9.99999999999999E+307,$I$2:I1006)+1,"")</f>
        <v>812</v>
      </c>
      <c r="J1007" s="30">
        <f>IF(AND(B1007=J$1),LOOKUP(9.99999999999999E+307,$J$2:J1006)+1,"")</f>
        <v>812</v>
      </c>
      <c r="K1007" s="30">
        <f>IF(AND(B1007=K$1),LOOKUP(9.99999999999999E+307,$K$2:K1006)+1,"")</f>
        <v>812</v>
      </c>
      <c r="L1007" s="30">
        <f>IF(AND(B1007=L$1),LOOKUP(9.99999999999999E+307,$L$2:L1006)+1,"")</f>
        <v>812</v>
      </c>
      <c r="M1007" s="30">
        <f>IF(AND(B1007=M$1),LOOKUP(9.99999999999999E+307,$M$2:M1006)+1,"")</f>
        <v>812</v>
      </c>
      <c r="N1007" s="30">
        <f>IF(AND($B1007=N$1),LOOKUP(9.99999999999999E+307,$N$2:N1006)+1,"")</f>
        <v>812</v>
      </c>
      <c r="O1007" s="30">
        <f>IF(AND($B1007=O$1),LOOKUP(9.99999999999999E+307,$O$2:O1006)+1,"")</f>
        <v>812</v>
      </c>
      <c r="P1007" s="30">
        <f>IF(AND($B1007=P$1),LOOKUP(9.99999999999999E+307,$P$2:P1006)+1,"")</f>
        <v>812</v>
      </c>
      <c r="Q1007" s="30">
        <f>IF(AND($B1007=Q$1),LOOKUP(9.99999999999999E+307,$Q$2:Q1006)+1,"")</f>
        <v>812</v>
      </c>
      <c r="R1007" s="30">
        <f>IF(AND($B1007=R$1),LOOKUP(9.99999999999999E+307,$R$2:R1006)+1,"")</f>
        <v>812</v>
      </c>
      <c r="S1007" s="314"/>
      <c r="T1007" s="274"/>
      <c r="U1007" s="274"/>
      <c r="Z1007" s="258" t="str">
        <f t="shared" si="108"/>
        <v/>
      </c>
      <c r="AA1007" s="258" t="str">
        <f t="shared" si="109"/>
        <v/>
      </c>
      <c r="AB1007" s="259">
        <f t="shared" si="103"/>
        <v>0</v>
      </c>
      <c r="AC1007" s="259">
        <f t="shared" si="104"/>
        <v>1807</v>
      </c>
      <c r="AD1007" s="260" t="str">
        <f t="shared" si="105"/>
        <v/>
      </c>
      <c r="AE1007" s="253" t="str">
        <f t="shared" si="106"/>
        <v>-</v>
      </c>
    </row>
    <row r="1008" spans="1:31" ht="20.100000000000001" customHeight="1" x14ac:dyDescent="0.5">
      <c r="A1008" s="30">
        <v>1006</v>
      </c>
      <c r="B1008" s="238"/>
      <c r="C1008" s="261"/>
      <c r="D1008" s="261"/>
      <c r="E1008" s="273"/>
      <c r="F1008" s="273"/>
      <c r="G1008" s="257" t="str">
        <f t="shared" si="107"/>
        <v/>
      </c>
      <c r="H1008" s="30" t="str">
        <f>IF(AND(S1008=H$1),LOOKUP(9.99999999999999E+307,$H$2:H1007)+1,"")</f>
        <v/>
      </c>
      <c r="I1008" s="30">
        <f>IF(AND(B1008=I$1),LOOKUP(9.99999999999999E+307,$I$2:I1007)+1,"")</f>
        <v>813</v>
      </c>
      <c r="J1008" s="30">
        <f>IF(AND(B1008=J$1),LOOKUP(9.99999999999999E+307,$J$2:J1007)+1,"")</f>
        <v>813</v>
      </c>
      <c r="K1008" s="30">
        <f>IF(AND(B1008=K$1),LOOKUP(9.99999999999999E+307,$K$2:K1007)+1,"")</f>
        <v>813</v>
      </c>
      <c r="L1008" s="30">
        <f>IF(AND(B1008=L$1),LOOKUP(9.99999999999999E+307,$L$2:L1007)+1,"")</f>
        <v>813</v>
      </c>
      <c r="M1008" s="30">
        <f>IF(AND(B1008=M$1),LOOKUP(9.99999999999999E+307,$M$2:M1007)+1,"")</f>
        <v>813</v>
      </c>
      <c r="N1008" s="30">
        <f>IF(AND($B1008=N$1),LOOKUP(9.99999999999999E+307,$N$2:N1007)+1,"")</f>
        <v>813</v>
      </c>
      <c r="O1008" s="30">
        <f>IF(AND($B1008=O$1),LOOKUP(9.99999999999999E+307,$O$2:O1007)+1,"")</f>
        <v>813</v>
      </c>
      <c r="P1008" s="30">
        <f>IF(AND($B1008=P$1),LOOKUP(9.99999999999999E+307,$P$2:P1007)+1,"")</f>
        <v>813</v>
      </c>
      <c r="Q1008" s="30">
        <f>IF(AND($B1008=Q$1),LOOKUP(9.99999999999999E+307,$Q$2:Q1007)+1,"")</f>
        <v>813</v>
      </c>
      <c r="R1008" s="30">
        <f>IF(AND($B1008=R$1),LOOKUP(9.99999999999999E+307,$R$2:R1007)+1,"")</f>
        <v>813</v>
      </c>
      <c r="S1008" s="314"/>
      <c r="T1008" s="274"/>
      <c r="U1008" s="274"/>
      <c r="Z1008" s="258" t="str">
        <f t="shared" si="108"/>
        <v/>
      </c>
      <c r="AA1008" s="258" t="str">
        <f t="shared" si="109"/>
        <v/>
      </c>
      <c r="AB1008" s="259">
        <f t="shared" si="103"/>
        <v>0</v>
      </c>
      <c r="AC1008" s="259">
        <f t="shared" si="104"/>
        <v>1807</v>
      </c>
      <c r="AD1008" s="260" t="str">
        <f t="shared" si="105"/>
        <v/>
      </c>
      <c r="AE1008" s="253" t="str">
        <f t="shared" si="106"/>
        <v>-</v>
      </c>
    </row>
    <row r="1009" spans="1:31" ht="20.100000000000001" customHeight="1" x14ac:dyDescent="0.5">
      <c r="A1009" s="30">
        <v>1007</v>
      </c>
      <c r="B1009" s="238"/>
      <c r="C1009" s="261"/>
      <c r="D1009" s="261"/>
      <c r="E1009" s="273"/>
      <c r="F1009" s="273"/>
      <c r="G1009" s="257" t="str">
        <f t="shared" si="107"/>
        <v/>
      </c>
      <c r="H1009" s="30" t="str">
        <f>IF(AND(S1009=H$1),LOOKUP(9.99999999999999E+307,$H$2:H1008)+1,"")</f>
        <v/>
      </c>
      <c r="I1009" s="30">
        <f>IF(AND(B1009=I$1),LOOKUP(9.99999999999999E+307,$I$2:I1008)+1,"")</f>
        <v>814</v>
      </c>
      <c r="J1009" s="30">
        <f>IF(AND(B1009=J$1),LOOKUP(9.99999999999999E+307,$J$2:J1008)+1,"")</f>
        <v>814</v>
      </c>
      <c r="K1009" s="30">
        <f>IF(AND(B1009=K$1),LOOKUP(9.99999999999999E+307,$K$2:K1008)+1,"")</f>
        <v>814</v>
      </c>
      <c r="L1009" s="30">
        <f>IF(AND(B1009=L$1),LOOKUP(9.99999999999999E+307,$L$2:L1008)+1,"")</f>
        <v>814</v>
      </c>
      <c r="M1009" s="30">
        <f>IF(AND(B1009=M$1),LOOKUP(9.99999999999999E+307,$M$2:M1008)+1,"")</f>
        <v>814</v>
      </c>
      <c r="N1009" s="30">
        <f>IF(AND($B1009=N$1),LOOKUP(9.99999999999999E+307,$N$2:N1008)+1,"")</f>
        <v>814</v>
      </c>
      <c r="O1009" s="30">
        <f>IF(AND($B1009=O$1),LOOKUP(9.99999999999999E+307,$O$2:O1008)+1,"")</f>
        <v>814</v>
      </c>
      <c r="P1009" s="30">
        <f>IF(AND($B1009=P$1),LOOKUP(9.99999999999999E+307,$P$2:P1008)+1,"")</f>
        <v>814</v>
      </c>
      <c r="Q1009" s="30">
        <f>IF(AND($B1009=Q$1),LOOKUP(9.99999999999999E+307,$Q$2:Q1008)+1,"")</f>
        <v>814</v>
      </c>
      <c r="R1009" s="30">
        <f>IF(AND($B1009=R$1),LOOKUP(9.99999999999999E+307,$R$2:R1008)+1,"")</f>
        <v>814</v>
      </c>
      <c r="S1009" s="314"/>
      <c r="T1009" s="274"/>
      <c r="U1009" s="274"/>
      <c r="Z1009" s="258" t="str">
        <f t="shared" si="108"/>
        <v/>
      </c>
      <c r="AA1009" s="258" t="str">
        <f t="shared" si="109"/>
        <v/>
      </c>
      <c r="AB1009" s="259">
        <f t="shared" si="103"/>
        <v>0</v>
      </c>
      <c r="AC1009" s="259">
        <f t="shared" si="104"/>
        <v>1807</v>
      </c>
      <c r="AD1009" s="260" t="str">
        <f t="shared" si="105"/>
        <v/>
      </c>
      <c r="AE1009" s="253" t="str">
        <f t="shared" si="106"/>
        <v>-</v>
      </c>
    </row>
    <row r="1010" spans="1:31" ht="20.100000000000001" customHeight="1" x14ac:dyDescent="0.5">
      <c r="A1010" s="30">
        <v>1008</v>
      </c>
      <c r="B1010" s="238"/>
      <c r="C1010" s="261"/>
      <c r="D1010" s="261"/>
      <c r="E1010" s="273"/>
      <c r="F1010" s="273"/>
      <c r="G1010" s="257" t="str">
        <f t="shared" si="107"/>
        <v/>
      </c>
      <c r="H1010" s="30" t="str">
        <f>IF(AND(S1010=H$1),LOOKUP(9.99999999999999E+307,$H$2:H1009)+1,"")</f>
        <v/>
      </c>
      <c r="I1010" s="30">
        <f>IF(AND(B1010=I$1),LOOKUP(9.99999999999999E+307,$I$2:I1009)+1,"")</f>
        <v>815</v>
      </c>
      <c r="J1010" s="30">
        <f>IF(AND(B1010=J$1),LOOKUP(9.99999999999999E+307,$J$2:J1009)+1,"")</f>
        <v>815</v>
      </c>
      <c r="K1010" s="30">
        <f>IF(AND(B1010=K$1),LOOKUP(9.99999999999999E+307,$K$2:K1009)+1,"")</f>
        <v>815</v>
      </c>
      <c r="L1010" s="30">
        <f>IF(AND(B1010=L$1),LOOKUP(9.99999999999999E+307,$L$2:L1009)+1,"")</f>
        <v>815</v>
      </c>
      <c r="M1010" s="30">
        <f>IF(AND(B1010=M$1),LOOKUP(9.99999999999999E+307,$M$2:M1009)+1,"")</f>
        <v>815</v>
      </c>
      <c r="N1010" s="30">
        <f>IF(AND($B1010=N$1),LOOKUP(9.99999999999999E+307,$N$2:N1009)+1,"")</f>
        <v>815</v>
      </c>
      <c r="O1010" s="30">
        <f>IF(AND($B1010=O$1),LOOKUP(9.99999999999999E+307,$O$2:O1009)+1,"")</f>
        <v>815</v>
      </c>
      <c r="P1010" s="30">
        <f>IF(AND($B1010=P$1),LOOKUP(9.99999999999999E+307,$P$2:P1009)+1,"")</f>
        <v>815</v>
      </c>
      <c r="Q1010" s="30">
        <f>IF(AND($B1010=Q$1),LOOKUP(9.99999999999999E+307,$Q$2:Q1009)+1,"")</f>
        <v>815</v>
      </c>
      <c r="R1010" s="30">
        <f>IF(AND($B1010=R$1),LOOKUP(9.99999999999999E+307,$R$2:R1009)+1,"")</f>
        <v>815</v>
      </c>
      <c r="S1010" s="314"/>
      <c r="T1010" s="274"/>
      <c r="U1010" s="274"/>
      <c r="Z1010" s="258" t="str">
        <f t="shared" si="108"/>
        <v/>
      </c>
      <c r="AA1010" s="258" t="str">
        <f t="shared" si="109"/>
        <v/>
      </c>
      <c r="AB1010" s="259">
        <f t="shared" si="103"/>
        <v>0</v>
      </c>
      <c r="AC1010" s="259">
        <f t="shared" si="104"/>
        <v>1807</v>
      </c>
      <c r="AD1010" s="260" t="str">
        <f t="shared" si="105"/>
        <v/>
      </c>
      <c r="AE1010" s="253" t="str">
        <f t="shared" si="106"/>
        <v>-</v>
      </c>
    </row>
    <row r="1011" spans="1:31" ht="20.100000000000001" customHeight="1" x14ac:dyDescent="0.5">
      <c r="A1011" s="30">
        <v>1009</v>
      </c>
      <c r="B1011" s="238"/>
      <c r="C1011" s="261"/>
      <c r="D1011" s="261"/>
      <c r="E1011" s="273"/>
      <c r="F1011" s="273"/>
      <c r="G1011" s="257" t="str">
        <f t="shared" si="107"/>
        <v/>
      </c>
      <c r="H1011" s="30" t="str">
        <f>IF(AND(S1011=H$1),LOOKUP(9.99999999999999E+307,$H$2:H1010)+1,"")</f>
        <v/>
      </c>
      <c r="I1011" s="30">
        <f>IF(AND(B1011=I$1),LOOKUP(9.99999999999999E+307,$I$2:I1010)+1,"")</f>
        <v>816</v>
      </c>
      <c r="J1011" s="30">
        <f>IF(AND(B1011=J$1),LOOKUP(9.99999999999999E+307,$J$2:J1010)+1,"")</f>
        <v>816</v>
      </c>
      <c r="K1011" s="30">
        <f>IF(AND(B1011=K$1),LOOKUP(9.99999999999999E+307,$K$2:K1010)+1,"")</f>
        <v>816</v>
      </c>
      <c r="L1011" s="30">
        <f>IF(AND(B1011=L$1),LOOKUP(9.99999999999999E+307,$L$2:L1010)+1,"")</f>
        <v>816</v>
      </c>
      <c r="M1011" s="30">
        <f>IF(AND(B1011=M$1),LOOKUP(9.99999999999999E+307,$M$2:M1010)+1,"")</f>
        <v>816</v>
      </c>
      <c r="N1011" s="30">
        <f>IF(AND($B1011=N$1),LOOKUP(9.99999999999999E+307,$N$2:N1010)+1,"")</f>
        <v>816</v>
      </c>
      <c r="O1011" s="30">
        <f>IF(AND($B1011=O$1),LOOKUP(9.99999999999999E+307,$O$2:O1010)+1,"")</f>
        <v>816</v>
      </c>
      <c r="P1011" s="30">
        <f>IF(AND($B1011=P$1),LOOKUP(9.99999999999999E+307,$P$2:P1010)+1,"")</f>
        <v>816</v>
      </c>
      <c r="Q1011" s="30">
        <f>IF(AND($B1011=Q$1),LOOKUP(9.99999999999999E+307,$Q$2:Q1010)+1,"")</f>
        <v>816</v>
      </c>
      <c r="R1011" s="30">
        <f>IF(AND($B1011=R$1),LOOKUP(9.99999999999999E+307,$R$2:R1010)+1,"")</f>
        <v>816</v>
      </c>
      <c r="S1011" s="314"/>
      <c r="T1011" s="274"/>
      <c r="U1011" s="274"/>
      <c r="Z1011" s="258" t="str">
        <f t="shared" si="108"/>
        <v/>
      </c>
      <c r="AA1011" s="258" t="str">
        <f t="shared" si="109"/>
        <v/>
      </c>
      <c r="AB1011" s="259">
        <f t="shared" si="103"/>
        <v>0</v>
      </c>
      <c r="AC1011" s="259">
        <f t="shared" si="104"/>
        <v>1807</v>
      </c>
      <c r="AD1011" s="260" t="str">
        <f t="shared" si="105"/>
        <v/>
      </c>
      <c r="AE1011" s="253" t="str">
        <f t="shared" si="106"/>
        <v>-</v>
      </c>
    </row>
    <row r="1012" spans="1:31" ht="20.100000000000001" customHeight="1" x14ac:dyDescent="0.5">
      <c r="A1012" s="30">
        <v>1010</v>
      </c>
      <c r="B1012" s="238"/>
      <c r="C1012" s="261"/>
      <c r="D1012" s="261"/>
      <c r="E1012" s="273"/>
      <c r="F1012" s="273"/>
      <c r="G1012" s="257" t="str">
        <f t="shared" si="107"/>
        <v/>
      </c>
      <c r="H1012" s="30" t="str">
        <f>IF(AND(S1012=H$1),LOOKUP(9.99999999999999E+307,$H$2:H1011)+1,"")</f>
        <v/>
      </c>
      <c r="I1012" s="30">
        <f>IF(AND(B1012=I$1),LOOKUP(9.99999999999999E+307,$I$2:I1011)+1,"")</f>
        <v>817</v>
      </c>
      <c r="J1012" s="30">
        <f>IF(AND(B1012=J$1),LOOKUP(9.99999999999999E+307,$J$2:J1011)+1,"")</f>
        <v>817</v>
      </c>
      <c r="K1012" s="30">
        <f>IF(AND(B1012=K$1),LOOKUP(9.99999999999999E+307,$K$2:K1011)+1,"")</f>
        <v>817</v>
      </c>
      <c r="L1012" s="30">
        <f>IF(AND(B1012=L$1),LOOKUP(9.99999999999999E+307,$L$2:L1011)+1,"")</f>
        <v>817</v>
      </c>
      <c r="M1012" s="30">
        <f>IF(AND(B1012=M$1),LOOKUP(9.99999999999999E+307,$M$2:M1011)+1,"")</f>
        <v>817</v>
      </c>
      <c r="N1012" s="30">
        <f>IF(AND($B1012=N$1),LOOKUP(9.99999999999999E+307,$N$2:N1011)+1,"")</f>
        <v>817</v>
      </c>
      <c r="O1012" s="30">
        <f>IF(AND($B1012=O$1),LOOKUP(9.99999999999999E+307,$O$2:O1011)+1,"")</f>
        <v>817</v>
      </c>
      <c r="P1012" s="30">
        <f>IF(AND($B1012=P$1),LOOKUP(9.99999999999999E+307,$P$2:P1011)+1,"")</f>
        <v>817</v>
      </c>
      <c r="Q1012" s="30">
        <f>IF(AND($B1012=Q$1),LOOKUP(9.99999999999999E+307,$Q$2:Q1011)+1,"")</f>
        <v>817</v>
      </c>
      <c r="R1012" s="30">
        <f>IF(AND($B1012=R$1),LOOKUP(9.99999999999999E+307,$R$2:R1011)+1,"")</f>
        <v>817</v>
      </c>
      <c r="S1012" s="314"/>
      <c r="T1012" s="274"/>
      <c r="U1012" s="274"/>
      <c r="Z1012" s="258" t="str">
        <f t="shared" si="108"/>
        <v/>
      </c>
      <c r="AA1012" s="258" t="str">
        <f t="shared" si="109"/>
        <v/>
      </c>
      <c r="AB1012" s="259">
        <f t="shared" si="103"/>
        <v>0</v>
      </c>
      <c r="AC1012" s="259">
        <f t="shared" si="104"/>
        <v>1807</v>
      </c>
      <c r="AD1012" s="260" t="str">
        <f t="shared" si="105"/>
        <v/>
      </c>
      <c r="AE1012" s="253" t="str">
        <f t="shared" si="106"/>
        <v>-</v>
      </c>
    </row>
    <row r="1013" spans="1:31" ht="20.100000000000001" customHeight="1" x14ac:dyDescent="0.5">
      <c r="A1013" s="30">
        <v>1011</v>
      </c>
      <c r="B1013" s="238"/>
      <c r="C1013" s="261"/>
      <c r="D1013" s="261"/>
      <c r="E1013" s="270"/>
      <c r="F1013" s="270"/>
      <c r="G1013" s="257" t="str">
        <f t="shared" si="107"/>
        <v/>
      </c>
      <c r="H1013" s="30" t="str">
        <f>IF(AND(S1013=H$1),LOOKUP(9.99999999999999E+307,$H$2:H1012)+1,"")</f>
        <v/>
      </c>
      <c r="I1013" s="30">
        <f>IF(AND(B1013=I$1),LOOKUP(9.99999999999999E+307,$I$2:I1012)+1,"")</f>
        <v>818</v>
      </c>
      <c r="J1013" s="30">
        <f>IF(AND(B1013=J$1),LOOKUP(9.99999999999999E+307,$J$2:J1012)+1,"")</f>
        <v>818</v>
      </c>
      <c r="K1013" s="30">
        <f>IF(AND(B1013=K$1),LOOKUP(9.99999999999999E+307,$K$2:K1012)+1,"")</f>
        <v>818</v>
      </c>
      <c r="L1013" s="30">
        <f>IF(AND(B1013=L$1),LOOKUP(9.99999999999999E+307,$L$2:L1012)+1,"")</f>
        <v>818</v>
      </c>
      <c r="M1013" s="30">
        <f>IF(AND(B1013=M$1),LOOKUP(9.99999999999999E+307,$M$2:M1012)+1,"")</f>
        <v>818</v>
      </c>
      <c r="N1013" s="30">
        <f>IF(AND($B1013=N$1),LOOKUP(9.99999999999999E+307,$N$2:N1012)+1,"")</f>
        <v>818</v>
      </c>
      <c r="O1013" s="30">
        <f>IF(AND($B1013=O$1),LOOKUP(9.99999999999999E+307,$O$2:O1012)+1,"")</f>
        <v>818</v>
      </c>
      <c r="P1013" s="30">
        <f>IF(AND($B1013=P$1),LOOKUP(9.99999999999999E+307,$P$2:P1012)+1,"")</f>
        <v>818</v>
      </c>
      <c r="Q1013" s="30">
        <f>IF(AND($B1013=Q$1),LOOKUP(9.99999999999999E+307,$Q$2:Q1012)+1,"")</f>
        <v>818</v>
      </c>
      <c r="R1013" s="30">
        <f>IF(AND($B1013=R$1),LOOKUP(9.99999999999999E+307,$R$2:R1012)+1,"")</f>
        <v>818</v>
      </c>
      <c r="S1013" s="314"/>
      <c r="T1013" s="274"/>
      <c r="U1013" s="274"/>
      <c r="Z1013" s="258" t="str">
        <f t="shared" si="108"/>
        <v/>
      </c>
      <c r="AA1013" s="258" t="str">
        <f t="shared" si="109"/>
        <v/>
      </c>
      <c r="AB1013" s="259">
        <f t="shared" si="103"/>
        <v>0</v>
      </c>
      <c r="AC1013" s="259">
        <f t="shared" si="104"/>
        <v>1807</v>
      </c>
      <c r="AD1013" s="260" t="str">
        <f t="shared" si="105"/>
        <v/>
      </c>
      <c r="AE1013" s="253" t="str">
        <f t="shared" si="106"/>
        <v>-</v>
      </c>
    </row>
    <row r="1014" spans="1:31" ht="20.100000000000001" customHeight="1" x14ac:dyDescent="0.5">
      <c r="A1014" s="30">
        <v>1012</v>
      </c>
      <c r="B1014" s="238"/>
      <c r="C1014" s="261"/>
      <c r="D1014" s="261"/>
      <c r="E1014" s="273"/>
      <c r="F1014" s="273"/>
      <c r="G1014" s="257" t="str">
        <f t="shared" si="107"/>
        <v/>
      </c>
      <c r="H1014" s="30" t="str">
        <f>IF(AND(S1014=H$1),LOOKUP(9.99999999999999E+307,$H$2:H1013)+1,"")</f>
        <v/>
      </c>
      <c r="I1014" s="30">
        <f>IF(AND(B1014=I$1),LOOKUP(9.99999999999999E+307,$I$2:I1013)+1,"")</f>
        <v>819</v>
      </c>
      <c r="J1014" s="30">
        <f>IF(AND(B1014=J$1),LOOKUP(9.99999999999999E+307,$J$2:J1013)+1,"")</f>
        <v>819</v>
      </c>
      <c r="K1014" s="30">
        <f>IF(AND(B1014=K$1),LOOKUP(9.99999999999999E+307,$K$2:K1013)+1,"")</f>
        <v>819</v>
      </c>
      <c r="L1014" s="30">
        <f>IF(AND(B1014=L$1),LOOKUP(9.99999999999999E+307,$L$2:L1013)+1,"")</f>
        <v>819</v>
      </c>
      <c r="M1014" s="30">
        <f>IF(AND(B1014=M$1),LOOKUP(9.99999999999999E+307,$M$2:M1013)+1,"")</f>
        <v>819</v>
      </c>
      <c r="N1014" s="30">
        <f>IF(AND($B1014=N$1),LOOKUP(9.99999999999999E+307,$N$2:N1013)+1,"")</f>
        <v>819</v>
      </c>
      <c r="O1014" s="30">
        <f>IF(AND($B1014=O$1),LOOKUP(9.99999999999999E+307,$O$2:O1013)+1,"")</f>
        <v>819</v>
      </c>
      <c r="P1014" s="30">
        <f>IF(AND($B1014=P$1),LOOKUP(9.99999999999999E+307,$P$2:P1013)+1,"")</f>
        <v>819</v>
      </c>
      <c r="Q1014" s="30">
        <f>IF(AND($B1014=Q$1),LOOKUP(9.99999999999999E+307,$Q$2:Q1013)+1,"")</f>
        <v>819</v>
      </c>
      <c r="R1014" s="30">
        <f>IF(AND($B1014=R$1),LOOKUP(9.99999999999999E+307,$R$2:R1013)+1,"")</f>
        <v>819</v>
      </c>
      <c r="S1014" s="314"/>
      <c r="T1014" s="274"/>
      <c r="U1014" s="274"/>
      <c r="Z1014" s="258" t="str">
        <f t="shared" si="108"/>
        <v/>
      </c>
      <c r="AA1014" s="258" t="str">
        <f t="shared" si="109"/>
        <v/>
      </c>
      <c r="AB1014" s="259">
        <f t="shared" si="103"/>
        <v>0</v>
      </c>
      <c r="AC1014" s="259">
        <f t="shared" si="104"/>
        <v>1807</v>
      </c>
      <c r="AD1014" s="260" t="str">
        <f t="shared" si="105"/>
        <v/>
      </c>
      <c r="AE1014" s="253" t="str">
        <f t="shared" si="106"/>
        <v>-</v>
      </c>
    </row>
    <row r="1015" spans="1:31" ht="20.100000000000001" customHeight="1" x14ac:dyDescent="0.5">
      <c r="A1015" s="30">
        <v>1013</v>
      </c>
      <c r="B1015" s="238"/>
      <c r="C1015" s="261"/>
      <c r="D1015" s="261"/>
      <c r="E1015" s="270"/>
      <c r="F1015" s="270"/>
      <c r="G1015" s="257" t="str">
        <f t="shared" si="107"/>
        <v/>
      </c>
      <c r="H1015" s="30" t="str">
        <f>IF(AND(S1015=H$1),LOOKUP(9.99999999999999E+307,$H$2:H1014)+1,"")</f>
        <v/>
      </c>
      <c r="I1015" s="30">
        <f>IF(AND(B1015=I$1),LOOKUP(9.99999999999999E+307,$I$2:I1014)+1,"")</f>
        <v>820</v>
      </c>
      <c r="J1015" s="30">
        <f>IF(AND(B1015=J$1),LOOKUP(9.99999999999999E+307,$J$2:J1014)+1,"")</f>
        <v>820</v>
      </c>
      <c r="K1015" s="30">
        <f>IF(AND(B1015=K$1),LOOKUP(9.99999999999999E+307,$K$2:K1014)+1,"")</f>
        <v>820</v>
      </c>
      <c r="L1015" s="30">
        <f>IF(AND(B1015=L$1),LOOKUP(9.99999999999999E+307,$L$2:L1014)+1,"")</f>
        <v>820</v>
      </c>
      <c r="M1015" s="30">
        <f>IF(AND(B1015=M$1),LOOKUP(9.99999999999999E+307,$M$2:M1014)+1,"")</f>
        <v>820</v>
      </c>
      <c r="N1015" s="30">
        <f>IF(AND($B1015=N$1),LOOKUP(9.99999999999999E+307,$N$2:N1014)+1,"")</f>
        <v>820</v>
      </c>
      <c r="O1015" s="30">
        <f>IF(AND($B1015=O$1),LOOKUP(9.99999999999999E+307,$O$2:O1014)+1,"")</f>
        <v>820</v>
      </c>
      <c r="P1015" s="30">
        <f>IF(AND($B1015=P$1),LOOKUP(9.99999999999999E+307,$P$2:P1014)+1,"")</f>
        <v>820</v>
      </c>
      <c r="Q1015" s="30">
        <f>IF(AND($B1015=Q$1),LOOKUP(9.99999999999999E+307,$Q$2:Q1014)+1,"")</f>
        <v>820</v>
      </c>
      <c r="R1015" s="30">
        <f>IF(AND($B1015=R$1),LOOKUP(9.99999999999999E+307,$R$2:R1014)+1,"")</f>
        <v>820</v>
      </c>
      <c r="S1015" s="314"/>
      <c r="T1015" s="274"/>
      <c r="U1015" s="274"/>
      <c r="Z1015" s="258" t="str">
        <f t="shared" si="108"/>
        <v/>
      </c>
      <c r="AA1015" s="258" t="str">
        <f t="shared" si="109"/>
        <v/>
      </c>
      <c r="AB1015" s="259">
        <f t="shared" si="103"/>
        <v>0</v>
      </c>
      <c r="AC1015" s="259">
        <f t="shared" si="104"/>
        <v>1807</v>
      </c>
      <c r="AD1015" s="260" t="str">
        <f t="shared" si="105"/>
        <v/>
      </c>
      <c r="AE1015" s="253" t="str">
        <f t="shared" si="106"/>
        <v>-</v>
      </c>
    </row>
    <row r="1016" spans="1:31" ht="20.100000000000001" customHeight="1" x14ac:dyDescent="0.5">
      <c r="A1016" s="30">
        <v>1014</v>
      </c>
      <c r="B1016" s="238"/>
      <c r="C1016" s="261"/>
      <c r="D1016" s="261"/>
      <c r="E1016" s="273"/>
      <c r="F1016" s="273"/>
      <c r="G1016" s="257" t="str">
        <f t="shared" si="107"/>
        <v/>
      </c>
      <c r="H1016" s="30" t="str">
        <f>IF(AND(S1016=H$1),LOOKUP(9.99999999999999E+307,$H$2:H1015)+1,"")</f>
        <v/>
      </c>
      <c r="I1016" s="30">
        <f>IF(AND(B1016=I$1),LOOKUP(9.99999999999999E+307,$I$2:I1015)+1,"")</f>
        <v>821</v>
      </c>
      <c r="J1016" s="30">
        <f>IF(AND(B1016=J$1),LOOKUP(9.99999999999999E+307,$J$2:J1015)+1,"")</f>
        <v>821</v>
      </c>
      <c r="K1016" s="30">
        <f>IF(AND(B1016=K$1),LOOKUP(9.99999999999999E+307,$K$2:K1015)+1,"")</f>
        <v>821</v>
      </c>
      <c r="L1016" s="30">
        <f>IF(AND(B1016=L$1),LOOKUP(9.99999999999999E+307,$L$2:L1015)+1,"")</f>
        <v>821</v>
      </c>
      <c r="M1016" s="30">
        <f>IF(AND(B1016=M$1),LOOKUP(9.99999999999999E+307,$M$2:M1015)+1,"")</f>
        <v>821</v>
      </c>
      <c r="N1016" s="30">
        <f>IF(AND($B1016=N$1),LOOKUP(9.99999999999999E+307,$N$2:N1015)+1,"")</f>
        <v>821</v>
      </c>
      <c r="O1016" s="30">
        <f>IF(AND($B1016=O$1),LOOKUP(9.99999999999999E+307,$O$2:O1015)+1,"")</f>
        <v>821</v>
      </c>
      <c r="P1016" s="30">
        <f>IF(AND($B1016=P$1),LOOKUP(9.99999999999999E+307,$P$2:P1015)+1,"")</f>
        <v>821</v>
      </c>
      <c r="Q1016" s="30">
        <f>IF(AND($B1016=Q$1),LOOKUP(9.99999999999999E+307,$Q$2:Q1015)+1,"")</f>
        <v>821</v>
      </c>
      <c r="R1016" s="30">
        <f>IF(AND($B1016=R$1),LOOKUP(9.99999999999999E+307,$R$2:R1015)+1,"")</f>
        <v>821</v>
      </c>
      <c r="S1016" s="314"/>
      <c r="T1016" s="274"/>
      <c r="U1016" s="274"/>
      <c r="Z1016" s="258" t="str">
        <f t="shared" si="108"/>
        <v/>
      </c>
      <c r="AA1016" s="258" t="str">
        <f t="shared" si="109"/>
        <v/>
      </c>
      <c r="AB1016" s="259">
        <f t="shared" si="103"/>
        <v>0</v>
      </c>
      <c r="AC1016" s="259">
        <f t="shared" si="104"/>
        <v>1807</v>
      </c>
      <c r="AD1016" s="260" t="str">
        <f t="shared" si="105"/>
        <v/>
      </c>
      <c r="AE1016" s="253" t="str">
        <f t="shared" si="106"/>
        <v>-</v>
      </c>
    </row>
    <row r="1017" spans="1:31" ht="20.100000000000001" customHeight="1" x14ac:dyDescent="0.5">
      <c r="A1017" s="30">
        <v>1015</v>
      </c>
      <c r="B1017" s="238"/>
      <c r="C1017" s="261"/>
      <c r="D1017" s="261"/>
      <c r="E1017" s="273"/>
      <c r="F1017" s="273"/>
      <c r="G1017" s="257" t="str">
        <f t="shared" si="107"/>
        <v/>
      </c>
      <c r="H1017" s="30" t="str">
        <f>IF(AND(S1017=H$1),LOOKUP(9.99999999999999E+307,$H$2:H1016)+1,"")</f>
        <v/>
      </c>
      <c r="I1017" s="30">
        <f>IF(AND(B1017=I$1),LOOKUP(9.99999999999999E+307,$I$2:I1016)+1,"")</f>
        <v>822</v>
      </c>
      <c r="J1017" s="30">
        <f>IF(AND(B1017=J$1),LOOKUP(9.99999999999999E+307,$J$2:J1016)+1,"")</f>
        <v>822</v>
      </c>
      <c r="K1017" s="30">
        <f>IF(AND(B1017=K$1),LOOKUP(9.99999999999999E+307,$K$2:K1016)+1,"")</f>
        <v>822</v>
      </c>
      <c r="L1017" s="30">
        <f>IF(AND(B1017=L$1),LOOKUP(9.99999999999999E+307,$L$2:L1016)+1,"")</f>
        <v>822</v>
      </c>
      <c r="M1017" s="30">
        <f>IF(AND(B1017=M$1),LOOKUP(9.99999999999999E+307,$M$2:M1016)+1,"")</f>
        <v>822</v>
      </c>
      <c r="N1017" s="30">
        <f>IF(AND($B1017=N$1),LOOKUP(9.99999999999999E+307,$N$2:N1016)+1,"")</f>
        <v>822</v>
      </c>
      <c r="O1017" s="30">
        <f>IF(AND($B1017=O$1),LOOKUP(9.99999999999999E+307,$O$2:O1016)+1,"")</f>
        <v>822</v>
      </c>
      <c r="P1017" s="30">
        <f>IF(AND($B1017=P$1),LOOKUP(9.99999999999999E+307,$P$2:P1016)+1,"")</f>
        <v>822</v>
      </c>
      <c r="Q1017" s="30">
        <f>IF(AND($B1017=Q$1),LOOKUP(9.99999999999999E+307,$Q$2:Q1016)+1,"")</f>
        <v>822</v>
      </c>
      <c r="R1017" s="30">
        <f>IF(AND($B1017=R$1),LOOKUP(9.99999999999999E+307,$R$2:R1016)+1,"")</f>
        <v>822</v>
      </c>
      <c r="S1017" s="314"/>
      <c r="T1017" s="274"/>
      <c r="U1017" s="274"/>
      <c r="Z1017" s="258" t="str">
        <f t="shared" si="108"/>
        <v/>
      </c>
      <c r="AA1017" s="258" t="str">
        <f t="shared" si="109"/>
        <v/>
      </c>
      <c r="AB1017" s="259">
        <f t="shared" si="103"/>
        <v>0</v>
      </c>
      <c r="AC1017" s="259">
        <f t="shared" si="104"/>
        <v>1807</v>
      </c>
      <c r="AD1017" s="260" t="str">
        <f t="shared" si="105"/>
        <v/>
      </c>
      <c r="AE1017" s="253" t="str">
        <f t="shared" si="106"/>
        <v>-</v>
      </c>
    </row>
    <row r="1018" spans="1:31" ht="20.100000000000001" customHeight="1" x14ac:dyDescent="0.5">
      <c r="A1018" s="30">
        <v>1016</v>
      </c>
      <c r="B1018" s="238"/>
      <c r="C1018" s="261"/>
      <c r="D1018" s="261"/>
      <c r="E1018" s="273"/>
      <c r="F1018" s="273"/>
      <c r="G1018" s="257" t="str">
        <f t="shared" si="107"/>
        <v/>
      </c>
      <c r="H1018" s="30" t="str">
        <f>IF(AND(S1018=H$1),LOOKUP(9.99999999999999E+307,$H$2:H1017)+1,"")</f>
        <v/>
      </c>
      <c r="I1018" s="30">
        <f>IF(AND(B1018=I$1),LOOKUP(9.99999999999999E+307,$I$2:I1017)+1,"")</f>
        <v>823</v>
      </c>
      <c r="J1018" s="30">
        <f>IF(AND(B1018=J$1),LOOKUP(9.99999999999999E+307,$J$2:J1017)+1,"")</f>
        <v>823</v>
      </c>
      <c r="K1018" s="30">
        <f>IF(AND(B1018=K$1),LOOKUP(9.99999999999999E+307,$K$2:K1017)+1,"")</f>
        <v>823</v>
      </c>
      <c r="L1018" s="30">
        <f>IF(AND(B1018=L$1),LOOKUP(9.99999999999999E+307,$L$2:L1017)+1,"")</f>
        <v>823</v>
      </c>
      <c r="M1018" s="30">
        <f>IF(AND(B1018=M$1),LOOKUP(9.99999999999999E+307,$M$2:M1017)+1,"")</f>
        <v>823</v>
      </c>
      <c r="N1018" s="30">
        <f>IF(AND($B1018=N$1),LOOKUP(9.99999999999999E+307,$N$2:N1017)+1,"")</f>
        <v>823</v>
      </c>
      <c r="O1018" s="30">
        <f>IF(AND($B1018=O$1),LOOKUP(9.99999999999999E+307,$O$2:O1017)+1,"")</f>
        <v>823</v>
      </c>
      <c r="P1018" s="30">
        <f>IF(AND($B1018=P$1),LOOKUP(9.99999999999999E+307,$P$2:P1017)+1,"")</f>
        <v>823</v>
      </c>
      <c r="Q1018" s="30">
        <f>IF(AND($B1018=Q$1),LOOKUP(9.99999999999999E+307,$Q$2:Q1017)+1,"")</f>
        <v>823</v>
      </c>
      <c r="R1018" s="30">
        <f>IF(AND($B1018=R$1),LOOKUP(9.99999999999999E+307,$R$2:R1017)+1,"")</f>
        <v>823</v>
      </c>
      <c r="S1018" s="314"/>
      <c r="T1018" s="274"/>
      <c r="U1018" s="274"/>
      <c r="Z1018" s="258" t="str">
        <f t="shared" si="108"/>
        <v/>
      </c>
      <c r="AA1018" s="258" t="str">
        <f t="shared" si="109"/>
        <v/>
      </c>
      <c r="AB1018" s="259">
        <f t="shared" si="103"/>
        <v>0</v>
      </c>
      <c r="AC1018" s="259">
        <f t="shared" si="104"/>
        <v>1807</v>
      </c>
      <c r="AD1018" s="260" t="str">
        <f t="shared" si="105"/>
        <v/>
      </c>
      <c r="AE1018" s="253" t="str">
        <f t="shared" si="106"/>
        <v>-</v>
      </c>
    </row>
    <row r="1019" spans="1:31" ht="20.100000000000001" customHeight="1" x14ac:dyDescent="0.5">
      <c r="A1019" s="30">
        <v>1017</v>
      </c>
      <c r="B1019" s="238"/>
      <c r="C1019" s="261"/>
      <c r="D1019" s="261"/>
      <c r="E1019" s="273"/>
      <c r="F1019" s="273"/>
      <c r="G1019" s="257" t="str">
        <f t="shared" si="107"/>
        <v/>
      </c>
      <c r="H1019" s="30" t="str">
        <f>IF(AND(S1019=H$1),LOOKUP(9.99999999999999E+307,$H$2:H1018)+1,"")</f>
        <v/>
      </c>
      <c r="I1019" s="30">
        <f>IF(AND(B1019=I$1),LOOKUP(9.99999999999999E+307,$I$2:I1018)+1,"")</f>
        <v>824</v>
      </c>
      <c r="J1019" s="30">
        <f>IF(AND(B1019=J$1),LOOKUP(9.99999999999999E+307,$J$2:J1018)+1,"")</f>
        <v>824</v>
      </c>
      <c r="K1019" s="30">
        <f>IF(AND(B1019=K$1),LOOKUP(9.99999999999999E+307,$K$2:K1018)+1,"")</f>
        <v>824</v>
      </c>
      <c r="L1019" s="30">
        <f>IF(AND(B1019=L$1),LOOKUP(9.99999999999999E+307,$L$2:L1018)+1,"")</f>
        <v>824</v>
      </c>
      <c r="M1019" s="30">
        <f>IF(AND(B1019=M$1),LOOKUP(9.99999999999999E+307,$M$2:M1018)+1,"")</f>
        <v>824</v>
      </c>
      <c r="N1019" s="30">
        <f>IF(AND($B1019=N$1),LOOKUP(9.99999999999999E+307,$N$2:N1018)+1,"")</f>
        <v>824</v>
      </c>
      <c r="O1019" s="30">
        <f>IF(AND($B1019=O$1),LOOKUP(9.99999999999999E+307,$O$2:O1018)+1,"")</f>
        <v>824</v>
      </c>
      <c r="P1019" s="30">
        <f>IF(AND($B1019=P$1),LOOKUP(9.99999999999999E+307,$P$2:P1018)+1,"")</f>
        <v>824</v>
      </c>
      <c r="Q1019" s="30">
        <f>IF(AND($B1019=Q$1),LOOKUP(9.99999999999999E+307,$Q$2:Q1018)+1,"")</f>
        <v>824</v>
      </c>
      <c r="R1019" s="30">
        <f>IF(AND($B1019=R$1),LOOKUP(9.99999999999999E+307,$R$2:R1018)+1,"")</f>
        <v>824</v>
      </c>
      <c r="S1019" s="314"/>
      <c r="T1019" s="274"/>
      <c r="U1019" s="274"/>
      <c r="Z1019" s="258" t="str">
        <f t="shared" si="108"/>
        <v/>
      </c>
      <c r="AA1019" s="258" t="str">
        <f t="shared" si="109"/>
        <v/>
      </c>
      <c r="AB1019" s="259">
        <f t="shared" si="103"/>
        <v>0</v>
      </c>
      <c r="AC1019" s="259">
        <f t="shared" si="104"/>
        <v>1807</v>
      </c>
      <c r="AD1019" s="260" t="str">
        <f t="shared" si="105"/>
        <v/>
      </c>
      <c r="AE1019" s="253" t="str">
        <f t="shared" si="106"/>
        <v>-</v>
      </c>
    </row>
    <row r="1020" spans="1:31" ht="20.100000000000001" customHeight="1" x14ac:dyDescent="0.5">
      <c r="A1020" s="30">
        <v>1018</v>
      </c>
      <c r="B1020" s="238"/>
      <c r="C1020" s="261"/>
      <c r="D1020" s="261"/>
      <c r="E1020" s="270"/>
      <c r="F1020" s="270"/>
      <c r="G1020" s="257" t="str">
        <f t="shared" si="107"/>
        <v/>
      </c>
      <c r="H1020" s="30" t="str">
        <f>IF(AND(S1020=H$1),LOOKUP(9.99999999999999E+307,$H$2:H1019)+1,"")</f>
        <v/>
      </c>
      <c r="I1020" s="30">
        <f>IF(AND(B1020=I$1),LOOKUP(9.99999999999999E+307,$I$2:I1019)+1,"")</f>
        <v>825</v>
      </c>
      <c r="J1020" s="30">
        <f>IF(AND(B1020=J$1),LOOKUP(9.99999999999999E+307,$J$2:J1019)+1,"")</f>
        <v>825</v>
      </c>
      <c r="K1020" s="30">
        <f>IF(AND(B1020=K$1),LOOKUP(9.99999999999999E+307,$K$2:K1019)+1,"")</f>
        <v>825</v>
      </c>
      <c r="L1020" s="30">
        <f>IF(AND(B1020=L$1),LOOKUP(9.99999999999999E+307,$L$2:L1019)+1,"")</f>
        <v>825</v>
      </c>
      <c r="M1020" s="30">
        <f>IF(AND(B1020=M$1),LOOKUP(9.99999999999999E+307,$M$2:M1019)+1,"")</f>
        <v>825</v>
      </c>
      <c r="N1020" s="30">
        <f>IF(AND($B1020=N$1),LOOKUP(9.99999999999999E+307,$N$2:N1019)+1,"")</f>
        <v>825</v>
      </c>
      <c r="O1020" s="30">
        <f>IF(AND($B1020=O$1),LOOKUP(9.99999999999999E+307,$O$2:O1019)+1,"")</f>
        <v>825</v>
      </c>
      <c r="P1020" s="30">
        <f>IF(AND($B1020=P$1),LOOKUP(9.99999999999999E+307,$P$2:P1019)+1,"")</f>
        <v>825</v>
      </c>
      <c r="Q1020" s="30">
        <f>IF(AND($B1020=Q$1),LOOKUP(9.99999999999999E+307,$Q$2:Q1019)+1,"")</f>
        <v>825</v>
      </c>
      <c r="R1020" s="30">
        <f>IF(AND($B1020=R$1),LOOKUP(9.99999999999999E+307,$R$2:R1019)+1,"")</f>
        <v>825</v>
      </c>
      <c r="S1020" s="314"/>
      <c r="T1020" s="274"/>
      <c r="U1020" s="274"/>
      <c r="Z1020" s="258" t="str">
        <f t="shared" si="108"/>
        <v/>
      </c>
      <c r="AA1020" s="258" t="str">
        <f t="shared" si="109"/>
        <v/>
      </c>
      <c r="AB1020" s="259">
        <f t="shared" si="103"/>
        <v>0</v>
      </c>
      <c r="AC1020" s="259">
        <f t="shared" si="104"/>
        <v>1807</v>
      </c>
      <c r="AD1020" s="260" t="str">
        <f t="shared" si="105"/>
        <v/>
      </c>
      <c r="AE1020" s="253" t="str">
        <f t="shared" si="106"/>
        <v>-</v>
      </c>
    </row>
    <row r="1021" spans="1:31" ht="20.100000000000001" customHeight="1" x14ac:dyDescent="0.5">
      <c r="A1021" s="30">
        <v>1019</v>
      </c>
      <c r="B1021" s="238"/>
      <c r="C1021" s="261"/>
      <c r="D1021" s="261"/>
      <c r="E1021" s="273"/>
      <c r="F1021" s="273"/>
      <c r="G1021" s="257" t="str">
        <f t="shared" si="107"/>
        <v/>
      </c>
      <c r="H1021" s="30" t="str">
        <f>IF(AND(S1021=H$1),LOOKUP(9.99999999999999E+307,$H$2:H1020)+1,"")</f>
        <v/>
      </c>
      <c r="I1021" s="30">
        <f>IF(AND(B1021=I$1),LOOKUP(9.99999999999999E+307,$I$2:I1020)+1,"")</f>
        <v>826</v>
      </c>
      <c r="J1021" s="30">
        <f>IF(AND(B1021=J$1),LOOKUP(9.99999999999999E+307,$J$2:J1020)+1,"")</f>
        <v>826</v>
      </c>
      <c r="K1021" s="30">
        <f>IF(AND(B1021=K$1),LOOKUP(9.99999999999999E+307,$K$2:K1020)+1,"")</f>
        <v>826</v>
      </c>
      <c r="L1021" s="30">
        <f>IF(AND(B1021=L$1),LOOKUP(9.99999999999999E+307,$L$2:L1020)+1,"")</f>
        <v>826</v>
      </c>
      <c r="M1021" s="30">
        <f>IF(AND(B1021=M$1),LOOKUP(9.99999999999999E+307,$M$2:M1020)+1,"")</f>
        <v>826</v>
      </c>
      <c r="N1021" s="30">
        <f>IF(AND($B1021=N$1),LOOKUP(9.99999999999999E+307,$N$2:N1020)+1,"")</f>
        <v>826</v>
      </c>
      <c r="O1021" s="30">
        <f>IF(AND($B1021=O$1),LOOKUP(9.99999999999999E+307,$O$2:O1020)+1,"")</f>
        <v>826</v>
      </c>
      <c r="P1021" s="30">
        <f>IF(AND($B1021=P$1),LOOKUP(9.99999999999999E+307,$P$2:P1020)+1,"")</f>
        <v>826</v>
      </c>
      <c r="Q1021" s="30">
        <f>IF(AND($B1021=Q$1),LOOKUP(9.99999999999999E+307,$Q$2:Q1020)+1,"")</f>
        <v>826</v>
      </c>
      <c r="R1021" s="30">
        <f>IF(AND($B1021=R$1),LOOKUP(9.99999999999999E+307,$R$2:R1020)+1,"")</f>
        <v>826</v>
      </c>
      <c r="S1021" s="314"/>
      <c r="T1021" s="274"/>
      <c r="U1021" s="274"/>
      <c r="Z1021" s="258" t="str">
        <f t="shared" si="108"/>
        <v/>
      </c>
      <c r="AA1021" s="258" t="str">
        <f t="shared" si="109"/>
        <v/>
      </c>
      <c r="AB1021" s="259">
        <f t="shared" si="103"/>
        <v>0</v>
      </c>
      <c r="AC1021" s="259">
        <f t="shared" si="104"/>
        <v>1807</v>
      </c>
      <c r="AD1021" s="260" t="str">
        <f t="shared" si="105"/>
        <v/>
      </c>
      <c r="AE1021" s="253" t="str">
        <f t="shared" si="106"/>
        <v>-</v>
      </c>
    </row>
    <row r="1022" spans="1:31" ht="20.100000000000001" customHeight="1" x14ac:dyDescent="0.5">
      <c r="A1022" s="30">
        <v>1020</v>
      </c>
      <c r="B1022" s="238"/>
      <c r="C1022" s="261"/>
      <c r="D1022" s="261"/>
      <c r="E1022" s="273"/>
      <c r="F1022" s="273"/>
      <c r="G1022" s="257" t="str">
        <f t="shared" si="107"/>
        <v/>
      </c>
      <c r="H1022" s="30" t="str">
        <f>IF(AND(S1022=H$1),LOOKUP(9.99999999999999E+307,$H$2:H1021)+1,"")</f>
        <v/>
      </c>
      <c r="I1022" s="30">
        <f>IF(AND(B1022=I$1),LOOKUP(9.99999999999999E+307,$I$2:I1021)+1,"")</f>
        <v>827</v>
      </c>
      <c r="J1022" s="30">
        <f>IF(AND(B1022=J$1),LOOKUP(9.99999999999999E+307,$J$2:J1021)+1,"")</f>
        <v>827</v>
      </c>
      <c r="K1022" s="30">
        <f>IF(AND(B1022=K$1),LOOKUP(9.99999999999999E+307,$K$2:K1021)+1,"")</f>
        <v>827</v>
      </c>
      <c r="L1022" s="30">
        <f>IF(AND(B1022=L$1),LOOKUP(9.99999999999999E+307,$L$2:L1021)+1,"")</f>
        <v>827</v>
      </c>
      <c r="M1022" s="30">
        <f>IF(AND(B1022=M$1),LOOKUP(9.99999999999999E+307,$M$2:M1021)+1,"")</f>
        <v>827</v>
      </c>
      <c r="N1022" s="30">
        <f>IF(AND($B1022=N$1),LOOKUP(9.99999999999999E+307,$N$2:N1021)+1,"")</f>
        <v>827</v>
      </c>
      <c r="O1022" s="30">
        <f>IF(AND($B1022=O$1),LOOKUP(9.99999999999999E+307,$O$2:O1021)+1,"")</f>
        <v>827</v>
      </c>
      <c r="P1022" s="30">
        <f>IF(AND($B1022=P$1),LOOKUP(9.99999999999999E+307,$P$2:P1021)+1,"")</f>
        <v>827</v>
      </c>
      <c r="Q1022" s="30">
        <f>IF(AND($B1022=Q$1),LOOKUP(9.99999999999999E+307,$Q$2:Q1021)+1,"")</f>
        <v>827</v>
      </c>
      <c r="R1022" s="30">
        <f>IF(AND($B1022=R$1),LOOKUP(9.99999999999999E+307,$R$2:R1021)+1,"")</f>
        <v>827</v>
      </c>
      <c r="S1022" s="314"/>
      <c r="T1022" s="274"/>
      <c r="U1022" s="274"/>
      <c r="Z1022" s="258" t="str">
        <f t="shared" si="108"/>
        <v/>
      </c>
      <c r="AA1022" s="258" t="str">
        <f t="shared" si="109"/>
        <v/>
      </c>
      <c r="AB1022" s="259">
        <f t="shared" si="103"/>
        <v>0</v>
      </c>
      <c r="AC1022" s="259">
        <f t="shared" si="104"/>
        <v>1807</v>
      </c>
      <c r="AD1022" s="260" t="str">
        <f t="shared" si="105"/>
        <v/>
      </c>
      <c r="AE1022" s="253" t="str">
        <f t="shared" si="106"/>
        <v>-</v>
      </c>
    </row>
    <row r="1023" spans="1:31" ht="20.100000000000001" customHeight="1" x14ac:dyDescent="0.5">
      <c r="A1023" s="30">
        <v>1021</v>
      </c>
      <c r="B1023" s="238"/>
      <c r="C1023" s="261"/>
      <c r="D1023" s="261"/>
      <c r="E1023" s="273"/>
      <c r="F1023" s="273"/>
      <c r="G1023" s="257" t="str">
        <f t="shared" si="107"/>
        <v/>
      </c>
      <c r="H1023" s="30" t="str">
        <f>IF(AND(S1023=H$1),LOOKUP(9.99999999999999E+307,$H$2:H1022)+1,"")</f>
        <v/>
      </c>
      <c r="I1023" s="30">
        <f>IF(AND(B1023=I$1),LOOKUP(9.99999999999999E+307,$I$2:I1022)+1,"")</f>
        <v>828</v>
      </c>
      <c r="J1023" s="30">
        <f>IF(AND(B1023=J$1),LOOKUP(9.99999999999999E+307,$J$2:J1022)+1,"")</f>
        <v>828</v>
      </c>
      <c r="K1023" s="30">
        <f>IF(AND(B1023=K$1),LOOKUP(9.99999999999999E+307,$K$2:K1022)+1,"")</f>
        <v>828</v>
      </c>
      <c r="L1023" s="30">
        <f>IF(AND(B1023=L$1),LOOKUP(9.99999999999999E+307,$L$2:L1022)+1,"")</f>
        <v>828</v>
      </c>
      <c r="M1023" s="30">
        <f>IF(AND(B1023=M$1),LOOKUP(9.99999999999999E+307,$M$2:M1022)+1,"")</f>
        <v>828</v>
      </c>
      <c r="N1023" s="30">
        <f>IF(AND($B1023=N$1),LOOKUP(9.99999999999999E+307,$N$2:N1022)+1,"")</f>
        <v>828</v>
      </c>
      <c r="O1023" s="30">
        <f>IF(AND($B1023=O$1),LOOKUP(9.99999999999999E+307,$O$2:O1022)+1,"")</f>
        <v>828</v>
      </c>
      <c r="P1023" s="30">
        <f>IF(AND($B1023=P$1),LOOKUP(9.99999999999999E+307,$P$2:P1022)+1,"")</f>
        <v>828</v>
      </c>
      <c r="Q1023" s="30">
        <f>IF(AND($B1023=Q$1),LOOKUP(9.99999999999999E+307,$Q$2:Q1022)+1,"")</f>
        <v>828</v>
      </c>
      <c r="R1023" s="30">
        <f>IF(AND($B1023=R$1),LOOKUP(9.99999999999999E+307,$R$2:R1022)+1,"")</f>
        <v>828</v>
      </c>
      <c r="S1023" s="314"/>
      <c r="T1023" s="274"/>
      <c r="U1023" s="274"/>
      <c r="Z1023" s="258" t="str">
        <f t="shared" si="108"/>
        <v/>
      </c>
      <c r="AA1023" s="258" t="str">
        <f t="shared" si="109"/>
        <v/>
      </c>
      <c r="AB1023" s="259">
        <f t="shared" si="103"/>
        <v>0</v>
      </c>
      <c r="AC1023" s="259">
        <f t="shared" si="104"/>
        <v>1807</v>
      </c>
      <c r="AD1023" s="260" t="str">
        <f t="shared" si="105"/>
        <v/>
      </c>
      <c r="AE1023" s="253" t="str">
        <f t="shared" si="106"/>
        <v>-</v>
      </c>
    </row>
    <row r="1024" spans="1:31" ht="20.100000000000001" customHeight="1" x14ac:dyDescent="0.5">
      <c r="A1024" s="30">
        <v>1022</v>
      </c>
      <c r="B1024" s="238"/>
      <c r="C1024" s="261"/>
      <c r="D1024" s="261"/>
      <c r="E1024" s="273"/>
      <c r="F1024" s="273"/>
      <c r="G1024" s="257" t="str">
        <f t="shared" si="107"/>
        <v/>
      </c>
      <c r="H1024" s="30" t="str">
        <f>IF(AND(S1024=H$1),LOOKUP(9.99999999999999E+307,$H$2:H1023)+1,"")</f>
        <v/>
      </c>
      <c r="I1024" s="30">
        <f>IF(AND(B1024=I$1),LOOKUP(9.99999999999999E+307,$I$2:I1023)+1,"")</f>
        <v>829</v>
      </c>
      <c r="J1024" s="30">
        <f>IF(AND(B1024=J$1),LOOKUP(9.99999999999999E+307,$J$2:J1023)+1,"")</f>
        <v>829</v>
      </c>
      <c r="K1024" s="30">
        <f>IF(AND(B1024=K$1),LOOKUP(9.99999999999999E+307,$K$2:K1023)+1,"")</f>
        <v>829</v>
      </c>
      <c r="L1024" s="30">
        <f>IF(AND(B1024=L$1),LOOKUP(9.99999999999999E+307,$L$2:L1023)+1,"")</f>
        <v>829</v>
      </c>
      <c r="M1024" s="30">
        <f>IF(AND(B1024=M$1),LOOKUP(9.99999999999999E+307,$M$2:M1023)+1,"")</f>
        <v>829</v>
      </c>
      <c r="N1024" s="30">
        <f>IF(AND($B1024=N$1),LOOKUP(9.99999999999999E+307,$N$2:N1023)+1,"")</f>
        <v>829</v>
      </c>
      <c r="O1024" s="30">
        <f>IF(AND($B1024=O$1),LOOKUP(9.99999999999999E+307,$O$2:O1023)+1,"")</f>
        <v>829</v>
      </c>
      <c r="P1024" s="30">
        <f>IF(AND($B1024=P$1),LOOKUP(9.99999999999999E+307,$P$2:P1023)+1,"")</f>
        <v>829</v>
      </c>
      <c r="Q1024" s="30">
        <f>IF(AND($B1024=Q$1),LOOKUP(9.99999999999999E+307,$Q$2:Q1023)+1,"")</f>
        <v>829</v>
      </c>
      <c r="R1024" s="30">
        <f>IF(AND($B1024=R$1),LOOKUP(9.99999999999999E+307,$R$2:R1023)+1,"")</f>
        <v>829</v>
      </c>
      <c r="S1024" s="314"/>
      <c r="T1024" s="274"/>
      <c r="U1024" s="274"/>
      <c r="Z1024" s="258" t="str">
        <f t="shared" si="108"/>
        <v/>
      </c>
      <c r="AA1024" s="258" t="str">
        <f t="shared" si="109"/>
        <v/>
      </c>
      <c r="AB1024" s="259">
        <f t="shared" si="103"/>
        <v>0</v>
      </c>
      <c r="AC1024" s="259">
        <f t="shared" si="104"/>
        <v>1807</v>
      </c>
      <c r="AD1024" s="260" t="str">
        <f t="shared" si="105"/>
        <v/>
      </c>
      <c r="AE1024" s="253" t="str">
        <f t="shared" si="106"/>
        <v>-</v>
      </c>
    </row>
    <row r="1025" spans="1:31" ht="20.100000000000001" customHeight="1" x14ac:dyDescent="0.5">
      <c r="A1025" s="30">
        <v>1023</v>
      </c>
      <c r="B1025" s="238"/>
      <c r="C1025" s="261"/>
      <c r="D1025" s="261"/>
      <c r="E1025" s="273"/>
      <c r="F1025" s="273"/>
      <c r="G1025" s="257" t="str">
        <f t="shared" si="107"/>
        <v/>
      </c>
      <c r="H1025" s="30" t="str">
        <f>IF(AND(S1025=H$1),LOOKUP(9.99999999999999E+307,$H$2:H1024)+1,"")</f>
        <v/>
      </c>
      <c r="I1025" s="30">
        <f>IF(AND(B1025=I$1),LOOKUP(9.99999999999999E+307,$I$2:I1024)+1,"")</f>
        <v>830</v>
      </c>
      <c r="J1025" s="30">
        <f>IF(AND(B1025=J$1),LOOKUP(9.99999999999999E+307,$J$2:J1024)+1,"")</f>
        <v>830</v>
      </c>
      <c r="K1025" s="30">
        <f>IF(AND(B1025=K$1),LOOKUP(9.99999999999999E+307,$K$2:K1024)+1,"")</f>
        <v>830</v>
      </c>
      <c r="L1025" s="30">
        <f>IF(AND(B1025=L$1),LOOKUP(9.99999999999999E+307,$L$2:L1024)+1,"")</f>
        <v>830</v>
      </c>
      <c r="M1025" s="30">
        <f>IF(AND(B1025=M$1),LOOKUP(9.99999999999999E+307,$M$2:M1024)+1,"")</f>
        <v>830</v>
      </c>
      <c r="N1025" s="30">
        <f>IF(AND($B1025=N$1),LOOKUP(9.99999999999999E+307,$N$2:N1024)+1,"")</f>
        <v>830</v>
      </c>
      <c r="O1025" s="30">
        <f>IF(AND($B1025=O$1),LOOKUP(9.99999999999999E+307,$O$2:O1024)+1,"")</f>
        <v>830</v>
      </c>
      <c r="P1025" s="30">
        <f>IF(AND($B1025=P$1),LOOKUP(9.99999999999999E+307,$P$2:P1024)+1,"")</f>
        <v>830</v>
      </c>
      <c r="Q1025" s="30">
        <f>IF(AND($B1025=Q$1),LOOKUP(9.99999999999999E+307,$Q$2:Q1024)+1,"")</f>
        <v>830</v>
      </c>
      <c r="R1025" s="30">
        <f>IF(AND($B1025=R$1),LOOKUP(9.99999999999999E+307,$R$2:R1024)+1,"")</f>
        <v>830</v>
      </c>
      <c r="S1025" s="314"/>
      <c r="T1025" s="274"/>
      <c r="U1025" s="274"/>
      <c r="Z1025" s="258" t="str">
        <f t="shared" si="108"/>
        <v/>
      </c>
      <c r="AA1025" s="258" t="str">
        <f t="shared" si="109"/>
        <v/>
      </c>
      <c r="AB1025" s="259">
        <f t="shared" si="103"/>
        <v>0</v>
      </c>
      <c r="AC1025" s="259">
        <f t="shared" si="104"/>
        <v>1807</v>
      </c>
      <c r="AD1025" s="260" t="str">
        <f t="shared" si="105"/>
        <v/>
      </c>
      <c r="AE1025" s="253" t="str">
        <f t="shared" si="106"/>
        <v>-</v>
      </c>
    </row>
    <row r="1026" spans="1:31" ht="20.100000000000001" customHeight="1" x14ac:dyDescent="0.5">
      <c r="A1026" s="30">
        <v>1024</v>
      </c>
      <c r="B1026" s="238"/>
      <c r="C1026" s="261"/>
      <c r="D1026" s="261"/>
      <c r="E1026" s="273"/>
      <c r="F1026" s="273"/>
      <c r="G1026" s="257" t="str">
        <f t="shared" si="107"/>
        <v/>
      </c>
      <c r="H1026" s="30" t="str">
        <f>IF(AND(S1026=H$1),LOOKUP(9.99999999999999E+307,$H$2:H1025)+1,"")</f>
        <v/>
      </c>
      <c r="I1026" s="30">
        <f>IF(AND(B1026=I$1),LOOKUP(9.99999999999999E+307,$I$2:I1025)+1,"")</f>
        <v>831</v>
      </c>
      <c r="J1026" s="30">
        <f>IF(AND(B1026=J$1),LOOKUP(9.99999999999999E+307,$J$2:J1025)+1,"")</f>
        <v>831</v>
      </c>
      <c r="K1026" s="30">
        <f>IF(AND(B1026=K$1),LOOKUP(9.99999999999999E+307,$K$2:K1025)+1,"")</f>
        <v>831</v>
      </c>
      <c r="L1026" s="30">
        <f>IF(AND(B1026=L$1),LOOKUP(9.99999999999999E+307,$L$2:L1025)+1,"")</f>
        <v>831</v>
      </c>
      <c r="M1026" s="30">
        <f>IF(AND(B1026=M$1),LOOKUP(9.99999999999999E+307,$M$2:M1025)+1,"")</f>
        <v>831</v>
      </c>
      <c r="N1026" s="30">
        <f>IF(AND($B1026=N$1),LOOKUP(9.99999999999999E+307,$N$2:N1025)+1,"")</f>
        <v>831</v>
      </c>
      <c r="O1026" s="30">
        <f>IF(AND($B1026=O$1),LOOKUP(9.99999999999999E+307,$O$2:O1025)+1,"")</f>
        <v>831</v>
      </c>
      <c r="P1026" s="30">
        <f>IF(AND($B1026=P$1),LOOKUP(9.99999999999999E+307,$P$2:P1025)+1,"")</f>
        <v>831</v>
      </c>
      <c r="Q1026" s="30">
        <f>IF(AND($B1026=Q$1),LOOKUP(9.99999999999999E+307,$Q$2:Q1025)+1,"")</f>
        <v>831</v>
      </c>
      <c r="R1026" s="30">
        <f>IF(AND($B1026=R$1),LOOKUP(9.99999999999999E+307,$R$2:R1025)+1,"")</f>
        <v>831</v>
      </c>
      <c r="S1026" s="314"/>
      <c r="T1026" s="274"/>
      <c r="U1026" s="274"/>
      <c r="Z1026" s="258" t="str">
        <f t="shared" si="108"/>
        <v/>
      </c>
      <c r="AA1026" s="258" t="str">
        <f t="shared" si="109"/>
        <v/>
      </c>
      <c r="AB1026" s="259">
        <f t="shared" si="103"/>
        <v>0</v>
      </c>
      <c r="AC1026" s="259">
        <f t="shared" si="104"/>
        <v>1807</v>
      </c>
      <c r="AD1026" s="260" t="str">
        <f t="shared" si="105"/>
        <v/>
      </c>
      <c r="AE1026" s="253" t="str">
        <f t="shared" si="106"/>
        <v>-</v>
      </c>
    </row>
    <row r="1027" spans="1:31" ht="20.100000000000001" customHeight="1" x14ac:dyDescent="0.5">
      <c r="A1027" s="30">
        <v>1025</v>
      </c>
      <c r="B1027" s="238"/>
      <c r="C1027" s="261"/>
      <c r="D1027" s="261"/>
      <c r="E1027" s="273"/>
      <c r="F1027" s="273"/>
      <c r="G1027" s="257" t="str">
        <f t="shared" si="107"/>
        <v/>
      </c>
      <c r="H1027" s="30" t="str">
        <f>IF(AND(S1027=H$1),LOOKUP(9.99999999999999E+307,$H$2:H1026)+1,"")</f>
        <v/>
      </c>
      <c r="I1027" s="30">
        <f>IF(AND(B1027=I$1),LOOKUP(9.99999999999999E+307,$I$2:I1026)+1,"")</f>
        <v>832</v>
      </c>
      <c r="J1027" s="30">
        <f>IF(AND(B1027=J$1),LOOKUP(9.99999999999999E+307,$J$2:J1026)+1,"")</f>
        <v>832</v>
      </c>
      <c r="K1027" s="30">
        <f>IF(AND(B1027=K$1),LOOKUP(9.99999999999999E+307,$K$2:K1026)+1,"")</f>
        <v>832</v>
      </c>
      <c r="L1027" s="30">
        <f>IF(AND(B1027=L$1),LOOKUP(9.99999999999999E+307,$L$2:L1026)+1,"")</f>
        <v>832</v>
      </c>
      <c r="M1027" s="30">
        <f>IF(AND(B1027=M$1),LOOKUP(9.99999999999999E+307,$M$2:M1026)+1,"")</f>
        <v>832</v>
      </c>
      <c r="N1027" s="30">
        <f>IF(AND($B1027=N$1),LOOKUP(9.99999999999999E+307,$N$2:N1026)+1,"")</f>
        <v>832</v>
      </c>
      <c r="O1027" s="30">
        <f>IF(AND($B1027=O$1),LOOKUP(9.99999999999999E+307,$O$2:O1026)+1,"")</f>
        <v>832</v>
      </c>
      <c r="P1027" s="30">
        <f>IF(AND($B1027=P$1),LOOKUP(9.99999999999999E+307,$P$2:P1026)+1,"")</f>
        <v>832</v>
      </c>
      <c r="Q1027" s="30">
        <f>IF(AND($B1027=Q$1),LOOKUP(9.99999999999999E+307,$Q$2:Q1026)+1,"")</f>
        <v>832</v>
      </c>
      <c r="R1027" s="30">
        <f>IF(AND($B1027=R$1),LOOKUP(9.99999999999999E+307,$R$2:R1026)+1,"")</f>
        <v>832</v>
      </c>
      <c r="S1027" s="314"/>
      <c r="T1027" s="274"/>
      <c r="U1027" s="274"/>
      <c r="Z1027" s="258" t="str">
        <f t="shared" si="108"/>
        <v/>
      </c>
      <c r="AA1027" s="258" t="str">
        <f t="shared" si="109"/>
        <v/>
      </c>
      <c r="AB1027" s="259">
        <f t="shared" ref="AB1027:AB1090" si="110">COUNTIF($C$3:$C$2002,C1027)</f>
        <v>0</v>
      </c>
      <c r="AC1027" s="259">
        <f t="shared" ref="AC1027:AC1090" si="111">SUMPRODUCT(--(E1027&amp;F1027=$E$3:$E$2002&amp;$F$3:$F$2002))</f>
        <v>1807</v>
      </c>
      <c r="AD1027" s="260" t="str">
        <f t="shared" ref="AD1027:AD1090" si="112">IF(D1027="เด็กชาย",1,IF(D1027="นาย",1,IF(D1027="เด็กหญิง",2,IF(D1027="นางสาว",2,IF(D1027="ด.ช.",1,IF(D1027="ด.ญ.",2,IF(D1027="น.ส.",2,"")))))))</f>
        <v/>
      </c>
      <c r="AE1027" s="253" t="str">
        <f t="shared" ref="AE1027:AE1090" si="113">CONCATENATE(B1027,"-",AD1027)</f>
        <v>-</v>
      </c>
    </row>
    <row r="1028" spans="1:31" ht="20.100000000000001" customHeight="1" x14ac:dyDescent="0.5">
      <c r="A1028" s="30">
        <v>1026</v>
      </c>
      <c r="B1028" s="238"/>
      <c r="C1028" s="261"/>
      <c r="D1028" s="261"/>
      <c r="E1028" s="273"/>
      <c r="F1028" s="273"/>
      <c r="G1028" s="257" t="str">
        <f t="shared" ref="G1028:G1091" si="114">B1028&amp;C1028</f>
        <v/>
      </c>
      <c r="H1028" s="30" t="str">
        <f>IF(AND(S1028=H$1),LOOKUP(9.99999999999999E+307,$H$2:H1027)+1,"")</f>
        <v/>
      </c>
      <c r="I1028" s="30">
        <f>IF(AND(B1028=I$1),LOOKUP(9.99999999999999E+307,$I$2:I1027)+1,"")</f>
        <v>833</v>
      </c>
      <c r="J1028" s="30">
        <f>IF(AND(B1028=J$1),LOOKUP(9.99999999999999E+307,$J$2:J1027)+1,"")</f>
        <v>833</v>
      </c>
      <c r="K1028" s="30">
        <f>IF(AND(B1028=K$1),LOOKUP(9.99999999999999E+307,$K$2:K1027)+1,"")</f>
        <v>833</v>
      </c>
      <c r="L1028" s="30">
        <f>IF(AND(B1028=L$1),LOOKUP(9.99999999999999E+307,$L$2:L1027)+1,"")</f>
        <v>833</v>
      </c>
      <c r="M1028" s="30">
        <f>IF(AND(B1028=M$1),LOOKUP(9.99999999999999E+307,$M$2:M1027)+1,"")</f>
        <v>833</v>
      </c>
      <c r="N1028" s="30">
        <f>IF(AND($B1028=N$1),LOOKUP(9.99999999999999E+307,$N$2:N1027)+1,"")</f>
        <v>833</v>
      </c>
      <c r="O1028" s="30">
        <f>IF(AND($B1028=O$1),LOOKUP(9.99999999999999E+307,$O$2:O1027)+1,"")</f>
        <v>833</v>
      </c>
      <c r="P1028" s="30">
        <f>IF(AND($B1028=P$1),LOOKUP(9.99999999999999E+307,$P$2:P1027)+1,"")</f>
        <v>833</v>
      </c>
      <c r="Q1028" s="30">
        <f>IF(AND($B1028=Q$1),LOOKUP(9.99999999999999E+307,$Q$2:Q1027)+1,"")</f>
        <v>833</v>
      </c>
      <c r="R1028" s="30">
        <f>IF(AND($B1028=R$1),LOOKUP(9.99999999999999E+307,$R$2:R1027)+1,"")</f>
        <v>833</v>
      </c>
      <c r="S1028" s="314"/>
      <c r="T1028" s="274"/>
      <c r="U1028" s="274"/>
      <c r="Z1028" s="258" t="str">
        <f t="shared" ref="Z1028:Z1091" si="115">IF(AC1028=2,"นักเรียนซ้ำ","")</f>
        <v/>
      </c>
      <c r="AA1028" s="258" t="str">
        <f t="shared" ref="AA1028:AA1091" si="116">IF(AB1028=2,"เลขประจำตัวซ้ำ","")</f>
        <v/>
      </c>
      <c r="AB1028" s="259">
        <f t="shared" si="110"/>
        <v>0</v>
      </c>
      <c r="AC1028" s="259">
        <f t="shared" si="111"/>
        <v>1807</v>
      </c>
      <c r="AD1028" s="260" t="str">
        <f t="shared" si="112"/>
        <v/>
      </c>
      <c r="AE1028" s="253" t="str">
        <f t="shared" si="113"/>
        <v>-</v>
      </c>
    </row>
    <row r="1029" spans="1:31" ht="20.100000000000001" customHeight="1" x14ac:dyDescent="0.5">
      <c r="A1029" s="30">
        <v>1027</v>
      </c>
      <c r="B1029" s="238"/>
      <c r="C1029" s="261"/>
      <c r="D1029" s="261"/>
      <c r="E1029" s="273"/>
      <c r="F1029" s="273"/>
      <c r="G1029" s="257" t="str">
        <f t="shared" si="114"/>
        <v/>
      </c>
      <c r="H1029" s="30" t="str">
        <f>IF(AND(S1029=H$1),LOOKUP(9.99999999999999E+307,$H$2:H1028)+1,"")</f>
        <v/>
      </c>
      <c r="I1029" s="30">
        <f>IF(AND(B1029=I$1),LOOKUP(9.99999999999999E+307,$I$2:I1028)+1,"")</f>
        <v>834</v>
      </c>
      <c r="J1029" s="30">
        <f>IF(AND(B1029=J$1),LOOKUP(9.99999999999999E+307,$J$2:J1028)+1,"")</f>
        <v>834</v>
      </c>
      <c r="K1029" s="30">
        <f>IF(AND(B1029=K$1),LOOKUP(9.99999999999999E+307,$K$2:K1028)+1,"")</f>
        <v>834</v>
      </c>
      <c r="L1029" s="30">
        <f>IF(AND(B1029=L$1),LOOKUP(9.99999999999999E+307,$L$2:L1028)+1,"")</f>
        <v>834</v>
      </c>
      <c r="M1029" s="30">
        <f>IF(AND(B1029=M$1),LOOKUP(9.99999999999999E+307,$M$2:M1028)+1,"")</f>
        <v>834</v>
      </c>
      <c r="N1029" s="30">
        <f>IF(AND($B1029=N$1),LOOKUP(9.99999999999999E+307,$N$2:N1028)+1,"")</f>
        <v>834</v>
      </c>
      <c r="O1029" s="30">
        <f>IF(AND($B1029=O$1),LOOKUP(9.99999999999999E+307,$O$2:O1028)+1,"")</f>
        <v>834</v>
      </c>
      <c r="P1029" s="30">
        <f>IF(AND($B1029=P$1),LOOKUP(9.99999999999999E+307,$P$2:P1028)+1,"")</f>
        <v>834</v>
      </c>
      <c r="Q1029" s="30">
        <f>IF(AND($B1029=Q$1),LOOKUP(9.99999999999999E+307,$Q$2:Q1028)+1,"")</f>
        <v>834</v>
      </c>
      <c r="R1029" s="30">
        <f>IF(AND($B1029=R$1),LOOKUP(9.99999999999999E+307,$R$2:R1028)+1,"")</f>
        <v>834</v>
      </c>
      <c r="S1029" s="314"/>
      <c r="T1029" s="274"/>
      <c r="U1029" s="274"/>
      <c r="Z1029" s="258" t="str">
        <f t="shared" si="115"/>
        <v/>
      </c>
      <c r="AA1029" s="258" t="str">
        <f t="shared" si="116"/>
        <v/>
      </c>
      <c r="AB1029" s="259">
        <f t="shared" si="110"/>
        <v>0</v>
      </c>
      <c r="AC1029" s="259">
        <f t="shared" si="111"/>
        <v>1807</v>
      </c>
      <c r="AD1029" s="260" t="str">
        <f t="shared" si="112"/>
        <v/>
      </c>
      <c r="AE1029" s="253" t="str">
        <f t="shared" si="113"/>
        <v>-</v>
      </c>
    </row>
    <row r="1030" spans="1:31" ht="20.100000000000001" customHeight="1" x14ac:dyDescent="0.5">
      <c r="A1030" s="30">
        <v>1028</v>
      </c>
      <c r="B1030" s="238"/>
      <c r="C1030" s="261"/>
      <c r="D1030" s="261"/>
      <c r="E1030" s="273"/>
      <c r="F1030" s="273"/>
      <c r="G1030" s="257" t="str">
        <f t="shared" si="114"/>
        <v/>
      </c>
      <c r="H1030" s="30" t="str">
        <f>IF(AND(S1030=H$1),LOOKUP(9.99999999999999E+307,$H$2:H1029)+1,"")</f>
        <v/>
      </c>
      <c r="I1030" s="30">
        <f>IF(AND(B1030=I$1),LOOKUP(9.99999999999999E+307,$I$2:I1029)+1,"")</f>
        <v>835</v>
      </c>
      <c r="J1030" s="30">
        <f>IF(AND(B1030=J$1),LOOKUP(9.99999999999999E+307,$J$2:J1029)+1,"")</f>
        <v>835</v>
      </c>
      <c r="K1030" s="30">
        <f>IF(AND(B1030=K$1),LOOKUP(9.99999999999999E+307,$K$2:K1029)+1,"")</f>
        <v>835</v>
      </c>
      <c r="L1030" s="30">
        <f>IF(AND(B1030=L$1),LOOKUP(9.99999999999999E+307,$L$2:L1029)+1,"")</f>
        <v>835</v>
      </c>
      <c r="M1030" s="30">
        <f>IF(AND(B1030=M$1),LOOKUP(9.99999999999999E+307,$M$2:M1029)+1,"")</f>
        <v>835</v>
      </c>
      <c r="N1030" s="30">
        <f>IF(AND($B1030=N$1),LOOKUP(9.99999999999999E+307,$N$2:N1029)+1,"")</f>
        <v>835</v>
      </c>
      <c r="O1030" s="30">
        <f>IF(AND($B1030=O$1),LOOKUP(9.99999999999999E+307,$O$2:O1029)+1,"")</f>
        <v>835</v>
      </c>
      <c r="P1030" s="30">
        <f>IF(AND($B1030=P$1),LOOKUP(9.99999999999999E+307,$P$2:P1029)+1,"")</f>
        <v>835</v>
      </c>
      <c r="Q1030" s="30">
        <f>IF(AND($B1030=Q$1),LOOKUP(9.99999999999999E+307,$Q$2:Q1029)+1,"")</f>
        <v>835</v>
      </c>
      <c r="R1030" s="30">
        <f>IF(AND($B1030=R$1),LOOKUP(9.99999999999999E+307,$R$2:R1029)+1,"")</f>
        <v>835</v>
      </c>
      <c r="S1030" s="314"/>
      <c r="T1030" s="274"/>
      <c r="U1030" s="274"/>
      <c r="Z1030" s="258" t="str">
        <f t="shared" si="115"/>
        <v/>
      </c>
      <c r="AA1030" s="258" t="str">
        <f t="shared" si="116"/>
        <v/>
      </c>
      <c r="AB1030" s="259">
        <f t="shared" si="110"/>
        <v>0</v>
      </c>
      <c r="AC1030" s="259">
        <f t="shared" si="111"/>
        <v>1807</v>
      </c>
      <c r="AD1030" s="260" t="str">
        <f t="shared" si="112"/>
        <v/>
      </c>
      <c r="AE1030" s="253" t="str">
        <f t="shared" si="113"/>
        <v>-</v>
      </c>
    </row>
    <row r="1031" spans="1:31" ht="20.100000000000001" customHeight="1" x14ac:dyDescent="0.5">
      <c r="A1031" s="30">
        <v>1029</v>
      </c>
      <c r="B1031" s="238"/>
      <c r="C1031" s="261"/>
      <c r="D1031" s="261"/>
      <c r="E1031" s="273"/>
      <c r="F1031" s="273"/>
      <c r="G1031" s="257" t="str">
        <f t="shared" si="114"/>
        <v/>
      </c>
      <c r="H1031" s="30" t="str">
        <f>IF(AND(S1031=H$1),LOOKUP(9.99999999999999E+307,$H$2:H1030)+1,"")</f>
        <v/>
      </c>
      <c r="I1031" s="30">
        <f>IF(AND(B1031=I$1),LOOKUP(9.99999999999999E+307,$I$2:I1030)+1,"")</f>
        <v>836</v>
      </c>
      <c r="J1031" s="30">
        <f>IF(AND(B1031=J$1),LOOKUP(9.99999999999999E+307,$J$2:J1030)+1,"")</f>
        <v>836</v>
      </c>
      <c r="K1031" s="30">
        <f>IF(AND(B1031=K$1),LOOKUP(9.99999999999999E+307,$K$2:K1030)+1,"")</f>
        <v>836</v>
      </c>
      <c r="L1031" s="30">
        <f>IF(AND(B1031=L$1),LOOKUP(9.99999999999999E+307,$L$2:L1030)+1,"")</f>
        <v>836</v>
      </c>
      <c r="M1031" s="30">
        <f>IF(AND(B1031=M$1),LOOKUP(9.99999999999999E+307,$M$2:M1030)+1,"")</f>
        <v>836</v>
      </c>
      <c r="N1031" s="30">
        <f>IF(AND($B1031=N$1),LOOKUP(9.99999999999999E+307,$N$2:N1030)+1,"")</f>
        <v>836</v>
      </c>
      <c r="O1031" s="30">
        <f>IF(AND($B1031=O$1),LOOKUP(9.99999999999999E+307,$O$2:O1030)+1,"")</f>
        <v>836</v>
      </c>
      <c r="P1031" s="30">
        <f>IF(AND($B1031=P$1),LOOKUP(9.99999999999999E+307,$P$2:P1030)+1,"")</f>
        <v>836</v>
      </c>
      <c r="Q1031" s="30">
        <f>IF(AND($B1031=Q$1),LOOKUP(9.99999999999999E+307,$Q$2:Q1030)+1,"")</f>
        <v>836</v>
      </c>
      <c r="R1031" s="30">
        <f>IF(AND($B1031=R$1),LOOKUP(9.99999999999999E+307,$R$2:R1030)+1,"")</f>
        <v>836</v>
      </c>
      <c r="S1031" s="314"/>
      <c r="T1031" s="274"/>
      <c r="U1031" s="274"/>
      <c r="Z1031" s="258" t="str">
        <f t="shared" si="115"/>
        <v/>
      </c>
      <c r="AA1031" s="258" t="str">
        <f t="shared" si="116"/>
        <v/>
      </c>
      <c r="AB1031" s="259">
        <f t="shared" si="110"/>
        <v>0</v>
      </c>
      <c r="AC1031" s="259">
        <f t="shared" si="111"/>
        <v>1807</v>
      </c>
      <c r="AD1031" s="260" t="str">
        <f t="shared" si="112"/>
        <v/>
      </c>
      <c r="AE1031" s="253" t="str">
        <f t="shared" si="113"/>
        <v>-</v>
      </c>
    </row>
    <row r="1032" spans="1:31" ht="20.100000000000001" customHeight="1" x14ac:dyDescent="0.5">
      <c r="A1032" s="30">
        <v>1030</v>
      </c>
      <c r="B1032" s="238"/>
      <c r="C1032" s="261"/>
      <c r="D1032" s="261"/>
      <c r="E1032" s="273"/>
      <c r="F1032" s="273"/>
      <c r="G1032" s="257" t="str">
        <f t="shared" si="114"/>
        <v/>
      </c>
      <c r="H1032" s="30" t="str">
        <f>IF(AND(S1032=H$1),LOOKUP(9.99999999999999E+307,$H$2:H1031)+1,"")</f>
        <v/>
      </c>
      <c r="I1032" s="30">
        <f>IF(AND(B1032=I$1),LOOKUP(9.99999999999999E+307,$I$2:I1031)+1,"")</f>
        <v>837</v>
      </c>
      <c r="J1032" s="30">
        <f>IF(AND(B1032=J$1),LOOKUP(9.99999999999999E+307,$J$2:J1031)+1,"")</f>
        <v>837</v>
      </c>
      <c r="K1032" s="30">
        <f>IF(AND(B1032=K$1),LOOKUP(9.99999999999999E+307,$K$2:K1031)+1,"")</f>
        <v>837</v>
      </c>
      <c r="L1032" s="30">
        <f>IF(AND(B1032=L$1),LOOKUP(9.99999999999999E+307,$L$2:L1031)+1,"")</f>
        <v>837</v>
      </c>
      <c r="M1032" s="30">
        <f>IF(AND(B1032=M$1),LOOKUP(9.99999999999999E+307,$M$2:M1031)+1,"")</f>
        <v>837</v>
      </c>
      <c r="N1032" s="30">
        <f>IF(AND($B1032=N$1),LOOKUP(9.99999999999999E+307,$N$2:N1031)+1,"")</f>
        <v>837</v>
      </c>
      <c r="O1032" s="30">
        <f>IF(AND($B1032=O$1),LOOKUP(9.99999999999999E+307,$O$2:O1031)+1,"")</f>
        <v>837</v>
      </c>
      <c r="P1032" s="30">
        <f>IF(AND($B1032=P$1),LOOKUP(9.99999999999999E+307,$P$2:P1031)+1,"")</f>
        <v>837</v>
      </c>
      <c r="Q1032" s="30">
        <f>IF(AND($B1032=Q$1),LOOKUP(9.99999999999999E+307,$Q$2:Q1031)+1,"")</f>
        <v>837</v>
      </c>
      <c r="R1032" s="30">
        <f>IF(AND($B1032=R$1),LOOKUP(9.99999999999999E+307,$R$2:R1031)+1,"")</f>
        <v>837</v>
      </c>
      <c r="S1032" s="314"/>
      <c r="T1032" s="274"/>
      <c r="U1032" s="274"/>
      <c r="Z1032" s="258" t="str">
        <f t="shared" si="115"/>
        <v/>
      </c>
      <c r="AA1032" s="258" t="str">
        <f t="shared" si="116"/>
        <v/>
      </c>
      <c r="AB1032" s="259">
        <f t="shared" si="110"/>
        <v>0</v>
      </c>
      <c r="AC1032" s="259">
        <f t="shared" si="111"/>
        <v>1807</v>
      </c>
      <c r="AD1032" s="260" t="str">
        <f t="shared" si="112"/>
        <v/>
      </c>
      <c r="AE1032" s="253" t="str">
        <f t="shared" si="113"/>
        <v>-</v>
      </c>
    </row>
    <row r="1033" spans="1:31" ht="20.100000000000001" customHeight="1" x14ac:dyDescent="0.5">
      <c r="A1033" s="30">
        <v>1031</v>
      </c>
      <c r="B1033" s="238"/>
      <c r="C1033" s="261"/>
      <c r="D1033" s="261"/>
      <c r="E1033" s="273"/>
      <c r="F1033" s="273"/>
      <c r="G1033" s="257" t="str">
        <f t="shared" si="114"/>
        <v/>
      </c>
      <c r="H1033" s="30" t="str">
        <f>IF(AND(S1033=H$1),LOOKUP(9.99999999999999E+307,$H$2:H1032)+1,"")</f>
        <v/>
      </c>
      <c r="I1033" s="30">
        <f>IF(AND(B1033=I$1),LOOKUP(9.99999999999999E+307,$I$2:I1032)+1,"")</f>
        <v>838</v>
      </c>
      <c r="J1033" s="30">
        <f>IF(AND(B1033=J$1),LOOKUP(9.99999999999999E+307,$J$2:J1032)+1,"")</f>
        <v>838</v>
      </c>
      <c r="K1033" s="30">
        <f>IF(AND(B1033=K$1),LOOKUP(9.99999999999999E+307,$K$2:K1032)+1,"")</f>
        <v>838</v>
      </c>
      <c r="L1033" s="30">
        <f>IF(AND(B1033=L$1),LOOKUP(9.99999999999999E+307,$L$2:L1032)+1,"")</f>
        <v>838</v>
      </c>
      <c r="M1033" s="30">
        <f>IF(AND(B1033=M$1),LOOKUP(9.99999999999999E+307,$M$2:M1032)+1,"")</f>
        <v>838</v>
      </c>
      <c r="N1033" s="30">
        <f>IF(AND($B1033=N$1),LOOKUP(9.99999999999999E+307,$N$2:N1032)+1,"")</f>
        <v>838</v>
      </c>
      <c r="O1033" s="30">
        <f>IF(AND($B1033=O$1),LOOKUP(9.99999999999999E+307,$O$2:O1032)+1,"")</f>
        <v>838</v>
      </c>
      <c r="P1033" s="30">
        <f>IF(AND($B1033=P$1),LOOKUP(9.99999999999999E+307,$P$2:P1032)+1,"")</f>
        <v>838</v>
      </c>
      <c r="Q1033" s="30">
        <f>IF(AND($B1033=Q$1),LOOKUP(9.99999999999999E+307,$Q$2:Q1032)+1,"")</f>
        <v>838</v>
      </c>
      <c r="R1033" s="30">
        <f>IF(AND($B1033=R$1),LOOKUP(9.99999999999999E+307,$R$2:R1032)+1,"")</f>
        <v>838</v>
      </c>
      <c r="S1033" s="314"/>
      <c r="T1033" s="274"/>
      <c r="U1033" s="274"/>
      <c r="Z1033" s="258" t="str">
        <f t="shared" si="115"/>
        <v/>
      </c>
      <c r="AA1033" s="258" t="str">
        <f t="shared" si="116"/>
        <v/>
      </c>
      <c r="AB1033" s="259">
        <f t="shared" si="110"/>
        <v>0</v>
      </c>
      <c r="AC1033" s="259">
        <f t="shared" si="111"/>
        <v>1807</v>
      </c>
      <c r="AD1033" s="260" t="str">
        <f t="shared" si="112"/>
        <v/>
      </c>
      <c r="AE1033" s="253" t="str">
        <f t="shared" si="113"/>
        <v>-</v>
      </c>
    </row>
    <row r="1034" spans="1:31" ht="20.100000000000001" customHeight="1" x14ac:dyDescent="0.5">
      <c r="A1034" s="30">
        <v>1032</v>
      </c>
      <c r="B1034" s="238"/>
      <c r="C1034" s="261"/>
      <c r="D1034" s="261"/>
      <c r="E1034" s="273"/>
      <c r="F1034" s="273"/>
      <c r="G1034" s="257" t="str">
        <f t="shared" si="114"/>
        <v/>
      </c>
      <c r="H1034" s="30" t="str">
        <f>IF(AND(S1034=H$1),LOOKUP(9.99999999999999E+307,$H$2:H1033)+1,"")</f>
        <v/>
      </c>
      <c r="I1034" s="30">
        <f>IF(AND(B1034=I$1),LOOKUP(9.99999999999999E+307,$I$2:I1033)+1,"")</f>
        <v>839</v>
      </c>
      <c r="J1034" s="30">
        <f>IF(AND(B1034=J$1),LOOKUP(9.99999999999999E+307,$J$2:J1033)+1,"")</f>
        <v>839</v>
      </c>
      <c r="K1034" s="30">
        <f>IF(AND(B1034=K$1),LOOKUP(9.99999999999999E+307,$K$2:K1033)+1,"")</f>
        <v>839</v>
      </c>
      <c r="L1034" s="30">
        <f>IF(AND(B1034=L$1),LOOKUP(9.99999999999999E+307,$L$2:L1033)+1,"")</f>
        <v>839</v>
      </c>
      <c r="M1034" s="30">
        <f>IF(AND(B1034=M$1),LOOKUP(9.99999999999999E+307,$M$2:M1033)+1,"")</f>
        <v>839</v>
      </c>
      <c r="N1034" s="30">
        <f>IF(AND($B1034=N$1),LOOKUP(9.99999999999999E+307,$N$2:N1033)+1,"")</f>
        <v>839</v>
      </c>
      <c r="O1034" s="30">
        <f>IF(AND($B1034=O$1),LOOKUP(9.99999999999999E+307,$O$2:O1033)+1,"")</f>
        <v>839</v>
      </c>
      <c r="P1034" s="30">
        <f>IF(AND($B1034=P$1),LOOKUP(9.99999999999999E+307,$P$2:P1033)+1,"")</f>
        <v>839</v>
      </c>
      <c r="Q1034" s="30">
        <f>IF(AND($B1034=Q$1),LOOKUP(9.99999999999999E+307,$Q$2:Q1033)+1,"")</f>
        <v>839</v>
      </c>
      <c r="R1034" s="30">
        <f>IF(AND($B1034=R$1),LOOKUP(9.99999999999999E+307,$R$2:R1033)+1,"")</f>
        <v>839</v>
      </c>
      <c r="S1034" s="314"/>
      <c r="T1034" s="274"/>
      <c r="U1034" s="274"/>
      <c r="Z1034" s="258" t="str">
        <f t="shared" si="115"/>
        <v/>
      </c>
      <c r="AA1034" s="258" t="str">
        <f t="shared" si="116"/>
        <v/>
      </c>
      <c r="AB1034" s="259">
        <f t="shared" si="110"/>
        <v>0</v>
      </c>
      <c r="AC1034" s="259">
        <f t="shared" si="111"/>
        <v>1807</v>
      </c>
      <c r="AD1034" s="260" t="str">
        <f t="shared" si="112"/>
        <v/>
      </c>
      <c r="AE1034" s="253" t="str">
        <f t="shared" si="113"/>
        <v>-</v>
      </c>
    </row>
    <row r="1035" spans="1:31" ht="20.100000000000001" customHeight="1" x14ac:dyDescent="0.5">
      <c r="A1035" s="30">
        <v>1033</v>
      </c>
      <c r="B1035" s="238"/>
      <c r="C1035" s="261"/>
      <c r="D1035" s="261"/>
      <c r="E1035" s="270"/>
      <c r="F1035" s="270"/>
      <c r="G1035" s="257" t="str">
        <f t="shared" si="114"/>
        <v/>
      </c>
      <c r="H1035" s="30" t="str">
        <f>IF(AND(S1035=H$1),LOOKUP(9.99999999999999E+307,$H$2:H1034)+1,"")</f>
        <v/>
      </c>
      <c r="I1035" s="30">
        <f>IF(AND(B1035=I$1),LOOKUP(9.99999999999999E+307,$I$2:I1034)+1,"")</f>
        <v>840</v>
      </c>
      <c r="J1035" s="30">
        <f>IF(AND(B1035=J$1),LOOKUP(9.99999999999999E+307,$J$2:J1034)+1,"")</f>
        <v>840</v>
      </c>
      <c r="K1035" s="30">
        <f>IF(AND(B1035=K$1),LOOKUP(9.99999999999999E+307,$K$2:K1034)+1,"")</f>
        <v>840</v>
      </c>
      <c r="L1035" s="30">
        <f>IF(AND(B1035=L$1),LOOKUP(9.99999999999999E+307,$L$2:L1034)+1,"")</f>
        <v>840</v>
      </c>
      <c r="M1035" s="30">
        <f>IF(AND(B1035=M$1),LOOKUP(9.99999999999999E+307,$M$2:M1034)+1,"")</f>
        <v>840</v>
      </c>
      <c r="N1035" s="30">
        <f>IF(AND($B1035=N$1),LOOKUP(9.99999999999999E+307,$N$2:N1034)+1,"")</f>
        <v>840</v>
      </c>
      <c r="O1035" s="30">
        <f>IF(AND($B1035=O$1),LOOKUP(9.99999999999999E+307,$O$2:O1034)+1,"")</f>
        <v>840</v>
      </c>
      <c r="P1035" s="30">
        <f>IF(AND($B1035=P$1),LOOKUP(9.99999999999999E+307,$P$2:P1034)+1,"")</f>
        <v>840</v>
      </c>
      <c r="Q1035" s="30">
        <f>IF(AND($B1035=Q$1),LOOKUP(9.99999999999999E+307,$Q$2:Q1034)+1,"")</f>
        <v>840</v>
      </c>
      <c r="R1035" s="30">
        <f>IF(AND($B1035=R$1),LOOKUP(9.99999999999999E+307,$R$2:R1034)+1,"")</f>
        <v>840</v>
      </c>
      <c r="S1035" s="314"/>
      <c r="T1035" s="274"/>
      <c r="U1035" s="274"/>
      <c r="Z1035" s="258" t="str">
        <f t="shared" si="115"/>
        <v/>
      </c>
      <c r="AA1035" s="258" t="str">
        <f t="shared" si="116"/>
        <v/>
      </c>
      <c r="AB1035" s="259">
        <f t="shared" si="110"/>
        <v>0</v>
      </c>
      <c r="AC1035" s="259">
        <f t="shared" si="111"/>
        <v>1807</v>
      </c>
      <c r="AD1035" s="260" t="str">
        <f t="shared" si="112"/>
        <v/>
      </c>
      <c r="AE1035" s="253" t="str">
        <f t="shared" si="113"/>
        <v>-</v>
      </c>
    </row>
    <row r="1036" spans="1:31" ht="20.100000000000001" customHeight="1" x14ac:dyDescent="0.5">
      <c r="A1036" s="30">
        <v>1034</v>
      </c>
      <c r="B1036" s="238"/>
      <c r="C1036" s="261"/>
      <c r="D1036" s="261"/>
      <c r="E1036" s="270"/>
      <c r="F1036" s="270"/>
      <c r="G1036" s="257" t="str">
        <f t="shared" si="114"/>
        <v/>
      </c>
      <c r="H1036" s="30" t="str">
        <f>IF(AND(S1036=H$1),LOOKUP(9.99999999999999E+307,$H$2:H1035)+1,"")</f>
        <v/>
      </c>
      <c r="I1036" s="30">
        <f>IF(AND(B1036=I$1),LOOKUP(9.99999999999999E+307,$I$2:I1035)+1,"")</f>
        <v>841</v>
      </c>
      <c r="J1036" s="30">
        <f>IF(AND(B1036=J$1),LOOKUP(9.99999999999999E+307,$J$2:J1035)+1,"")</f>
        <v>841</v>
      </c>
      <c r="K1036" s="30">
        <f>IF(AND(B1036=K$1),LOOKUP(9.99999999999999E+307,$K$2:K1035)+1,"")</f>
        <v>841</v>
      </c>
      <c r="L1036" s="30">
        <f>IF(AND(B1036=L$1),LOOKUP(9.99999999999999E+307,$L$2:L1035)+1,"")</f>
        <v>841</v>
      </c>
      <c r="M1036" s="30">
        <f>IF(AND(B1036=M$1),LOOKUP(9.99999999999999E+307,$M$2:M1035)+1,"")</f>
        <v>841</v>
      </c>
      <c r="N1036" s="30">
        <f>IF(AND($B1036=N$1),LOOKUP(9.99999999999999E+307,$N$2:N1035)+1,"")</f>
        <v>841</v>
      </c>
      <c r="O1036" s="30">
        <f>IF(AND($B1036=O$1),LOOKUP(9.99999999999999E+307,$O$2:O1035)+1,"")</f>
        <v>841</v>
      </c>
      <c r="P1036" s="30">
        <f>IF(AND($B1036=P$1),LOOKUP(9.99999999999999E+307,$P$2:P1035)+1,"")</f>
        <v>841</v>
      </c>
      <c r="Q1036" s="30">
        <f>IF(AND($B1036=Q$1),LOOKUP(9.99999999999999E+307,$Q$2:Q1035)+1,"")</f>
        <v>841</v>
      </c>
      <c r="R1036" s="30">
        <f>IF(AND($B1036=R$1),LOOKUP(9.99999999999999E+307,$R$2:R1035)+1,"")</f>
        <v>841</v>
      </c>
      <c r="S1036" s="314"/>
      <c r="T1036" s="274"/>
      <c r="U1036" s="274"/>
      <c r="Z1036" s="258" t="str">
        <f t="shared" si="115"/>
        <v/>
      </c>
      <c r="AA1036" s="258" t="str">
        <f t="shared" si="116"/>
        <v/>
      </c>
      <c r="AB1036" s="259">
        <f t="shared" si="110"/>
        <v>0</v>
      </c>
      <c r="AC1036" s="259">
        <f t="shared" si="111"/>
        <v>1807</v>
      </c>
      <c r="AD1036" s="260" t="str">
        <f t="shared" si="112"/>
        <v/>
      </c>
      <c r="AE1036" s="253" t="str">
        <f t="shared" si="113"/>
        <v>-</v>
      </c>
    </row>
    <row r="1037" spans="1:31" ht="20.100000000000001" customHeight="1" x14ac:dyDescent="0.5">
      <c r="A1037" s="30">
        <v>1035</v>
      </c>
      <c r="B1037" s="238"/>
      <c r="C1037" s="261"/>
      <c r="D1037" s="261"/>
      <c r="E1037" s="273"/>
      <c r="F1037" s="273"/>
      <c r="G1037" s="257" t="str">
        <f t="shared" si="114"/>
        <v/>
      </c>
      <c r="H1037" s="30" t="str">
        <f>IF(AND(S1037=H$1),LOOKUP(9.99999999999999E+307,$H$2:H1036)+1,"")</f>
        <v/>
      </c>
      <c r="I1037" s="30">
        <f>IF(AND(B1037=I$1),LOOKUP(9.99999999999999E+307,$I$2:I1036)+1,"")</f>
        <v>842</v>
      </c>
      <c r="J1037" s="30">
        <f>IF(AND(B1037=J$1),LOOKUP(9.99999999999999E+307,$J$2:J1036)+1,"")</f>
        <v>842</v>
      </c>
      <c r="K1037" s="30">
        <f>IF(AND(B1037=K$1),LOOKUP(9.99999999999999E+307,$K$2:K1036)+1,"")</f>
        <v>842</v>
      </c>
      <c r="L1037" s="30">
        <f>IF(AND(B1037=L$1),LOOKUP(9.99999999999999E+307,$L$2:L1036)+1,"")</f>
        <v>842</v>
      </c>
      <c r="M1037" s="30">
        <f>IF(AND(B1037=M$1),LOOKUP(9.99999999999999E+307,$M$2:M1036)+1,"")</f>
        <v>842</v>
      </c>
      <c r="N1037" s="30">
        <f>IF(AND($B1037=N$1),LOOKUP(9.99999999999999E+307,$N$2:N1036)+1,"")</f>
        <v>842</v>
      </c>
      <c r="O1037" s="30">
        <f>IF(AND($B1037=O$1),LOOKUP(9.99999999999999E+307,$O$2:O1036)+1,"")</f>
        <v>842</v>
      </c>
      <c r="P1037" s="30">
        <f>IF(AND($B1037=P$1),LOOKUP(9.99999999999999E+307,$P$2:P1036)+1,"")</f>
        <v>842</v>
      </c>
      <c r="Q1037" s="30">
        <f>IF(AND($B1037=Q$1),LOOKUP(9.99999999999999E+307,$Q$2:Q1036)+1,"")</f>
        <v>842</v>
      </c>
      <c r="R1037" s="30">
        <f>IF(AND($B1037=R$1),LOOKUP(9.99999999999999E+307,$R$2:R1036)+1,"")</f>
        <v>842</v>
      </c>
      <c r="S1037" s="314"/>
      <c r="T1037" s="274"/>
      <c r="U1037" s="274"/>
      <c r="Z1037" s="258" t="str">
        <f t="shared" si="115"/>
        <v/>
      </c>
      <c r="AA1037" s="258" t="str">
        <f t="shared" si="116"/>
        <v/>
      </c>
      <c r="AB1037" s="259">
        <f t="shared" si="110"/>
        <v>0</v>
      </c>
      <c r="AC1037" s="259">
        <f t="shared" si="111"/>
        <v>1807</v>
      </c>
      <c r="AD1037" s="260" t="str">
        <f t="shared" si="112"/>
        <v/>
      </c>
      <c r="AE1037" s="253" t="str">
        <f t="shared" si="113"/>
        <v>-</v>
      </c>
    </row>
    <row r="1038" spans="1:31" ht="20.100000000000001" customHeight="1" x14ac:dyDescent="0.5">
      <c r="A1038" s="30">
        <v>1036</v>
      </c>
      <c r="B1038" s="238"/>
      <c r="C1038" s="261"/>
      <c r="D1038" s="261"/>
      <c r="E1038" s="273"/>
      <c r="F1038" s="273"/>
      <c r="G1038" s="257" t="str">
        <f t="shared" si="114"/>
        <v/>
      </c>
      <c r="H1038" s="30" t="str">
        <f>IF(AND(S1038=H$1),LOOKUP(9.99999999999999E+307,$H$2:H1037)+1,"")</f>
        <v/>
      </c>
      <c r="I1038" s="30">
        <f>IF(AND(B1038=I$1),LOOKUP(9.99999999999999E+307,$I$2:I1037)+1,"")</f>
        <v>843</v>
      </c>
      <c r="J1038" s="30">
        <f>IF(AND(B1038=J$1),LOOKUP(9.99999999999999E+307,$J$2:J1037)+1,"")</f>
        <v>843</v>
      </c>
      <c r="K1038" s="30">
        <f>IF(AND(B1038=K$1),LOOKUP(9.99999999999999E+307,$K$2:K1037)+1,"")</f>
        <v>843</v>
      </c>
      <c r="L1038" s="30">
        <f>IF(AND(B1038=L$1),LOOKUP(9.99999999999999E+307,$L$2:L1037)+1,"")</f>
        <v>843</v>
      </c>
      <c r="M1038" s="30">
        <f>IF(AND(B1038=M$1),LOOKUP(9.99999999999999E+307,$M$2:M1037)+1,"")</f>
        <v>843</v>
      </c>
      <c r="N1038" s="30">
        <f>IF(AND($B1038=N$1),LOOKUP(9.99999999999999E+307,$N$2:N1037)+1,"")</f>
        <v>843</v>
      </c>
      <c r="O1038" s="30">
        <f>IF(AND($B1038=O$1),LOOKUP(9.99999999999999E+307,$O$2:O1037)+1,"")</f>
        <v>843</v>
      </c>
      <c r="P1038" s="30">
        <f>IF(AND($B1038=P$1),LOOKUP(9.99999999999999E+307,$P$2:P1037)+1,"")</f>
        <v>843</v>
      </c>
      <c r="Q1038" s="30">
        <f>IF(AND($B1038=Q$1),LOOKUP(9.99999999999999E+307,$Q$2:Q1037)+1,"")</f>
        <v>843</v>
      </c>
      <c r="R1038" s="30">
        <f>IF(AND($B1038=R$1),LOOKUP(9.99999999999999E+307,$R$2:R1037)+1,"")</f>
        <v>843</v>
      </c>
      <c r="S1038" s="314"/>
      <c r="T1038" s="274"/>
      <c r="U1038" s="274"/>
      <c r="Z1038" s="258" t="str">
        <f t="shared" si="115"/>
        <v/>
      </c>
      <c r="AA1038" s="258" t="str">
        <f t="shared" si="116"/>
        <v/>
      </c>
      <c r="AB1038" s="259">
        <f t="shared" si="110"/>
        <v>0</v>
      </c>
      <c r="AC1038" s="259">
        <f t="shared" si="111"/>
        <v>1807</v>
      </c>
      <c r="AD1038" s="260" t="str">
        <f t="shared" si="112"/>
        <v/>
      </c>
      <c r="AE1038" s="253" t="str">
        <f t="shared" si="113"/>
        <v>-</v>
      </c>
    </row>
    <row r="1039" spans="1:31" ht="20.100000000000001" customHeight="1" x14ac:dyDescent="0.5">
      <c r="A1039" s="30">
        <v>1037</v>
      </c>
      <c r="B1039" s="238"/>
      <c r="C1039" s="261"/>
      <c r="D1039" s="261"/>
      <c r="E1039" s="273"/>
      <c r="F1039" s="273"/>
      <c r="G1039" s="257" t="str">
        <f t="shared" si="114"/>
        <v/>
      </c>
      <c r="H1039" s="30" t="str">
        <f>IF(AND(S1039=H$1),LOOKUP(9.99999999999999E+307,$H$2:H1038)+1,"")</f>
        <v/>
      </c>
      <c r="I1039" s="30">
        <f>IF(AND(B1039=I$1),LOOKUP(9.99999999999999E+307,$I$2:I1038)+1,"")</f>
        <v>844</v>
      </c>
      <c r="J1039" s="30">
        <f>IF(AND(B1039=J$1),LOOKUP(9.99999999999999E+307,$J$2:J1038)+1,"")</f>
        <v>844</v>
      </c>
      <c r="K1039" s="30">
        <f>IF(AND(B1039=K$1),LOOKUP(9.99999999999999E+307,$K$2:K1038)+1,"")</f>
        <v>844</v>
      </c>
      <c r="L1039" s="30">
        <f>IF(AND(B1039=L$1),LOOKUP(9.99999999999999E+307,$L$2:L1038)+1,"")</f>
        <v>844</v>
      </c>
      <c r="M1039" s="30">
        <f>IF(AND(B1039=M$1),LOOKUP(9.99999999999999E+307,$M$2:M1038)+1,"")</f>
        <v>844</v>
      </c>
      <c r="N1039" s="30">
        <f>IF(AND($B1039=N$1),LOOKUP(9.99999999999999E+307,$N$2:N1038)+1,"")</f>
        <v>844</v>
      </c>
      <c r="O1039" s="30">
        <f>IF(AND($B1039=O$1),LOOKUP(9.99999999999999E+307,$O$2:O1038)+1,"")</f>
        <v>844</v>
      </c>
      <c r="P1039" s="30">
        <f>IF(AND($B1039=P$1),LOOKUP(9.99999999999999E+307,$P$2:P1038)+1,"")</f>
        <v>844</v>
      </c>
      <c r="Q1039" s="30">
        <f>IF(AND($B1039=Q$1),LOOKUP(9.99999999999999E+307,$Q$2:Q1038)+1,"")</f>
        <v>844</v>
      </c>
      <c r="R1039" s="30">
        <f>IF(AND($B1039=R$1),LOOKUP(9.99999999999999E+307,$R$2:R1038)+1,"")</f>
        <v>844</v>
      </c>
      <c r="S1039" s="314"/>
      <c r="T1039" s="274"/>
      <c r="U1039" s="274"/>
      <c r="Z1039" s="258" t="str">
        <f t="shared" si="115"/>
        <v/>
      </c>
      <c r="AA1039" s="258" t="str">
        <f t="shared" si="116"/>
        <v/>
      </c>
      <c r="AB1039" s="259">
        <f t="shared" si="110"/>
        <v>0</v>
      </c>
      <c r="AC1039" s="259">
        <f t="shared" si="111"/>
        <v>1807</v>
      </c>
      <c r="AD1039" s="260" t="str">
        <f t="shared" si="112"/>
        <v/>
      </c>
      <c r="AE1039" s="253" t="str">
        <f t="shared" si="113"/>
        <v>-</v>
      </c>
    </row>
    <row r="1040" spans="1:31" ht="20.100000000000001" customHeight="1" x14ac:dyDescent="0.5">
      <c r="A1040" s="30">
        <v>1038</v>
      </c>
      <c r="B1040" s="238"/>
      <c r="C1040" s="261"/>
      <c r="D1040" s="261"/>
      <c r="E1040" s="273"/>
      <c r="F1040" s="273"/>
      <c r="G1040" s="257" t="str">
        <f t="shared" si="114"/>
        <v/>
      </c>
      <c r="H1040" s="30" t="str">
        <f>IF(AND(S1040=H$1),LOOKUP(9.99999999999999E+307,$H$2:H1039)+1,"")</f>
        <v/>
      </c>
      <c r="I1040" s="30">
        <f>IF(AND(B1040=I$1),LOOKUP(9.99999999999999E+307,$I$2:I1039)+1,"")</f>
        <v>845</v>
      </c>
      <c r="J1040" s="30">
        <f>IF(AND(B1040=J$1),LOOKUP(9.99999999999999E+307,$J$2:J1039)+1,"")</f>
        <v>845</v>
      </c>
      <c r="K1040" s="30">
        <f>IF(AND(B1040=K$1),LOOKUP(9.99999999999999E+307,$K$2:K1039)+1,"")</f>
        <v>845</v>
      </c>
      <c r="L1040" s="30">
        <f>IF(AND(B1040=L$1),LOOKUP(9.99999999999999E+307,$L$2:L1039)+1,"")</f>
        <v>845</v>
      </c>
      <c r="M1040" s="30">
        <f>IF(AND(B1040=M$1),LOOKUP(9.99999999999999E+307,$M$2:M1039)+1,"")</f>
        <v>845</v>
      </c>
      <c r="N1040" s="30">
        <f>IF(AND($B1040=N$1),LOOKUP(9.99999999999999E+307,$N$2:N1039)+1,"")</f>
        <v>845</v>
      </c>
      <c r="O1040" s="30">
        <f>IF(AND($B1040=O$1),LOOKUP(9.99999999999999E+307,$O$2:O1039)+1,"")</f>
        <v>845</v>
      </c>
      <c r="P1040" s="30">
        <f>IF(AND($B1040=P$1),LOOKUP(9.99999999999999E+307,$P$2:P1039)+1,"")</f>
        <v>845</v>
      </c>
      <c r="Q1040" s="30">
        <f>IF(AND($B1040=Q$1),LOOKUP(9.99999999999999E+307,$Q$2:Q1039)+1,"")</f>
        <v>845</v>
      </c>
      <c r="R1040" s="30">
        <f>IF(AND($B1040=R$1),LOOKUP(9.99999999999999E+307,$R$2:R1039)+1,"")</f>
        <v>845</v>
      </c>
      <c r="S1040" s="314"/>
      <c r="T1040" s="274"/>
      <c r="U1040" s="274"/>
      <c r="Z1040" s="258" t="str">
        <f t="shared" si="115"/>
        <v/>
      </c>
      <c r="AA1040" s="258" t="str">
        <f t="shared" si="116"/>
        <v/>
      </c>
      <c r="AB1040" s="259">
        <f t="shared" si="110"/>
        <v>0</v>
      </c>
      <c r="AC1040" s="259">
        <f t="shared" si="111"/>
        <v>1807</v>
      </c>
      <c r="AD1040" s="260" t="str">
        <f t="shared" si="112"/>
        <v/>
      </c>
      <c r="AE1040" s="253" t="str">
        <f t="shared" si="113"/>
        <v>-</v>
      </c>
    </row>
    <row r="1041" spans="1:31" ht="20.100000000000001" customHeight="1" x14ac:dyDescent="0.5">
      <c r="A1041" s="30">
        <v>1039</v>
      </c>
      <c r="B1041" s="238"/>
      <c r="C1041" s="261"/>
      <c r="D1041" s="261"/>
      <c r="E1041" s="273"/>
      <c r="F1041" s="273"/>
      <c r="G1041" s="257" t="str">
        <f t="shared" si="114"/>
        <v/>
      </c>
      <c r="H1041" s="30" t="str">
        <f>IF(AND(S1041=H$1),LOOKUP(9.99999999999999E+307,$H$2:H1040)+1,"")</f>
        <v/>
      </c>
      <c r="I1041" s="30">
        <f>IF(AND(B1041=I$1),LOOKUP(9.99999999999999E+307,$I$2:I1040)+1,"")</f>
        <v>846</v>
      </c>
      <c r="J1041" s="30">
        <f>IF(AND(B1041=J$1),LOOKUP(9.99999999999999E+307,$J$2:J1040)+1,"")</f>
        <v>846</v>
      </c>
      <c r="K1041" s="30">
        <f>IF(AND(B1041=K$1),LOOKUP(9.99999999999999E+307,$K$2:K1040)+1,"")</f>
        <v>846</v>
      </c>
      <c r="L1041" s="30">
        <f>IF(AND(B1041=L$1),LOOKUP(9.99999999999999E+307,$L$2:L1040)+1,"")</f>
        <v>846</v>
      </c>
      <c r="M1041" s="30">
        <f>IF(AND(B1041=M$1),LOOKUP(9.99999999999999E+307,$M$2:M1040)+1,"")</f>
        <v>846</v>
      </c>
      <c r="N1041" s="30">
        <f>IF(AND($B1041=N$1),LOOKUP(9.99999999999999E+307,$N$2:N1040)+1,"")</f>
        <v>846</v>
      </c>
      <c r="O1041" s="30">
        <f>IF(AND($B1041=O$1),LOOKUP(9.99999999999999E+307,$O$2:O1040)+1,"")</f>
        <v>846</v>
      </c>
      <c r="P1041" s="30">
        <f>IF(AND($B1041=P$1),LOOKUP(9.99999999999999E+307,$P$2:P1040)+1,"")</f>
        <v>846</v>
      </c>
      <c r="Q1041" s="30">
        <f>IF(AND($B1041=Q$1),LOOKUP(9.99999999999999E+307,$Q$2:Q1040)+1,"")</f>
        <v>846</v>
      </c>
      <c r="R1041" s="30">
        <f>IF(AND($B1041=R$1),LOOKUP(9.99999999999999E+307,$R$2:R1040)+1,"")</f>
        <v>846</v>
      </c>
      <c r="S1041" s="314"/>
      <c r="T1041" s="274"/>
      <c r="U1041" s="274"/>
      <c r="Z1041" s="258" t="str">
        <f t="shared" si="115"/>
        <v/>
      </c>
      <c r="AA1041" s="258" t="str">
        <f t="shared" si="116"/>
        <v/>
      </c>
      <c r="AB1041" s="259">
        <f t="shared" si="110"/>
        <v>0</v>
      </c>
      <c r="AC1041" s="259">
        <f t="shared" si="111"/>
        <v>1807</v>
      </c>
      <c r="AD1041" s="260" t="str">
        <f t="shared" si="112"/>
        <v/>
      </c>
      <c r="AE1041" s="253" t="str">
        <f t="shared" si="113"/>
        <v>-</v>
      </c>
    </row>
    <row r="1042" spans="1:31" ht="20.100000000000001" customHeight="1" x14ac:dyDescent="0.5">
      <c r="A1042" s="30">
        <v>1040</v>
      </c>
      <c r="B1042" s="238"/>
      <c r="C1042" s="261"/>
      <c r="D1042" s="261"/>
      <c r="E1042" s="270"/>
      <c r="F1042" s="270"/>
      <c r="G1042" s="257" t="str">
        <f t="shared" si="114"/>
        <v/>
      </c>
      <c r="H1042" s="30" t="str">
        <f>IF(AND(S1042=H$1),LOOKUP(9.99999999999999E+307,$H$2:H1041)+1,"")</f>
        <v/>
      </c>
      <c r="I1042" s="30">
        <f>IF(AND(B1042=I$1),LOOKUP(9.99999999999999E+307,$I$2:I1041)+1,"")</f>
        <v>847</v>
      </c>
      <c r="J1042" s="30">
        <f>IF(AND(B1042=J$1),LOOKUP(9.99999999999999E+307,$J$2:J1041)+1,"")</f>
        <v>847</v>
      </c>
      <c r="K1042" s="30">
        <f>IF(AND(B1042=K$1),LOOKUP(9.99999999999999E+307,$K$2:K1041)+1,"")</f>
        <v>847</v>
      </c>
      <c r="L1042" s="30">
        <f>IF(AND(B1042=L$1),LOOKUP(9.99999999999999E+307,$L$2:L1041)+1,"")</f>
        <v>847</v>
      </c>
      <c r="M1042" s="30">
        <f>IF(AND(B1042=M$1),LOOKUP(9.99999999999999E+307,$M$2:M1041)+1,"")</f>
        <v>847</v>
      </c>
      <c r="N1042" s="30">
        <f>IF(AND($B1042=N$1),LOOKUP(9.99999999999999E+307,$N$2:N1041)+1,"")</f>
        <v>847</v>
      </c>
      <c r="O1042" s="30">
        <f>IF(AND($B1042=O$1),LOOKUP(9.99999999999999E+307,$O$2:O1041)+1,"")</f>
        <v>847</v>
      </c>
      <c r="P1042" s="30">
        <f>IF(AND($B1042=P$1),LOOKUP(9.99999999999999E+307,$P$2:P1041)+1,"")</f>
        <v>847</v>
      </c>
      <c r="Q1042" s="30">
        <f>IF(AND($B1042=Q$1),LOOKUP(9.99999999999999E+307,$Q$2:Q1041)+1,"")</f>
        <v>847</v>
      </c>
      <c r="R1042" s="30">
        <f>IF(AND($B1042=R$1),LOOKUP(9.99999999999999E+307,$R$2:R1041)+1,"")</f>
        <v>847</v>
      </c>
      <c r="S1042" s="314"/>
      <c r="T1042" s="274"/>
      <c r="U1042" s="274"/>
      <c r="Z1042" s="258" t="str">
        <f t="shared" si="115"/>
        <v/>
      </c>
      <c r="AA1042" s="258" t="str">
        <f t="shared" si="116"/>
        <v/>
      </c>
      <c r="AB1042" s="259">
        <f t="shared" si="110"/>
        <v>0</v>
      </c>
      <c r="AC1042" s="259">
        <f t="shared" si="111"/>
        <v>1807</v>
      </c>
      <c r="AD1042" s="260" t="str">
        <f t="shared" si="112"/>
        <v/>
      </c>
      <c r="AE1042" s="253" t="str">
        <f t="shared" si="113"/>
        <v>-</v>
      </c>
    </row>
    <row r="1043" spans="1:31" ht="20.100000000000001" customHeight="1" x14ac:dyDescent="0.5">
      <c r="A1043" s="30">
        <v>1041</v>
      </c>
      <c r="B1043" s="238"/>
      <c r="C1043" s="261"/>
      <c r="D1043" s="261"/>
      <c r="E1043" s="273"/>
      <c r="F1043" s="273"/>
      <c r="G1043" s="257" t="str">
        <f t="shared" si="114"/>
        <v/>
      </c>
      <c r="H1043" s="30" t="str">
        <f>IF(AND(S1043=H$1),LOOKUP(9.99999999999999E+307,$H$2:H1042)+1,"")</f>
        <v/>
      </c>
      <c r="I1043" s="30">
        <f>IF(AND(B1043=I$1),LOOKUP(9.99999999999999E+307,$I$2:I1042)+1,"")</f>
        <v>848</v>
      </c>
      <c r="J1043" s="30">
        <f>IF(AND(B1043=J$1),LOOKUP(9.99999999999999E+307,$J$2:J1042)+1,"")</f>
        <v>848</v>
      </c>
      <c r="K1043" s="30">
        <f>IF(AND(B1043=K$1),LOOKUP(9.99999999999999E+307,$K$2:K1042)+1,"")</f>
        <v>848</v>
      </c>
      <c r="L1043" s="30">
        <f>IF(AND(B1043=L$1),LOOKUP(9.99999999999999E+307,$L$2:L1042)+1,"")</f>
        <v>848</v>
      </c>
      <c r="M1043" s="30">
        <f>IF(AND(B1043=M$1),LOOKUP(9.99999999999999E+307,$M$2:M1042)+1,"")</f>
        <v>848</v>
      </c>
      <c r="N1043" s="30">
        <f>IF(AND($B1043=N$1),LOOKUP(9.99999999999999E+307,$N$2:N1042)+1,"")</f>
        <v>848</v>
      </c>
      <c r="O1043" s="30">
        <f>IF(AND($B1043=O$1),LOOKUP(9.99999999999999E+307,$O$2:O1042)+1,"")</f>
        <v>848</v>
      </c>
      <c r="P1043" s="30">
        <f>IF(AND($B1043=P$1),LOOKUP(9.99999999999999E+307,$P$2:P1042)+1,"")</f>
        <v>848</v>
      </c>
      <c r="Q1043" s="30">
        <f>IF(AND($B1043=Q$1),LOOKUP(9.99999999999999E+307,$Q$2:Q1042)+1,"")</f>
        <v>848</v>
      </c>
      <c r="R1043" s="30">
        <f>IF(AND($B1043=R$1),LOOKUP(9.99999999999999E+307,$R$2:R1042)+1,"")</f>
        <v>848</v>
      </c>
      <c r="S1043" s="314"/>
      <c r="T1043" s="274"/>
      <c r="U1043" s="274"/>
      <c r="Z1043" s="258" t="str">
        <f t="shared" si="115"/>
        <v/>
      </c>
      <c r="AA1043" s="258" t="str">
        <f t="shared" si="116"/>
        <v/>
      </c>
      <c r="AB1043" s="259">
        <f t="shared" si="110"/>
        <v>0</v>
      </c>
      <c r="AC1043" s="259">
        <f t="shared" si="111"/>
        <v>1807</v>
      </c>
      <c r="AD1043" s="260" t="str">
        <f t="shared" si="112"/>
        <v/>
      </c>
      <c r="AE1043" s="253" t="str">
        <f t="shared" si="113"/>
        <v>-</v>
      </c>
    </row>
    <row r="1044" spans="1:31" ht="20.100000000000001" customHeight="1" x14ac:dyDescent="0.5">
      <c r="A1044" s="30">
        <v>1042</v>
      </c>
      <c r="B1044" s="238"/>
      <c r="C1044" s="261"/>
      <c r="D1044" s="261"/>
      <c r="E1044" s="273"/>
      <c r="F1044" s="273"/>
      <c r="G1044" s="257" t="str">
        <f t="shared" si="114"/>
        <v/>
      </c>
      <c r="H1044" s="30" t="str">
        <f>IF(AND(S1044=H$1),LOOKUP(9.99999999999999E+307,$H$2:H1043)+1,"")</f>
        <v/>
      </c>
      <c r="I1044" s="30">
        <f>IF(AND(B1044=I$1),LOOKUP(9.99999999999999E+307,$I$2:I1043)+1,"")</f>
        <v>849</v>
      </c>
      <c r="J1044" s="30">
        <f>IF(AND(B1044=J$1),LOOKUP(9.99999999999999E+307,$J$2:J1043)+1,"")</f>
        <v>849</v>
      </c>
      <c r="K1044" s="30">
        <f>IF(AND(B1044=K$1),LOOKUP(9.99999999999999E+307,$K$2:K1043)+1,"")</f>
        <v>849</v>
      </c>
      <c r="L1044" s="30">
        <f>IF(AND(B1044=L$1),LOOKUP(9.99999999999999E+307,$L$2:L1043)+1,"")</f>
        <v>849</v>
      </c>
      <c r="M1044" s="30">
        <f>IF(AND(B1044=M$1),LOOKUP(9.99999999999999E+307,$M$2:M1043)+1,"")</f>
        <v>849</v>
      </c>
      <c r="N1044" s="30">
        <f>IF(AND($B1044=N$1),LOOKUP(9.99999999999999E+307,$N$2:N1043)+1,"")</f>
        <v>849</v>
      </c>
      <c r="O1044" s="30">
        <f>IF(AND($B1044=O$1),LOOKUP(9.99999999999999E+307,$O$2:O1043)+1,"")</f>
        <v>849</v>
      </c>
      <c r="P1044" s="30">
        <f>IF(AND($B1044=P$1),LOOKUP(9.99999999999999E+307,$P$2:P1043)+1,"")</f>
        <v>849</v>
      </c>
      <c r="Q1044" s="30">
        <f>IF(AND($B1044=Q$1),LOOKUP(9.99999999999999E+307,$Q$2:Q1043)+1,"")</f>
        <v>849</v>
      </c>
      <c r="R1044" s="30">
        <f>IF(AND($B1044=R$1),LOOKUP(9.99999999999999E+307,$R$2:R1043)+1,"")</f>
        <v>849</v>
      </c>
      <c r="S1044" s="314"/>
      <c r="T1044" s="274"/>
      <c r="U1044" s="274"/>
      <c r="Z1044" s="258" t="str">
        <f t="shared" si="115"/>
        <v/>
      </c>
      <c r="AA1044" s="258" t="str">
        <f t="shared" si="116"/>
        <v/>
      </c>
      <c r="AB1044" s="259">
        <f t="shared" si="110"/>
        <v>0</v>
      </c>
      <c r="AC1044" s="259">
        <f t="shared" si="111"/>
        <v>1807</v>
      </c>
      <c r="AD1044" s="260" t="str">
        <f t="shared" si="112"/>
        <v/>
      </c>
      <c r="AE1044" s="253" t="str">
        <f t="shared" si="113"/>
        <v>-</v>
      </c>
    </row>
    <row r="1045" spans="1:31" ht="20.100000000000001" customHeight="1" x14ac:dyDescent="0.5">
      <c r="A1045" s="30">
        <v>1043</v>
      </c>
      <c r="B1045" s="238"/>
      <c r="C1045" s="261"/>
      <c r="D1045" s="261"/>
      <c r="E1045" s="273"/>
      <c r="F1045" s="273"/>
      <c r="G1045" s="257" t="str">
        <f t="shared" si="114"/>
        <v/>
      </c>
      <c r="H1045" s="30" t="str">
        <f>IF(AND(S1045=H$1),LOOKUP(9.99999999999999E+307,$H$2:H1044)+1,"")</f>
        <v/>
      </c>
      <c r="I1045" s="30">
        <f>IF(AND(B1045=I$1),LOOKUP(9.99999999999999E+307,$I$2:I1044)+1,"")</f>
        <v>850</v>
      </c>
      <c r="J1045" s="30">
        <f>IF(AND(B1045=J$1),LOOKUP(9.99999999999999E+307,$J$2:J1044)+1,"")</f>
        <v>850</v>
      </c>
      <c r="K1045" s="30">
        <f>IF(AND(B1045=K$1),LOOKUP(9.99999999999999E+307,$K$2:K1044)+1,"")</f>
        <v>850</v>
      </c>
      <c r="L1045" s="30">
        <f>IF(AND(B1045=L$1),LOOKUP(9.99999999999999E+307,$L$2:L1044)+1,"")</f>
        <v>850</v>
      </c>
      <c r="M1045" s="30">
        <f>IF(AND(B1045=M$1),LOOKUP(9.99999999999999E+307,$M$2:M1044)+1,"")</f>
        <v>850</v>
      </c>
      <c r="N1045" s="30">
        <f>IF(AND($B1045=N$1),LOOKUP(9.99999999999999E+307,$N$2:N1044)+1,"")</f>
        <v>850</v>
      </c>
      <c r="O1045" s="30">
        <f>IF(AND($B1045=O$1),LOOKUP(9.99999999999999E+307,$O$2:O1044)+1,"")</f>
        <v>850</v>
      </c>
      <c r="P1045" s="30">
        <f>IF(AND($B1045=P$1),LOOKUP(9.99999999999999E+307,$P$2:P1044)+1,"")</f>
        <v>850</v>
      </c>
      <c r="Q1045" s="30">
        <f>IF(AND($B1045=Q$1),LOOKUP(9.99999999999999E+307,$Q$2:Q1044)+1,"")</f>
        <v>850</v>
      </c>
      <c r="R1045" s="30">
        <f>IF(AND($B1045=R$1),LOOKUP(9.99999999999999E+307,$R$2:R1044)+1,"")</f>
        <v>850</v>
      </c>
      <c r="S1045" s="314"/>
      <c r="T1045" s="274"/>
      <c r="U1045" s="274"/>
      <c r="Z1045" s="258" t="str">
        <f t="shared" si="115"/>
        <v/>
      </c>
      <c r="AA1045" s="258" t="str">
        <f t="shared" si="116"/>
        <v/>
      </c>
      <c r="AB1045" s="259">
        <f t="shared" si="110"/>
        <v>0</v>
      </c>
      <c r="AC1045" s="259">
        <f t="shared" si="111"/>
        <v>1807</v>
      </c>
      <c r="AD1045" s="260" t="str">
        <f t="shared" si="112"/>
        <v/>
      </c>
      <c r="AE1045" s="253" t="str">
        <f t="shared" si="113"/>
        <v>-</v>
      </c>
    </row>
    <row r="1046" spans="1:31" ht="20.100000000000001" customHeight="1" x14ac:dyDescent="0.5">
      <c r="A1046" s="30">
        <v>1044</v>
      </c>
      <c r="B1046" s="238"/>
      <c r="C1046" s="261"/>
      <c r="D1046" s="261"/>
      <c r="E1046" s="273"/>
      <c r="F1046" s="273"/>
      <c r="G1046" s="257" t="str">
        <f t="shared" si="114"/>
        <v/>
      </c>
      <c r="H1046" s="30" t="str">
        <f>IF(AND(S1046=H$1),LOOKUP(9.99999999999999E+307,$H$2:H1045)+1,"")</f>
        <v/>
      </c>
      <c r="I1046" s="30">
        <f>IF(AND(B1046=I$1),LOOKUP(9.99999999999999E+307,$I$2:I1045)+1,"")</f>
        <v>851</v>
      </c>
      <c r="J1046" s="30">
        <f>IF(AND(B1046=J$1),LOOKUP(9.99999999999999E+307,$J$2:J1045)+1,"")</f>
        <v>851</v>
      </c>
      <c r="K1046" s="30">
        <f>IF(AND(B1046=K$1),LOOKUP(9.99999999999999E+307,$K$2:K1045)+1,"")</f>
        <v>851</v>
      </c>
      <c r="L1046" s="30">
        <f>IF(AND(B1046=L$1),LOOKUP(9.99999999999999E+307,$L$2:L1045)+1,"")</f>
        <v>851</v>
      </c>
      <c r="M1046" s="30">
        <f>IF(AND(B1046=M$1),LOOKUP(9.99999999999999E+307,$M$2:M1045)+1,"")</f>
        <v>851</v>
      </c>
      <c r="N1046" s="30">
        <f>IF(AND($B1046=N$1),LOOKUP(9.99999999999999E+307,$N$2:N1045)+1,"")</f>
        <v>851</v>
      </c>
      <c r="O1046" s="30">
        <f>IF(AND($B1046=O$1),LOOKUP(9.99999999999999E+307,$O$2:O1045)+1,"")</f>
        <v>851</v>
      </c>
      <c r="P1046" s="30">
        <f>IF(AND($B1046=P$1),LOOKUP(9.99999999999999E+307,$P$2:P1045)+1,"")</f>
        <v>851</v>
      </c>
      <c r="Q1046" s="30">
        <f>IF(AND($B1046=Q$1),LOOKUP(9.99999999999999E+307,$Q$2:Q1045)+1,"")</f>
        <v>851</v>
      </c>
      <c r="R1046" s="30">
        <f>IF(AND($B1046=R$1),LOOKUP(9.99999999999999E+307,$R$2:R1045)+1,"")</f>
        <v>851</v>
      </c>
      <c r="S1046" s="314"/>
      <c r="T1046" s="274"/>
      <c r="U1046" s="274"/>
      <c r="Z1046" s="258" t="str">
        <f t="shared" si="115"/>
        <v/>
      </c>
      <c r="AA1046" s="258" t="str">
        <f t="shared" si="116"/>
        <v/>
      </c>
      <c r="AB1046" s="259">
        <f t="shared" si="110"/>
        <v>0</v>
      </c>
      <c r="AC1046" s="259">
        <f t="shared" si="111"/>
        <v>1807</v>
      </c>
      <c r="AD1046" s="260" t="str">
        <f t="shared" si="112"/>
        <v/>
      </c>
      <c r="AE1046" s="253" t="str">
        <f t="shared" si="113"/>
        <v>-</v>
      </c>
    </row>
    <row r="1047" spans="1:31" ht="20.100000000000001" customHeight="1" x14ac:dyDescent="0.5">
      <c r="A1047" s="30">
        <v>1045</v>
      </c>
      <c r="B1047" s="238"/>
      <c r="C1047" s="261"/>
      <c r="D1047" s="261"/>
      <c r="E1047" s="273"/>
      <c r="F1047" s="273"/>
      <c r="G1047" s="257" t="str">
        <f t="shared" si="114"/>
        <v/>
      </c>
      <c r="H1047" s="30" t="str">
        <f>IF(AND(S1047=H$1),LOOKUP(9.99999999999999E+307,$H$2:H1046)+1,"")</f>
        <v/>
      </c>
      <c r="I1047" s="30">
        <f>IF(AND(B1047=I$1),LOOKUP(9.99999999999999E+307,$I$2:I1046)+1,"")</f>
        <v>852</v>
      </c>
      <c r="J1047" s="30">
        <f>IF(AND(B1047=J$1),LOOKUP(9.99999999999999E+307,$J$2:J1046)+1,"")</f>
        <v>852</v>
      </c>
      <c r="K1047" s="30">
        <f>IF(AND(B1047=K$1),LOOKUP(9.99999999999999E+307,$K$2:K1046)+1,"")</f>
        <v>852</v>
      </c>
      <c r="L1047" s="30">
        <f>IF(AND(B1047=L$1),LOOKUP(9.99999999999999E+307,$L$2:L1046)+1,"")</f>
        <v>852</v>
      </c>
      <c r="M1047" s="30">
        <f>IF(AND(B1047=M$1),LOOKUP(9.99999999999999E+307,$M$2:M1046)+1,"")</f>
        <v>852</v>
      </c>
      <c r="N1047" s="30">
        <f>IF(AND($B1047=N$1),LOOKUP(9.99999999999999E+307,$N$2:N1046)+1,"")</f>
        <v>852</v>
      </c>
      <c r="O1047" s="30">
        <f>IF(AND($B1047=O$1),LOOKUP(9.99999999999999E+307,$O$2:O1046)+1,"")</f>
        <v>852</v>
      </c>
      <c r="P1047" s="30">
        <f>IF(AND($B1047=P$1),LOOKUP(9.99999999999999E+307,$P$2:P1046)+1,"")</f>
        <v>852</v>
      </c>
      <c r="Q1047" s="30">
        <f>IF(AND($B1047=Q$1),LOOKUP(9.99999999999999E+307,$Q$2:Q1046)+1,"")</f>
        <v>852</v>
      </c>
      <c r="R1047" s="30">
        <f>IF(AND($B1047=R$1),LOOKUP(9.99999999999999E+307,$R$2:R1046)+1,"")</f>
        <v>852</v>
      </c>
      <c r="S1047" s="314"/>
      <c r="T1047" s="274"/>
      <c r="U1047" s="274"/>
      <c r="Z1047" s="258" t="str">
        <f t="shared" si="115"/>
        <v/>
      </c>
      <c r="AA1047" s="258" t="str">
        <f t="shared" si="116"/>
        <v/>
      </c>
      <c r="AB1047" s="259">
        <f t="shared" si="110"/>
        <v>0</v>
      </c>
      <c r="AC1047" s="259">
        <f t="shared" si="111"/>
        <v>1807</v>
      </c>
      <c r="AD1047" s="260" t="str">
        <f t="shared" si="112"/>
        <v/>
      </c>
      <c r="AE1047" s="253" t="str">
        <f t="shared" si="113"/>
        <v>-</v>
      </c>
    </row>
    <row r="1048" spans="1:31" ht="20.100000000000001" customHeight="1" x14ac:dyDescent="0.5">
      <c r="A1048" s="30">
        <v>1046</v>
      </c>
      <c r="B1048" s="238"/>
      <c r="C1048" s="261"/>
      <c r="D1048" s="261"/>
      <c r="E1048" s="270"/>
      <c r="F1048" s="270"/>
      <c r="G1048" s="257" t="str">
        <f t="shared" si="114"/>
        <v/>
      </c>
      <c r="H1048" s="30" t="str">
        <f>IF(AND(S1048=H$1),LOOKUP(9.99999999999999E+307,$H$2:H1047)+1,"")</f>
        <v/>
      </c>
      <c r="I1048" s="30">
        <f>IF(AND(B1048=I$1),LOOKUP(9.99999999999999E+307,$I$2:I1047)+1,"")</f>
        <v>853</v>
      </c>
      <c r="J1048" s="30">
        <f>IF(AND(B1048=J$1),LOOKUP(9.99999999999999E+307,$J$2:J1047)+1,"")</f>
        <v>853</v>
      </c>
      <c r="K1048" s="30">
        <f>IF(AND(B1048=K$1),LOOKUP(9.99999999999999E+307,$K$2:K1047)+1,"")</f>
        <v>853</v>
      </c>
      <c r="L1048" s="30">
        <f>IF(AND(B1048=L$1),LOOKUP(9.99999999999999E+307,$L$2:L1047)+1,"")</f>
        <v>853</v>
      </c>
      <c r="M1048" s="30">
        <f>IF(AND(B1048=M$1),LOOKUP(9.99999999999999E+307,$M$2:M1047)+1,"")</f>
        <v>853</v>
      </c>
      <c r="N1048" s="30">
        <f>IF(AND($B1048=N$1),LOOKUP(9.99999999999999E+307,$N$2:N1047)+1,"")</f>
        <v>853</v>
      </c>
      <c r="O1048" s="30">
        <f>IF(AND($B1048=O$1),LOOKUP(9.99999999999999E+307,$O$2:O1047)+1,"")</f>
        <v>853</v>
      </c>
      <c r="P1048" s="30">
        <f>IF(AND($B1048=P$1),LOOKUP(9.99999999999999E+307,$P$2:P1047)+1,"")</f>
        <v>853</v>
      </c>
      <c r="Q1048" s="30">
        <f>IF(AND($B1048=Q$1),LOOKUP(9.99999999999999E+307,$Q$2:Q1047)+1,"")</f>
        <v>853</v>
      </c>
      <c r="R1048" s="30">
        <f>IF(AND($B1048=R$1),LOOKUP(9.99999999999999E+307,$R$2:R1047)+1,"")</f>
        <v>853</v>
      </c>
      <c r="S1048" s="314"/>
      <c r="T1048" s="274"/>
      <c r="U1048" s="274"/>
      <c r="Z1048" s="258" t="str">
        <f t="shared" si="115"/>
        <v/>
      </c>
      <c r="AA1048" s="258" t="str">
        <f t="shared" si="116"/>
        <v/>
      </c>
      <c r="AB1048" s="259">
        <f t="shared" si="110"/>
        <v>0</v>
      </c>
      <c r="AC1048" s="259">
        <f t="shared" si="111"/>
        <v>1807</v>
      </c>
      <c r="AD1048" s="260" t="str">
        <f t="shared" si="112"/>
        <v/>
      </c>
      <c r="AE1048" s="253" t="str">
        <f t="shared" si="113"/>
        <v>-</v>
      </c>
    </row>
    <row r="1049" spans="1:31" ht="20.100000000000001" customHeight="1" x14ac:dyDescent="0.5">
      <c r="A1049" s="30">
        <v>1047</v>
      </c>
      <c r="B1049" s="238"/>
      <c r="C1049" s="261"/>
      <c r="D1049" s="261"/>
      <c r="E1049" s="273"/>
      <c r="F1049" s="273"/>
      <c r="G1049" s="257" t="str">
        <f t="shared" si="114"/>
        <v/>
      </c>
      <c r="H1049" s="30" t="str">
        <f>IF(AND(S1049=H$1),LOOKUP(9.99999999999999E+307,$H$2:H1048)+1,"")</f>
        <v/>
      </c>
      <c r="I1049" s="30">
        <f>IF(AND(B1049=I$1),LOOKUP(9.99999999999999E+307,$I$2:I1048)+1,"")</f>
        <v>854</v>
      </c>
      <c r="J1049" s="30">
        <f>IF(AND(B1049=J$1),LOOKUP(9.99999999999999E+307,$J$2:J1048)+1,"")</f>
        <v>854</v>
      </c>
      <c r="K1049" s="30">
        <f>IF(AND(B1049=K$1),LOOKUP(9.99999999999999E+307,$K$2:K1048)+1,"")</f>
        <v>854</v>
      </c>
      <c r="L1049" s="30">
        <f>IF(AND(B1049=L$1),LOOKUP(9.99999999999999E+307,$L$2:L1048)+1,"")</f>
        <v>854</v>
      </c>
      <c r="M1049" s="30">
        <f>IF(AND(B1049=M$1),LOOKUP(9.99999999999999E+307,$M$2:M1048)+1,"")</f>
        <v>854</v>
      </c>
      <c r="N1049" s="30">
        <f>IF(AND($B1049=N$1),LOOKUP(9.99999999999999E+307,$N$2:N1048)+1,"")</f>
        <v>854</v>
      </c>
      <c r="O1049" s="30">
        <f>IF(AND($B1049=O$1),LOOKUP(9.99999999999999E+307,$O$2:O1048)+1,"")</f>
        <v>854</v>
      </c>
      <c r="P1049" s="30">
        <f>IF(AND($B1049=P$1),LOOKUP(9.99999999999999E+307,$P$2:P1048)+1,"")</f>
        <v>854</v>
      </c>
      <c r="Q1049" s="30">
        <f>IF(AND($B1049=Q$1),LOOKUP(9.99999999999999E+307,$Q$2:Q1048)+1,"")</f>
        <v>854</v>
      </c>
      <c r="R1049" s="30">
        <f>IF(AND($B1049=R$1),LOOKUP(9.99999999999999E+307,$R$2:R1048)+1,"")</f>
        <v>854</v>
      </c>
      <c r="S1049" s="314"/>
      <c r="T1049" s="274"/>
      <c r="U1049" s="274"/>
      <c r="Z1049" s="258" t="str">
        <f t="shared" si="115"/>
        <v/>
      </c>
      <c r="AA1049" s="258" t="str">
        <f t="shared" si="116"/>
        <v/>
      </c>
      <c r="AB1049" s="259">
        <f t="shared" si="110"/>
        <v>0</v>
      </c>
      <c r="AC1049" s="259">
        <f t="shared" si="111"/>
        <v>1807</v>
      </c>
      <c r="AD1049" s="260" t="str">
        <f t="shared" si="112"/>
        <v/>
      </c>
      <c r="AE1049" s="253" t="str">
        <f t="shared" si="113"/>
        <v>-</v>
      </c>
    </row>
    <row r="1050" spans="1:31" ht="20.100000000000001" customHeight="1" x14ac:dyDescent="0.5">
      <c r="A1050" s="30">
        <v>1048</v>
      </c>
      <c r="B1050" s="238"/>
      <c r="C1050" s="261"/>
      <c r="D1050" s="261"/>
      <c r="E1050" s="273"/>
      <c r="F1050" s="273"/>
      <c r="G1050" s="257" t="str">
        <f t="shared" si="114"/>
        <v/>
      </c>
      <c r="H1050" s="30" t="str">
        <f>IF(AND(S1050=H$1),LOOKUP(9.99999999999999E+307,$H$2:H1049)+1,"")</f>
        <v/>
      </c>
      <c r="I1050" s="30">
        <f>IF(AND(B1050=I$1),LOOKUP(9.99999999999999E+307,$I$2:I1049)+1,"")</f>
        <v>855</v>
      </c>
      <c r="J1050" s="30">
        <f>IF(AND(B1050=J$1),LOOKUP(9.99999999999999E+307,$J$2:J1049)+1,"")</f>
        <v>855</v>
      </c>
      <c r="K1050" s="30">
        <f>IF(AND(B1050=K$1),LOOKUP(9.99999999999999E+307,$K$2:K1049)+1,"")</f>
        <v>855</v>
      </c>
      <c r="L1050" s="30">
        <f>IF(AND(B1050=L$1),LOOKUP(9.99999999999999E+307,$L$2:L1049)+1,"")</f>
        <v>855</v>
      </c>
      <c r="M1050" s="30">
        <f>IF(AND(B1050=M$1),LOOKUP(9.99999999999999E+307,$M$2:M1049)+1,"")</f>
        <v>855</v>
      </c>
      <c r="N1050" s="30">
        <f>IF(AND($B1050=N$1),LOOKUP(9.99999999999999E+307,$N$2:N1049)+1,"")</f>
        <v>855</v>
      </c>
      <c r="O1050" s="30">
        <f>IF(AND($B1050=O$1),LOOKUP(9.99999999999999E+307,$O$2:O1049)+1,"")</f>
        <v>855</v>
      </c>
      <c r="P1050" s="30">
        <f>IF(AND($B1050=P$1),LOOKUP(9.99999999999999E+307,$P$2:P1049)+1,"")</f>
        <v>855</v>
      </c>
      <c r="Q1050" s="30">
        <f>IF(AND($B1050=Q$1),LOOKUP(9.99999999999999E+307,$Q$2:Q1049)+1,"")</f>
        <v>855</v>
      </c>
      <c r="R1050" s="30">
        <f>IF(AND($B1050=R$1),LOOKUP(9.99999999999999E+307,$R$2:R1049)+1,"")</f>
        <v>855</v>
      </c>
      <c r="S1050" s="314"/>
      <c r="T1050" s="274"/>
      <c r="U1050" s="274"/>
      <c r="Z1050" s="258" t="str">
        <f t="shared" si="115"/>
        <v/>
      </c>
      <c r="AA1050" s="258" t="str">
        <f t="shared" si="116"/>
        <v/>
      </c>
      <c r="AB1050" s="259">
        <f t="shared" si="110"/>
        <v>0</v>
      </c>
      <c r="AC1050" s="259">
        <f t="shared" si="111"/>
        <v>1807</v>
      </c>
      <c r="AD1050" s="260" t="str">
        <f t="shared" si="112"/>
        <v/>
      </c>
      <c r="AE1050" s="253" t="str">
        <f t="shared" si="113"/>
        <v>-</v>
      </c>
    </row>
    <row r="1051" spans="1:31" ht="20.100000000000001" customHeight="1" x14ac:dyDescent="0.5">
      <c r="A1051" s="30">
        <v>1049</v>
      </c>
      <c r="B1051" s="238"/>
      <c r="C1051" s="261"/>
      <c r="D1051" s="261"/>
      <c r="E1051" s="270"/>
      <c r="F1051" s="270"/>
      <c r="G1051" s="257" t="str">
        <f t="shared" si="114"/>
        <v/>
      </c>
      <c r="H1051" s="30" t="str">
        <f>IF(AND(S1051=H$1),LOOKUP(9.99999999999999E+307,$H$2:H1050)+1,"")</f>
        <v/>
      </c>
      <c r="I1051" s="30">
        <f>IF(AND(B1051=I$1),LOOKUP(9.99999999999999E+307,$I$2:I1050)+1,"")</f>
        <v>856</v>
      </c>
      <c r="J1051" s="30">
        <f>IF(AND(B1051=J$1),LOOKUP(9.99999999999999E+307,$J$2:J1050)+1,"")</f>
        <v>856</v>
      </c>
      <c r="K1051" s="30">
        <f>IF(AND(B1051=K$1),LOOKUP(9.99999999999999E+307,$K$2:K1050)+1,"")</f>
        <v>856</v>
      </c>
      <c r="L1051" s="30">
        <f>IF(AND(B1051=L$1),LOOKUP(9.99999999999999E+307,$L$2:L1050)+1,"")</f>
        <v>856</v>
      </c>
      <c r="M1051" s="30">
        <f>IF(AND(B1051=M$1),LOOKUP(9.99999999999999E+307,$M$2:M1050)+1,"")</f>
        <v>856</v>
      </c>
      <c r="N1051" s="30">
        <f>IF(AND($B1051=N$1),LOOKUP(9.99999999999999E+307,$N$2:N1050)+1,"")</f>
        <v>856</v>
      </c>
      <c r="O1051" s="30">
        <f>IF(AND($B1051=O$1),LOOKUP(9.99999999999999E+307,$O$2:O1050)+1,"")</f>
        <v>856</v>
      </c>
      <c r="P1051" s="30">
        <f>IF(AND($B1051=P$1),LOOKUP(9.99999999999999E+307,$P$2:P1050)+1,"")</f>
        <v>856</v>
      </c>
      <c r="Q1051" s="30">
        <f>IF(AND($B1051=Q$1),LOOKUP(9.99999999999999E+307,$Q$2:Q1050)+1,"")</f>
        <v>856</v>
      </c>
      <c r="R1051" s="30">
        <f>IF(AND($B1051=R$1),LOOKUP(9.99999999999999E+307,$R$2:R1050)+1,"")</f>
        <v>856</v>
      </c>
      <c r="S1051" s="314"/>
      <c r="T1051" s="274"/>
      <c r="U1051" s="274"/>
      <c r="Z1051" s="258" t="str">
        <f t="shared" si="115"/>
        <v/>
      </c>
      <c r="AA1051" s="258" t="str">
        <f t="shared" si="116"/>
        <v/>
      </c>
      <c r="AB1051" s="259">
        <f t="shared" si="110"/>
        <v>0</v>
      </c>
      <c r="AC1051" s="259">
        <f t="shared" si="111"/>
        <v>1807</v>
      </c>
      <c r="AD1051" s="260" t="str">
        <f t="shared" si="112"/>
        <v/>
      </c>
      <c r="AE1051" s="253" t="str">
        <f t="shared" si="113"/>
        <v>-</v>
      </c>
    </row>
    <row r="1052" spans="1:31" ht="20.100000000000001" customHeight="1" x14ac:dyDescent="0.5">
      <c r="A1052" s="30">
        <v>1050</v>
      </c>
      <c r="B1052" s="238"/>
      <c r="C1052" s="261"/>
      <c r="D1052" s="261"/>
      <c r="E1052" s="273"/>
      <c r="F1052" s="273"/>
      <c r="G1052" s="257" t="str">
        <f t="shared" si="114"/>
        <v/>
      </c>
      <c r="H1052" s="30" t="str">
        <f>IF(AND(S1052=H$1),LOOKUP(9.99999999999999E+307,$H$2:H1051)+1,"")</f>
        <v/>
      </c>
      <c r="I1052" s="30">
        <f>IF(AND(B1052=I$1),LOOKUP(9.99999999999999E+307,$I$2:I1051)+1,"")</f>
        <v>857</v>
      </c>
      <c r="J1052" s="30">
        <f>IF(AND(B1052=J$1),LOOKUP(9.99999999999999E+307,$J$2:J1051)+1,"")</f>
        <v>857</v>
      </c>
      <c r="K1052" s="30">
        <f>IF(AND(B1052=K$1),LOOKUP(9.99999999999999E+307,$K$2:K1051)+1,"")</f>
        <v>857</v>
      </c>
      <c r="L1052" s="30">
        <f>IF(AND(B1052=L$1),LOOKUP(9.99999999999999E+307,$L$2:L1051)+1,"")</f>
        <v>857</v>
      </c>
      <c r="M1052" s="30">
        <f>IF(AND(B1052=M$1),LOOKUP(9.99999999999999E+307,$M$2:M1051)+1,"")</f>
        <v>857</v>
      </c>
      <c r="N1052" s="30">
        <f>IF(AND($B1052=N$1),LOOKUP(9.99999999999999E+307,$N$2:N1051)+1,"")</f>
        <v>857</v>
      </c>
      <c r="O1052" s="30">
        <f>IF(AND($B1052=O$1),LOOKUP(9.99999999999999E+307,$O$2:O1051)+1,"")</f>
        <v>857</v>
      </c>
      <c r="P1052" s="30">
        <f>IF(AND($B1052=P$1),LOOKUP(9.99999999999999E+307,$P$2:P1051)+1,"")</f>
        <v>857</v>
      </c>
      <c r="Q1052" s="30">
        <f>IF(AND($B1052=Q$1),LOOKUP(9.99999999999999E+307,$Q$2:Q1051)+1,"")</f>
        <v>857</v>
      </c>
      <c r="R1052" s="30">
        <f>IF(AND($B1052=R$1),LOOKUP(9.99999999999999E+307,$R$2:R1051)+1,"")</f>
        <v>857</v>
      </c>
      <c r="S1052" s="314"/>
      <c r="T1052" s="274"/>
      <c r="U1052" s="274"/>
      <c r="Z1052" s="258" t="str">
        <f t="shared" si="115"/>
        <v/>
      </c>
      <c r="AA1052" s="258" t="str">
        <f t="shared" si="116"/>
        <v/>
      </c>
      <c r="AB1052" s="259">
        <f t="shared" si="110"/>
        <v>0</v>
      </c>
      <c r="AC1052" s="259">
        <f t="shared" si="111"/>
        <v>1807</v>
      </c>
      <c r="AD1052" s="260" t="str">
        <f t="shared" si="112"/>
        <v/>
      </c>
      <c r="AE1052" s="253" t="str">
        <f t="shared" si="113"/>
        <v>-</v>
      </c>
    </row>
    <row r="1053" spans="1:31" ht="20.100000000000001" customHeight="1" x14ac:dyDescent="0.5">
      <c r="A1053" s="30">
        <v>1051</v>
      </c>
      <c r="B1053" s="238"/>
      <c r="C1053" s="261"/>
      <c r="D1053" s="261"/>
      <c r="E1053" s="273"/>
      <c r="F1053" s="273"/>
      <c r="G1053" s="257" t="str">
        <f t="shared" si="114"/>
        <v/>
      </c>
      <c r="H1053" s="30" t="str">
        <f>IF(AND(S1053=H$1),LOOKUP(9.99999999999999E+307,$H$2:H1052)+1,"")</f>
        <v/>
      </c>
      <c r="I1053" s="30">
        <f>IF(AND(B1053=I$1),LOOKUP(9.99999999999999E+307,$I$2:I1052)+1,"")</f>
        <v>858</v>
      </c>
      <c r="J1053" s="30">
        <f>IF(AND(B1053=J$1),LOOKUP(9.99999999999999E+307,$J$2:J1052)+1,"")</f>
        <v>858</v>
      </c>
      <c r="K1053" s="30">
        <f>IF(AND(B1053=K$1),LOOKUP(9.99999999999999E+307,$K$2:K1052)+1,"")</f>
        <v>858</v>
      </c>
      <c r="L1053" s="30">
        <f>IF(AND(B1053=L$1),LOOKUP(9.99999999999999E+307,$L$2:L1052)+1,"")</f>
        <v>858</v>
      </c>
      <c r="M1053" s="30">
        <f>IF(AND(B1053=M$1),LOOKUP(9.99999999999999E+307,$M$2:M1052)+1,"")</f>
        <v>858</v>
      </c>
      <c r="N1053" s="30">
        <f>IF(AND($B1053=N$1),LOOKUP(9.99999999999999E+307,$N$2:N1052)+1,"")</f>
        <v>858</v>
      </c>
      <c r="O1053" s="30">
        <f>IF(AND($B1053=O$1),LOOKUP(9.99999999999999E+307,$O$2:O1052)+1,"")</f>
        <v>858</v>
      </c>
      <c r="P1053" s="30">
        <f>IF(AND($B1053=P$1),LOOKUP(9.99999999999999E+307,$P$2:P1052)+1,"")</f>
        <v>858</v>
      </c>
      <c r="Q1053" s="30">
        <f>IF(AND($B1053=Q$1),LOOKUP(9.99999999999999E+307,$Q$2:Q1052)+1,"")</f>
        <v>858</v>
      </c>
      <c r="R1053" s="30">
        <f>IF(AND($B1053=R$1),LOOKUP(9.99999999999999E+307,$R$2:R1052)+1,"")</f>
        <v>858</v>
      </c>
      <c r="S1053" s="314"/>
      <c r="T1053" s="274"/>
      <c r="U1053" s="274"/>
      <c r="Z1053" s="258" t="str">
        <f t="shared" si="115"/>
        <v/>
      </c>
      <c r="AA1053" s="258" t="str">
        <f t="shared" si="116"/>
        <v/>
      </c>
      <c r="AB1053" s="259">
        <f t="shared" si="110"/>
        <v>0</v>
      </c>
      <c r="AC1053" s="259">
        <f t="shared" si="111"/>
        <v>1807</v>
      </c>
      <c r="AD1053" s="260" t="str">
        <f t="shared" si="112"/>
        <v/>
      </c>
      <c r="AE1053" s="253" t="str">
        <f t="shared" si="113"/>
        <v>-</v>
      </c>
    </row>
    <row r="1054" spans="1:31" ht="20.100000000000001" customHeight="1" x14ac:dyDescent="0.5">
      <c r="A1054" s="30">
        <v>1052</v>
      </c>
      <c r="B1054" s="238"/>
      <c r="C1054" s="261"/>
      <c r="D1054" s="261"/>
      <c r="E1054" s="273"/>
      <c r="F1054" s="273"/>
      <c r="G1054" s="257" t="str">
        <f t="shared" si="114"/>
        <v/>
      </c>
      <c r="H1054" s="30" t="str">
        <f>IF(AND(S1054=H$1),LOOKUP(9.99999999999999E+307,$H$2:H1053)+1,"")</f>
        <v/>
      </c>
      <c r="I1054" s="30">
        <f>IF(AND(B1054=I$1),LOOKUP(9.99999999999999E+307,$I$2:I1053)+1,"")</f>
        <v>859</v>
      </c>
      <c r="J1054" s="30">
        <f>IF(AND(B1054=J$1),LOOKUP(9.99999999999999E+307,$J$2:J1053)+1,"")</f>
        <v>859</v>
      </c>
      <c r="K1054" s="30">
        <f>IF(AND(B1054=K$1),LOOKUP(9.99999999999999E+307,$K$2:K1053)+1,"")</f>
        <v>859</v>
      </c>
      <c r="L1054" s="30">
        <f>IF(AND(B1054=L$1),LOOKUP(9.99999999999999E+307,$L$2:L1053)+1,"")</f>
        <v>859</v>
      </c>
      <c r="M1054" s="30">
        <f>IF(AND(B1054=M$1),LOOKUP(9.99999999999999E+307,$M$2:M1053)+1,"")</f>
        <v>859</v>
      </c>
      <c r="N1054" s="30">
        <f>IF(AND($B1054=N$1),LOOKUP(9.99999999999999E+307,$N$2:N1053)+1,"")</f>
        <v>859</v>
      </c>
      <c r="O1054" s="30">
        <f>IF(AND($B1054=O$1),LOOKUP(9.99999999999999E+307,$O$2:O1053)+1,"")</f>
        <v>859</v>
      </c>
      <c r="P1054" s="30">
        <f>IF(AND($B1054=P$1),LOOKUP(9.99999999999999E+307,$P$2:P1053)+1,"")</f>
        <v>859</v>
      </c>
      <c r="Q1054" s="30">
        <f>IF(AND($B1054=Q$1),LOOKUP(9.99999999999999E+307,$Q$2:Q1053)+1,"")</f>
        <v>859</v>
      </c>
      <c r="R1054" s="30">
        <f>IF(AND($B1054=R$1),LOOKUP(9.99999999999999E+307,$R$2:R1053)+1,"")</f>
        <v>859</v>
      </c>
      <c r="S1054" s="314"/>
      <c r="T1054" s="274"/>
      <c r="U1054" s="274"/>
      <c r="Z1054" s="258" t="str">
        <f t="shared" si="115"/>
        <v/>
      </c>
      <c r="AA1054" s="258" t="str">
        <f t="shared" si="116"/>
        <v/>
      </c>
      <c r="AB1054" s="259">
        <f t="shared" si="110"/>
        <v>0</v>
      </c>
      <c r="AC1054" s="259">
        <f t="shared" si="111"/>
        <v>1807</v>
      </c>
      <c r="AD1054" s="260" t="str">
        <f t="shared" si="112"/>
        <v/>
      </c>
      <c r="AE1054" s="253" t="str">
        <f t="shared" si="113"/>
        <v>-</v>
      </c>
    </row>
    <row r="1055" spans="1:31" ht="20.100000000000001" customHeight="1" x14ac:dyDescent="0.5">
      <c r="A1055" s="30">
        <v>1053</v>
      </c>
      <c r="B1055" s="238"/>
      <c r="C1055" s="261"/>
      <c r="D1055" s="261"/>
      <c r="E1055" s="273"/>
      <c r="F1055" s="273"/>
      <c r="G1055" s="257" t="str">
        <f t="shared" si="114"/>
        <v/>
      </c>
      <c r="H1055" s="30" t="str">
        <f>IF(AND(S1055=H$1),LOOKUP(9.99999999999999E+307,$H$2:H1054)+1,"")</f>
        <v/>
      </c>
      <c r="I1055" s="30">
        <f>IF(AND(B1055=I$1),LOOKUP(9.99999999999999E+307,$I$2:I1054)+1,"")</f>
        <v>860</v>
      </c>
      <c r="J1055" s="30">
        <f>IF(AND(B1055=J$1),LOOKUP(9.99999999999999E+307,$J$2:J1054)+1,"")</f>
        <v>860</v>
      </c>
      <c r="K1055" s="30">
        <f>IF(AND(B1055=K$1),LOOKUP(9.99999999999999E+307,$K$2:K1054)+1,"")</f>
        <v>860</v>
      </c>
      <c r="L1055" s="30">
        <f>IF(AND(B1055=L$1),LOOKUP(9.99999999999999E+307,$L$2:L1054)+1,"")</f>
        <v>860</v>
      </c>
      <c r="M1055" s="30">
        <f>IF(AND(B1055=M$1),LOOKUP(9.99999999999999E+307,$M$2:M1054)+1,"")</f>
        <v>860</v>
      </c>
      <c r="N1055" s="30">
        <f>IF(AND($B1055=N$1),LOOKUP(9.99999999999999E+307,$N$2:N1054)+1,"")</f>
        <v>860</v>
      </c>
      <c r="O1055" s="30">
        <f>IF(AND($B1055=O$1),LOOKUP(9.99999999999999E+307,$O$2:O1054)+1,"")</f>
        <v>860</v>
      </c>
      <c r="P1055" s="30">
        <f>IF(AND($B1055=P$1),LOOKUP(9.99999999999999E+307,$P$2:P1054)+1,"")</f>
        <v>860</v>
      </c>
      <c r="Q1055" s="30">
        <f>IF(AND($B1055=Q$1),LOOKUP(9.99999999999999E+307,$Q$2:Q1054)+1,"")</f>
        <v>860</v>
      </c>
      <c r="R1055" s="30">
        <f>IF(AND($B1055=R$1),LOOKUP(9.99999999999999E+307,$R$2:R1054)+1,"")</f>
        <v>860</v>
      </c>
      <c r="S1055" s="314"/>
      <c r="T1055" s="274"/>
      <c r="U1055" s="274"/>
      <c r="Z1055" s="258" t="str">
        <f t="shared" si="115"/>
        <v/>
      </c>
      <c r="AA1055" s="258" t="str">
        <f t="shared" si="116"/>
        <v/>
      </c>
      <c r="AB1055" s="259">
        <f t="shared" si="110"/>
        <v>0</v>
      </c>
      <c r="AC1055" s="259">
        <f t="shared" si="111"/>
        <v>1807</v>
      </c>
      <c r="AD1055" s="260" t="str">
        <f t="shared" si="112"/>
        <v/>
      </c>
      <c r="AE1055" s="253" t="str">
        <f t="shared" si="113"/>
        <v>-</v>
      </c>
    </row>
    <row r="1056" spans="1:31" ht="20.100000000000001" customHeight="1" x14ac:dyDescent="0.5">
      <c r="A1056" s="30">
        <v>1054</v>
      </c>
      <c r="B1056" s="238"/>
      <c r="C1056" s="261"/>
      <c r="D1056" s="261"/>
      <c r="E1056" s="273"/>
      <c r="F1056" s="273"/>
      <c r="G1056" s="257" t="str">
        <f t="shared" si="114"/>
        <v/>
      </c>
      <c r="H1056" s="30" t="str">
        <f>IF(AND(S1056=H$1),LOOKUP(9.99999999999999E+307,$H$2:H1055)+1,"")</f>
        <v/>
      </c>
      <c r="I1056" s="30">
        <f>IF(AND(B1056=I$1),LOOKUP(9.99999999999999E+307,$I$2:I1055)+1,"")</f>
        <v>861</v>
      </c>
      <c r="J1056" s="30">
        <f>IF(AND(B1056=J$1),LOOKUP(9.99999999999999E+307,$J$2:J1055)+1,"")</f>
        <v>861</v>
      </c>
      <c r="K1056" s="30">
        <f>IF(AND(B1056=K$1),LOOKUP(9.99999999999999E+307,$K$2:K1055)+1,"")</f>
        <v>861</v>
      </c>
      <c r="L1056" s="30">
        <f>IF(AND(B1056=L$1),LOOKUP(9.99999999999999E+307,$L$2:L1055)+1,"")</f>
        <v>861</v>
      </c>
      <c r="M1056" s="30">
        <f>IF(AND(B1056=M$1),LOOKUP(9.99999999999999E+307,$M$2:M1055)+1,"")</f>
        <v>861</v>
      </c>
      <c r="N1056" s="30">
        <f>IF(AND($B1056=N$1),LOOKUP(9.99999999999999E+307,$N$2:N1055)+1,"")</f>
        <v>861</v>
      </c>
      <c r="O1056" s="30">
        <f>IF(AND($B1056=O$1),LOOKUP(9.99999999999999E+307,$O$2:O1055)+1,"")</f>
        <v>861</v>
      </c>
      <c r="P1056" s="30">
        <f>IF(AND($B1056=P$1),LOOKUP(9.99999999999999E+307,$P$2:P1055)+1,"")</f>
        <v>861</v>
      </c>
      <c r="Q1056" s="30">
        <f>IF(AND($B1056=Q$1),LOOKUP(9.99999999999999E+307,$Q$2:Q1055)+1,"")</f>
        <v>861</v>
      </c>
      <c r="R1056" s="30">
        <f>IF(AND($B1056=R$1),LOOKUP(9.99999999999999E+307,$R$2:R1055)+1,"")</f>
        <v>861</v>
      </c>
      <c r="S1056" s="314"/>
      <c r="T1056" s="274"/>
      <c r="U1056" s="274"/>
      <c r="Z1056" s="258" t="str">
        <f t="shared" si="115"/>
        <v/>
      </c>
      <c r="AA1056" s="258" t="str">
        <f t="shared" si="116"/>
        <v/>
      </c>
      <c r="AB1056" s="259">
        <f t="shared" si="110"/>
        <v>0</v>
      </c>
      <c r="AC1056" s="259">
        <f t="shared" si="111"/>
        <v>1807</v>
      </c>
      <c r="AD1056" s="260" t="str">
        <f t="shared" si="112"/>
        <v/>
      </c>
      <c r="AE1056" s="253" t="str">
        <f t="shared" si="113"/>
        <v>-</v>
      </c>
    </row>
    <row r="1057" spans="1:31" ht="20.100000000000001" customHeight="1" x14ac:dyDescent="0.5">
      <c r="A1057" s="30">
        <v>1055</v>
      </c>
      <c r="B1057" s="238"/>
      <c r="C1057" s="261"/>
      <c r="D1057" s="261"/>
      <c r="E1057" s="273"/>
      <c r="F1057" s="273"/>
      <c r="G1057" s="257" t="str">
        <f t="shared" si="114"/>
        <v/>
      </c>
      <c r="H1057" s="30" t="str">
        <f>IF(AND(S1057=H$1),LOOKUP(9.99999999999999E+307,$H$2:H1056)+1,"")</f>
        <v/>
      </c>
      <c r="I1057" s="30">
        <f>IF(AND(B1057=I$1),LOOKUP(9.99999999999999E+307,$I$2:I1056)+1,"")</f>
        <v>862</v>
      </c>
      <c r="J1057" s="30">
        <f>IF(AND(B1057=J$1),LOOKUP(9.99999999999999E+307,$J$2:J1056)+1,"")</f>
        <v>862</v>
      </c>
      <c r="K1057" s="30">
        <f>IF(AND(B1057=K$1),LOOKUP(9.99999999999999E+307,$K$2:K1056)+1,"")</f>
        <v>862</v>
      </c>
      <c r="L1057" s="30">
        <f>IF(AND(B1057=L$1),LOOKUP(9.99999999999999E+307,$L$2:L1056)+1,"")</f>
        <v>862</v>
      </c>
      <c r="M1057" s="30">
        <f>IF(AND(B1057=M$1),LOOKUP(9.99999999999999E+307,$M$2:M1056)+1,"")</f>
        <v>862</v>
      </c>
      <c r="N1057" s="30">
        <f>IF(AND($B1057=N$1),LOOKUP(9.99999999999999E+307,$N$2:N1056)+1,"")</f>
        <v>862</v>
      </c>
      <c r="O1057" s="30">
        <f>IF(AND($B1057=O$1),LOOKUP(9.99999999999999E+307,$O$2:O1056)+1,"")</f>
        <v>862</v>
      </c>
      <c r="P1057" s="30">
        <f>IF(AND($B1057=P$1),LOOKUP(9.99999999999999E+307,$P$2:P1056)+1,"")</f>
        <v>862</v>
      </c>
      <c r="Q1057" s="30">
        <f>IF(AND($B1057=Q$1),LOOKUP(9.99999999999999E+307,$Q$2:Q1056)+1,"")</f>
        <v>862</v>
      </c>
      <c r="R1057" s="30">
        <f>IF(AND($B1057=R$1),LOOKUP(9.99999999999999E+307,$R$2:R1056)+1,"")</f>
        <v>862</v>
      </c>
      <c r="S1057" s="314"/>
      <c r="T1057" s="274"/>
      <c r="U1057" s="274"/>
      <c r="Z1057" s="258" t="str">
        <f t="shared" si="115"/>
        <v/>
      </c>
      <c r="AA1057" s="258" t="str">
        <f t="shared" si="116"/>
        <v/>
      </c>
      <c r="AB1057" s="259">
        <f t="shared" si="110"/>
        <v>0</v>
      </c>
      <c r="AC1057" s="259">
        <f t="shared" si="111"/>
        <v>1807</v>
      </c>
      <c r="AD1057" s="260" t="str">
        <f t="shared" si="112"/>
        <v/>
      </c>
      <c r="AE1057" s="253" t="str">
        <f t="shared" si="113"/>
        <v>-</v>
      </c>
    </row>
    <row r="1058" spans="1:31" ht="20.100000000000001" customHeight="1" x14ac:dyDescent="0.5">
      <c r="A1058" s="30">
        <v>1056</v>
      </c>
      <c r="B1058" s="238"/>
      <c r="C1058" s="261"/>
      <c r="D1058" s="261"/>
      <c r="E1058" s="273"/>
      <c r="F1058" s="273"/>
      <c r="G1058" s="257" t="str">
        <f t="shared" si="114"/>
        <v/>
      </c>
      <c r="H1058" s="30" t="str">
        <f>IF(AND(S1058=H$1),LOOKUP(9.99999999999999E+307,$H$2:H1057)+1,"")</f>
        <v/>
      </c>
      <c r="I1058" s="30">
        <f>IF(AND(B1058=I$1),LOOKUP(9.99999999999999E+307,$I$2:I1057)+1,"")</f>
        <v>863</v>
      </c>
      <c r="J1058" s="30">
        <f>IF(AND(B1058=J$1),LOOKUP(9.99999999999999E+307,$J$2:J1057)+1,"")</f>
        <v>863</v>
      </c>
      <c r="K1058" s="30">
        <f>IF(AND(B1058=K$1),LOOKUP(9.99999999999999E+307,$K$2:K1057)+1,"")</f>
        <v>863</v>
      </c>
      <c r="L1058" s="30">
        <f>IF(AND(B1058=L$1),LOOKUP(9.99999999999999E+307,$L$2:L1057)+1,"")</f>
        <v>863</v>
      </c>
      <c r="M1058" s="30">
        <f>IF(AND(B1058=M$1),LOOKUP(9.99999999999999E+307,$M$2:M1057)+1,"")</f>
        <v>863</v>
      </c>
      <c r="N1058" s="30">
        <f>IF(AND($B1058=N$1),LOOKUP(9.99999999999999E+307,$N$2:N1057)+1,"")</f>
        <v>863</v>
      </c>
      <c r="O1058" s="30">
        <f>IF(AND($B1058=O$1),LOOKUP(9.99999999999999E+307,$O$2:O1057)+1,"")</f>
        <v>863</v>
      </c>
      <c r="P1058" s="30">
        <f>IF(AND($B1058=P$1),LOOKUP(9.99999999999999E+307,$P$2:P1057)+1,"")</f>
        <v>863</v>
      </c>
      <c r="Q1058" s="30">
        <f>IF(AND($B1058=Q$1),LOOKUP(9.99999999999999E+307,$Q$2:Q1057)+1,"")</f>
        <v>863</v>
      </c>
      <c r="R1058" s="30">
        <f>IF(AND($B1058=R$1),LOOKUP(9.99999999999999E+307,$R$2:R1057)+1,"")</f>
        <v>863</v>
      </c>
      <c r="S1058" s="314"/>
      <c r="T1058" s="274"/>
      <c r="U1058" s="274"/>
      <c r="Z1058" s="258" t="str">
        <f t="shared" si="115"/>
        <v/>
      </c>
      <c r="AA1058" s="258" t="str">
        <f t="shared" si="116"/>
        <v/>
      </c>
      <c r="AB1058" s="259">
        <f t="shared" si="110"/>
        <v>0</v>
      </c>
      <c r="AC1058" s="259">
        <f t="shared" si="111"/>
        <v>1807</v>
      </c>
      <c r="AD1058" s="260" t="str">
        <f t="shared" si="112"/>
        <v/>
      </c>
      <c r="AE1058" s="253" t="str">
        <f t="shared" si="113"/>
        <v>-</v>
      </c>
    </row>
    <row r="1059" spans="1:31" ht="20.100000000000001" customHeight="1" x14ac:dyDescent="0.5">
      <c r="A1059" s="30">
        <v>1057</v>
      </c>
      <c r="B1059" s="238"/>
      <c r="C1059" s="261"/>
      <c r="D1059" s="261"/>
      <c r="E1059" s="273"/>
      <c r="F1059" s="273"/>
      <c r="G1059" s="257" t="str">
        <f t="shared" si="114"/>
        <v/>
      </c>
      <c r="H1059" s="30" t="str">
        <f>IF(AND(S1059=H$1),LOOKUP(9.99999999999999E+307,$H$2:H1058)+1,"")</f>
        <v/>
      </c>
      <c r="I1059" s="30">
        <f>IF(AND(B1059=I$1),LOOKUP(9.99999999999999E+307,$I$2:I1058)+1,"")</f>
        <v>864</v>
      </c>
      <c r="J1059" s="30">
        <f>IF(AND(B1059=J$1),LOOKUP(9.99999999999999E+307,$J$2:J1058)+1,"")</f>
        <v>864</v>
      </c>
      <c r="K1059" s="30">
        <f>IF(AND(B1059=K$1),LOOKUP(9.99999999999999E+307,$K$2:K1058)+1,"")</f>
        <v>864</v>
      </c>
      <c r="L1059" s="30">
        <f>IF(AND(B1059=L$1),LOOKUP(9.99999999999999E+307,$L$2:L1058)+1,"")</f>
        <v>864</v>
      </c>
      <c r="M1059" s="30">
        <f>IF(AND(B1059=M$1),LOOKUP(9.99999999999999E+307,$M$2:M1058)+1,"")</f>
        <v>864</v>
      </c>
      <c r="N1059" s="30">
        <f>IF(AND($B1059=N$1),LOOKUP(9.99999999999999E+307,$N$2:N1058)+1,"")</f>
        <v>864</v>
      </c>
      <c r="O1059" s="30">
        <f>IF(AND($B1059=O$1),LOOKUP(9.99999999999999E+307,$O$2:O1058)+1,"")</f>
        <v>864</v>
      </c>
      <c r="P1059" s="30">
        <f>IF(AND($B1059=P$1),LOOKUP(9.99999999999999E+307,$P$2:P1058)+1,"")</f>
        <v>864</v>
      </c>
      <c r="Q1059" s="30">
        <f>IF(AND($B1059=Q$1),LOOKUP(9.99999999999999E+307,$Q$2:Q1058)+1,"")</f>
        <v>864</v>
      </c>
      <c r="R1059" s="30">
        <f>IF(AND($B1059=R$1),LOOKUP(9.99999999999999E+307,$R$2:R1058)+1,"")</f>
        <v>864</v>
      </c>
      <c r="S1059" s="314"/>
      <c r="T1059" s="274"/>
      <c r="U1059" s="274"/>
      <c r="Z1059" s="258" t="str">
        <f t="shared" si="115"/>
        <v/>
      </c>
      <c r="AA1059" s="258" t="str">
        <f t="shared" si="116"/>
        <v/>
      </c>
      <c r="AB1059" s="259">
        <f t="shared" si="110"/>
        <v>0</v>
      </c>
      <c r="AC1059" s="259">
        <f t="shared" si="111"/>
        <v>1807</v>
      </c>
      <c r="AD1059" s="260" t="str">
        <f t="shared" si="112"/>
        <v/>
      </c>
      <c r="AE1059" s="253" t="str">
        <f t="shared" si="113"/>
        <v>-</v>
      </c>
    </row>
    <row r="1060" spans="1:31" ht="20.100000000000001" customHeight="1" x14ac:dyDescent="0.5">
      <c r="A1060" s="30">
        <v>1058</v>
      </c>
      <c r="B1060" s="238"/>
      <c r="C1060" s="261"/>
      <c r="D1060" s="261"/>
      <c r="E1060" s="273"/>
      <c r="F1060" s="273"/>
      <c r="G1060" s="257" t="str">
        <f t="shared" si="114"/>
        <v/>
      </c>
      <c r="H1060" s="30" t="str">
        <f>IF(AND(S1060=H$1),LOOKUP(9.99999999999999E+307,$H$2:H1059)+1,"")</f>
        <v/>
      </c>
      <c r="I1060" s="30">
        <f>IF(AND(B1060=I$1),LOOKUP(9.99999999999999E+307,$I$2:I1059)+1,"")</f>
        <v>865</v>
      </c>
      <c r="J1060" s="30">
        <f>IF(AND(B1060=J$1),LOOKUP(9.99999999999999E+307,$J$2:J1059)+1,"")</f>
        <v>865</v>
      </c>
      <c r="K1060" s="30">
        <f>IF(AND(B1060=K$1),LOOKUP(9.99999999999999E+307,$K$2:K1059)+1,"")</f>
        <v>865</v>
      </c>
      <c r="L1060" s="30">
        <f>IF(AND(B1060=L$1),LOOKUP(9.99999999999999E+307,$L$2:L1059)+1,"")</f>
        <v>865</v>
      </c>
      <c r="M1060" s="30">
        <f>IF(AND(B1060=M$1),LOOKUP(9.99999999999999E+307,$M$2:M1059)+1,"")</f>
        <v>865</v>
      </c>
      <c r="N1060" s="30">
        <f>IF(AND($B1060=N$1),LOOKUP(9.99999999999999E+307,$N$2:N1059)+1,"")</f>
        <v>865</v>
      </c>
      <c r="O1060" s="30">
        <f>IF(AND($B1060=O$1),LOOKUP(9.99999999999999E+307,$O$2:O1059)+1,"")</f>
        <v>865</v>
      </c>
      <c r="P1060" s="30">
        <f>IF(AND($B1060=P$1),LOOKUP(9.99999999999999E+307,$P$2:P1059)+1,"")</f>
        <v>865</v>
      </c>
      <c r="Q1060" s="30">
        <f>IF(AND($B1060=Q$1),LOOKUP(9.99999999999999E+307,$Q$2:Q1059)+1,"")</f>
        <v>865</v>
      </c>
      <c r="R1060" s="30">
        <f>IF(AND($B1060=R$1),LOOKUP(9.99999999999999E+307,$R$2:R1059)+1,"")</f>
        <v>865</v>
      </c>
      <c r="S1060" s="314"/>
      <c r="T1060" s="274"/>
      <c r="U1060" s="274"/>
      <c r="Z1060" s="258" t="str">
        <f t="shared" si="115"/>
        <v/>
      </c>
      <c r="AA1060" s="258" t="str">
        <f t="shared" si="116"/>
        <v/>
      </c>
      <c r="AB1060" s="259">
        <f t="shared" si="110"/>
        <v>0</v>
      </c>
      <c r="AC1060" s="259">
        <f t="shared" si="111"/>
        <v>1807</v>
      </c>
      <c r="AD1060" s="260" t="str">
        <f t="shared" si="112"/>
        <v/>
      </c>
      <c r="AE1060" s="253" t="str">
        <f t="shared" si="113"/>
        <v>-</v>
      </c>
    </row>
    <row r="1061" spans="1:31" ht="20.100000000000001" customHeight="1" x14ac:dyDescent="0.5">
      <c r="A1061" s="30">
        <v>1059</v>
      </c>
      <c r="B1061" s="238"/>
      <c r="C1061" s="261"/>
      <c r="D1061" s="261"/>
      <c r="E1061" s="273"/>
      <c r="F1061" s="273"/>
      <c r="G1061" s="257" t="str">
        <f t="shared" si="114"/>
        <v/>
      </c>
      <c r="H1061" s="30" t="str">
        <f>IF(AND(S1061=H$1),LOOKUP(9.99999999999999E+307,$H$2:H1060)+1,"")</f>
        <v/>
      </c>
      <c r="I1061" s="30">
        <f>IF(AND(B1061=I$1),LOOKUP(9.99999999999999E+307,$I$2:I1060)+1,"")</f>
        <v>866</v>
      </c>
      <c r="J1061" s="30">
        <f>IF(AND(B1061=J$1),LOOKUP(9.99999999999999E+307,$J$2:J1060)+1,"")</f>
        <v>866</v>
      </c>
      <c r="K1061" s="30">
        <f>IF(AND(B1061=K$1),LOOKUP(9.99999999999999E+307,$K$2:K1060)+1,"")</f>
        <v>866</v>
      </c>
      <c r="L1061" s="30">
        <f>IF(AND(B1061=L$1),LOOKUP(9.99999999999999E+307,$L$2:L1060)+1,"")</f>
        <v>866</v>
      </c>
      <c r="M1061" s="30">
        <f>IF(AND(B1061=M$1),LOOKUP(9.99999999999999E+307,$M$2:M1060)+1,"")</f>
        <v>866</v>
      </c>
      <c r="N1061" s="30">
        <f>IF(AND($B1061=N$1),LOOKUP(9.99999999999999E+307,$N$2:N1060)+1,"")</f>
        <v>866</v>
      </c>
      <c r="O1061" s="30">
        <f>IF(AND($B1061=O$1),LOOKUP(9.99999999999999E+307,$O$2:O1060)+1,"")</f>
        <v>866</v>
      </c>
      <c r="P1061" s="30">
        <f>IF(AND($B1061=P$1),LOOKUP(9.99999999999999E+307,$P$2:P1060)+1,"")</f>
        <v>866</v>
      </c>
      <c r="Q1061" s="30">
        <f>IF(AND($B1061=Q$1),LOOKUP(9.99999999999999E+307,$Q$2:Q1060)+1,"")</f>
        <v>866</v>
      </c>
      <c r="R1061" s="30">
        <f>IF(AND($B1061=R$1),LOOKUP(9.99999999999999E+307,$R$2:R1060)+1,"")</f>
        <v>866</v>
      </c>
      <c r="S1061" s="314"/>
      <c r="T1061" s="274"/>
      <c r="U1061" s="274"/>
      <c r="Z1061" s="258" t="str">
        <f t="shared" si="115"/>
        <v/>
      </c>
      <c r="AA1061" s="258" t="str">
        <f t="shared" si="116"/>
        <v/>
      </c>
      <c r="AB1061" s="259">
        <f t="shared" si="110"/>
        <v>0</v>
      </c>
      <c r="AC1061" s="259">
        <f t="shared" si="111"/>
        <v>1807</v>
      </c>
      <c r="AD1061" s="260" t="str">
        <f t="shared" si="112"/>
        <v/>
      </c>
      <c r="AE1061" s="253" t="str">
        <f t="shared" si="113"/>
        <v>-</v>
      </c>
    </row>
    <row r="1062" spans="1:31" ht="20.100000000000001" customHeight="1" x14ac:dyDescent="0.5">
      <c r="A1062" s="30">
        <v>1060</v>
      </c>
      <c r="B1062" s="238"/>
      <c r="C1062" s="261"/>
      <c r="D1062" s="261"/>
      <c r="E1062" s="270"/>
      <c r="F1062" s="270"/>
      <c r="G1062" s="257" t="str">
        <f t="shared" si="114"/>
        <v/>
      </c>
      <c r="H1062" s="30" t="str">
        <f>IF(AND(S1062=H$1),LOOKUP(9.99999999999999E+307,$H$2:H1061)+1,"")</f>
        <v/>
      </c>
      <c r="I1062" s="30">
        <f>IF(AND(B1062=I$1),LOOKUP(9.99999999999999E+307,$I$2:I1061)+1,"")</f>
        <v>867</v>
      </c>
      <c r="J1062" s="30">
        <f>IF(AND(B1062=J$1),LOOKUP(9.99999999999999E+307,$J$2:J1061)+1,"")</f>
        <v>867</v>
      </c>
      <c r="K1062" s="30">
        <f>IF(AND(B1062=K$1),LOOKUP(9.99999999999999E+307,$K$2:K1061)+1,"")</f>
        <v>867</v>
      </c>
      <c r="L1062" s="30">
        <f>IF(AND(B1062=L$1),LOOKUP(9.99999999999999E+307,$L$2:L1061)+1,"")</f>
        <v>867</v>
      </c>
      <c r="M1062" s="30">
        <f>IF(AND(B1062=M$1),LOOKUP(9.99999999999999E+307,$M$2:M1061)+1,"")</f>
        <v>867</v>
      </c>
      <c r="N1062" s="30">
        <f>IF(AND($B1062=N$1),LOOKUP(9.99999999999999E+307,$N$2:N1061)+1,"")</f>
        <v>867</v>
      </c>
      <c r="O1062" s="30">
        <f>IF(AND($B1062=O$1),LOOKUP(9.99999999999999E+307,$O$2:O1061)+1,"")</f>
        <v>867</v>
      </c>
      <c r="P1062" s="30">
        <f>IF(AND($B1062=P$1),LOOKUP(9.99999999999999E+307,$P$2:P1061)+1,"")</f>
        <v>867</v>
      </c>
      <c r="Q1062" s="30">
        <f>IF(AND($B1062=Q$1),LOOKUP(9.99999999999999E+307,$Q$2:Q1061)+1,"")</f>
        <v>867</v>
      </c>
      <c r="R1062" s="30">
        <f>IF(AND($B1062=R$1),LOOKUP(9.99999999999999E+307,$R$2:R1061)+1,"")</f>
        <v>867</v>
      </c>
      <c r="S1062" s="314"/>
      <c r="T1062" s="274"/>
      <c r="U1062" s="274"/>
      <c r="Z1062" s="258" t="str">
        <f t="shared" si="115"/>
        <v/>
      </c>
      <c r="AA1062" s="258" t="str">
        <f t="shared" si="116"/>
        <v/>
      </c>
      <c r="AB1062" s="259">
        <f t="shared" si="110"/>
        <v>0</v>
      </c>
      <c r="AC1062" s="259">
        <f t="shared" si="111"/>
        <v>1807</v>
      </c>
      <c r="AD1062" s="260" t="str">
        <f t="shared" si="112"/>
        <v/>
      </c>
      <c r="AE1062" s="253" t="str">
        <f t="shared" si="113"/>
        <v>-</v>
      </c>
    </row>
    <row r="1063" spans="1:31" ht="20.100000000000001" customHeight="1" x14ac:dyDescent="0.5">
      <c r="A1063" s="30">
        <v>1061</v>
      </c>
      <c r="B1063" s="238"/>
      <c r="C1063" s="261"/>
      <c r="D1063" s="261"/>
      <c r="E1063" s="273"/>
      <c r="F1063" s="273"/>
      <c r="G1063" s="257" t="str">
        <f t="shared" si="114"/>
        <v/>
      </c>
      <c r="H1063" s="30" t="str">
        <f>IF(AND(S1063=H$1),LOOKUP(9.99999999999999E+307,$H$2:H1062)+1,"")</f>
        <v/>
      </c>
      <c r="I1063" s="30">
        <f>IF(AND(B1063=I$1),LOOKUP(9.99999999999999E+307,$I$2:I1062)+1,"")</f>
        <v>868</v>
      </c>
      <c r="J1063" s="30">
        <f>IF(AND(B1063=J$1),LOOKUP(9.99999999999999E+307,$J$2:J1062)+1,"")</f>
        <v>868</v>
      </c>
      <c r="K1063" s="30">
        <f>IF(AND(B1063=K$1),LOOKUP(9.99999999999999E+307,$K$2:K1062)+1,"")</f>
        <v>868</v>
      </c>
      <c r="L1063" s="30">
        <f>IF(AND(B1063=L$1),LOOKUP(9.99999999999999E+307,$L$2:L1062)+1,"")</f>
        <v>868</v>
      </c>
      <c r="M1063" s="30">
        <f>IF(AND(B1063=M$1),LOOKUP(9.99999999999999E+307,$M$2:M1062)+1,"")</f>
        <v>868</v>
      </c>
      <c r="N1063" s="30">
        <f>IF(AND($B1063=N$1),LOOKUP(9.99999999999999E+307,$N$2:N1062)+1,"")</f>
        <v>868</v>
      </c>
      <c r="O1063" s="30">
        <f>IF(AND($B1063=O$1),LOOKUP(9.99999999999999E+307,$O$2:O1062)+1,"")</f>
        <v>868</v>
      </c>
      <c r="P1063" s="30">
        <f>IF(AND($B1063=P$1),LOOKUP(9.99999999999999E+307,$P$2:P1062)+1,"")</f>
        <v>868</v>
      </c>
      <c r="Q1063" s="30">
        <f>IF(AND($B1063=Q$1),LOOKUP(9.99999999999999E+307,$Q$2:Q1062)+1,"")</f>
        <v>868</v>
      </c>
      <c r="R1063" s="30">
        <f>IF(AND($B1063=R$1),LOOKUP(9.99999999999999E+307,$R$2:R1062)+1,"")</f>
        <v>868</v>
      </c>
      <c r="S1063" s="314"/>
      <c r="T1063" s="274"/>
      <c r="U1063" s="274"/>
      <c r="Z1063" s="258" t="str">
        <f t="shared" si="115"/>
        <v/>
      </c>
      <c r="AA1063" s="258" t="str">
        <f t="shared" si="116"/>
        <v/>
      </c>
      <c r="AB1063" s="259">
        <f t="shared" si="110"/>
        <v>0</v>
      </c>
      <c r="AC1063" s="259">
        <f t="shared" si="111"/>
        <v>1807</v>
      </c>
      <c r="AD1063" s="260" t="str">
        <f t="shared" si="112"/>
        <v/>
      </c>
      <c r="AE1063" s="253" t="str">
        <f t="shared" si="113"/>
        <v>-</v>
      </c>
    </row>
    <row r="1064" spans="1:31" ht="20.100000000000001" customHeight="1" x14ac:dyDescent="0.5">
      <c r="A1064" s="30">
        <v>1062</v>
      </c>
      <c r="B1064" s="238"/>
      <c r="C1064" s="261"/>
      <c r="D1064" s="261"/>
      <c r="E1064" s="273"/>
      <c r="F1064" s="273"/>
      <c r="G1064" s="257" t="str">
        <f t="shared" si="114"/>
        <v/>
      </c>
      <c r="H1064" s="30" t="str">
        <f>IF(AND(S1064=H$1),LOOKUP(9.99999999999999E+307,$H$2:H1063)+1,"")</f>
        <v/>
      </c>
      <c r="I1064" s="30">
        <f>IF(AND(B1064=I$1),LOOKUP(9.99999999999999E+307,$I$2:I1063)+1,"")</f>
        <v>869</v>
      </c>
      <c r="J1064" s="30">
        <f>IF(AND(B1064=J$1),LOOKUP(9.99999999999999E+307,$J$2:J1063)+1,"")</f>
        <v>869</v>
      </c>
      <c r="K1064" s="30">
        <f>IF(AND(B1064=K$1),LOOKUP(9.99999999999999E+307,$K$2:K1063)+1,"")</f>
        <v>869</v>
      </c>
      <c r="L1064" s="30">
        <f>IF(AND(B1064=L$1),LOOKUP(9.99999999999999E+307,$L$2:L1063)+1,"")</f>
        <v>869</v>
      </c>
      <c r="M1064" s="30">
        <f>IF(AND(B1064=M$1),LOOKUP(9.99999999999999E+307,$M$2:M1063)+1,"")</f>
        <v>869</v>
      </c>
      <c r="N1064" s="30">
        <f>IF(AND($B1064=N$1),LOOKUP(9.99999999999999E+307,$N$2:N1063)+1,"")</f>
        <v>869</v>
      </c>
      <c r="O1064" s="30">
        <f>IF(AND($B1064=O$1),LOOKUP(9.99999999999999E+307,$O$2:O1063)+1,"")</f>
        <v>869</v>
      </c>
      <c r="P1064" s="30">
        <f>IF(AND($B1064=P$1),LOOKUP(9.99999999999999E+307,$P$2:P1063)+1,"")</f>
        <v>869</v>
      </c>
      <c r="Q1064" s="30">
        <f>IF(AND($B1064=Q$1),LOOKUP(9.99999999999999E+307,$Q$2:Q1063)+1,"")</f>
        <v>869</v>
      </c>
      <c r="R1064" s="30">
        <f>IF(AND($B1064=R$1),LOOKUP(9.99999999999999E+307,$R$2:R1063)+1,"")</f>
        <v>869</v>
      </c>
      <c r="S1064" s="314"/>
      <c r="T1064" s="274"/>
      <c r="U1064" s="274"/>
      <c r="Z1064" s="258" t="str">
        <f t="shared" si="115"/>
        <v/>
      </c>
      <c r="AA1064" s="258" t="str">
        <f t="shared" si="116"/>
        <v/>
      </c>
      <c r="AB1064" s="259">
        <f t="shared" si="110"/>
        <v>0</v>
      </c>
      <c r="AC1064" s="259">
        <f t="shared" si="111"/>
        <v>1807</v>
      </c>
      <c r="AD1064" s="260" t="str">
        <f t="shared" si="112"/>
        <v/>
      </c>
      <c r="AE1064" s="253" t="str">
        <f t="shared" si="113"/>
        <v>-</v>
      </c>
    </row>
    <row r="1065" spans="1:31" ht="20.100000000000001" customHeight="1" x14ac:dyDescent="0.5">
      <c r="A1065" s="30">
        <v>1063</v>
      </c>
      <c r="B1065" s="238"/>
      <c r="C1065" s="261"/>
      <c r="D1065" s="261"/>
      <c r="E1065" s="273"/>
      <c r="F1065" s="273"/>
      <c r="G1065" s="257" t="str">
        <f t="shared" si="114"/>
        <v/>
      </c>
      <c r="H1065" s="30" t="str">
        <f>IF(AND(S1065=H$1),LOOKUP(9.99999999999999E+307,$H$2:H1064)+1,"")</f>
        <v/>
      </c>
      <c r="I1065" s="30">
        <f>IF(AND(B1065=I$1),LOOKUP(9.99999999999999E+307,$I$2:I1064)+1,"")</f>
        <v>870</v>
      </c>
      <c r="J1065" s="30">
        <f>IF(AND(B1065=J$1),LOOKUP(9.99999999999999E+307,$J$2:J1064)+1,"")</f>
        <v>870</v>
      </c>
      <c r="K1065" s="30">
        <f>IF(AND(B1065=K$1),LOOKUP(9.99999999999999E+307,$K$2:K1064)+1,"")</f>
        <v>870</v>
      </c>
      <c r="L1065" s="30">
        <f>IF(AND(B1065=L$1),LOOKUP(9.99999999999999E+307,$L$2:L1064)+1,"")</f>
        <v>870</v>
      </c>
      <c r="M1065" s="30">
        <f>IF(AND(B1065=M$1),LOOKUP(9.99999999999999E+307,$M$2:M1064)+1,"")</f>
        <v>870</v>
      </c>
      <c r="N1065" s="30">
        <f>IF(AND($B1065=N$1),LOOKUP(9.99999999999999E+307,$N$2:N1064)+1,"")</f>
        <v>870</v>
      </c>
      <c r="O1065" s="30">
        <f>IF(AND($B1065=O$1),LOOKUP(9.99999999999999E+307,$O$2:O1064)+1,"")</f>
        <v>870</v>
      </c>
      <c r="P1065" s="30">
        <f>IF(AND($B1065=P$1),LOOKUP(9.99999999999999E+307,$P$2:P1064)+1,"")</f>
        <v>870</v>
      </c>
      <c r="Q1065" s="30">
        <f>IF(AND($B1065=Q$1),LOOKUP(9.99999999999999E+307,$Q$2:Q1064)+1,"")</f>
        <v>870</v>
      </c>
      <c r="R1065" s="30">
        <f>IF(AND($B1065=R$1),LOOKUP(9.99999999999999E+307,$R$2:R1064)+1,"")</f>
        <v>870</v>
      </c>
      <c r="S1065" s="314"/>
      <c r="T1065" s="274"/>
      <c r="U1065" s="274"/>
      <c r="Z1065" s="258" t="str">
        <f t="shared" si="115"/>
        <v/>
      </c>
      <c r="AA1065" s="258" t="str">
        <f t="shared" si="116"/>
        <v/>
      </c>
      <c r="AB1065" s="259">
        <f t="shared" si="110"/>
        <v>0</v>
      </c>
      <c r="AC1065" s="259">
        <f t="shared" si="111"/>
        <v>1807</v>
      </c>
      <c r="AD1065" s="260" t="str">
        <f t="shared" si="112"/>
        <v/>
      </c>
      <c r="AE1065" s="253" t="str">
        <f t="shared" si="113"/>
        <v>-</v>
      </c>
    </row>
    <row r="1066" spans="1:31" ht="20.100000000000001" customHeight="1" x14ac:dyDescent="0.5">
      <c r="A1066" s="30">
        <v>1064</v>
      </c>
      <c r="B1066" s="238"/>
      <c r="C1066" s="261"/>
      <c r="D1066" s="261"/>
      <c r="E1066" s="273"/>
      <c r="F1066" s="273"/>
      <c r="G1066" s="257" t="str">
        <f t="shared" si="114"/>
        <v/>
      </c>
      <c r="H1066" s="30" t="str">
        <f>IF(AND(S1066=H$1),LOOKUP(9.99999999999999E+307,$H$2:H1065)+1,"")</f>
        <v/>
      </c>
      <c r="I1066" s="30">
        <f>IF(AND(B1066=I$1),LOOKUP(9.99999999999999E+307,$I$2:I1065)+1,"")</f>
        <v>871</v>
      </c>
      <c r="J1066" s="30">
        <f>IF(AND(B1066=J$1),LOOKUP(9.99999999999999E+307,$J$2:J1065)+1,"")</f>
        <v>871</v>
      </c>
      <c r="K1066" s="30">
        <f>IF(AND(B1066=K$1),LOOKUP(9.99999999999999E+307,$K$2:K1065)+1,"")</f>
        <v>871</v>
      </c>
      <c r="L1066" s="30">
        <f>IF(AND(B1066=L$1),LOOKUP(9.99999999999999E+307,$L$2:L1065)+1,"")</f>
        <v>871</v>
      </c>
      <c r="M1066" s="30">
        <f>IF(AND(B1066=M$1),LOOKUP(9.99999999999999E+307,$M$2:M1065)+1,"")</f>
        <v>871</v>
      </c>
      <c r="N1066" s="30">
        <f>IF(AND($B1066=N$1),LOOKUP(9.99999999999999E+307,$N$2:N1065)+1,"")</f>
        <v>871</v>
      </c>
      <c r="O1066" s="30">
        <f>IF(AND($B1066=O$1),LOOKUP(9.99999999999999E+307,$O$2:O1065)+1,"")</f>
        <v>871</v>
      </c>
      <c r="P1066" s="30">
        <f>IF(AND($B1066=P$1),LOOKUP(9.99999999999999E+307,$P$2:P1065)+1,"")</f>
        <v>871</v>
      </c>
      <c r="Q1066" s="30">
        <f>IF(AND($B1066=Q$1),LOOKUP(9.99999999999999E+307,$Q$2:Q1065)+1,"")</f>
        <v>871</v>
      </c>
      <c r="R1066" s="30">
        <f>IF(AND($B1066=R$1),LOOKUP(9.99999999999999E+307,$R$2:R1065)+1,"")</f>
        <v>871</v>
      </c>
      <c r="S1066" s="314"/>
      <c r="T1066" s="274"/>
      <c r="U1066" s="274"/>
      <c r="Z1066" s="258" t="str">
        <f t="shared" si="115"/>
        <v/>
      </c>
      <c r="AA1066" s="258" t="str">
        <f t="shared" si="116"/>
        <v/>
      </c>
      <c r="AB1066" s="259">
        <f t="shared" si="110"/>
        <v>0</v>
      </c>
      <c r="AC1066" s="259">
        <f t="shared" si="111"/>
        <v>1807</v>
      </c>
      <c r="AD1066" s="260" t="str">
        <f t="shared" si="112"/>
        <v/>
      </c>
      <c r="AE1066" s="253" t="str">
        <f t="shared" si="113"/>
        <v>-</v>
      </c>
    </row>
    <row r="1067" spans="1:31" ht="20.100000000000001" customHeight="1" x14ac:dyDescent="0.5">
      <c r="A1067" s="30">
        <v>1065</v>
      </c>
      <c r="B1067" s="238"/>
      <c r="C1067" s="261"/>
      <c r="D1067" s="261"/>
      <c r="E1067" s="273"/>
      <c r="F1067" s="273"/>
      <c r="G1067" s="257" t="str">
        <f t="shared" si="114"/>
        <v/>
      </c>
      <c r="H1067" s="30" t="str">
        <f>IF(AND(S1067=H$1),LOOKUP(9.99999999999999E+307,$H$2:H1066)+1,"")</f>
        <v/>
      </c>
      <c r="I1067" s="30">
        <f>IF(AND(B1067=I$1),LOOKUP(9.99999999999999E+307,$I$2:I1066)+1,"")</f>
        <v>872</v>
      </c>
      <c r="J1067" s="30">
        <f>IF(AND(B1067=J$1),LOOKUP(9.99999999999999E+307,$J$2:J1066)+1,"")</f>
        <v>872</v>
      </c>
      <c r="K1067" s="30">
        <f>IF(AND(B1067=K$1),LOOKUP(9.99999999999999E+307,$K$2:K1066)+1,"")</f>
        <v>872</v>
      </c>
      <c r="L1067" s="30">
        <f>IF(AND(B1067=L$1),LOOKUP(9.99999999999999E+307,$L$2:L1066)+1,"")</f>
        <v>872</v>
      </c>
      <c r="M1067" s="30">
        <f>IF(AND(B1067=M$1),LOOKUP(9.99999999999999E+307,$M$2:M1066)+1,"")</f>
        <v>872</v>
      </c>
      <c r="N1067" s="30">
        <f>IF(AND($B1067=N$1),LOOKUP(9.99999999999999E+307,$N$2:N1066)+1,"")</f>
        <v>872</v>
      </c>
      <c r="O1067" s="30">
        <f>IF(AND($B1067=O$1),LOOKUP(9.99999999999999E+307,$O$2:O1066)+1,"")</f>
        <v>872</v>
      </c>
      <c r="P1067" s="30">
        <f>IF(AND($B1067=P$1),LOOKUP(9.99999999999999E+307,$P$2:P1066)+1,"")</f>
        <v>872</v>
      </c>
      <c r="Q1067" s="30">
        <f>IF(AND($B1067=Q$1),LOOKUP(9.99999999999999E+307,$Q$2:Q1066)+1,"")</f>
        <v>872</v>
      </c>
      <c r="R1067" s="30">
        <f>IF(AND($B1067=R$1),LOOKUP(9.99999999999999E+307,$R$2:R1066)+1,"")</f>
        <v>872</v>
      </c>
      <c r="S1067" s="314"/>
      <c r="T1067" s="274"/>
      <c r="U1067" s="274"/>
      <c r="Z1067" s="258" t="str">
        <f t="shared" si="115"/>
        <v/>
      </c>
      <c r="AA1067" s="258" t="str">
        <f t="shared" si="116"/>
        <v/>
      </c>
      <c r="AB1067" s="259">
        <f t="shared" si="110"/>
        <v>0</v>
      </c>
      <c r="AC1067" s="259">
        <f t="shared" si="111"/>
        <v>1807</v>
      </c>
      <c r="AD1067" s="260" t="str">
        <f t="shared" si="112"/>
        <v/>
      </c>
      <c r="AE1067" s="253" t="str">
        <f t="shared" si="113"/>
        <v>-</v>
      </c>
    </row>
    <row r="1068" spans="1:31" ht="20.100000000000001" customHeight="1" x14ac:dyDescent="0.5">
      <c r="A1068" s="30">
        <v>1066</v>
      </c>
      <c r="B1068" s="238"/>
      <c r="C1068" s="261"/>
      <c r="D1068" s="261"/>
      <c r="E1068" s="273"/>
      <c r="F1068" s="273"/>
      <c r="G1068" s="257" t="str">
        <f t="shared" si="114"/>
        <v/>
      </c>
      <c r="H1068" s="30" t="str">
        <f>IF(AND(S1068=H$1),LOOKUP(9.99999999999999E+307,$H$2:H1067)+1,"")</f>
        <v/>
      </c>
      <c r="I1068" s="30">
        <f>IF(AND(B1068=I$1),LOOKUP(9.99999999999999E+307,$I$2:I1067)+1,"")</f>
        <v>873</v>
      </c>
      <c r="J1068" s="30">
        <f>IF(AND(B1068=J$1),LOOKUP(9.99999999999999E+307,$J$2:J1067)+1,"")</f>
        <v>873</v>
      </c>
      <c r="K1068" s="30">
        <f>IF(AND(B1068=K$1),LOOKUP(9.99999999999999E+307,$K$2:K1067)+1,"")</f>
        <v>873</v>
      </c>
      <c r="L1068" s="30">
        <f>IF(AND(B1068=L$1),LOOKUP(9.99999999999999E+307,$L$2:L1067)+1,"")</f>
        <v>873</v>
      </c>
      <c r="M1068" s="30">
        <f>IF(AND(B1068=M$1),LOOKUP(9.99999999999999E+307,$M$2:M1067)+1,"")</f>
        <v>873</v>
      </c>
      <c r="N1068" s="30">
        <f>IF(AND($B1068=N$1),LOOKUP(9.99999999999999E+307,$N$2:N1067)+1,"")</f>
        <v>873</v>
      </c>
      <c r="O1068" s="30">
        <f>IF(AND($B1068=O$1),LOOKUP(9.99999999999999E+307,$O$2:O1067)+1,"")</f>
        <v>873</v>
      </c>
      <c r="P1068" s="30">
        <f>IF(AND($B1068=P$1),LOOKUP(9.99999999999999E+307,$P$2:P1067)+1,"")</f>
        <v>873</v>
      </c>
      <c r="Q1068" s="30">
        <f>IF(AND($B1068=Q$1),LOOKUP(9.99999999999999E+307,$Q$2:Q1067)+1,"")</f>
        <v>873</v>
      </c>
      <c r="R1068" s="30">
        <f>IF(AND($B1068=R$1),LOOKUP(9.99999999999999E+307,$R$2:R1067)+1,"")</f>
        <v>873</v>
      </c>
      <c r="S1068" s="314"/>
      <c r="T1068" s="274"/>
      <c r="U1068" s="274"/>
      <c r="Z1068" s="258" t="str">
        <f t="shared" si="115"/>
        <v/>
      </c>
      <c r="AA1068" s="258" t="str">
        <f t="shared" si="116"/>
        <v/>
      </c>
      <c r="AB1068" s="259">
        <f t="shared" si="110"/>
        <v>0</v>
      </c>
      <c r="AC1068" s="259">
        <f t="shared" si="111"/>
        <v>1807</v>
      </c>
      <c r="AD1068" s="260" t="str">
        <f t="shared" si="112"/>
        <v/>
      </c>
      <c r="AE1068" s="253" t="str">
        <f t="shared" si="113"/>
        <v>-</v>
      </c>
    </row>
    <row r="1069" spans="1:31" ht="20.100000000000001" customHeight="1" x14ac:dyDescent="0.5">
      <c r="A1069" s="30">
        <v>1067</v>
      </c>
      <c r="B1069" s="238"/>
      <c r="C1069" s="261"/>
      <c r="D1069" s="261"/>
      <c r="E1069" s="273"/>
      <c r="F1069" s="273"/>
      <c r="G1069" s="257" t="str">
        <f t="shared" si="114"/>
        <v/>
      </c>
      <c r="H1069" s="30" t="str">
        <f>IF(AND(S1069=H$1),LOOKUP(9.99999999999999E+307,$H$2:H1068)+1,"")</f>
        <v/>
      </c>
      <c r="I1069" s="30">
        <f>IF(AND(B1069=I$1),LOOKUP(9.99999999999999E+307,$I$2:I1068)+1,"")</f>
        <v>874</v>
      </c>
      <c r="J1069" s="30">
        <f>IF(AND(B1069=J$1),LOOKUP(9.99999999999999E+307,$J$2:J1068)+1,"")</f>
        <v>874</v>
      </c>
      <c r="K1069" s="30">
        <f>IF(AND(B1069=K$1),LOOKUP(9.99999999999999E+307,$K$2:K1068)+1,"")</f>
        <v>874</v>
      </c>
      <c r="L1069" s="30">
        <f>IF(AND(B1069=L$1),LOOKUP(9.99999999999999E+307,$L$2:L1068)+1,"")</f>
        <v>874</v>
      </c>
      <c r="M1069" s="30">
        <f>IF(AND(B1069=M$1),LOOKUP(9.99999999999999E+307,$M$2:M1068)+1,"")</f>
        <v>874</v>
      </c>
      <c r="N1069" s="30">
        <f>IF(AND($B1069=N$1),LOOKUP(9.99999999999999E+307,$N$2:N1068)+1,"")</f>
        <v>874</v>
      </c>
      <c r="O1069" s="30">
        <f>IF(AND($B1069=O$1),LOOKUP(9.99999999999999E+307,$O$2:O1068)+1,"")</f>
        <v>874</v>
      </c>
      <c r="P1069" s="30">
        <f>IF(AND($B1069=P$1),LOOKUP(9.99999999999999E+307,$P$2:P1068)+1,"")</f>
        <v>874</v>
      </c>
      <c r="Q1069" s="30">
        <f>IF(AND($B1069=Q$1),LOOKUP(9.99999999999999E+307,$Q$2:Q1068)+1,"")</f>
        <v>874</v>
      </c>
      <c r="R1069" s="30">
        <f>IF(AND($B1069=R$1),LOOKUP(9.99999999999999E+307,$R$2:R1068)+1,"")</f>
        <v>874</v>
      </c>
      <c r="S1069" s="314"/>
      <c r="T1069" s="274"/>
      <c r="U1069" s="274"/>
      <c r="Z1069" s="258" t="str">
        <f t="shared" si="115"/>
        <v/>
      </c>
      <c r="AA1069" s="258" t="str">
        <f t="shared" si="116"/>
        <v/>
      </c>
      <c r="AB1069" s="259">
        <f t="shared" si="110"/>
        <v>0</v>
      </c>
      <c r="AC1069" s="259">
        <f t="shared" si="111"/>
        <v>1807</v>
      </c>
      <c r="AD1069" s="260" t="str">
        <f t="shared" si="112"/>
        <v/>
      </c>
      <c r="AE1069" s="253" t="str">
        <f t="shared" si="113"/>
        <v>-</v>
      </c>
    </row>
    <row r="1070" spans="1:31" ht="20.100000000000001" customHeight="1" x14ac:dyDescent="0.5">
      <c r="A1070" s="30">
        <v>1068</v>
      </c>
      <c r="B1070" s="238"/>
      <c r="C1070" s="261"/>
      <c r="D1070" s="261"/>
      <c r="E1070" s="273"/>
      <c r="F1070" s="273"/>
      <c r="G1070" s="257" t="str">
        <f t="shared" si="114"/>
        <v/>
      </c>
      <c r="H1070" s="30" t="str">
        <f>IF(AND(S1070=H$1),LOOKUP(9.99999999999999E+307,$H$2:H1069)+1,"")</f>
        <v/>
      </c>
      <c r="I1070" s="30">
        <f>IF(AND(B1070=I$1),LOOKUP(9.99999999999999E+307,$I$2:I1069)+1,"")</f>
        <v>875</v>
      </c>
      <c r="J1070" s="30">
        <f>IF(AND(B1070=J$1),LOOKUP(9.99999999999999E+307,$J$2:J1069)+1,"")</f>
        <v>875</v>
      </c>
      <c r="K1070" s="30">
        <f>IF(AND(B1070=K$1),LOOKUP(9.99999999999999E+307,$K$2:K1069)+1,"")</f>
        <v>875</v>
      </c>
      <c r="L1070" s="30">
        <f>IF(AND(B1070=L$1),LOOKUP(9.99999999999999E+307,$L$2:L1069)+1,"")</f>
        <v>875</v>
      </c>
      <c r="M1070" s="30">
        <f>IF(AND(B1070=M$1),LOOKUP(9.99999999999999E+307,$M$2:M1069)+1,"")</f>
        <v>875</v>
      </c>
      <c r="N1070" s="30">
        <f>IF(AND($B1070=N$1),LOOKUP(9.99999999999999E+307,$N$2:N1069)+1,"")</f>
        <v>875</v>
      </c>
      <c r="O1070" s="30">
        <f>IF(AND($B1070=O$1),LOOKUP(9.99999999999999E+307,$O$2:O1069)+1,"")</f>
        <v>875</v>
      </c>
      <c r="P1070" s="30">
        <f>IF(AND($B1070=P$1),LOOKUP(9.99999999999999E+307,$P$2:P1069)+1,"")</f>
        <v>875</v>
      </c>
      <c r="Q1070" s="30">
        <f>IF(AND($B1070=Q$1),LOOKUP(9.99999999999999E+307,$Q$2:Q1069)+1,"")</f>
        <v>875</v>
      </c>
      <c r="R1070" s="30">
        <f>IF(AND($B1070=R$1),LOOKUP(9.99999999999999E+307,$R$2:R1069)+1,"")</f>
        <v>875</v>
      </c>
      <c r="S1070" s="314"/>
      <c r="T1070" s="274"/>
      <c r="U1070" s="274"/>
      <c r="Z1070" s="258" t="str">
        <f t="shared" si="115"/>
        <v/>
      </c>
      <c r="AA1070" s="258" t="str">
        <f t="shared" si="116"/>
        <v/>
      </c>
      <c r="AB1070" s="259">
        <f t="shared" si="110"/>
        <v>0</v>
      </c>
      <c r="AC1070" s="259">
        <f t="shared" si="111"/>
        <v>1807</v>
      </c>
      <c r="AD1070" s="260" t="str">
        <f t="shared" si="112"/>
        <v/>
      </c>
      <c r="AE1070" s="253" t="str">
        <f t="shared" si="113"/>
        <v>-</v>
      </c>
    </row>
    <row r="1071" spans="1:31" ht="20.100000000000001" customHeight="1" x14ac:dyDescent="0.5">
      <c r="A1071" s="30">
        <v>1069</v>
      </c>
      <c r="B1071" s="238"/>
      <c r="C1071" s="261"/>
      <c r="D1071" s="261"/>
      <c r="E1071" s="273"/>
      <c r="F1071" s="273"/>
      <c r="G1071" s="257" t="str">
        <f t="shared" si="114"/>
        <v/>
      </c>
      <c r="H1071" s="30" t="str">
        <f>IF(AND(S1071=H$1),LOOKUP(9.99999999999999E+307,$H$2:H1070)+1,"")</f>
        <v/>
      </c>
      <c r="I1071" s="30">
        <f>IF(AND(B1071=I$1),LOOKUP(9.99999999999999E+307,$I$2:I1070)+1,"")</f>
        <v>876</v>
      </c>
      <c r="J1071" s="30">
        <f>IF(AND(B1071=J$1),LOOKUP(9.99999999999999E+307,$J$2:J1070)+1,"")</f>
        <v>876</v>
      </c>
      <c r="K1071" s="30">
        <f>IF(AND(B1071=K$1),LOOKUP(9.99999999999999E+307,$K$2:K1070)+1,"")</f>
        <v>876</v>
      </c>
      <c r="L1071" s="30">
        <f>IF(AND(B1071=L$1),LOOKUP(9.99999999999999E+307,$L$2:L1070)+1,"")</f>
        <v>876</v>
      </c>
      <c r="M1071" s="30">
        <f>IF(AND(B1071=M$1),LOOKUP(9.99999999999999E+307,$M$2:M1070)+1,"")</f>
        <v>876</v>
      </c>
      <c r="N1071" s="30">
        <f>IF(AND($B1071=N$1),LOOKUP(9.99999999999999E+307,$N$2:N1070)+1,"")</f>
        <v>876</v>
      </c>
      <c r="O1071" s="30">
        <f>IF(AND($B1071=O$1),LOOKUP(9.99999999999999E+307,$O$2:O1070)+1,"")</f>
        <v>876</v>
      </c>
      <c r="P1071" s="30">
        <f>IF(AND($B1071=P$1),LOOKUP(9.99999999999999E+307,$P$2:P1070)+1,"")</f>
        <v>876</v>
      </c>
      <c r="Q1071" s="30">
        <f>IF(AND($B1071=Q$1),LOOKUP(9.99999999999999E+307,$Q$2:Q1070)+1,"")</f>
        <v>876</v>
      </c>
      <c r="R1071" s="30">
        <f>IF(AND($B1071=R$1),LOOKUP(9.99999999999999E+307,$R$2:R1070)+1,"")</f>
        <v>876</v>
      </c>
      <c r="S1071" s="314"/>
      <c r="T1071" s="274"/>
      <c r="U1071" s="274"/>
      <c r="Z1071" s="258" t="str">
        <f t="shared" si="115"/>
        <v/>
      </c>
      <c r="AA1071" s="258" t="str">
        <f t="shared" si="116"/>
        <v/>
      </c>
      <c r="AB1071" s="259">
        <f t="shared" si="110"/>
        <v>0</v>
      </c>
      <c r="AC1071" s="259">
        <f t="shared" si="111"/>
        <v>1807</v>
      </c>
      <c r="AD1071" s="260" t="str">
        <f t="shared" si="112"/>
        <v/>
      </c>
      <c r="AE1071" s="253" t="str">
        <f t="shared" si="113"/>
        <v>-</v>
      </c>
    </row>
    <row r="1072" spans="1:31" ht="20.100000000000001" customHeight="1" x14ac:dyDescent="0.5">
      <c r="A1072" s="30">
        <v>1070</v>
      </c>
      <c r="B1072" s="238"/>
      <c r="C1072" s="261"/>
      <c r="D1072" s="261"/>
      <c r="E1072" s="273"/>
      <c r="F1072" s="273"/>
      <c r="G1072" s="257" t="str">
        <f t="shared" si="114"/>
        <v/>
      </c>
      <c r="H1072" s="30" t="str">
        <f>IF(AND(S1072=H$1),LOOKUP(9.99999999999999E+307,$H$2:H1071)+1,"")</f>
        <v/>
      </c>
      <c r="I1072" s="30">
        <f>IF(AND(B1072=I$1),LOOKUP(9.99999999999999E+307,$I$2:I1071)+1,"")</f>
        <v>877</v>
      </c>
      <c r="J1072" s="30">
        <f>IF(AND(B1072=J$1),LOOKUP(9.99999999999999E+307,$J$2:J1071)+1,"")</f>
        <v>877</v>
      </c>
      <c r="K1072" s="30">
        <f>IF(AND(B1072=K$1),LOOKUP(9.99999999999999E+307,$K$2:K1071)+1,"")</f>
        <v>877</v>
      </c>
      <c r="L1072" s="30">
        <f>IF(AND(B1072=L$1),LOOKUP(9.99999999999999E+307,$L$2:L1071)+1,"")</f>
        <v>877</v>
      </c>
      <c r="M1072" s="30">
        <f>IF(AND(B1072=M$1),LOOKUP(9.99999999999999E+307,$M$2:M1071)+1,"")</f>
        <v>877</v>
      </c>
      <c r="N1072" s="30">
        <f>IF(AND($B1072=N$1),LOOKUP(9.99999999999999E+307,$N$2:N1071)+1,"")</f>
        <v>877</v>
      </c>
      <c r="O1072" s="30">
        <f>IF(AND($B1072=O$1),LOOKUP(9.99999999999999E+307,$O$2:O1071)+1,"")</f>
        <v>877</v>
      </c>
      <c r="P1072" s="30">
        <f>IF(AND($B1072=P$1),LOOKUP(9.99999999999999E+307,$P$2:P1071)+1,"")</f>
        <v>877</v>
      </c>
      <c r="Q1072" s="30">
        <f>IF(AND($B1072=Q$1),LOOKUP(9.99999999999999E+307,$Q$2:Q1071)+1,"")</f>
        <v>877</v>
      </c>
      <c r="R1072" s="30">
        <f>IF(AND($B1072=R$1),LOOKUP(9.99999999999999E+307,$R$2:R1071)+1,"")</f>
        <v>877</v>
      </c>
      <c r="S1072" s="314"/>
      <c r="T1072" s="274"/>
      <c r="U1072" s="274"/>
      <c r="Z1072" s="258" t="str">
        <f t="shared" si="115"/>
        <v/>
      </c>
      <c r="AA1072" s="258" t="str">
        <f t="shared" si="116"/>
        <v/>
      </c>
      <c r="AB1072" s="259">
        <f t="shared" si="110"/>
        <v>0</v>
      </c>
      <c r="AC1072" s="259">
        <f t="shared" si="111"/>
        <v>1807</v>
      </c>
      <c r="AD1072" s="260" t="str">
        <f t="shared" si="112"/>
        <v/>
      </c>
      <c r="AE1072" s="253" t="str">
        <f t="shared" si="113"/>
        <v>-</v>
      </c>
    </row>
    <row r="1073" spans="1:31" ht="20.100000000000001" customHeight="1" x14ac:dyDescent="0.5">
      <c r="A1073" s="30">
        <v>1071</v>
      </c>
      <c r="B1073" s="238"/>
      <c r="C1073" s="261"/>
      <c r="D1073" s="261"/>
      <c r="E1073" s="273"/>
      <c r="F1073" s="273"/>
      <c r="G1073" s="257" t="str">
        <f t="shared" si="114"/>
        <v/>
      </c>
      <c r="H1073" s="30" t="str">
        <f>IF(AND(S1073=H$1),LOOKUP(9.99999999999999E+307,$H$2:H1072)+1,"")</f>
        <v/>
      </c>
      <c r="I1073" s="30">
        <f>IF(AND(B1073=I$1),LOOKUP(9.99999999999999E+307,$I$2:I1072)+1,"")</f>
        <v>878</v>
      </c>
      <c r="J1073" s="30">
        <f>IF(AND(B1073=J$1),LOOKUP(9.99999999999999E+307,$J$2:J1072)+1,"")</f>
        <v>878</v>
      </c>
      <c r="K1073" s="30">
        <f>IF(AND(B1073=K$1),LOOKUP(9.99999999999999E+307,$K$2:K1072)+1,"")</f>
        <v>878</v>
      </c>
      <c r="L1073" s="30">
        <f>IF(AND(B1073=L$1),LOOKUP(9.99999999999999E+307,$L$2:L1072)+1,"")</f>
        <v>878</v>
      </c>
      <c r="M1073" s="30">
        <f>IF(AND(B1073=M$1),LOOKUP(9.99999999999999E+307,$M$2:M1072)+1,"")</f>
        <v>878</v>
      </c>
      <c r="N1073" s="30">
        <f>IF(AND($B1073=N$1),LOOKUP(9.99999999999999E+307,$N$2:N1072)+1,"")</f>
        <v>878</v>
      </c>
      <c r="O1073" s="30">
        <f>IF(AND($B1073=O$1),LOOKUP(9.99999999999999E+307,$O$2:O1072)+1,"")</f>
        <v>878</v>
      </c>
      <c r="P1073" s="30">
        <f>IF(AND($B1073=P$1),LOOKUP(9.99999999999999E+307,$P$2:P1072)+1,"")</f>
        <v>878</v>
      </c>
      <c r="Q1073" s="30">
        <f>IF(AND($B1073=Q$1),LOOKUP(9.99999999999999E+307,$Q$2:Q1072)+1,"")</f>
        <v>878</v>
      </c>
      <c r="R1073" s="30">
        <f>IF(AND($B1073=R$1),LOOKUP(9.99999999999999E+307,$R$2:R1072)+1,"")</f>
        <v>878</v>
      </c>
      <c r="S1073" s="314"/>
      <c r="T1073" s="274"/>
      <c r="U1073" s="274"/>
      <c r="Z1073" s="258" t="str">
        <f t="shared" si="115"/>
        <v/>
      </c>
      <c r="AA1073" s="258" t="str">
        <f t="shared" si="116"/>
        <v/>
      </c>
      <c r="AB1073" s="259">
        <f t="shared" si="110"/>
        <v>0</v>
      </c>
      <c r="AC1073" s="259">
        <f t="shared" si="111"/>
        <v>1807</v>
      </c>
      <c r="AD1073" s="260" t="str">
        <f t="shared" si="112"/>
        <v/>
      </c>
      <c r="AE1073" s="253" t="str">
        <f t="shared" si="113"/>
        <v>-</v>
      </c>
    </row>
    <row r="1074" spans="1:31" ht="20.100000000000001" customHeight="1" x14ac:dyDescent="0.5">
      <c r="A1074" s="30">
        <v>1072</v>
      </c>
      <c r="B1074" s="238"/>
      <c r="C1074" s="261"/>
      <c r="D1074" s="261"/>
      <c r="E1074" s="273"/>
      <c r="F1074" s="273"/>
      <c r="G1074" s="257" t="str">
        <f t="shared" si="114"/>
        <v/>
      </c>
      <c r="H1074" s="30" t="str">
        <f>IF(AND(S1074=H$1),LOOKUP(9.99999999999999E+307,$H$2:H1073)+1,"")</f>
        <v/>
      </c>
      <c r="I1074" s="30">
        <f>IF(AND(B1074=I$1),LOOKUP(9.99999999999999E+307,$I$2:I1073)+1,"")</f>
        <v>879</v>
      </c>
      <c r="J1074" s="30">
        <f>IF(AND(B1074=J$1),LOOKUP(9.99999999999999E+307,$J$2:J1073)+1,"")</f>
        <v>879</v>
      </c>
      <c r="K1074" s="30">
        <f>IF(AND(B1074=K$1),LOOKUP(9.99999999999999E+307,$K$2:K1073)+1,"")</f>
        <v>879</v>
      </c>
      <c r="L1074" s="30">
        <f>IF(AND(B1074=L$1),LOOKUP(9.99999999999999E+307,$L$2:L1073)+1,"")</f>
        <v>879</v>
      </c>
      <c r="M1074" s="30">
        <f>IF(AND(B1074=M$1),LOOKUP(9.99999999999999E+307,$M$2:M1073)+1,"")</f>
        <v>879</v>
      </c>
      <c r="N1074" s="30">
        <f>IF(AND($B1074=N$1),LOOKUP(9.99999999999999E+307,$N$2:N1073)+1,"")</f>
        <v>879</v>
      </c>
      <c r="O1074" s="30">
        <f>IF(AND($B1074=O$1),LOOKUP(9.99999999999999E+307,$O$2:O1073)+1,"")</f>
        <v>879</v>
      </c>
      <c r="P1074" s="30">
        <f>IF(AND($B1074=P$1),LOOKUP(9.99999999999999E+307,$P$2:P1073)+1,"")</f>
        <v>879</v>
      </c>
      <c r="Q1074" s="30">
        <f>IF(AND($B1074=Q$1),LOOKUP(9.99999999999999E+307,$Q$2:Q1073)+1,"")</f>
        <v>879</v>
      </c>
      <c r="R1074" s="30">
        <f>IF(AND($B1074=R$1),LOOKUP(9.99999999999999E+307,$R$2:R1073)+1,"")</f>
        <v>879</v>
      </c>
      <c r="S1074" s="314"/>
      <c r="T1074" s="274"/>
      <c r="U1074" s="274"/>
      <c r="Z1074" s="258" t="str">
        <f t="shared" si="115"/>
        <v/>
      </c>
      <c r="AA1074" s="258" t="str">
        <f t="shared" si="116"/>
        <v/>
      </c>
      <c r="AB1074" s="259">
        <f t="shared" si="110"/>
        <v>0</v>
      </c>
      <c r="AC1074" s="259">
        <f t="shared" si="111"/>
        <v>1807</v>
      </c>
      <c r="AD1074" s="260" t="str">
        <f t="shared" si="112"/>
        <v/>
      </c>
      <c r="AE1074" s="253" t="str">
        <f t="shared" si="113"/>
        <v>-</v>
      </c>
    </row>
    <row r="1075" spans="1:31" ht="20.100000000000001" customHeight="1" x14ac:dyDescent="0.5">
      <c r="A1075" s="30">
        <v>1073</v>
      </c>
      <c r="B1075" s="238"/>
      <c r="C1075" s="261"/>
      <c r="D1075" s="261"/>
      <c r="E1075" s="273"/>
      <c r="F1075" s="273"/>
      <c r="G1075" s="257" t="str">
        <f t="shared" si="114"/>
        <v/>
      </c>
      <c r="H1075" s="30" t="str">
        <f>IF(AND(S1075=H$1),LOOKUP(9.99999999999999E+307,$H$2:H1074)+1,"")</f>
        <v/>
      </c>
      <c r="I1075" s="30">
        <f>IF(AND(B1075=I$1),LOOKUP(9.99999999999999E+307,$I$2:I1074)+1,"")</f>
        <v>880</v>
      </c>
      <c r="J1075" s="30">
        <f>IF(AND(B1075=J$1),LOOKUP(9.99999999999999E+307,$J$2:J1074)+1,"")</f>
        <v>880</v>
      </c>
      <c r="K1075" s="30">
        <f>IF(AND(B1075=K$1),LOOKUP(9.99999999999999E+307,$K$2:K1074)+1,"")</f>
        <v>880</v>
      </c>
      <c r="L1075" s="30">
        <f>IF(AND(B1075=L$1),LOOKUP(9.99999999999999E+307,$L$2:L1074)+1,"")</f>
        <v>880</v>
      </c>
      <c r="M1075" s="30">
        <f>IF(AND(B1075=M$1),LOOKUP(9.99999999999999E+307,$M$2:M1074)+1,"")</f>
        <v>880</v>
      </c>
      <c r="N1075" s="30">
        <f>IF(AND($B1075=N$1),LOOKUP(9.99999999999999E+307,$N$2:N1074)+1,"")</f>
        <v>880</v>
      </c>
      <c r="O1075" s="30">
        <f>IF(AND($B1075=O$1),LOOKUP(9.99999999999999E+307,$O$2:O1074)+1,"")</f>
        <v>880</v>
      </c>
      <c r="P1075" s="30">
        <f>IF(AND($B1075=P$1),LOOKUP(9.99999999999999E+307,$P$2:P1074)+1,"")</f>
        <v>880</v>
      </c>
      <c r="Q1075" s="30">
        <f>IF(AND($B1075=Q$1),LOOKUP(9.99999999999999E+307,$Q$2:Q1074)+1,"")</f>
        <v>880</v>
      </c>
      <c r="R1075" s="30">
        <f>IF(AND($B1075=R$1),LOOKUP(9.99999999999999E+307,$R$2:R1074)+1,"")</f>
        <v>880</v>
      </c>
      <c r="S1075" s="314"/>
      <c r="T1075" s="274"/>
      <c r="U1075" s="274"/>
      <c r="Z1075" s="258" t="str">
        <f t="shared" si="115"/>
        <v/>
      </c>
      <c r="AA1075" s="258" t="str">
        <f t="shared" si="116"/>
        <v/>
      </c>
      <c r="AB1075" s="259">
        <f t="shared" si="110"/>
        <v>0</v>
      </c>
      <c r="AC1075" s="259">
        <f t="shared" si="111"/>
        <v>1807</v>
      </c>
      <c r="AD1075" s="260" t="str">
        <f t="shared" si="112"/>
        <v/>
      </c>
      <c r="AE1075" s="253" t="str">
        <f t="shared" si="113"/>
        <v>-</v>
      </c>
    </row>
    <row r="1076" spans="1:31" ht="20.100000000000001" customHeight="1" x14ac:dyDescent="0.5">
      <c r="A1076" s="30">
        <v>1074</v>
      </c>
      <c r="B1076" s="238"/>
      <c r="C1076" s="261"/>
      <c r="D1076" s="261"/>
      <c r="E1076" s="273"/>
      <c r="F1076" s="273"/>
      <c r="G1076" s="257" t="str">
        <f t="shared" si="114"/>
        <v/>
      </c>
      <c r="H1076" s="30" t="str">
        <f>IF(AND(S1076=H$1),LOOKUP(9.99999999999999E+307,$H$2:H1075)+1,"")</f>
        <v/>
      </c>
      <c r="I1076" s="30">
        <f>IF(AND(B1076=I$1),LOOKUP(9.99999999999999E+307,$I$2:I1075)+1,"")</f>
        <v>881</v>
      </c>
      <c r="J1076" s="30">
        <f>IF(AND(B1076=J$1),LOOKUP(9.99999999999999E+307,$J$2:J1075)+1,"")</f>
        <v>881</v>
      </c>
      <c r="K1076" s="30">
        <f>IF(AND(B1076=K$1),LOOKUP(9.99999999999999E+307,$K$2:K1075)+1,"")</f>
        <v>881</v>
      </c>
      <c r="L1076" s="30">
        <f>IF(AND(B1076=L$1),LOOKUP(9.99999999999999E+307,$L$2:L1075)+1,"")</f>
        <v>881</v>
      </c>
      <c r="M1076" s="30">
        <f>IF(AND(B1076=M$1),LOOKUP(9.99999999999999E+307,$M$2:M1075)+1,"")</f>
        <v>881</v>
      </c>
      <c r="N1076" s="30">
        <f>IF(AND($B1076=N$1),LOOKUP(9.99999999999999E+307,$N$2:N1075)+1,"")</f>
        <v>881</v>
      </c>
      <c r="O1076" s="30">
        <f>IF(AND($B1076=O$1),LOOKUP(9.99999999999999E+307,$O$2:O1075)+1,"")</f>
        <v>881</v>
      </c>
      <c r="P1076" s="30">
        <f>IF(AND($B1076=P$1),LOOKUP(9.99999999999999E+307,$P$2:P1075)+1,"")</f>
        <v>881</v>
      </c>
      <c r="Q1076" s="30">
        <f>IF(AND($B1076=Q$1),LOOKUP(9.99999999999999E+307,$Q$2:Q1075)+1,"")</f>
        <v>881</v>
      </c>
      <c r="R1076" s="30">
        <f>IF(AND($B1076=R$1),LOOKUP(9.99999999999999E+307,$R$2:R1075)+1,"")</f>
        <v>881</v>
      </c>
      <c r="S1076" s="314"/>
      <c r="T1076" s="274"/>
      <c r="U1076" s="274"/>
      <c r="Z1076" s="258" t="str">
        <f t="shared" si="115"/>
        <v/>
      </c>
      <c r="AA1076" s="258" t="str">
        <f t="shared" si="116"/>
        <v/>
      </c>
      <c r="AB1076" s="259">
        <f t="shared" si="110"/>
        <v>0</v>
      </c>
      <c r="AC1076" s="259">
        <f t="shared" si="111"/>
        <v>1807</v>
      </c>
      <c r="AD1076" s="260" t="str">
        <f t="shared" si="112"/>
        <v/>
      </c>
      <c r="AE1076" s="253" t="str">
        <f t="shared" si="113"/>
        <v>-</v>
      </c>
    </row>
    <row r="1077" spans="1:31" ht="20.100000000000001" customHeight="1" x14ac:dyDescent="0.5">
      <c r="A1077" s="30">
        <v>1075</v>
      </c>
      <c r="B1077" s="238"/>
      <c r="C1077" s="261"/>
      <c r="D1077" s="261"/>
      <c r="E1077" s="273"/>
      <c r="F1077" s="273"/>
      <c r="G1077" s="257" t="str">
        <f t="shared" si="114"/>
        <v/>
      </c>
      <c r="H1077" s="30" t="str">
        <f>IF(AND(S1077=H$1),LOOKUP(9.99999999999999E+307,$H$2:H1076)+1,"")</f>
        <v/>
      </c>
      <c r="I1077" s="30">
        <f>IF(AND(B1077=I$1),LOOKUP(9.99999999999999E+307,$I$2:I1076)+1,"")</f>
        <v>882</v>
      </c>
      <c r="J1077" s="30">
        <f>IF(AND(B1077=J$1),LOOKUP(9.99999999999999E+307,$J$2:J1076)+1,"")</f>
        <v>882</v>
      </c>
      <c r="K1077" s="30">
        <f>IF(AND(B1077=K$1),LOOKUP(9.99999999999999E+307,$K$2:K1076)+1,"")</f>
        <v>882</v>
      </c>
      <c r="L1077" s="30">
        <f>IF(AND(B1077=L$1),LOOKUP(9.99999999999999E+307,$L$2:L1076)+1,"")</f>
        <v>882</v>
      </c>
      <c r="M1077" s="30">
        <f>IF(AND(B1077=M$1),LOOKUP(9.99999999999999E+307,$M$2:M1076)+1,"")</f>
        <v>882</v>
      </c>
      <c r="N1077" s="30">
        <f>IF(AND($B1077=N$1),LOOKUP(9.99999999999999E+307,$N$2:N1076)+1,"")</f>
        <v>882</v>
      </c>
      <c r="O1077" s="30">
        <f>IF(AND($B1077=O$1),LOOKUP(9.99999999999999E+307,$O$2:O1076)+1,"")</f>
        <v>882</v>
      </c>
      <c r="P1077" s="30">
        <f>IF(AND($B1077=P$1),LOOKUP(9.99999999999999E+307,$P$2:P1076)+1,"")</f>
        <v>882</v>
      </c>
      <c r="Q1077" s="30">
        <f>IF(AND($B1077=Q$1),LOOKUP(9.99999999999999E+307,$Q$2:Q1076)+1,"")</f>
        <v>882</v>
      </c>
      <c r="R1077" s="30">
        <f>IF(AND($B1077=R$1),LOOKUP(9.99999999999999E+307,$R$2:R1076)+1,"")</f>
        <v>882</v>
      </c>
      <c r="S1077" s="314"/>
      <c r="T1077" s="274"/>
      <c r="U1077" s="274"/>
      <c r="Z1077" s="258" t="str">
        <f t="shared" si="115"/>
        <v/>
      </c>
      <c r="AA1077" s="258" t="str">
        <f t="shared" si="116"/>
        <v/>
      </c>
      <c r="AB1077" s="259">
        <f t="shared" si="110"/>
        <v>0</v>
      </c>
      <c r="AC1077" s="259">
        <f t="shared" si="111"/>
        <v>1807</v>
      </c>
      <c r="AD1077" s="260" t="str">
        <f t="shared" si="112"/>
        <v/>
      </c>
      <c r="AE1077" s="253" t="str">
        <f t="shared" si="113"/>
        <v>-</v>
      </c>
    </row>
    <row r="1078" spans="1:31" ht="20.100000000000001" customHeight="1" x14ac:dyDescent="0.5">
      <c r="A1078" s="30">
        <v>1076</v>
      </c>
      <c r="B1078" s="238"/>
      <c r="C1078" s="261"/>
      <c r="D1078" s="261"/>
      <c r="E1078" s="273"/>
      <c r="F1078" s="273"/>
      <c r="G1078" s="257" t="str">
        <f t="shared" si="114"/>
        <v/>
      </c>
      <c r="H1078" s="30" t="str">
        <f>IF(AND(S1078=H$1),LOOKUP(9.99999999999999E+307,$H$2:H1077)+1,"")</f>
        <v/>
      </c>
      <c r="I1078" s="30">
        <f>IF(AND(B1078=I$1),LOOKUP(9.99999999999999E+307,$I$2:I1077)+1,"")</f>
        <v>883</v>
      </c>
      <c r="J1078" s="30">
        <f>IF(AND(B1078=J$1),LOOKUP(9.99999999999999E+307,$J$2:J1077)+1,"")</f>
        <v>883</v>
      </c>
      <c r="K1078" s="30">
        <f>IF(AND(B1078=K$1),LOOKUP(9.99999999999999E+307,$K$2:K1077)+1,"")</f>
        <v>883</v>
      </c>
      <c r="L1078" s="30">
        <f>IF(AND(B1078=L$1),LOOKUP(9.99999999999999E+307,$L$2:L1077)+1,"")</f>
        <v>883</v>
      </c>
      <c r="M1078" s="30">
        <f>IF(AND(B1078=M$1),LOOKUP(9.99999999999999E+307,$M$2:M1077)+1,"")</f>
        <v>883</v>
      </c>
      <c r="N1078" s="30">
        <f>IF(AND($B1078=N$1),LOOKUP(9.99999999999999E+307,$N$2:N1077)+1,"")</f>
        <v>883</v>
      </c>
      <c r="O1078" s="30">
        <f>IF(AND($B1078=O$1),LOOKUP(9.99999999999999E+307,$O$2:O1077)+1,"")</f>
        <v>883</v>
      </c>
      <c r="P1078" s="30">
        <f>IF(AND($B1078=P$1),LOOKUP(9.99999999999999E+307,$P$2:P1077)+1,"")</f>
        <v>883</v>
      </c>
      <c r="Q1078" s="30">
        <f>IF(AND($B1078=Q$1),LOOKUP(9.99999999999999E+307,$Q$2:Q1077)+1,"")</f>
        <v>883</v>
      </c>
      <c r="R1078" s="30">
        <f>IF(AND($B1078=R$1),LOOKUP(9.99999999999999E+307,$R$2:R1077)+1,"")</f>
        <v>883</v>
      </c>
      <c r="S1078" s="314"/>
      <c r="T1078" s="274"/>
      <c r="U1078" s="274"/>
      <c r="Z1078" s="258" t="str">
        <f t="shared" si="115"/>
        <v/>
      </c>
      <c r="AA1078" s="258" t="str">
        <f t="shared" si="116"/>
        <v/>
      </c>
      <c r="AB1078" s="259">
        <f t="shared" si="110"/>
        <v>0</v>
      </c>
      <c r="AC1078" s="259">
        <f t="shared" si="111"/>
        <v>1807</v>
      </c>
      <c r="AD1078" s="260" t="str">
        <f t="shared" si="112"/>
        <v/>
      </c>
      <c r="AE1078" s="253" t="str">
        <f t="shared" si="113"/>
        <v>-</v>
      </c>
    </row>
    <row r="1079" spans="1:31" ht="20.100000000000001" customHeight="1" x14ac:dyDescent="0.5">
      <c r="A1079" s="30">
        <v>1077</v>
      </c>
      <c r="B1079" s="238"/>
      <c r="C1079" s="261"/>
      <c r="D1079" s="261"/>
      <c r="E1079" s="273"/>
      <c r="F1079" s="273"/>
      <c r="G1079" s="257" t="str">
        <f t="shared" si="114"/>
        <v/>
      </c>
      <c r="H1079" s="30" t="str">
        <f>IF(AND(S1079=H$1),LOOKUP(9.99999999999999E+307,$H$2:H1078)+1,"")</f>
        <v/>
      </c>
      <c r="I1079" s="30">
        <f>IF(AND(B1079=I$1),LOOKUP(9.99999999999999E+307,$I$2:I1078)+1,"")</f>
        <v>884</v>
      </c>
      <c r="J1079" s="30">
        <f>IF(AND(B1079=J$1),LOOKUP(9.99999999999999E+307,$J$2:J1078)+1,"")</f>
        <v>884</v>
      </c>
      <c r="K1079" s="30">
        <f>IF(AND(B1079=K$1),LOOKUP(9.99999999999999E+307,$K$2:K1078)+1,"")</f>
        <v>884</v>
      </c>
      <c r="L1079" s="30">
        <f>IF(AND(B1079=L$1),LOOKUP(9.99999999999999E+307,$L$2:L1078)+1,"")</f>
        <v>884</v>
      </c>
      <c r="M1079" s="30">
        <f>IF(AND(B1079=M$1),LOOKUP(9.99999999999999E+307,$M$2:M1078)+1,"")</f>
        <v>884</v>
      </c>
      <c r="N1079" s="30">
        <f>IF(AND($B1079=N$1),LOOKUP(9.99999999999999E+307,$N$2:N1078)+1,"")</f>
        <v>884</v>
      </c>
      <c r="O1079" s="30">
        <f>IF(AND($B1079=O$1),LOOKUP(9.99999999999999E+307,$O$2:O1078)+1,"")</f>
        <v>884</v>
      </c>
      <c r="P1079" s="30">
        <f>IF(AND($B1079=P$1),LOOKUP(9.99999999999999E+307,$P$2:P1078)+1,"")</f>
        <v>884</v>
      </c>
      <c r="Q1079" s="30">
        <f>IF(AND($B1079=Q$1),LOOKUP(9.99999999999999E+307,$Q$2:Q1078)+1,"")</f>
        <v>884</v>
      </c>
      <c r="R1079" s="30">
        <f>IF(AND($B1079=R$1),LOOKUP(9.99999999999999E+307,$R$2:R1078)+1,"")</f>
        <v>884</v>
      </c>
      <c r="S1079" s="314"/>
      <c r="T1079" s="274"/>
      <c r="U1079" s="274"/>
      <c r="Z1079" s="258" t="str">
        <f t="shared" si="115"/>
        <v/>
      </c>
      <c r="AA1079" s="258" t="str">
        <f t="shared" si="116"/>
        <v/>
      </c>
      <c r="AB1079" s="259">
        <f t="shared" si="110"/>
        <v>0</v>
      </c>
      <c r="AC1079" s="259">
        <f t="shared" si="111"/>
        <v>1807</v>
      </c>
      <c r="AD1079" s="260" t="str">
        <f t="shared" si="112"/>
        <v/>
      </c>
      <c r="AE1079" s="253" t="str">
        <f t="shared" si="113"/>
        <v>-</v>
      </c>
    </row>
    <row r="1080" spans="1:31" ht="20.100000000000001" customHeight="1" x14ac:dyDescent="0.5">
      <c r="A1080" s="30">
        <v>1078</v>
      </c>
      <c r="B1080" s="238"/>
      <c r="C1080" s="261"/>
      <c r="D1080" s="261"/>
      <c r="E1080" s="273"/>
      <c r="F1080" s="273"/>
      <c r="G1080" s="257" t="str">
        <f t="shared" si="114"/>
        <v/>
      </c>
      <c r="H1080" s="30" t="str">
        <f>IF(AND(S1080=H$1),LOOKUP(9.99999999999999E+307,$H$2:H1079)+1,"")</f>
        <v/>
      </c>
      <c r="I1080" s="30">
        <f>IF(AND(B1080=I$1),LOOKUP(9.99999999999999E+307,$I$2:I1079)+1,"")</f>
        <v>885</v>
      </c>
      <c r="J1080" s="30">
        <f>IF(AND(B1080=J$1),LOOKUP(9.99999999999999E+307,$J$2:J1079)+1,"")</f>
        <v>885</v>
      </c>
      <c r="K1080" s="30">
        <f>IF(AND(B1080=K$1),LOOKUP(9.99999999999999E+307,$K$2:K1079)+1,"")</f>
        <v>885</v>
      </c>
      <c r="L1080" s="30">
        <f>IF(AND(B1080=L$1),LOOKUP(9.99999999999999E+307,$L$2:L1079)+1,"")</f>
        <v>885</v>
      </c>
      <c r="M1080" s="30">
        <f>IF(AND(B1080=M$1),LOOKUP(9.99999999999999E+307,$M$2:M1079)+1,"")</f>
        <v>885</v>
      </c>
      <c r="N1080" s="30">
        <f>IF(AND($B1080=N$1),LOOKUP(9.99999999999999E+307,$N$2:N1079)+1,"")</f>
        <v>885</v>
      </c>
      <c r="O1080" s="30">
        <f>IF(AND($B1080=O$1),LOOKUP(9.99999999999999E+307,$O$2:O1079)+1,"")</f>
        <v>885</v>
      </c>
      <c r="P1080" s="30">
        <f>IF(AND($B1080=P$1),LOOKUP(9.99999999999999E+307,$P$2:P1079)+1,"")</f>
        <v>885</v>
      </c>
      <c r="Q1080" s="30">
        <f>IF(AND($B1080=Q$1),LOOKUP(9.99999999999999E+307,$Q$2:Q1079)+1,"")</f>
        <v>885</v>
      </c>
      <c r="R1080" s="30">
        <f>IF(AND($B1080=R$1),LOOKUP(9.99999999999999E+307,$R$2:R1079)+1,"")</f>
        <v>885</v>
      </c>
      <c r="S1080" s="314"/>
      <c r="T1080" s="274"/>
      <c r="U1080" s="274"/>
      <c r="Z1080" s="258" t="str">
        <f t="shared" si="115"/>
        <v/>
      </c>
      <c r="AA1080" s="258" t="str">
        <f t="shared" si="116"/>
        <v/>
      </c>
      <c r="AB1080" s="259">
        <f t="shared" si="110"/>
        <v>0</v>
      </c>
      <c r="AC1080" s="259">
        <f t="shared" si="111"/>
        <v>1807</v>
      </c>
      <c r="AD1080" s="260" t="str">
        <f t="shared" si="112"/>
        <v/>
      </c>
      <c r="AE1080" s="253" t="str">
        <f t="shared" si="113"/>
        <v>-</v>
      </c>
    </row>
    <row r="1081" spans="1:31" ht="20.100000000000001" customHeight="1" x14ac:dyDescent="0.5">
      <c r="A1081" s="30">
        <v>1079</v>
      </c>
      <c r="B1081" s="238"/>
      <c r="C1081" s="261"/>
      <c r="D1081" s="261"/>
      <c r="E1081" s="273"/>
      <c r="F1081" s="273"/>
      <c r="G1081" s="257" t="str">
        <f t="shared" si="114"/>
        <v/>
      </c>
      <c r="H1081" s="30" t="str">
        <f>IF(AND(S1081=H$1),LOOKUP(9.99999999999999E+307,$H$2:H1080)+1,"")</f>
        <v/>
      </c>
      <c r="I1081" s="30">
        <f>IF(AND(B1081=I$1),LOOKUP(9.99999999999999E+307,$I$2:I1080)+1,"")</f>
        <v>886</v>
      </c>
      <c r="J1081" s="30">
        <f>IF(AND(B1081=J$1),LOOKUP(9.99999999999999E+307,$J$2:J1080)+1,"")</f>
        <v>886</v>
      </c>
      <c r="K1081" s="30">
        <f>IF(AND(B1081=K$1),LOOKUP(9.99999999999999E+307,$K$2:K1080)+1,"")</f>
        <v>886</v>
      </c>
      <c r="L1081" s="30">
        <f>IF(AND(B1081=L$1),LOOKUP(9.99999999999999E+307,$L$2:L1080)+1,"")</f>
        <v>886</v>
      </c>
      <c r="M1081" s="30">
        <f>IF(AND(B1081=M$1),LOOKUP(9.99999999999999E+307,$M$2:M1080)+1,"")</f>
        <v>886</v>
      </c>
      <c r="N1081" s="30">
        <f>IF(AND($B1081=N$1),LOOKUP(9.99999999999999E+307,$N$2:N1080)+1,"")</f>
        <v>886</v>
      </c>
      <c r="O1081" s="30">
        <f>IF(AND($B1081=O$1),LOOKUP(9.99999999999999E+307,$O$2:O1080)+1,"")</f>
        <v>886</v>
      </c>
      <c r="P1081" s="30">
        <f>IF(AND($B1081=P$1),LOOKUP(9.99999999999999E+307,$P$2:P1080)+1,"")</f>
        <v>886</v>
      </c>
      <c r="Q1081" s="30">
        <f>IF(AND($B1081=Q$1),LOOKUP(9.99999999999999E+307,$Q$2:Q1080)+1,"")</f>
        <v>886</v>
      </c>
      <c r="R1081" s="30">
        <f>IF(AND($B1081=R$1),LOOKUP(9.99999999999999E+307,$R$2:R1080)+1,"")</f>
        <v>886</v>
      </c>
      <c r="S1081" s="314"/>
      <c r="T1081" s="274"/>
      <c r="U1081" s="274"/>
      <c r="Z1081" s="258" t="str">
        <f t="shared" si="115"/>
        <v/>
      </c>
      <c r="AA1081" s="258" t="str">
        <f t="shared" si="116"/>
        <v/>
      </c>
      <c r="AB1081" s="259">
        <f t="shared" si="110"/>
        <v>0</v>
      </c>
      <c r="AC1081" s="259">
        <f t="shared" si="111"/>
        <v>1807</v>
      </c>
      <c r="AD1081" s="260" t="str">
        <f t="shared" si="112"/>
        <v/>
      </c>
      <c r="AE1081" s="253" t="str">
        <f t="shared" si="113"/>
        <v>-</v>
      </c>
    </row>
    <row r="1082" spans="1:31" ht="20.100000000000001" customHeight="1" x14ac:dyDescent="0.5">
      <c r="A1082" s="30">
        <v>1080</v>
      </c>
      <c r="B1082" s="238"/>
      <c r="C1082" s="261"/>
      <c r="D1082" s="261"/>
      <c r="E1082" s="273"/>
      <c r="F1082" s="273"/>
      <c r="G1082" s="257" t="str">
        <f t="shared" si="114"/>
        <v/>
      </c>
      <c r="H1082" s="30" t="str">
        <f>IF(AND(S1082=H$1),LOOKUP(9.99999999999999E+307,$H$2:H1081)+1,"")</f>
        <v/>
      </c>
      <c r="I1082" s="30">
        <f>IF(AND(B1082=I$1),LOOKUP(9.99999999999999E+307,$I$2:I1081)+1,"")</f>
        <v>887</v>
      </c>
      <c r="J1082" s="30">
        <f>IF(AND(B1082=J$1),LOOKUP(9.99999999999999E+307,$J$2:J1081)+1,"")</f>
        <v>887</v>
      </c>
      <c r="K1082" s="30">
        <f>IF(AND(B1082=K$1),LOOKUP(9.99999999999999E+307,$K$2:K1081)+1,"")</f>
        <v>887</v>
      </c>
      <c r="L1082" s="30">
        <f>IF(AND(B1082=L$1),LOOKUP(9.99999999999999E+307,$L$2:L1081)+1,"")</f>
        <v>887</v>
      </c>
      <c r="M1082" s="30">
        <f>IF(AND(B1082=M$1),LOOKUP(9.99999999999999E+307,$M$2:M1081)+1,"")</f>
        <v>887</v>
      </c>
      <c r="N1082" s="30">
        <f>IF(AND($B1082=N$1),LOOKUP(9.99999999999999E+307,$N$2:N1081)+1,"")</f>
        <v>887</v>
      </c>
      <c r="O1082" s="30">
        <f>IF(AND($B1082=O$1),LOOKUP(9.99999999999999E+307,$O$2:O1081)+1,"")</f>
        <v>887</v>
      </c>
      <c r="P1082" s="30">
        <f>IF(AND($B1082=P$1),LOOKUP(9.99999999999999E+307,$P$2:P1081)+1,"")</f>
        <v>887</v>
      </c>
      <c r="Q1082" s="30">
        <f>IF(AND($B1082=Q$1),LOOKUP(9.99999999999999E+307,$Q$2:Q1081)+1,"")</f>
        <v>887</v>
      </c>
      <c r="R1082" s="30">
        <f>IF(AND($B1082=R$1),LOOKUP(9.99999999999999E+307,$R$2:R1081)+1,"")</f>
        <v>887</v>
      </c>
      <c r="S1082" s="314"/>
      <c r="T1082" s="274"/>
      <c r="U1082" s="274"/>
      <c r="Z1082" s="258" t="str">
        <f t="shared" si="115"/>
        <v/>
      </c>
      <c r="AA1082" s="258" t="str">
        <f t="shared" si="116"/>
        <v/>
      </c>
      <c r="AB1082" s="259">
        <f t="shared" si="110"/>
        <v>0</v>
      </c>
      <c r="AC1082" s="259">
        <f t="shared" si="111"/>
        <v>1807</v>
      </c>
      <c r="AD1082" s="260" t="str">
        <f t="shared" si="112"/>
        <v/>
      </c>
      <c r="AE1082" s="253" t="str">
        <f t="shared" si="113"/>
        <v>-</v>
      </c>
    </row>
    <row r="1083" spans="1:31" ht="20.100000000000001" customHeight="1" x14ac:dyDescent="0.5">
      <c r="A1083" s="30">
        <v>1081</v>
      </c>
      <c r="B1083" s="238"/>
      <c r="C1083" s="261"/>
      <c r="D1083" s="261"/>
      <c r="E1083" s="273"/>
      <c r="F1083" s="273"/>
      <c r="G1083" s="257" t="str">
        <f t="shared" si="114"/>
        <v/>
      </c>
      <c r="H1083" s="30" t="str">
        <f>IF(AND(S1083=H$1),LOOKUP(9.99999999999999E+307,$H$2:H1082)+1,"")</f>
        <v/>
      </c>
      <c r="I1083" s="30">
        <f>IF(AND(B1083=I$1),LOOKUP(9.99999999999999E+307,$I$2:I1082)+1,"")</f>
        <v>888</v>
      </c>
      <c r="J1083" s="30">
        <f>IF(AND(B1083=J$1),LOOKUP(9.99999999999999E+307,$J$2:J1082)+1,"")</f>
        <v>888</v>
      </c>
      <c r="K1083" s="30">
        <f>IF(AND(B1083=K$1),LOOKUP(9.99999999999999E+307,$K$2:K1082)+1,"")</f>
        <v>888</v>
      </c>
      <c r="L1083" s="30">
        <f>IF(AND(B1083=L$1),LOOKUP(9.99999999999999E+307,$L$2:L1082)+1,"")</f>
        <v>888</v>
      </c>
      <c r="M1083" s="30">
        <f>IF(AND(B1083=M$1),LOOKUP(9.99999999999999E+307,$M$2:M1082)+1,"")</f>
        <v>888</v>
      </c>
      <c r="N1083" s="30">
        <f>IF(AND($B1083=N$1),LOOKUP(9.99999999999999E+307,$N$2:N1082)+1,"")</f>
        <v>888</v>
      </c>
      <c r="O1083" s="30">
        <f>IF(AND($B1083=O$1),LOOKUP(9.99999999999999E+307,$O$2:O1082)+1,"")</f>
        <v>888</v>
      </c>
      <c r="P1083" s="30">
        <f>IF(AND($B1083=P$1),LOOKUP(9.99999999999999E+307,$P$2:P1082)+1,"")</f>
        <v>888</v>
      </c>
      <c r="Q1083" s="30">
        <f>IF(AND($B1083=Q$1),LOOKUP(9.99999999999999E+307,$Q$2:Q1082)+1,"")</f>
        <v>888</v>
      </c>
      <c r="R1083" s="30">
        <f>IF(AND($B1083=R$1),LOOKUP(9.99999999999999E+307,$R$2:R1082)+1,"")</f>
        <v>888</v>
      </c>
      <c r="S1083" s="314"/>
      <c r="T1083" s="274"/>
      <c r="U1083" s="274"/>
      <c r="Z1083" s="258" t="str">
        <f t="shared" si="115"/>
        <v/>
      </c>
      <c r="AA1083" s="258" t="str">
        <f t="shared" si="116"/>
        <v/>
      </c>
      <c r="AB1083" s="259">
        <f t="shared" si="110"/>
        <v>0</v>
      </c>
      <c r="AC1083" s="259">
        <f t="shared" si="111"/>
        <v>1807</v>
      </c>
      <c r="AD1083" s="260" t="str">
        <f t="shared" si="112"/>
        <v/>
      </c>
      <c r="AE1083" s="253" t="str">
        <f t="shared" si="113"/>
        <v>-</v>
      </c>
    </row>
    <row r="1084" spans="1:31" ht="20.100000000000001" customHeight="1" x14ac:dyDescent="0.5">
      <c r="A1084" s="30">
        <v>1082</v>
      </c>
      <c r="B1084" s="238"/>
      <c r="C1084" s="261"/>
      <c r="D1084" s="261"/>
      <c r="E1084" s="273"/>
      <c r="F1084" s="273"/>
      <c r="G1084" s="257" t="str">
        <f t="shared" si="114"/>
        <v/>
      </c>
      <c r="H1084" s="30" t="str">
        <f>IF(AND(S1084=H$1),LOOKUP(9.99999999999999E+307,$H$2:H1083)+1,"")</f>
        <v/>
      </c>
      <c r="I1084" s="30">
        <f>IF(AND(B1084=I$1),LOOKUP(9.99999999999999E+307,$I$2:I1083)+1,"")</f>
        <v>889</v>
      </c>
      <c r="J1084" s="30">
        <f>IF(AND(B1084=J$1),LOOKUP(9.99999999999999E+307,$J$2:J1083)+1,"")</f>
        <v>889</v>
      </c>
      <c r="K1084" s="30">
        <f>IF(AND(B1084=K$1),LOOKUP(9.99999999999999E+307,$K$2:K1083)+1,"")</f>
        <v>889</v>
      </c>
      <c r="L1084" s="30">
        <f>IF(AND(B1084=L$1),LOOKUP(9.99999999999999E+307,$L$2:L1083)+1,"")</f>
        <v>889</v>
      </c>
      <c r="M1084" s="30">
        <f>IF(AND(B1084=M$1),LOOKUP(9.99999999999999E+307,$M$2:M1083)+1,"")</f>
        <v>889</v>
      </c>
      <c r="N1084" s="30">
        <f>IF(AND($B1084=N$1),LOOKUP(9.99999999999999E+307,$N$2:N1083)+1,"")</f>
        <v>889</v>
      </c>
      <c r="O1084" s="30">
        <f>IF(AND($B1084=O$1),LOOKUP(9.99999999999999E+307,$O$2:O1083)+1,"")</f>
        <v>889</v>
      </c>
      <c r="P1084" s="30">
        <f>IF(AND($B1084=P$1),LOOKUP(9.99999999999999E+307,$P$2:P1083)+1,"")</f>
        <v>889</v>
      </c>
      <c r="Q1084" s="30">
        <f>IF(AND($B1084=Q$1),LOOKUP(9.99999999999999E+307,$Q$2:Q1083)+1,"")</f>
        <v>889</v>
      </c>
      <c r="R1084" s="30">
        <f>IF(AND($B1084=R$1),LOOKUP(9.99999999999999E+307,$R$2:R1083)+1,"")</f>
        <v>889</v>
      </c>
      <c r="S1084" s="314"/>
      <c r="T1084" s="274"/>
      <c r="U1084" s="274"/>
      <c r="Z1084" s="258" t="str">
        <f t="shared" si="115"/>
        <v/>
      </c>
      <c r="AA1084" s="258" t="str">
        <f t="shared" si="116"/>
        <v/>
      </c>
      <c r="AB1084" s="259">
        <f t="shared" si="110"/>
        <v>0</v>
      </c>
      <c r="AC1084" s="259">
        <f t="shared" si="111"/>
        <v>1807</v>
      </c>
      <c r="AD1084" s="260" t="str">
        <f t="shared" si="112"/>
        <v/>
      </c>
      <c r="AE1084" s="253" t="str">
        <f t="shared" si="113"/>
        <v>-</v>
      </c>
    </row>
    <row r="1085" spans="1:31" ht="20.100000000000001" customHeight="1" x14ac:dyDescent="0.5">
      <c r="A1085" s="30">
        <v>1083</v>
      </c>
      <c r="B1085" s="238"/>
      <c r="C1085" s="261"/>
      <c r="D1085" s="261"/>
      <c r="E1085" s="273"/>
      <c r="F1085" s="273"/>
      <c r="G1085" s="257" t="str">
        <f t="shared" si="114"/>
        <v/>
      </c>
      <c r="H1085" s="30" t="str">
        <f>IF(AND(S1085=H$1),LOOKUP(9.99999999999999E+307,$H$2:H1084)+1,"")</f>
        <v/>
      </c>
      <c r="I1085" s="30">
        <f>IF(AND(B1085=I$1),LOOKUP(9.99999999999999E+307,$I$2:I1084)+1,"")</f>
        <v>890</v>
      </c>
      <c r="J1085" s="30">
        <f>IF(AND(B1085=J$1),LOOKUP(9.99999999999999E+307,$J$2:J1084)+1,"")</f>
        <v>890</v>
      </c>
      <c r="K1085" s="30">
        <f>IF(AND(B1085=K$1),LOOKUP(9.99999999999999E+307,$K$2:K1084)+1,"")</f>
        <v>890</v>
      </c>
      <c r="L1085" s="30">
        <f>IF(AND(B1085=L$1),LOOKUP(9.99999999999999E+307,$L$2:L1084)+1,"")</f>
        <v>890</v>
      </c>
      <c r="M1085" s="30">
        <f>IF(AND(B1085=M$1),LOOKUP(9.99999999999999E+307,$M$2:M1084)+1,"")</f>
        <v>890</v>
      </c>
      <c r="N1085" s="30">
        <f>IF(AND($B1085=N$1),LOOKUP(9.99999999999999E+307,$N$2:N1084)+1,"")</f>
        <v>890</v>
      </c>
      <c r="O1085" s="30">
        <f>IF(AND($B1085=O$1),LOOKUP(9.99999999999999E+307,$O$2:O1084)+1,"")</f>
        <v>890</v>
      </c>
      <c r="P1085" s="30">
        <f>IF(AND($B1085=P$1),LOOKUP(9.99999999999999E+307,$P$2:P1084)+1,"")</f>
        <v>890</v>
      </c>
      <c r="Q1085" s="30">
        <f>IF(AND($B1085=Q$1),LOOKUP(9.99999999999999E+307,$Q$2:Q1084)+1,"")</f>
        <v>890</v>
      </c>
      <c r="R1085" s="30">
        <f>IF(AND($B1085=R$1),LOOKUP(9.99999999999999E+307,$R$2:R1084)+1,"")</f>
        <v>890</v>
      </c>
      <c r="S1085" s="314"/>
      <c r="T1085" s="274"/>
      <c r="U1085" s="274"/>
      <c r="Z1085" s="258" t="str">
        <f t="shared" si="115"/>
        <v/>
      </c>
      <c r="AA1085" s="258" t="str">
        <f t="shared" si="116"/>
        <v/>
      </c>
      <c r="AB1085" s="259">
        <f t="shared" si="110"/>
        <v>0</v>
      </c>
      <c r="AC1085" s="259">
        <f t="shared" si="111"/>
        <v>1807</v>
      </c>
      <c r="AD1085" s="260" t="str">
        <f t="shared" si="112"/>
        <v/>
      </c>
      <c r="AE1085" s="253" t="str">
        <f t="shared" si="113"/>
        <v>-</v>
      </c>
    </row>
    <row r="1086" spans="1:31" ht="20.100000000000001" customHeight="1" x14ac:dyDescent="0.5">
      <c r="A1086" s="30">
        <v>1084</v>
      </c>
      <c r="B1086" s="238"/>
      <c r="C1086" s="261"/>
      <c r="D1086" s="261"/>
      <c r="E1086" s="273"/>
      <c r="F1086" s="273"/>
      <c r="G1086" s="257" t="str">
        <f t="shared" si="114"/>
        <v/>
      </c>
      <c r="H1086" s="30" t="str">
        <f>IF(AND(S1086=H$1),LOOKUP(9.99999999999999E+307,$H$2:H1085)+1,"")</f>
        <v/>
      </c>
      <c r="I1086" s="30">
        <f>IF(AND(B1086=I$1),LOOKUP(9.99999999999999E+307,$I$2:I1085)+1,"")</f>
        <v>891</v>
      </c>
      <c r="J1086" s="30">
        <f>IF(AND(B1086=J$1),LOOKUP(9.99999999999999E+307,$J$2:J1085)+1,"")</f>
        <v>891</v>
      </c>
      <c r="K1086" s="30">
        <f>IF(AND(B1086=K$1),LOOKUP(9.99999999999999E+307,$K$2:K1085)+1,"")</f>
        <v>891</v>
      </c>
      <c r="L1086" s="30">
        <f>IF(AND(B1086=L$1),LOOKUP(9.99999999999999E+307,$L$2:L1085)+1,"")</f>
        <v>891</v>
      </c>
      <c r="M1086" s="30">
        <f>IF(AND(B1086=M$1),LOOKUP(9.99999999999999E+307,$M$2:M1085)+1,"")</f>
        <v>891</v>
      </c>
      <c r="N1086" s="30">
        <f>IF(AND($B1086=N$1),LOOKUP(9.99999999999999E+307,$N$2:N1085)+1,"")</f>
        <v>891</v>
      </c>
      <c r="O1086" s="30">
        <f>IF(AND($B1086=O$1),LOOKUP(9.99999999999999E+307,$O$2:O1085)+1,"")</f>
        <v>891</v>
      </c>
      <c r="P1086" s="30">
        <f>IF(AND($B1086=P$1),LOOKUP(9.99999999999999E+307,$P$2:P1085)+1,"")</f>
        <v>891</v>
      </c>
      <c r="Q1086" s="30">
        <f>IF(AND($B1086=Q$1),LOOKUP(9.99999999999999E+307,$Q$2:Q1085)+1,"")</f>
        <v>891</v>
      </c>
      <c r="R1086" s="30">
        <f>IF(AND($B1086=R$1),LOOKUP(9.99999999999999E+307,$R$2:R1085)+1,"")</f>
        <v>891</v>
      </c>
      <c r="S1086" s="314"/>
      <c r="T1086" s="274"/>
      <c r="U1086" s="274"/>
      <c r="Z1086" s="258" t="str">
        <f t="shared" si="115"/>
        <v/>
      </c>
      <c r="AA1086" s="258" t="str">
        <f t="shared" si="116"/>
        <v/>
      </c>
      <c r="AB1086" s="259">
        <f t="shared" si="110"/>
        <v>0</v>
      </c>
      <c r="AC1086" s="259">
        <f t="shared" si="111"/>
        <v>1807</v>
      </c>
      <c r="AD1086" s="260" t="str">
        <f t="shared" si="112"/>
        <v/>
      </c>
      <c r="AE1086" s="253" t="str">
        <f t="shared" si="113"/>
        <v>-</v>
      </c>
    </row>
    <row r="1087" spans="1:31" ht="20.100000000000001" customHeight="1" x14ac:dyDescent="0.5">
      <c r="A1087" s="30">
        <v>1085</v>
      </c>
      <c r="B1087" s="238"/>
      <c r="C1087" s="261"/>
      <c r="D1087" s="261"/>
      <c r="E1087" s="273"/>
      <c r="F1087" s="273"/>
      <c r="G1087" s="257" t="str">
        <f t="shared" si="114"/>
        <v/>
      </c>
      <c r="H1087" s="30" t="str">
        <f>IF(AND(S1087=H$1),LOOKUP(9.99999999999999E+307,$H$2:H1086)+1,"")</f>
        <v/>
      </c>
      <c r="I1087" s="30">
        <f>IF(AND(B1087=I$1),LOOKUP(9.99999999999999E+307,$I$2:I1086)+1,"")</f>
        <v>892</v>
      </c>
      <c r="J1087" s="30">
        <f>IF(AND(B1087=J$1),LOOKUP(9.99999999999999E+307,$J$2:J1086)+1,"")</f>
        <v>892</v>
      </c>
      <c r="K1087" s="30">
        <f>IF(AND(B1087=K$1),LOOKUP(9.99999999999999E+307,$K$2:K1086)+1,"")</f>
        <v>892</v>
      </c>
      <c r="L1087" s="30">
        <f>IF(AND(B1087=L$1),LOOKUP(9.99999999999999E+307,$L$2:L1086)+1,"")</f>
        <v>892</v>
      </c>
      <c r="M1087" s="30">
        <f>IF(AND(B1087=M$1),LOOKUP(9.99999999999999E+307,$M$2:M1086)+1,"")</f>
        <v>892</v>
      </c>
      <c r="N1087" s="30">
        <f>IF(AND($B1087=N$1),LOOKUP(9.99999999999999E+307,$N$2:N1086)+1,"")</f>
        <v>892</v>
      </c>
      <c r="O1087" s="30">
        <f>IF(AND($B1087=O$1),LOOKUP(9.99999999999999E+307,$O$2:O1086)+1,"")</f>
        <v>892</v>
      </c>
      <c r="P1087" s="30">
        <f>IF(AND($B1087=P$1),LOOKUP(9.99999999999999E+307,$P$2:P1086)+1,"")</f>
        <v>892</v>
      </c>
      <c r="Q1087" s="30">
        <f>IF(AND($B1087=Q$1),LOOKUP(9.99999999999999E+307,$Q$2:Q1086)+1,"")</f>
        <v>892</v>
      </c>
      <c r="R1087" s="30">
        <f>IF(AND($B1087=R$1),LOOKUP(9.99999999999999E+307,$R$2:R1086)+1,"")</f>
        <v>892</v>
      </c>
      <c r="S1087" s="314"/>
      <c r="T1087" s="274"/>
      <c r="U1087" s="274"/>
      <c r="Z1087" s="258" t="str">
        <f t="shared" si="115"/>
        <v/>
      </c>
      <c r="AA1087" s="258" t="str">
        <f t="shared" si="116"/>
        <v/>
      </c>
      <c r="AB1087" s="259">
        <f t="shared" si="110"/>
        <v>0</v>
      </c>
      <c r="AC1087" s="259">
        <f t="shared" si="111"/>
        <v>1807</v>
      </c>
      <c r="AD1087" s="260" t="str">
        <f t="shared" si="112"/>
        <v/>
      </c>
      <c r="AE1087" s="253" t="str">
        <f t="shared" si="113"/>
        <v>-</v>
      </c>
    </row>
    <row r="1088" spans="1:31" ht="20.100000000000001" customHeight="1" x14ac:dyDescent="0.5">
      <c r="A1088" s="30">
        <v>1086</v>
      </c>
      <c r="B1088" s="238"/>
      <c r="C1088" s="261"/>
      <c r="D1088" s="261"/>
      <c r="E1088" s="273"/>
      <c r="F1088" s="273"/>
      <c r="G1088" s="257" t="str">
        <f t="shared" si="114"/>
        <v/>
      </c>
      <c r="H1088" s="30" t="str">
        <f>IF(AND(S1088=H$1),LOOKUP(9.99999999999999E+307,$H$2:H1087)+1,"")</f>
        <v/>
      </c>
      <c r="I1088" s="30">
        <f>IF(AND(B1088=I$1),LOOKUP(9.99999999999999E+307,$I$2:I1087)+1,"")</f>
        <v>893</v>
      </c>
      <c r="J1088" s="30">
        <f>IF(AND(B1088=J$1),LOOKUP(9.99999999999999E+307,$J$2:J1087)+1,"")</f>
        <v>893</v>
      </c>
      <c r="K1088" s="30">
        <f>IF(AND(B1088=K$1),LOOKUP(9.99999999999999E+307,$K$2:K1087)+1,"")</f>
        <v>893</v>
      </c>
      <c r="L1088" s="30">
        <f>IF(AND(B1088=L$1),LOOKUP(9.99999999999999E+307,$L$2:L1087)+1,"")</f>
        <v>893</v>
      </c>
      <c r="M1088" s="30">
        <f>IF(AND(B1088=M$1),LOOKUP(9.99999999999999E+307,$M$2:M1087)+1,"")</f>
        <v>893</v>
      </c>
      <c r="N1088" s="30">
        <f>IF(AND($B1088=N$1),LOOKUP(9.99999999999999E+307,$N$2:N1087)+1,"")</f>
        <v>893</v>
      </c>
      <c r="O1088" s="30">
        <f>IF(AND($B1088=O$1),LOOKUP(9.99999999999999E+307,$O$2:O1087)+1,"")</f>
        <v>893</v>
      </c>
      <c r="P1088" s="30">
        <f>IF(AND($B1088=P$1),LOOKUP(9.99999999999999E+307,$P$2:P1087)+1,"")</f>
        <v>893</v>
      </c>
      <c r="Q1088" s="30">
        <f>IF(AND($B1088=Q$1),LOOKUP(9.99999999999999E+307,$Q$2:Q1087)+1,"")</f>
        <v>893</v>
      </c>
      <c r="R1088" s="30">
        <f>IF(AND($B1088=R$1),LOOKUP(9.99999999999999E+307,$R$2:R1087)+1,"")</f>
        <v>893</v>
      </c>
      <c r="S1088" s="314"/>
      <c r="T1088" s="274"/>
      <c r="U1088" s="274"/>
      <c r="Z1088" s="258" t="str">
        <f t="shared" si="115"/>
        <v/>
      </c>
      <c r="AA1088" s="258" t="str">
        <f t="shared" si="116"/>
        <v/>
      </c>
      <c r="AB1088" s="259">
        <f t="shared" si="110"/>
        <v>0</v>
      </c>
      <c r="AC1088" s="259">
        <f t="shared" si="111"/>
        <v>1807</v>
      </c>
      <c r="AD1088" s="260" t="str">
        <f t="shared" si="112"/>
        <v/>
      </c>
      <c r="AE1088" s="253" t="str">
        <f t="shared" si="113"/>
        <v>-</v>
      </c>
    </row>
    <row r="1089" spans="1:31" ht="20.100000000000001" customHeight="1" x14ac:dyDescent="0.5">
      <c r="A1089" s="30">
        <v>1087</v>
      </c>
      <c r="B1089" s="238"/>
      <c r="C1089" s="261"/>
      <c r="D1089" s="261"/>
      <c r="E1089" s="273"/>
      <c r="F1089" s="273"/>
      <c r="G1089" s="257" t="str">
        <f t="shared" si="114"/>
        <v/>
      </c>
      <c r="H1089" s="30" t="str">
        <f>IF(AND(S1089=H$1),LOOKUP(9.99999999999999E+307,$H$2:H1088)+1,"")</f>
        <v/>
      </c>
      <c r="I1089" s="30">
        <f>IF(AND(B1089=I$1),LOOKUP(9.99999999999999E+307,$I$2:I1088)+1,"")</f>
        <v>894</v>
      </c>
      <c r="J1089" s="30">
        <f>IF(AND(B1089=J$1),LOOKUP(9.99999999999999E+307,$J$2:J1088)+1,"")</f>
        <v>894</v>
      </c>
      <c r="K1089" s="30">
        <f>IF(AND(B1089=K$1),LOOKUP(9.99999999999999E+307,$K$2:K1088)+1,"")</f>
        <v>894</v>
      </c>
      <c r="L1089" s="30">
        <f>IF(AND(B1089=L$1),LOOKUP(9.99999999999999E+307,$L$2:L1088)+1,"")</f>
        <v>894</v>
      </c>
      <c r="M1089" s="30">
        <f>IF(AND(B1089=M$1),LOOKUP(9.99999999999999E+307,$M$2:M1088)+1,"")</f>
        <v>894</v>
      </c>
      <c r="N1089" s="30">
        <f>IF(AND($B1089=N$1),LOOKUP(9.99999999999999E+307,$N$2:N1088)+1,"")</f>
        <v>894</v>
      </c>
      <c r="O1089" s="30">
        <f>IF(AND($B1089=O$1),LOOKUP(9.99999999999999E+307,$O$2:O1088)+1,"")</f>
        <v>894</v>
      </c>
      <c r="P1089" s="30">
        <f>IF(AND($B1089=P$1),LOOKUP(9.99999999999999E+307,$P$2:P1088)+1,"")</f>
        <v>894</v>
      </c>
      <c r="Q1089" s="30">
        <f>IF(AND($B1089=Q$1),LOOKUP(9.99999999999999E+307,$Q$2:Q1088)+1,"")</f>
        <v>894</v>
      </c>
      <c r="R1089" s="30">
        <f>IF(AND($B1089=R$1),LOOKUP(9.99999999999999E+307,$R$2:R1088)+1,"")</f>
        <v>894</v>
      </c>
      <c r="S1089" s="314"/>
      <c r="T1089" s="274"/>
      <c r="U1089" s="274"/>
      <c r="Z1089" s="258" t="str">
        <f t="shared" si="115"/>
        <v/>
      </c>
      <c r="AA1089" s="258" t="str">
        <f t="shared" si="116"/>
        <v/>
      </c>
      <c r="AB1089" s="259">
        <f t="shared" si="110"/>
        <v>0</v>
      </c>
      <c r="AC1089" s="259">
        <f t="shared" si="111"/>
        <v>1807</v>
      </c>
      <c r="AD1089" s="260" t="str">
        <f t="shared" si="112"/>
        <v/>
      </c>
      <c r="AE1089" s="253" t="str">
        <f t="shared" si="113"/>
        <v>-</v>
      </c>
    </row>
    <row r="1090" spans="1:31" ht="20.100000000000001" customHeight="1" x14ac:dyDescent="0.5">
      <c r="A1090" s="30">
        <v>1088</v>
      </c>
      <c r="B1090" s="238"/>
      <c r="C1090" s="261"/>
      <c r="D1090" s="261"/>
      <c r="E1090" s="273"/>
      <c r="F1090" s="273"/>
      <c r="G1090" s="257" t="str">
        <f t="shared" si="114"/>
        <v/>
      </c>
      <c r="H1090" s="30" t="str">
        <f>IF(AND(S1090=H$1),LOOKUP(9.99999999999999E+307,$H$2:H1089)+1,"")</f>
        <v/>
      </c>
      <c r="I1090" s="30">
        <f>IF(AND(B1090=I$1),LOOKUP(9.99999999999999E+307,$I$2:I1089)+1,"")</f>
        <v>895</v>
      </c>
      <c r="J1090" s="30">
        <f>IF(AND(B1090=J$1),LOOKUP(9.99999999999999E+307,$J$2:J1089)+1,"")</f>
        <v>895</v>
      </c>
      <c r="K1090" s="30">
        <f>IF(AND(B1090=K$1),LOOKUP(9.99999999999999E+307,$K$2:K1089)+1,"")</f>
        <v>895</v>
      </c>
      <c r="L1090" s="30">
        <f>IF(AND(B1090=L$1),LOOKUP(9.99999999999999E+307,$L$2:L1089)+1,"")</f>
        <v>895</v>
      </c>
      <c r="M1090" s="30">
        <f>IF(AND(B1090=M$1),LOOKUP(9.99999999999999E+307,$M$2:M1089)+1,"")</f>
        <v>895</v>
      </c>
      <c r="N1090" s="30">
        <f>IF(AND($B1090=N$1),LOOKUP(9.99999999999999E+307,$N$2:N1089)+1,"")</f>
        <v>895</v>
      </c>
      <c r="O1090" s="30">
        <f>IF(AND($B1090=O$1),LOOKUP(9.99999999999999E+307,$O$2:O1089)+1,"")</f>
        <v>895</v>
      </c>
      <c r="P1090" s="30">
        <f>IF(AND($B1090=P$1),LOOKUP(9.99999999999999E+307,$P$2:P1089)+1,"")</f>
        <v>895</v>
      </c>
      <c r="Q1090" s="30">
        <f>IF(AND($B1090=Q$1),LOOKUP(9.99999999999999E+307,$Q$2:Q1089)+1,"")</f>
        <v>895</v>
      </c>
      <c r="R1090" s="30">
        <f>IF(AND($B1090=R$1),LOOKUP(9.99999999999999E+307,$R$2:R1089)+1,"")</f>
        <v>895</v>
      </c>
      <c r="S1090" s="314"/>
      <c r="T1090" s="274"/>
      <c r="U1090" s="274"/>
      <c r="Z1090" s="258" t="str">
        <f t="shared" si="115"/>
        <v/>
      </c>
      <c r="AA1090" s="258" t="str">
        <f t="shared" si="116"/>
        <v/>
      </c>
      <c r="AB1090" s="259">
        <f t="shared" si="110"/>
        <v>0</v>
      </c>
      <c r="AC1090" s="259">
        <f t="shared" si="111"/>
        <v>1807</v>
      </c>
      <c r="AD1090" s="260" t="str">
        <f t="shared" si="112"/>
        <v/>
      </c>
      <c r="AE1090" s="253" t="str">
        <f t="shared" si="113"/>
        <v>-</v>
      </c>
    </row>
    <row r="1091" spans="1:31" ht="20.100000000000001" customHeight="1" x14ac:dyDescent="0.5">
      <c r="A1091" s="30">
        <v>1089</v>
      </c>
      <c r="B1091" s="238"/>
      <c r="C1091" s="261"/>
      <c r="D1091" s="261"/>
      <c r="E1091" s="273"/>
      <c r="F1091" s="273"/>
      <c r="G1091" s="257" t="str">
        <f t="shared" si="114"/>
        <v/>
      </c>
      <c r="H1091" s="30" t="str">
        <f>IF(AND(S1091=H$1),LOOKUP(9.99999999999999E+307,$H$2:H1090)+1,"")</f>
        <v/>
      </c>
      <c r="I1091" s="30">
        <f>IF(AND(B1091=I$1),LOOKUP(9.99999999999999E+307,$I$2:I1090)+1,"")</f>
        <v>896</v>
      </c>
      <c r="J1091" s="30">
        <f>IF(AND(B1091=J$1),LOOKUP(9.99999999999999E+307,$J$2:J1090)+1,"")</f>
        <v>896</v>
      </c>
      <c r="K1091" s="30">
        <f>IF(AND(B1091=K$1),LOOKUP(9.99999999999999E+307,$K$2:K1090)+1,"")</f>
        <v>896</v>
      </c>
      <c r="L1091" s="30">
        <f>IF(AND(B1091=L$1),LOOKUP(9.99999999999999E+307,$L$2:L1090)+1,"")</f>
        <v>896</v>
      </c>
      <c r="M1091" s="30">
        <f>IF(AND(B1091=M$1),LOOKUP(9.99999999999999E+307,$M$2:M1090)+1,"")</f>
        <v>896</v>
      </c>
      <c r="N1091" s="30">
        <f>IF(AND($B1091=N$1),LOOKUP(9.99999999999999E+307,$N$2:N1090)+1,"")</f>
        <v>896</v>
      </c>
      <c r="O1091" s="30">
        <f>IF(AND($B1091=O$1),LOOKUP(9.99999999999999E+307,$O$2:O1090)+1,"")</f>
        <v>896</v>
      </c>
      <c r="P1091" s="30">
        <f>IF(AND($B1091=P$1),LOOKUP(9.99999999999999E+307,$P$2:P1090)+1,"")</f>
        <v>896</v>
      </c>
      <c r="Q1091" s="30">
        <f>IF(AND($B1091=Q$1),LOOKUP(9.99999999999999E+307,$Q$2:Q1090)+1,"")</f>
        <v>896</v>
      </c>
      <c r="R1091" s="30">
        <f>IF(AND($B1091=R$1),LOOKUP(9.99999999999999E+307,$R$2:R1090)+1,"")</f>
        <v>896</v>
      </c>
      <c r="S1091" s="314"/>
      <c r="T1091" s="274"/>
      <c r="U1091" s="274"/>
      <c r="Z1091" s="258" t="str">
        <f t="shared" si="115"/>
        <v/>
      </c>
      <c r="AA1091" s="258" t="str">
        <f t="shared" si="116"/>
        <v/>
      </c>
      <c r="AB1091" s="259">
        <f t="shared" ref="AB1091:AB1154" si="117">COUNTIF($C$3:$C$2002,C1091)</f>
        <v>0</v>
      </c>
      <c r="AC1091" s="259">
        <f t="shared" ref="AC1091:AC1154" si="118">SUMPRODUCT(--(E1091&amp;F1091=$E$3:$E$2002&amp;$F$3:$F$2002))</f>
        <v>1807</v>
      </c>
      <c r="AD1091" s="260" t="str">
        <f t="shared" ref="AD1091:AD1154" si="119">IF(D1091="เด็กชาย",1,IF(D1091="นาย",1,IF(D1091="เด็กหญิง",2,IF(D1091="นางสาว",2,IF(D1091="ด.ช.",1,IF(D1091="ด.ญ.",2,IF(D1091="น.ส.",2,"")))))))</f>
        <v/>
      </c>
      <c r="AE1091" s="253" t="str">
        <f t="shared" ref="AE1091:AE1154" si="120">CONCATENATE(B1091,"-",AD1091)</f>
        <v>-</v>
      </c>
    </row>
    <row r="1092" spans="1:31" ht="20.100000000000001" customHeight="1" x14ac:dyDescent="0.5">
      <c r="A1092" s="30">
        <v>1090</v>
      </c>
      <c r="B1092" s="238"/>
      <c r="C1092" s="261"/>
      <c r="D1092" s="261"/>
      <c r="E1092" s="273"/>
      <c r="F1092" s="273"/>
      <c r="G1092" s="257" t="str">
        <f t="shared" ref="G1092:G1155" si="121">B1092&amp;C1092</f>
        <v/>
      </c>
      <c r="H1092" s="30" t="str">
        <f>IF(AND(S1092=H$1),LOOKUP(9.99999999999999E+307,$H$2:H1091)+1,"")</f>
        <v/>
      </c>
      <c r="I1092" s="30">
        <f>IF(AND(B1092=I$1),LOOKUP(9.99999999999999E+307,$I$2:I1091)+1,"")</f>
        <v>897</v>
      </c>
      <c r="J1092" s="30">
        <f>IF(AND(B1092=J$1),LOOKUP(9.99999999999999E+307,$J$2:J1091)+1,"")</f>
        <v>897</v>
      </c>
      <c r="K1092" s="30">
        <f>IF(AND(B1092=K$1),LOOKUP(9.99999999999999E+307,$K$2:K1091)+1,"")</f>
        <v>897</v>
      </c>
      <c r="L1092" s="30">
        <f>IF(AND(B1092=L$1),LOOKUP(9.99999999999999E+307,$L$2:L1091)+1,"")</f>
        <v>897</v>
      </c>
      <c r="M1092" s="30">
        <f>IF(AND(B1092=M$1),LOOKUP(9.99999999999999E+307,$M$2:M1091)+1,"")</f>
        <v>897</v>
      </c>
      <c r="N1092" s="30">
        <f>IF(AND($B1092=N$1),LOOKUP(9.99999999999999E+307,$N$2:N1091)+1,"")</f>
        <v>897</v>
      </c>
      <c r="O1092" s="30">
        <f>IF(AND($B1092=O$1),LOOKUP(9.99999999999999E+307,$O$2:O1091)+1,"")</f>
        <v>897</v>
      </c>
      <c r="P1092" s="30">
        <f>IF(AND($B1092=P$1),LOOKUP(9.99999999999999E+307,$P$2:P1091)+1,"")</f>
        <v>897</v>
      </c>
      <c r="Q1092" s="30">
        <f>IF(AND($B1092=Q$1),LOOKUP(9.99999999999999E+307,$Q$2:Q1091)+1,"")</f>
        <v>897</v>
      </c>
      <c r="R1092" s="30">
        <f>IF(AND($B1092=R$1),LOOKUP(9.99999999999999E+307,$R$2:R1091)+1,"")</f>
        <v>897</v>
      </c>
      <c r="S1092" s="314"/>
      <c r="T1092" s="274"/>
      <c r="U1092" s="274"/>
      <c r="Z1092" s="258" t="str">
        <f t="shared" ref="Z1092:Z1155" si="122">IF(AC1092=2,"นักเรียนซ้ำ","")</f>
        <v/>
      </c>
      <c r="AA1092" s="258" t="str">
        <f t="shared" ref="AA1092:AA1155" si="123">IF(AB1092=2,"เลขประจำตัวซ้ำ","")</f>
        <v/>
      </c>
      <c r="AB1092" s="259">
        <f t="shared" si="117"/>
        <v>0</v>
      </c>
      <c r="AC1092" s="259">
        <f t="shared" si="118"/>
        <v>1807</v>
      </c>
      <c r="AD1092" s="260" t="str">
        <f t="shared" si="119"/>
        <v/>
      </c>
      <c r="AE1092" s="253" t="str">
        <f t="shared" si="120"/>
        <v>-</v>
      </c>
    </row>
    <row r="1093" spans="1:31" ht="20.100000000000001" customHeight="1" x14ac:dyDescent="0.5">
      <c r="A1093" s="30">
        <v>1091</v>
      </c>
      <c r="B1093" s="238"/>
      <c r="C1093" s="261"/>
      <c r="D1093" s="261"/>
      <c r="E1093" s="273"/>
      <c r="F1093" s="273"/>
      <c r="G1093" s="257" t="str">
        <f t="shared" si="121"/>
        <v/>
      </c>
      <c r="H1093" s="30" t="str">
        <f>IF(AND(S1093=H$1),LOOKUP(9.99999999999999E+307,$H$2:H1092)+1,"")</f>
        <v/>
      </c>
      <c r="I1093" s="30">
        <f>IF(AND(B1093=I$1),LOOKUP(9.99999999999999E+307,$I$2:I1092)+1,"")</f>
        <v>898</v>
      </c>
      <c r="J1093" s="30">
        <f>IF(AND(B1093=J$1),LOOKUP(9.99999999999999E+307,$J$2:J1092)+1,"")</f>
        <v>898</v>
      </c>
      <c r="K1093" s="30">
        <f>IF(AND(B1093=K$1),LOOKUP(9.99999999999999E+307,$K$2:K1092)+1,"")</f>
        <v>898</v>
      </c>
      <c r="L1093" s="30">
        <f>IF(AND(B1093=L$1),LOOKUP(9.99999999999999E+307,$L$2:L1092)+1,"")</f>
        <v>898</v>
      </c>
      <c r="M1093" s="30">
        <f>IF(AND(B1093=M$1),LOOKUP(9.99999999999999E+307,$M$2:M1092)+1,"")</f>
        <v>898</v>
      </c>
      <c r="N1093" s="30">
        <f>IF(AND($B1093=N$1),LOOKUP(9.99999999999999E+307,$N$2:N1092)+1,"")</f>
        <v>898</v>
      </c>
      <c r="O1093" s="30">
        <f>IF(AND($B1093=O$1),LOOKUP(9.99999999999999E+307,$O$2:O1092)+1,"")</f>
        <v>898</v>
      </c>
      <c r="P1093" s="30">
        <f>IF(AND($B1093=P$1),LOOKUP(9.99999999999999E+307,$P$2:P1092)+1,"")</f>
        <v>898</v>
      </c>
      <c r="Q1093" s="30">
        <f>IF(AND($B1093=Q$1),LOOKUP(9.99999999999999E+307,$Q$2:Q1092)+1,"")</f>
        <v>898</v>
      </c>
      <c r="R1093" s="30">
        <f>IF(AND($B1093=R$1),LOOKUP(9.99999999999999E+307,$R$2:R1092)+1,"")</f>
        <v>898</v>
      </c>
      <c r="S1093" s="314"/>
      <c r="T1093" s="274"/>
      <c r="U1093" s="274"/>
      <c r="Z1093" s="258" t="str">
        <f t="shared" si="122"/>
        <v/>
      </c>
      <c r="AA1093" s="258" t="str">
        <f t="shared" si="123"/>
        <v/>
      </c>
      <c r="AB1093" s="259">
        <f t="shared" si="117"/>
        <v>0</v>
      </c>
      <c r="AC1093" s="259">
        <f t="shared" si="118"/>
        <v>1807</v>
      </c>
      <c r="AD1093" s="260" t="str">
        <f t="shared" si="119"/>
        <v/>
      </c>
      <c r="AE1093" s="253" t="str">
        <f t="shared" si="120"/>
        <v>-</v>
      </c>
    </row>
    <row r="1094" spans="1:31" ht="20.100000000000001" customHeight="1" x14ac:dyDescent="0.5">
      <c r="A1094" s="30">
        <v>1092</v>
      </c>
      <c r="B1094" s="238"/>
      <c r="C1094" s="261"/>
      <c r="D1094" s="261"/>
      <c r="E1094" s="273"/>
      <c r="F1094" s="273"/>
      <c r="G1094" s="257" t="str">
        <f t="shared" si="121"/>
        <v/>
      </c>
      <c r="H1094" s="30" t="str">
        <f>IF(AND(S1094=H$1),LOOKUP(9.99999999999999E+307,$H$2:H1093)+1,"")</f>
        <v/>
      </c>
      <c r="I1094" s="30">
        <f>IF(AND(B1094=I$1),LOOKUP(9.99999999999999E+307,$I$2:I1093)+1,"")</f>
        <v>899</v>
      </c>
      <c r="J1094" s="30">
        <f>IF(AND(B1094=J$1),LOOKUP(9.99999999999999E+307,$J$2:J1093)+1,"")</f>
        <v>899</v>
      </c>
      <c r="K1094" s="30">
        <f>IF(AND(B1094=K$1),LOOKUP(9.99999999999999E+307,$K$2:K1093)+1,"")</f>
        <v>899</v>
      </c>
      <c r="L1094" s="30">
        <f>IF(AND(B1094=L$1),LOOKUP(9.99999999999999E+307,$L$2:L1093)+1,"")</f>
        <v>899</v>
      </c>
      <c r="M1094" s="30">
        <f>IF(AND(B1094=M$1),LOOKUP(9.99999999999999E+307,$M$2:M1093)+1,"")</f>
        <v>899</v>
      </c>
      <c r="N1094" s="30">
        <f>IF(AND($B1094=N$1),LOOKUP(9.99999999999999E+307,$N$2:N1093)+1,"")</f>
        <v>899</v>
      </c>
      <c r="O1094" s="30">
        <f>IF(AND($B1094=O$1),LOOKUP(9.99999999999999E+307,$O$2:O1093)+1,"")</f>
        <v>899</v>
      </c>
      <c r="P1094" s="30">
        <f>IF(AND($B1094=P$1),LOOKUP(9.99999999999999E+307,$P$2:P1093)+1,"")</f>
        <v>899</v>
      </c>
      <c r="Q1094" s="30">
        <f>IF(AND($B1094=Q$1),LOOKUP(9.99999999999999E+307,$Q$2:Q1093)+1,"")</f>
        <v>899</v>
      </c>
      <c r="R1094" s="30">
        <f>IF(AND($B1094=R$1),LOOKUP(9.99999999999999E+307,$R$2:R1093)+1,"")</f>
        <v>899</v>
      </c>
      <c r="S1094" s="314"/>
      <c r="T1094" s="274"/>
      <c r="U1094" s="274"/>
      <c r="Z1094" s="258" t="str">
        <f t="shared" si="122"/>
        <v/>
      </c>
      <c r="AA1094" s="258" t="str">
        <f t="shared" si="123"/>
        <v/>
      </c>
      <c r="AB1094" s="259">
        <f t="shared" si="117"/>
        <v>0</v>
      </c>
      <c r="AC1094" s="259">
        <f t="shared" si="118"/>
        <v>1807</v>
      </c>
      <c r="AD1094" s="260" t="str">
        <f t="shared" si="119"/>
        <v/>
      </c>
      <c r="AE1094" s="253" t="str">
        <f t="shared" si="120"/>
        <v>-</v>
      </c>
    </row>
    <row r="1095" spans="1:31" ht="20.100000000000001" customHeight="1" x14ac:dyDescent="0.5">
      <c r="A1095" s="30">
        <v>1093</v>
      </c>
      <c r="B1095" s="238"/>
      <c r="C1095" s="261"/>
      <c r="D1095" s="261"/>
      <c r="E1095" s="273"/>
      <c r="F1095" s="273"/>
      <c r="G1095" s="257" t="str">
        <f t="shared" si="121"/>
        <v/>
      </c>
      <c r="H1095" s="30" t="str">
        <f>IF(AND(S1095=H$1),LOOKUP(9.99999999999999E+307,$H$2:H1094)+1,"")</f>
        <v/>
      </c>
      <c r="I1095" s="30">
        <f>IF(AND(B1095=I$1),LOOKUP(9.99999999999999E+307,$I$2:I1094)+1,"")</f>
        <v>900</v>
      </c>
      <c r="J1095" s="30">
        <f>IF(AND(B1095=J$1),LOOKUP(9.99999999999999E+307,$J$2:J1094)+1,"")</f>
        <v>900</v>
      </c>
      <c r="K1095" s="30">
        <f>IF(AND(B1095=K$1),LOOKUP(9.99999999999999E+307,$K$2:K1094)+1,"")</f>
        <v>900</v>
      </c>
      <c r="L1095" s="30">
        <f>IF(AND(B1095=L$1),LOOKUP(9.99999999999999E+307,$L$2:L1094)+1,"")</f>
        <v>900</v>
      </c>
      <c r="M1095" s="30">
        <f>IF(AND(B1095=M$1),LOOKUP(9.99999999999999E+307,$M$2:M1094)+1,"")</f>
        <v>900</v>
      </c>
      <c r="N1095" s="30">
        <f>IF(AND($B1095=N$1),LOOKUP(9.99999999999999E+307,$N$2:N1094)+1,"")</f>
        <v>900</v>
      </c>
      <c r="O1095" s="30">
        <f>IF(AND($B1095=O$1),LOOKUP(9.99999999999999E+307,$O$2:O1094)+1,"")</f>
        <v>900</v>
      </c>
      <c r="P1095" s="30">
        <f>IF(AND($B1095=P$1),LOOKUP(9.99999999999999E+307,$P$2:P1094)+1,"")</f>
        <v>900</v>
      </c>
      <c r="Q1095" s="30">
        <f>IF(AND($B1095=Q$1),LOOKUP(9.99999999999999E+307,$Q$2:Q1094)+1,"")</f>
        <v>900</v>
      </c>
      <c r="R1095" s="30">
        <f>IF(AND($B1095=R$1),LOOKUP(9.99999999999999E+307,$R$2:R1094)+1,"")</f>
        <v>900</v>
      </c>
      <c r="S1095" s="314"/>
      <c r="T1095" s="274"/>
      <c r="U1095" s="274"/>
      <c r="Z1095" s="258" t="str">
        <f t="shared" si="122"/>
        <v/>
      </c>
      <c r="AA1095" s="258" t="str">
        <f t="shared" si="123"/>
        <v/>
      </c>
      <c r="AB1095" s="259">
        <f t="shared" si="117"/>
        <v>0</v>
      </c>
      <c r="AC1095" s="259">
        <f t="shared" si="118"/>
        <v>1807</v>
      </c>
      <c r="AD1095" s="260" t="str">
        <f t="shared" si="119"/>
        <v/>
      </c>
      <c r="AE1095" s="253" t="str">
        <f t="shared" si="120"/>
        <v>-</v>
      </c>
    </row>
    <row r="1096" spans="1:31" ht="20.100000000000001" customHeight="1" x14ac:dyDescent="0.5">
      <c r="A1096" s="30">
        <v>1094</v>
      </c>
      <c r="B1096" s="238"/>
      <c r="C1096" s="261"/>
      <c r="D1096" s="261"/>
      <c r="E1096" s="273"/>
      <c r="F1096" s="273"/>
      <c r="G1096" s="257" t="str">
        <f t="shared" si="121"/>
        <v/>
      </c>
      <c r="H1096" s="30" t="str">
        <f>IF(AND(S1096=H$1),LOOKUP(9.99999999999999E+307,$H$2:H1095)+1,"")</f>
        <v/>
      </c>
      <c r="I1096" s="30">
        <f>IF(AND(B1096=I$1),LOOKUP(9.99999999999999E+307,$I$2:I1095)+1,"")</f>
        <v>901</v>
      </c>
      <c r="J1096" s="30">
        <f>IF(AND(B1096=J$1),LOOKUP(9.99999999999999E+307,$J$2:J1095)+1,"")</f>
        <v>901</v>
      </c>
      <c r="K1096" s="30">
        <f>IF(AND(B1096=K$1),LOOKUP(9.99999999999999E+307,$K$2:K1095)+1,"")</f>
        <v>901</v>
      </c>
      <c r="L1096" s="30">
        <f>IF(AND(B1096=L$1),LOOKUP(9.99999999999999E+307,$L$2:L1095)+1,"")</f>
        <v>901</v>
      </c>
      <c r="M1096" s="30">
        <f>IF(AND(B1096=M$1),LOOKUP(9.99999999999999E+307,$M$2:M1095)+1,"")</f>
        <v>901</v>
      </c>
      <c r="N1096" s="30">
        <f>IF(AND($B1096=N$1),LOOKUP(9.99999999999999E+307,$N$2:N1095)+1,"")</f>
        <v>901</v>
      </c>
      <c r="O1096" s="30">
        <f>IF(AND($B1096=O$1),LOOKUP(9.99999999999999E+307,$O$2:O1095)+1,"")</f>
        <v>901</v>
      </c>
      <c r="P1096" s="30">
        <f>IF(AND($B1096=P$1),LOOKUP(9.99999999999999E+307,$P$2:P1095)+1,"")</f>
        <v>901</v>
      </c>
      <c r="Q1096" s="30">
        <f>IF(AND($B1096=Q$1),LOOKUP(9.99999999999999E+307,$Q$2:Q1095)+1,"")</f>
        <v>901</v>
      </c>
      <c r="R1096" s="30">
        <f>IF(AND($B1096=R$1),LOOKUP(9.99999999999999E+307,$R$2:R1095)+1,"")</f>
        <v>901</v>
      </c>
      <c r="S1096" s="314"/>
      <c r="T1096" s="274"/>
      <c r="U1096" s="274"/>
      <c r="Z1096" s="258" t="str">
        <f t="shared" si="122"/>
        <v/>
      </c>
      <c r="AA1096" s="258" t="str">
        <f t="shared" si="123"/>
        <v/>
      </c>
      <c r="AB1096" s="259">
        <f t="shared" si="117"/>
        <v>0</v>
      </c>
      <c r="AC1096" s="259">
        <f t="shared" si="118"/>
        <v>1807</v>
      </c>
      <c r="AD1096" s="260" t="str">
        <f t="shared" si="119"/>
        <v/>
      </c>
      <c r="AE1096" s="253" t="str">
        <f t="shared" si="120"/>
        <v>-</v>
      </c>
    </row>
    <row r="1097" spans="1:31" ht="20.100000000000001" customHeight="1" x14ac:dyDescent="0.5">
      <c r="A1097" s="30">
        <v>1095</v>
      </c>
      <c r="B1097" s="238"/>
      <c r="C1097" s="261"/>
      <c r="D1097" s="261"/>
      <c r="E1097" s="273"/>
      <c r="F1097" s="273"/>
      <c r="G1097" s="257" t="str">
        <f t="shared" si="121"/>
        <v/>
      </c>
      <c r="H1097" s="30" t="str">
        <f>IF(AND(S1097=H$1),LOOKUP(9.99999999999999E+307,$H$2:H1096)+1,"")</f>
        <v/>
      </c>
      <c r="I1097" s="30">
        <f>IF(AND(B1097=I$1),LOOKUP(9.99999999999999E+307,$I$2:I1096)+1,"")</f>
        <v>902</v>
      </c>
      <c r="J1097" s="30">
        <f>IF(AND(B1097=J$1),LOOKUP(9.99999999999999E+307,$J$2:J1096)+1,"")</f>
        <v>902</v>
      </c>
      <c r="K1097" s="30">
        <f>IF(AND(B1097=K$1),LOOKUP(9.99999999999999E+307,$K$2:K1096)+1,"")</f>
        <v>902</v>
      </c>
      <c r="L1097" s="30">
        <f>IF(AND(B1097=L$1),LOOKUP(9.99999999999999E+307,$L$2:L1096)+1,"")</f>
        <v>902</v>
      </c>
      <c r="M1097" s="30">
        <f>IF(AND(B1097=M$1),LOOKUP(9.99999999999999E+307,$M$2:M1096)+1,"")</f>
        <v>902</v>
      </c>
      <c r="N1097" s="30">
        <f>IF(AND($B1097=N$1),LOOKUP(9.99999999999999E+307,$N$2:N1096)+1,"")</f>
        <v>902</v>
      </c>
      <c r="O1097" s="30">
        <f>IF(AND($B1097=O$1),LOOKUP(9.99999999999999E+307,$O$2:O1096)+1,"")</f>
        <v>902</v>
      </c>
      <c r="P1097" s="30">
        <f>IF(AND($B1097=P$1),LOOKUP(9.99999999999999E+307,$P$2:P1096)+1,"")</f>
        <v>902</v>
      </c>
      <c r="Q1097" s="30">
        <f>IF(AND($B1097=Q$1),LOOKUP(9.99999999999999E+307,$Q$2:Q1096)+1,"")</f>
        <v>902</v>
      </c>
      <c r="R1097" s="30">
        <f>IF(AND($B1097=R$1),LOOKUP(9.99999999999999E+307,$R$2:R1096)+1,"")</f>
        <v>902</v>
      </c>
      <c r="S1097" s="314"/>
      <c r="T1097" s="274"/>
      <c r="U1097" s="274"/>
      <c r="Z1097" s="258" t="str">
        <f t="shared" si="122"/>
        <v/>
      </c>
      <c r="AA1097" s="258" t="str">
        <f t="shared" si="123"/>
        <v/>
      </c>
      <c r="AB1097" s="259">
        <f t="shared" si="117"/>
        <v>0</v>
      </c>
      <c r="AC1097" s="259">
        <f t="shared" si="118"/>
        <v>1807</v>
      </c>
      <c r="AD1097" s="260" t="str">
        <f t="shared" si="119"/>
        <v/>
      </c>
      <c r="AE1097" s="253" t="str">
        <f t="shared" si="120"/>
        <v>-</v>
      </c>
    </row>
    <row r="1098" spans="1:31" ht="20.100000000000001" customHeight="1" x14ac:dyDescent="0.5">
      <c r="A1098" s="30">
        <v>1096</v>
      </c>
      <c r="B1098" s="238"/>
      <c r="C1098" s="261"/>
      <c r="D1098" s="261"/>
      <c r="E1098" s="273"/>
      <c r="F1098" s="273"/>
      <c r="G1098" s="257" t="str">
        <f t="shared" si="121"/>
        <v/>
      </c>
      <c r="H1098" s="30" t="str">
        <f>IF(AND(S1098=H$1),LOOKUP(9.99999999999999E+307,$H$2:H1097)+1,"")</f>
        <v/>
      </c>
      <c r="I1098" s="30">
        <f>IF(AND(B1098=I$1),LOOKUP(9.99999999999999E+307,$I$2:I1097)+1,"")</f>
        <v>903</v>
      </c>
      <c r="J1098" s="30">
        <f>IF(AND(B1098=J$1),LOOKUP(9.99999999999999E+307,$J$2:J1097)+1,"")</f>
        <v>903</v>
      </c>
      <c r="K1098" s="30">
        <f>IF(AND(B1098=K$1),LOOKUP(9.99999999999999E+307,$K$2:K1097)+1,"")</f>
        <v>903</v>
      </c>
      <c r="L1098" s="30">
        <f>IF(AND(B1098=L$1),LOOKUP(9.99999999999999E+307,$L$2:L1097)+1,"")</f>
        <v>903</v>
      </c>
      <c r="M1098" s="30">
        <f>IF(AND(B1098=M$1),LOOKUP(9.99999999999999E+307,$M$2:M1097)+1,"")</f>
        <v>903</v>
      </c>
      <c r="N1098" s="30">
        <f>IF(AND($B1098=N$1),LOOKUP(9.99999999999999E+307,$N$2:N1097)+1,"")</f>
        <v>903</v>
      </c>
      <c r="O1098" s="30">
        <f>IF(AND($B1098=O$1),LOOKUP(9.99999999999999E+307,$O$2:O1097)+1,"")</f>
        <v>903</v>
      </c>
      <c r="P1098" s="30">
        <f>IF(AND($B1098=P$1),LOOKUP(9.99999999999999E+307,$P$2:P1097)+1,"")</f>
        <v>903</v>
      </c>
      <c r="Q1098" s="30">
        <f>IF(AND($B1098=Q$1),LOOKUP(9.99999999999999E+307,$Q$2:Q1097)+1,"")</f>
        <v>903</v>
      </c>
      <c r="R1098" s="30">
        <f>IF(AND($B1098=R$1),LOOKUP(9.99999999999999E+307,$R$2:R1097)+1,"")</f>
        <v>903</v>
      </c>
      <c r="S1098" s="314"/>
      <c r="T1098" s="274"/>
      <c r="U1098" s="274"/>
      <c r="Z1098" s="258" t="str">
        <f t="shared" si="122"/>
        <v/>
      </c>
      <c r="AA1098" s="258" t="str">
        <f t="shared" si="123"/>
        <v/>
      </c>
      <c r="AB1098" s="259">
        <f t="shared" si="117"/>
        <v>0</v>
      </c>
      <c r="AC1098" s="259">
        <f t="shared" si="118"/>
        <v>1807</v>
      </c>
      <c r="AD1098" s="260" t="str">
        <f t="shared" si="119"/>
        <v/>
      </c>
      <c r="AE1098" s="253" t="str">
        <f t="shared" si="120"/>
        <v>-</v>
      </c>
    </row>
    <row r="1099" spans="1:31" ht="20.100000000000001" customHeight="1" x14ac:dyDescent="0.5">
      <c r="A1099" s="30">
        <v>1097</v>
      </c>
      <c r="B1099" s="238"/>
      <c r="C1099" s="261"/>
      <c r="D1099" s="261"/>
      <c r="E1099" s="273"/>
      <c r="F1099" s="273"/>
      <c r="G1099" s="257" t="str">
        <f t="shared" si="121"/>
        <v/>
      </c>
      <c r="H1099" s="30" t="str">
        <f>IF(AND(S1099=H$1),LOOKUP(9.99999999999999E+307,$H$2:H1098)+1,"")</f>
        <v/>
      </c>
      <c r="I1099" s="30">
        <f>IF(AND(B1099=I$1),LOOKUP(9.99999999999999E+307,$I$2:I1098)+1,"")</f>
        <v>904</v>
      </c>
      <c r="J1099" s="30">
        <f>IF(AND(B1099=J$1),LOOKUP(9.99999999999999E+307,$J$2:J1098)+1,"")</f>
        <v>904</v>
      </c>
      <c r="K1099" s="30">
        <f>IF(AND(B1099=K$1),LOOKUP(9.99999999999999E+307,$K$2:K1098)+1,"")</f>
        <v>904</v>
      </c>
      <c r="L1099" s="30">
        <f>IF(AND(B1099=L$1),LOOKUP(9.99999999999999E+307,$L$2:L1098)+1,"")</f>
        <v>904</v>
      </c>
      <c r="M1099" s="30">
        <f>IF(AND(B1099=M$1),LOOKUP(9.99999999999999E+307,$M$2:M1098)+1,"")</f>
        <v>904</v>
      </c>
      <c r="N1099" s="30">
        <f>IF(AND($B1099=N$1),LOOKUP(9.99999999999999E+307,$N$2:N1098)+1,"")</f>
        <v>904</v>
      </c>
      <c r="O1099" s="30">
        <f>IF(AND($B1099=O$1),LOOKUP(9.99999999999999E+307,$O$2:O1098)+1,"")</f>
        <v>904</v>
      </c>
      <c r="P1099" s="30">
        <f>IF(AND($B1099=P$1),LOOKUP(9.99999999999999E+307,$P$2:P1098)+1,"")</f>
        <v>904</v>
      </c>
      <c r="Q1099" s="30">
        <f>IF(AND($B1099=Q$1),LOOKUP(9.99999999999999E+307,$Q$2:Q1098)+1,"")</f>
        <v>904</v>
      </c>
      <c r="R1099" s="30">
        <f>IF(AND($B1099=R$1),LOOKUP(9.99999999999999E+307,$R$2:R1098)+1,"")</f>
        <v>904</v>
      </c>
      <c r="S1099" s="314"/>
      <c r="T1099" s="274"/>
      <c r="U1099" s="274"/>
      <c r="Z1099" s="258" t="str">
        <f t="shared" si="122"/>
        <v/>
      </c>
      <c r="AA1099" s="258" t="str">
        <f t="shared" si="123"/>
        <v/>
      </c>
      <c r="AB1099" s="259">
        <f t="shared" si="117"/>
        <v>0</v>
      </c>
      <c r="AC1099" s="259">
        <f t="shared" si="118"/>
        <v>1807</v>
      </c>
      <c r="AD1099" s="260" t="str">
        <f t="shared" si="119"/>
        <v/>
      </c>
      <c r="AE1099" s="253" t="str">
        <f t="shared" si="120"/>
        <v>-</v>
      </c>
    </row>
    <row r="1100" spans="1:31" ht="20.100000000000001" customHeight="1" x14ac:dyDescent="0.5">
      <c r="A1100" s="30">
        <v>1098</v>
      </c>
      <c r="B1100" s="238"/>
      <c r="C1100" s="261"/>
      <c r="D1100" s="261"/>
      <c r="E1100" s="270"/>
      <c r="F1100" s="270"/>
      <c r="G1100" s="257" t="str">
        <f t="shared" si="121"/>
        <v/>
      </c>
      <c r="H1100" s="30" t="str">
        <f>IF(AND(S1100=H$1),LOOKUP(9.99999999999999E+307,$H$2:H1099)+1,"")</f>
        <v/>
      </c>
      <c r="I1100" s="30">
        <f>IF(AND(B1100=I$1),LOOKUP(9.99999999999999E+307,$I$2:I1099)+1,"")</f>
        <v>905</v>
      </c>
      <c r="J1100" s="30">
        <f>IF(AND(B1100=J$1),LOOKUP(9.99999999999999E+307,$J$2:J1099)+1,"")</f>
        <v>905</v>
      </c>
      <c r="K1100" s="30">
        <f>IF(AND(B1100=K$1),LOOKUP(9.99999999999999E+307,$K$2:K1099)+1,"")</f>
        <v>905</v>
      </c>
      <c r="L1100" s="30">
        <f>IF(AND(B1100=L$1),LOOKUP(9.99999999999999E+307,$L$2:L1099)+1,"")</f>
        <v>905</v>
      </c>
      <c r="M1100" s="30">
        <f>IF(AND(B1100=M$1),LOOKUP(9.99999999999999E+307,$M$2:M1099)+1,"")</f>
        <v>905</v>
      </c>
      <c r="N1100" s="30">
        <f>IF(AND($B1100=N$1),LOOKUP(9.99999999999999E+307,$N$2:N1099)+1,"")</f>
        <v>905</v>
      </c>
      <c r="O1100" s="30">
        <f>IF(AND($B1100=O$1),LOOKUP(9.99999999999999E+307,$O$2:O1099)+1,"")</f>
        <v>905</v>
      </c>
      <c r="P1100" s="30">
        <f>IF(AND($B1100=P$1),LOOKUP(9.99999999999999E+307,$P$2:P1099)+1,"")</f>
        <v>905</v>
      </c>
      <c r="Q1100" s="30">
        <f>IF(AND($B1100=Q$1),LOOKUP(9.99999999999999E+307,$Q$2:Q1099)+1,"")</f>
        <v>905</v>
      </c>
      <c r="R1100" s="30">
        <f>IF(AND($B1100=R$1),LOOKUP(9.99999999999999E+307,$R$2:R1099)+1,"")</f>
        <v>905</v>
      </c>
      <c r="S1100" s="314"/>
      <c r="T1100" s="274"/>
      <c r="U1100" s="274"/>
      <c r="Z1100" s="258" t="str">
        <f t="shared" si="122"/>
        <v/>
      </c>
      <c r="AA1100" s="258" t="str">
        <f t="shared" si="123"/>
        <v/>
      </c>
      <c r="AB1100" s="259">
        <f t="shared" si="117"/>
        <v>0</v>
      </c>
      <c r="AC1100" s="259">
        <f t="shared" si="118"/>
        <v>1807</v>
      </c>
      <c r="AD1100" s="260" t="str">
        <f t="shared" si="119"/>
        <v/>
      </c>
      <c r="AE1100" s="253" t="str">
        <f t="shared" si="120"/>
        <v>-</v>
      </c>
    </row>
    <row r="1101" spans="1:31" ht="20.100000000000001" customHeight="1" x14ac:dyDescent="0.5">
      <c r="A1101" s="30">
        <v>1099</v>
      </c>
      <c r="B1101" s="238"/>
      <c r="C1101" s="261"/>
      <c r="D1101" s="261"/>
      <c r="E1101" s="273"/>
      <c r="F1101" s="273"/>
      <c r="G1101" s="257" t="str">
        <f t="shared" si="121"/>
        <v/>
      </c>
      <c r="H1101" s="30" t="str">
        <f>IF(AND(S1101=H$1),LOOKUP(9.99999999999999E+307,$H$2:H1100)+1,"")</f>
        <v/>
      </c>
      <c r="I1101" s="30">
        <f>IF(AND(B1101=I$1),LOOKUP(9.99999999999999E+307,$I$2:I1100)+1,"")</f>
        <v>906</v>
      </c>
      <c r="J1101" s="30">
        <f>IF(AND(B1101=J$1),LOOKUP(9.99999999999999E+307,$J$2:J1100)+1,"")</f>
        <v>906</v>
      </c>
      <c r="K1101" s="30">
        <f>IF(AND(B1101=K$1),LOOKUP(9.99999999999999E+307,$K$2:K1100)+1,"")</f>
        <v>906</v>
      </c>
      <c r="L1101" s="30">
        <f>IF(AND(B1101=L$1),LOOKUP(9.99999999999999E+307,$L$2:L1100)+1,"")</f>
        <v>906</v>
      </c>
      <c r="M1101" s="30">
        <f>IF(AND(B1101=M$1),LOOKUP(9.99999999999999E+307,$M$2:M1100)+1,"")</f>
        <v>906</v>
      </c>
      <c r="N1101" s="30">
        <f>IF(AND($B1101=N$1),LOOKUP(9.99999999999999E+307,$N$2:N1100)+1,"")</f>
        <v>906</v>
      </c>
      <c r="O1101" s="30">
        <f>IF(AND($B1101=O$1),LOOKUP(9.99999999999999E+307,$O$2:O1100)+1,"")</f>
        <v>906</v>
      </c>
      <c r="P1101" s="30">
        <f>IF(AND($B1101=P$1),LOOKUP(9.99999999999999E+307,$P$2:P1100)+1,"")</f>
        <v>906</v>
      </c>
      <c r="Q1101" s="30">
        <f>IF(AND($B1101=Q$1),LOOKUP(9.99999999999999E+307,$Q$2:Q1100)+1,"")</f>
        <v>906</v>
      </c>
      <c r="R1101" s="30">
        <f>IF(AND($B1101=R$1),LOOKUP(9.99999999999999E+307,$R$2:R1100)+1,"")</f>
        <v>906</v>
      </c>
      <c r="S1101" s="314"/>
      <c r="T1101" s="274"/>
      <c r="U1101" s="274"/>
      <c r="Z1101" s="258" t="str">
        <f t="shared" si="122"/>
        <v/>
      </c>
      <c r="AA1101" s="258" t="str">
        <f t="shared" si="123"/>
        <v/>
      </c>
      <c r="AB1101" s="259">
        <f t="shared" si="117"/>
        <v>0</v>
      </c>
      <c r="AC1101" s="259">
        <f t="shared" si="118"/>
        <v>1807</v>
      </c>
      <c r="AD1101" s="260" t="str">
        <f t="shared" si="119"/>
        <v/>
      </c>
      <c r="AE1101" s="253" t="str">
        <f t="shared" si="120"/>
        <v>-</v>
      </c>
    </row>
    <row r="1102" spans="1:31" ht="20.100000000000001" customHeight="1" x14ac:dyDescent="0.5">
      <c r="A1102" s="30">
        <v>1100</v>
      </c>
      <c r="B1102" s="238"/>
      <c r="C1102" s="261"/>
      <c r="D1102" s="261"/>
      <c r="E1102" s="273"/>
      <c r="F1102" s="273"/>
      <c r="G1102" s="257" t="str">
        <f t="shared" si="121"/>
        <v/>
      </c>
      <c r="H1102" s="30" t="str">
        <f>IF(AND(S1102=H$1),LOOKUP(9.99999999999999E+307,$H$2:H1101)+1,"")</f>
        <v/>
      </c>
      <c r="I1102" s="30">
        <f>IF(AND(B1102=I$1),LOOKUP(9.99999999999999E+307,$I$2:I1101)+1,"")</f>
        <v>907</v>
      </c>
      <c r="J1102" s="30">
        <f>IF(AND(B1102=J$1),LOOKUP(9.99999999999999E+307,$J$2:J1101)+1,"")</f>
        <v>907</v>
      </c>
      <c r="K1102" s="30">
        <f>IF(AND(B1102=K$1),LOOKUP(9.99999999999999E+307,$K$2:K1101)+1,"")</f>
        <v>907</v>
      </c>
      <c r="L1102" s="30">
        <f>IF(AND(B1102=L$1),LOOKUP(9.99999999999999E+307,$L$2:L1101)+1,"")</f>
        <v>907</v>
      </c>
      <c r="M1102" s="30">
        <f>IF(AND(B1102=M$1),LOOKUP(9.99999999999999E+307,$M$2:M1101)+1,"")</f>
        <v>907</v>
      </c>
      <c r="N1102" s="30">
        <f>IF(AND($B1102=N$1),LOOKUP(9.99999999999999E+307,$N$2:N1101)+1,"")</f>
        <v>907</v>
      </c>
      <c r="O1102" s="30">
        <f>IF(AND($B1102=O$1),LOOKUP(9.99999999999999E+307,$O$2:O1101)+1,"")</f>
        <v>907</v>
      </c>
      <c r="P1102" s="30">
        <f>IF(AND($B1102=P$1),LOOKUP(9.99999999999999E+307,$P$2:P1101)+1,"")</f>
        <v>907</v>
      </c>
      <c r="Q1102" s="30">
        <f>IF(AND($B1102=Q$1),LOOKUP(9.99999999999999E+307,$Q$2:Q1101)+1,"")</f>
        <v>907</v>
      </c>
      <c r="R1102" s="30">
        <f>IF(AND($B1102=R$1),LOOKUP(9.99999999999999E+307,$R$2:R1101)+1,"")</f>
        <v>907</v>
      </c>
      <c r="S1102" s="314"/>
      <c r="T1102" s="274"/>
      <c r="U1102" s="274"/>
      <c r="Z1102" s="258" t="str">
        <f t="shared" si="122"/>
        <v/>
      </c>
      <c r="AA1102" s="258" t="str">
        <f t="shared" si="123"/>
        <v/>
      </c>
      <c r="AB1102" s="259">
        <f t="shared" si="117"/>
        <v>0</v>
      </c>
      <c r="AC1102" s="259">
        <f t="shared" si="118"/>
        <v>1807</v>
      </c>
      <c r="AD1102" s="260" t="str">
        <f t="shared" si="119"/>
        <v/>
      </c>
      <c r="AE1102" s="253" t="str">
        <f t="shared" si="120"/>
        <v>-</v>
      </c>
    </row>
    <row r="1103" spans="1:31" ht="20.100000000000001" customHeight="1" x14ac:dyDescent="0.5">
      <c r="A1103" s="30">
        <v>1101</v>
      </c>
      <c r="B1103" s="238"/>
      <c r="C1103" s="261"/>
      <c r="D1103" s="261"/>
      <c r="E1103" s="273"/>
      <c r="F1103" s="273"/>
      <c r="G1103" s="257" t="str">
        <f t="shared" si="121"/>
        <v/>
      </c>
      <c r="H1103" s="30" t="str">
        <f>IF(AND(S1103=H$1),LOOKUP(9.99999999999999E+307,$H$2:H1102)+1,"")</f>
        <v/>
      </c>
      <c r="I1103" s="30">
        <f>IF(AND(B1103=I$1),LOOKUP(9.99999999999999E+307,$I$2:I1102)+1,"")</f>
        <v>908</v>
      </c>
      <c r="J1103" s="30">
        <f>IF(AND(B1103=J$1),LOOKUP(9.99999999999999E+307,$J$2:J1102)+1,"")</f>
        <v>908</v>
      </c>
      <c r="K1103" s="30">
        <f>IF(AND(B1103=K$1),LOOKUP(9.99999999999999E+307,$K$2:K1102)+1,"")</f>
        <v>908</v>
      </c>
      <c r="L1103" s="30">
        <f>IF(AND(B1103=L$1),LOOKUP(9.99999999999999E+307,$L$2:L1102)+1,"")</f>
        <v>908</v>
      </c>
      <c r="M1103" s="30">
        <f>IF(AND(B1103=M$1),LOOKUP(9.99999999999999E+307,$M$2:M1102)+1,"")</f>
        <v>908</v>
      </c>
      <c r="N1103" s="30">
        <f>IF(AND($B1103=N$1),LOOKUP(9.99999999999999E+307,$N$2:N1102)+1,"")</f>
        <v>908</v>
      </c>
      <c r="O1103" s="30">
        <f>IF(AND($B1103=O$1),LOOKUP(9.99999999999999E+307,$O$2:O1102)+1,"")</f>
        <v>908</v>
      </c>
      <c r="P1103" s="30">
        <f>IF(AND($B1103=P$1),LOOKUP(9.99999999999999E+307,$P$2:P1102)+1,"")</f>
        <v>908</v>
      </c>
      <c r="Q1103" s="30">
        <f>IF(AND($B1103=Q$1),LOOKUP(9.99999999999999E+307,$Q$2:Q1102)+1,"")</f>
        <v>908</v>
      </c>
      <c r="R1103" s="30">
        <f>IF(AND($B1103=R$1),LOOKUP(9.99999999999999E+307,$R$2:R1102)+1,"")</f>
        <v>908</v>
      </c>
      <c r="S1103" s="314"/>
      <c r="T1103" s="274"/>
      <c r="U1103" s="274"/>
      <c r="Z1103" s="258" t="str">
        <f t="shared" si="122"/>
        <v/>
      </c>
      <c r="AA1103" s="258" t="str">
        <f t="shared" si="123"/>
        <v/>
      </c>
      <c r="AB1103" s="259">
        <f t="shared" si="117"/>
        <v>0</v>
      </c>
      <c r="AC1103" s="259">
        <f t="shared" si="118"/>
        <v>1807</v>
      </c>
      <c r="AD1103" s="260" t="str">
        <f t="shared" si="119"/>
        <v/>
      </c>
      <c r="AE1103" s="253" t="str">
        <f t="shared" si="120"/>
        <v>-</v>
      </c>
    </row>
    <row r="1104" spans="1:31" ht="20.100000000000001" customHeight="1" x14ac:dyDescent="0.5">
      <c r="A1104" s="30">
        <v>1102</v>
      </c>
      <c r="B1104" s="238"/>
      <c r="C1104" s="261"/>
      <c r="D1104" s="261"/>
      <c r="E1104" s="273"/>
      <c r="F1104" s="273"/>
      <c r="G1104" s="257" t="str">
        <f t="shared" si="121"/>
        <v/>
      </c>
      <c r="H1104" s="30" t="str">
        <f>IF(AND(S1104=H$1),LOOKUP(9.99999999999999E+307,$H$2:H1103)+1,"")</f>
        <v/>
      </c>
      <c r="I1104" s="30">
        <f>IF(AND(B1104=I$1),LOOKUP(9.99999999999999E+307,$I$2:I1103)+1,"")</f>
        <v>909</v>
      </c>
      <c r="J1104" s="30">
        <f>IF(AND(B1104=J$1),LOOKUP(9.99999999999999E+307,$J$2:J1103)+1,"")</f>
        <v>909</v>
      </c>
      <c r="K1104" s="30">
        <f>IF(AND(B1104=K$1),LOOKUP(9.99999999999999E+307,$K$2:K1103)+1,"")</f>
        <v>909</v>
      </c>
      <c r="L1104" s="30">
        <f>IF(AND(B1104=L$1),LOOKUP(9.99999999999999E+307,$L$2:L1103)+1,"")</f>
        <v>909</v>
      </c>
      <c r="M1104" s="30">
        <f>IF(AND(B1104=M$1),LOOKUP(9.99999999999999E+307,$M$2:M1103)+1,"")</f>
        <v>909</v>
      </c>
      <c r="N1104" s="30">
        <f>IF(AND($B1104=N$1),LOOKUP(9.99999999999999E+307,$N$2:N1103)+1,"")</f>
        <v>909</v>
      </c>
      <c r="O1104" s="30">
        <f>IF(AND($B1104=O$1),LOOKUP(9.99999999999999E+307,$O$2:O1103)+1,"")</f>
        <v>909</v>
      </c>
      <c r="P1104" s="30">
        <f>IF(AND($B1104=P$1),LOOKUP(9.99999999999999E+307,$P$2:P1103)+1,"")</f>
        <v>909</v>
      </c>
      <c r="Q1104" s="30">
        <f>IF(AND($B1104=Q$1),LOOKUP(9.99999999999999E+307,$Q$2:Q1103)+1,"")</f>
        <v>909</v>
      </c>
      <c r="R1104" s="30">
        <f>IF(AND($B1104=R$1),LOOKUP(9.99999999999999E+307,$R$2:R1103)+1,"")</f>
        <v>909</v>
      </c>
      <c r="S1104" s="314"/>
      <c r="T1104" s="274"/>
      <c r="U1104" s="274"/>
      <c r="Z1104" s="258" t="str">
        <f t="shared" si="122"/>
        <v/>
      </c>
      <c r="AA1104" s="258" t="str">
        <f t="shared" si="123"/>
        <v/>
      </c>
      <c r="AB1104" s="259">
        <f t="shared" si="117"/>
        <v>0</v>
      </c>
      <c r="AC1104" s="259">
        <f t="shared" si="118"/>
        <v>1807</v>
      </c>
      <c r="AD1104" s="260" t="str">
        <f t="shared" si="119"/>
        <v/>
      </c>
      <c r="AE1104" s="253" t="str">
        <f t="shared" si="120"/>
        <v>-</v>
      </c>
    </row>
    <row r="1105" spans="1:31" ht="20.100000000000001" customHeight="1" x14ac:dyDescent="0.5">
      <c r="A1105" s="30">
        <v>1103</v>
      </c>
      <c r="B1105" s="238"/>
      <c r="C1105" s="261"/>
      <c r="D1105" s="261"/>
      <c r="E1105" s="270"/>
      <c r="F1105" s="270"/>
      <c r="G1105" s="257" t="str">
        <f t="shared" si="121"/>
        <v/>
      </c>
      <c r="H1105" s="30" t="str">
        <f>IF(AND(S1105=H$1),LOOKUP(9.99999999999999E+307,$H$2:H1104)+1,"")</f>
        <v/>
      </c>
      <c r="I1105" s="30">
        <f>IF(AND(B1105=I$1),LOOKUP(9.99999999999999E+307,$I$2:I1104)+1,"")</f>
        <v>910</v>
      </c>
      <c r="J1105" s="30">
        <f>IF(AND(B1105=J$1),LOOKUP(9.99999999999999E+307,$J$2:J1104)+1,"")</f>
        <v>910</v>
      </c>
      <c r="K1105" s="30">
        <f>IF(AND(B1105=K$1),LOOKUP(9.99999999999999E+307,$K$2:K1104)+1,"")</f>
        <v>910</v>
      </c>
      <c r="L1105" s="30">
        <f>IF(AND(B1105=L$1),LOOKUP(9.99999999999999E+307,$L$2:L1104)+1,"")</f>
        <v>910</v>
      </c>
      <c r="M1105" s="30">
        <f>IF(AND(B1105=M$1),LOOKUP(9.99999999999999E+307,$M$2:M1104)+1,"")</f>
        <v>910</v>
      </c>
      <c r="N1105" s="30">
        <f>IF(AND($B1105=N$1),LOOKUP(9.99999999999999E+307,$N$2:N1104)+1,"")</f>
        <v>910</v>
      </c>
      <c r="O1105" s="30">
        <f>IF(AND($B1105=O$1),LOOKUP(9.99999999999999E+307,$O$2:O1104)+1,"")</f>
        <v>910</v>
      </c>
      <c r="P1105" s="30">
        <f>IF(AND($B1105=P$1),LOOKUP(9.99999999999999E+307,$P$2:P1104)+1,"")</f>
        <v>910</v>
      </c>
      <c r="Q1105" s="30">
        <f>IF(AND($B1105=Q$1),LOOKUP(9.99999999999999E+307,$Q$2:Q1104)+1,"")</f>
        <v>910</v>
      </c>
      <c r="R1105" s="30">
        <f>IF(AND($B1105=R$1),LOOKUP(9.99999999999999E+307,$R$2:R1104)+1,"")</f>
        <v>910</v>
      </c>
      <c r="S1105" s="314"/>
      <c r="T1105" s="274"/>
      <c r="U1105" s="274"/>
      <c r="Z1105" s="258" t="str">
        <f t="shared" si="122"/>
        <v/>
      </c>
      <c r="AA1105" s="258" t="str">
        <f t="shared" si="123"/>
        <v/>
      </c>
      <c r="AB1105" s="259">
        <f t="shared" si="117"/>
        <v>0</v>
      </c>
      <c r="AC1105" s="259">
        <f t="shared" si="118"/>
        <v>1807</v>
      </c>
      <c r="AD1105" s="260" t="str">
        <f t="shared" si="119"/>
        <v/>
      </c>
      <c r="AE1105" s="253" t="str">
        <f t="shared" si="120"/>
        <v>-</v>
      </c>
    </row>
    <row r="1106" spans="1:31" ht="20.100000000000001" customHeight="1" x14ac:dyDescent="0.5">
      <c r="A1106" s="30">
        <v>1104</v>
      </c>
      <c r="B1106" s="238"/>
      <c r="C1106" s="261"/>
      <c r="D1106" s="261"/>
      <c r="E1106" s="273"/>
      <c r="F1106" s="273"/>
      <c r="G1106" s="257" t="str">
        <f t="shared" si="121"/>
        <v/>
      </c>
      <c r="H1106" s="30" t="str">
        <f>IF(AND(S1106=H$1),LOOKUP(9.99999999999999E+307,$H$2:H1105)+1,"")</f>
        <v/>
      </c>
      <c r="I1106" s="30">
        <f>IF(AND(B1106=I$1),LOOKUP(9.99999999999999E+307,$I$2:I1105)+1,"")</f>
        <v>911</v>
      </c>
      <c r="J1106" s="30">
        <f>IF(AND(B1106=J$1),LOOKUP(9.99999999999999E+307,$J$2:J1105)+1,"")</f>
        <v>911</v>
      </c>
      <c r="K1106" s="30">
        <f>IF(AND(B1106=K$1),LOOKUP(9.99999999999999E+307,$K$2:K1105)+1,"")</f>
        <v>911</v>
      </c>
      <c r="L1106" s="30">
        <f>IF(AND(B1106=L$1),LOOKUP(9.99999999999999E+307,$L$2:L1105)+1,"")</f>
        <v>911</v>
      </c>
      <c r="M1106" s="30">
        <f>IF(AND(B1106=M$1),LOOKUP(9.99999999999999E+307,$M$2:M1105)+1,"")</f>
        <v>911</v>
      </c>
      <c r="N1106" s="30">
        <f>IF(AND($B1106=N$1),LOOKUP(9.99999999999999E+307,$N$2:N1105)+1,"")</f>
        <v>911</v>
      </c>
      <c r="O1106" s="30">
        <f>IF(AND($B1106=O$1),LOOKUP(9.99999999999999E+307,$O$2:O1105)+1,"")</f>
        <v>911</v>
      </c>
      <c r="P1106" s="30">
        <f>IF(AND($B1106=P$1),LOOKUP(9.99999999999999E+307,$P$2:P1105)+1,"")</f>
        <v>911</v>
      </c>
      <c r="Q1106" s="30">
        <f>IF(AND($B1106=Q$1),LOOKUP(9.99999999999999E+307,$Q$2:Q1105)+1,"")</f>
        <v>911</v>
      </c>
      <c r="R1106" s="30">
        <f>IF(AND($B1106=R$1),LOOKUP(9.99999999999999E+307,$R$2:R1105)+1,"")</f>
        <v>911</v>
      </c>
      <c r="S1106" s="314"/>
      <c r="T1106" s="274"/>
      <c r="U1106" s="274"/>
      <c r="Z1106" s="258" t="str">
        <f t="shared" si="122"/>
        <v/>
      </c>
      <c r="AA1106" s="258" t="str">
        <f t="shared" si="123"/>
        <v/>
      </c>
      <c r="AB1106" s="259">
        <f t="shared" si="117"/>
        <v>0</v>
      </c>
      <c r="AC1106" s="259">
        <f t="shared" si="118"/>
        <v>1807</v>
      </c>
      <c r="AD1106" s="260" t="str">
        <f t="shared" si="119"/>
        <v/>
      </c>
      <c r="AE1106" s="253" t="str">
        <f t="shared" si="120"/>
        <v>-</v>
      </c>
    </row>
    <row r="1107" spans="1:31" ht="20.100000000000001" customHeight="1" x14ac:dyDescent="0.5">
      <c r="A1107" s="30">
        <v>1105</v>
      </c>
      <c r="B1107" s="238"/>
      <c r="C1107" s="261"/>
      <c r="D1107" s="261"/>
      <c r="E1107" s="273"/>
      <c r="F1107" s="273"/>
      <c r="G1107" s="257" t="str">
        <f t="shared" si="121"/>
        <v/>
      </c>
      <c r="H1107" s="30" t="str">
        <f>IF(AND(S1107=H$1),LOOKUP(9.99999999999999E+307,$H$2:H1106)+1,"")</f>
        <v/>
      </c>
      <c r="I1107" s="30">
        <f>IF(AND(B1107=I$1),LOOKUP(9.99999999999999E+307,$I$2:I1106)+1,"")</f>
        <v>912</v>
      </c>
      <c r="J1107" s="30">
        <f>IF(AND(B1107=J$1),LOOKUP(9.99999999999999E+307,$J$2:J1106)+1,"")</f>
        <v>912</v>
      </c>
      <c r="K1107" s="30">
        <f>IF(AND(B1107=K$1),LOOKUP(9.99999999999999E+307,$K$2:K1106)+1,"")</f>
        <v>912</v>
      </c>
      <c r="L1107" s="30">
        <f>IF(AND(B1107=L$1),LOOKUP(9.99999999999999E+307,$L$2:L1106)+1,"")</f>
        <v>912</v>
      </c>
      <c r="M1107" s="30">
        <f>IF(AND(B1107=M$1),LOOKUP(9.99999999999999E+307,$M$2:M1106)+1,"")</f>
        <v>912</v>
      </c>
      <c r="N1107" s="30">
        <f>IF(AND($B1107=N$1),LOOKUP(9.99999999999999E+307,$N$2:N1106)+1,"")</f>
        <v>912</v>
      </c>
      <c r="O1107" s="30">
        <f>IF(AND($B1107=O$1),LOOKUP(9.99999999999999E+307,$O$2:O1106)+1,"")</f>
        <v>912</v>
      </c>
      <c r="P1107" s="30">
        <f>IF(AND($B1107=P$1),LOOKUP(9.99999999999999E+307,$P$2:P1106)+1,"")</f>
        <v>912</v>
      </c>
      <c r="Q1107" s="30">
        <f>IF(AND($B1107=Q$1),LOOKUP(9.99999999999999E+307,$Q$2:Q1106)+1,"")</f>
        <v>912</v>
      </c>
      <c r="R1107" s="30">
        <f>IF(AND($B1107=R$1),LOOKUP(9.99999999999999E+307,$R$2:R1106)+1,"")</f>
        <v>912</v>
      </c>
      <c r="S1107" s="314"/>
      <c r="T1107" s="274"/>
      <c r="U1107" s="274"/>
      <c r="Z1107" s="258" t="str">
        <f t="shared" si="122"/>
        <v/>
      </c>
      <c r="AA1107" s="258" t="str">
        <f t="shared" si="123"/>
        <v/>
      </c>
      <c r="AB1107" s="259">
        <f t="shared" si="117"/>
        <v>0</v>
      </c>
      <c r="AC1107" s="259">
        <f t="shared" si="118"/>
        <v>1807</v>
      </c>
      <c r="AD1107" s="260" t="str">
        <f t="shared" si="119"/>
        <v/>
      </c>
      <c r="AE1107" s="253" t="str">
        <f t="shared" si="120"/>
        <v>-</v>
      </c>
    </row>
    <row r="1108" spans="1:31" ht="20.100000000000001" customHeight="1" x14ac:dyDescent="0.5">
      <c r="A1108" s="30">
        <v>1106</v>
      </c>
      <c r="B1108" s="238"/>
      <c r="C1108" s="261"/>
      <c r="D1108" s="261"/>
      <c r="E1108" s="273"/>
      <c r="F1108" s="273"/>
      <c r="G1108" s="257" t="str">
        <f t="shared" si="121"/>
        <v/>
      </c>
      <c r="H1108" s="30" t="str">
        <f>IF(AND(S1108=H$1),LOOKUP(9.99999999999999E+307,$H$2:H1107)+1,"")</f>
        <v/>
      </c>
      <c r="I1108" s="30">
        <f>IF(AND(B1108=I$1),LOOKUP(9.99999999999999E+307,$I$2:I1107)+1,"")</f>
        <v>913</v>
      </c>
      <c r="J1108" s="30">
        <f>IF(AND(B1108=J$1),LOOKUP(9.99999999999999E+307,$J$2:J1107)+1,"")</f>
        <v>913</v>
      </c>
      <c r="K1108" s="30">
        <f>IF(AND(B1108=K$1),LOOKUP(9.99999999999999E+307,$K$2:K1107)+1,"")</f>
        <v>913</v>
      </c>
      <c r="L1108" s="30">
        <f>IF(AND(B1108=L$1),LOOKUP(9.99999999999999E+307,$L$2:L1107)+1,"")</f>
        <v>913</v>
      </c>
      <c r="M1108" s="30">
        <f>IF(AND(B1108=M$1),LOOKUP(9.99999999999999E+307,$M$2:M1107)+1,"")</f>
        <v>913</v>
      </c>
      <c r="N1108" s="30">
        <f>IF(AND($B1108=N$1),LOOKUP(9.99999999999999E+307,$N$2:N1107)+1,"")</f>
        <v>913</v>
      </c>
      <c r="O1108" s="30">
        <f>IF(AND($B1108=O$1),LOOKUP(9.99999999999999E+307,$O$2:O1107)+1,"")</f>
        <v>913</v>
      </c>
      <c r="P1108" s="30">
        <f>IF(AND($B1108=P$1),LOOKUP(9.99999999999999E+307,$P$2:P1107)+1,"")</f>
        <v>913</v>
      </c>
      <c r="Q1108" s="30">
        <f>IF(AND($B1108=Q$1),LOOKUP(9.99999999999999E+307,$Q$2:Q1107)+1,"")</f>
        <v>913</v>
      </c>
      <c r="R1108" s="30">
        <f>IF(AND($B1108=R$1),LOOKUP(9.99999999999999E+307,$R$2:R1107)+1,"")</f>
        <v>913</v>
      </c>
      <c r="S1108" s="314"/>
      <c r="T1108" s="274"/>
      <c r="U1108" s="274"/>
      <c r="Z1108" s="258" t="str">
        <f t="shared" si="122"/>
        <v/>
      </c>
      <c r="AA1108" s="258" t="str">
        <f t="shared" si="123"/>
        <v/>
      </c>
      <c r="AB1108" s="259">
        <f t="shared" si="117"/>
        <v>0</v>
      </c>
      <c r="AC1108" s="259">
        <f t="shared" si="118"/>
        <v>1807</v>
      </c>
      <c r="AD1108" s="260" t="str">
        <f t="shared" si="119"/>
        <v/>
      </c>
      <c r="AE1108" s="253" t="str">
        <f t="shared" si="120"/>
        <v>-</v>
      </c>
    </row>
    <row r="1109" spans="1:31" ht="20.100000000000001" customHeight="1" x14ac:dyDescent="0.5">
      <c r="A1109" s="30">
        <v>1107</v>
      </c>
      <c r="B1109" s="238"/>
      <c r="C1109" s="261"/>
      <c r="D1109" s="261"/>
      <c r="E1109" s="273"/>
      <c r="F1109" s="273"/>
      <c r="G1109" s="257" t="str">
        <f t="shared" si="121"/>
        <v/>
      </c>
      <c r="H1109" s="30" t="str">
        <f>IF(AND(S1109=H$1),LOOKUP(9.99999999999999E+307,$H$2:H1108)+1,"")</f>
        <v/>
      </c>
      <c r="I1109" s="30">
        <f>IF(AND(B1109=I$1),LOOKUP(9.99999999999999E+307,$I$2:I1108)+1,"")</f>
        <v>914</v>
      </c>
      <c r="J1109" s="30">
        <f>IF(AND(B1109=J$1),LOOKUP(9.99999999999999E+307,$J$2:J1108)+1,"")</f>
        <v>914</v>
      </c>
      <c r="K1109" s="30">
        <f>IF(AND(B1109=K$1),LOOKUP(9.99999999999999E+307,$K$2:K1108)+1,"")</f>
        <v>914</v>
      </c>
      <c r="L1109" s="30">
        <f>IF(AND(B1109=L$1),LOOKUP(9.99999999999999E+307,$L$2:L1108)+1,"")</f>
        <v>914</v>
      </c>
      <c r="M1109" s="30">
        <f>IF(AND(B1109=M$1),LOOKUP(9.99999999999999E+307,$M$2:M1108)+1,"")</f>
        <v>914</v>
      </c>
      <c r="N1109" s="30">
        <f>IF(AND($B1109=N$1),LOOKUP(9.99999999999999E+307,$N$2:N1108)+1,"")</f>
        <v>914</v>
      </c>
      <c r="O1109" s="30">
        <f>IF(AND($B1109=O$1),LOOKUP(9.99999999999999E+307,$O$2:O1108)+1,"")</f>
        <v>914</v>
      </c>
      <c r="P1109" s="30">
        <f>IF(AND($B1109=P$1),LOOKUP(9.99999999999999E+307,$P$2:P1108)+1,"")</f>
        <v>914</v>
      </c>
      <c r="Q1109" s="30">
        <f>IF(AND($B1109=Q$1),LOOKUP(9.99999999999999E+307,$Q$2:Q1108)+1,"")</f>
        <v>914</v>
      </c>
      <c r="R1109" s="30">
        <f>IF(AND($B1109=R$1),LOOKUP(9.99999999999999E+307,$R$2:R1108)+1,"")</f>
        <v>914</v>
      </c>
      <c r="S1109" s="314"/>
      <c r="T1109" s="274"/>
      <c r="U1109" s="274"/>
      <c r="Z1109" s="258" t="str">
        <f t="shared" si="122"/>
        <v/>
      </c>
      <c r="AA1109" s="258" t="str">
        <f t="shared" si="123"/>
        <v/>
      </c>
      <c r="AB1109" s="259">
        <f t="shared" si="117"/>
        <v>0</v>
      </c>
      <c r="AC1109" s="259">
        <f t="shared" si="118"/>
        <v>1807</v>
      </c>
      <c r="AD1109" s="260" t="str">
        <f t="shared" si="119"/>
        <v/>
      </c>
      <c r="AE1109" s="253" t="str">
        <f t="shared" si="120"/>
        <v>-</v>
      </c>
    </row>
    <row r="1110" spans="1:31" ht="20.100000000000001" customHeight="1" x14ac:dyDescent="0.5">
      <c r="A1110" s="30">
        <v>1108</v>
      </c>
      <c r="B1110" s="238"/>
      <c r="C1110" s="261"/>
      <c r="D1110" s="261"/>
      <c r="E1110" s="273"/>
      <c r="F1110" s="273"/>
      <c r="G1110" s="257" t="str">
        <f t="shared" si="121"/>
        <v/>
      </c>
      <c r="H1110" s="30" t="str">
        <f>IF(AND(S1110=H$1),LOOKUP(9.99999999999999E+307,$H$2:H1109)+1,"")</f>
        <v/>
      </c>
      <c r="I1110" s="30">
        <f>IF(AND(B1110=I$1),LOOKUP(9.99999999999999E+307,$I$2:I1109)+1,"")</f>
        <v>915</v>
      </c>
      <c r="J1110" s="30">
        <f>IF(AND(B1110=J$1),LOOKUP(9.99999999999999E+307,$J$2:J1109)+1,"")</f>
        <v>915</v>
      </c>
      <c r="K1110" s="30">
        <f>IF(AND(B1110=K$1),LOOKUP(9.99999999999999E+307,$K$2:K1109)+1,"")</f>
        <v>915</v>
      </c>
      <c r="L1110" s="30">
        <f>IF(AND(B1110=L$1),LOOKUP(9.99999999999999E+307,$L$2:L1109)+1,"")</f>
        <v>915</v>
      </c>
      <c r="M1110" s="30">
        <f>IF(AND(B1110=M$1),LOOKUP(9.99999999999999E+307,$M$2:M1109)+1,"")</f>
        <v>915</v>
      </c>
      <c r="N1110" s="30">
        <f>IF(AND($B1110=N$1),LOOKUP(9.99999999999999E+307,$N$2:N1109)+1,"")</f>
        <v>915</v>
      </c>
      <c r="O1110" s="30">
        <f>IF(AND($B1110=O$1),LOOKUP(9.99999999999999E+307,$O$2:O1109)+1,"")</f>
        <v>915</v>
      </c>
      <c r="P1110" s="30">
        <f>IF(AND($B1110=P$1),LOOKUP(9.99999999999999E+307,$P$2:P1109)+1,"")</f>
        <v>915</v>
      </c>
      <c r="Q1110" s="30">
        <f>IF(AND($B1110=Q$1),LOOKUP(9.99999999999999E+307,$Q$2:Q1109)+1,"")</f>
        <v>915</v>
      </c>
      <c r="R1110" s="30">
        <f>IF(AND($B1110=R$1),LOOKUP(9.99999999999999E+307,$R$2:R1109)+1,"")</f>
        <v>915</v>
      </c>
      <c r="S1110" s="314"/>
      <c r="T1110" s="274"/>
      <c r="U1110" s="274"/>
      <c r="Z1110" s="258" t="str">
        <f t="shared" si="122"/>
        <v/>
      </c>
      <c r="AA1110" s="258" t="str">
        <f t="shared" si="123"/>
        <v/>
      </c>
      <c r="AB1110" s="259">
        <f t="shared" si="117"/>
        <v>0</v>
      </c>
      <c r="AC1110" s="259">
        <f t="shared" si="118"/>
        <v>1807</v>
      </c>
      <c r="AD1110" s="260" t="str">
        <f t="shared" si="119"/>
        <v/>
      </c>
      <c r="AE1110" s="253" t="str">
        <f t="shared" si="120"/>
        <v>-</v>
      </c>
    </row>
    <row r="1111" spans="1:31" ht="20.100000000000001" customHeight="1" x14ac:dyDescent="0.5">
      <c r="A1111" s="30">
        <v>1109</v>
      </c>
      <c r="B1111" s="238"/>
      <c r="C1111" s="261"/>
      <c r="D1111" s="261"/>
      <c r="E1111" s="270"/>
      <c r="F1111" s="270"/>
      <c r="G1111" s="257" t="str">
        <f t="shared" si="121"/>
        <v/>
      </c>
      <c r="H1111" s="30" t="str">
        <f>IF(AND(S1111=H$1),LOOKUP(9.99999999999999E+307,$H$2:H1110)+1,"")</f>
        <v/>
      </c>
      <c r="I1111" s="30">
        <f>IF(AND(B1111=I$1),LOOKUP(9.99999999999999E+307,$I$2:I1110)+1,"")</f>
        <v>916</v>
      </c>
      <c r="J1111" s="30">
        <f>IF(AND(B1111=J$1),LOOKUP(9.99999999999999E+307,$J$2:J1110)+1,"")</f>
        <v>916</v>
      </c>
      <c r="K1111" s="30">
        <f>IF(AND(B1111=K$1),LOOKUP(9.99999999999999E+307,$K$2:K1110)+1,"")</f>
        <v>916</v>
      </c>
      <c r="L1111" s="30">
        <f>IF(AND(B1111=L$1),LOOKUP(9.99999999999999E+307,$L$2:L1110)+1,"")</f>
        <v>916</v>
      </c>
      <c r="M1111" s="30">
        <f>IF(AND(B1111=M$1),LOOKUP(9.99999999999999E+307,$M$2:M1110)+1,"")</f>
        <v>916</v>
      </c>
      <c r="N1111" s="30">
        <f>IF(AND($B1111=N$1),LOOKUP(9.99999999999999E+307,$N$2:N1110)+1,"")</f>
        <v>916</v>
      </c>
      <c r="O1111" s="30">
        <f>IF(AND($B1111=O$1),LOOKUP(9.99999999999999E+307,$O$2:O1110)+1,"")</f>
        <v>916</v>
      </c>
      <c r="P1111" s="30">
        <f>IF(AND($B1111=P$1),LOOKUP(9.99999999999999E+307,$P$2:P1110)+1,"")</f>
        <v>916</v>
      </c>
      <c r="Q1111" s="30">
        <f>IF(AND($B1111=Q$1),LOOKUP(9.99999999999999E+307,$Q$2:Q1110)+1,"")</f>
        <v>916</v>
      </c>
      <c r="R1111" s="30">
        <f>IF(AND($B1111=R$1),LOOKUP(9.99999999999999E+307,$R$2:R1110)+1,"")</f>
        <v>916</v>
      </c>
      <c r="S1111" s="314"/>
      <c r="T1111" s="274"/>
      <c r="U1111" s="274"/>
      <c r="Z1111" s="258" t="str">
        <f t="shared" si="122"/>
        <v/>
      </c>
      <c r="AA1111" s="258" t="str">
        <f t="shared" si="123"/>
        <v/>
      </c>
      <c r="AB1111" s="259">
        <f t="shared" si="117"/>
        <v>0</v>
      </c>
      <c r="AC1111" s="259">
        <f t="shared" si="118"/>
        <v>1807</v>
      </c>
      <c r="AD1111" s="260" t="str">
        <f t="shared" si="119"/>
        <v/>
      </c>
      <c r="AE1111" s="253" t="str">
        <f t="shared" si="120"/>
        <v>-</v>
      </c>
    </row>
    <row r="1112" spans="1:31" ht="20.100000000000001" customHeight="1" x14ac:dyDescent="0.5">
      <c r="A1112" s="30">
        <v>1110</v>
      </c>
      <c r="B1112" s="238"/>
      <c r="C1112" s="261"/>
      <c r="D1112" s="261"/>
      <c r="E1112" s="270"/>
      <c r="F1112" s="270"/>
      <c r="G1112" s="257" t="str">
        <f t="shared" si="121"/>
        <v/>
      </c>
      <c r="H1112" s="30" t="str">
        <f>IF(AND(S1112=H$1),LOOKUP(9.99999999999999E+307,$H$2:H1111)+1,"")</f>
        <v/>
      </c>
      <c r="I1112" s="30">
        <f>IF(AND(B1112=I$1),LOOKUP(9.99999999999999E+307,$I$2:I1111)+1,"")</f>
        <v>917</v>
      </c>
      <c r="J1112" s="30">
        <f>IF(AND(B1112=J$1),LOOKUP(9.99999999999999E+307,$J$2:J1111)+1,"")</f>
        <v>917</v>
      </c>
      <c r="K1112" s="30">
        <f>IF(AND(B1112=K$1),LOOKUP(9.99999999999999E+307,$K$2:K1111)+1,"")</f>
        <v>917</v>
      </c>
      <c r="L1112" s="30">
        <f>IF(AND(B1112=L$1),LOOKUP(9.99999999999999E+307,$L$2:L1111)+1,"")</f>
        <v>917</v>
      </c>
      <c r="M1112" s="30">
        <f>IF(AND(B1112=M$1),LOOKUP(9.99999999999999E+307,$M$2:M1111)+1,"")</f>
        <v>917</v>
      </c>
      <c r="N1112" s="30">
        <f>IF(AND($B1112=N$1),LOOKUP(9.99999999999999E+307,$N$2:N1111)+1,"")</f>
        <v>917</v>
      </c>
      <c r="O1112" s="30">
        <f>IF(AND($B1112=O$1),LOOKUP(9.99999999999999E+307,$O$2:O1111)+1,"")</f>
        <v>917</v>
      </c>
      <c r="P1112" s="30">
        <f>IF(AND($B1112=P$1),LOOKUP(9.99999999999999E+307,$P$2:P1111)+1,"")</f>
        <v>917</v>
      </c>
      <c r="Q1112" s="30">
        <f>IF(AND($B1112=Q$1),LOOKUP(9.99999999999999E+307,$Q$2:Q1111)+1,"")</f>
        <v>917</v>
      </c>
      <c r="R1112" s="30">
        <f>IF(AND($B1112=R$1),LOOKUP(9.99999999999999E+307,$R$2:R1111)+1,"")</f>
        <v>917</v>
      </c>
      <c r="S1112" s="314"/>
      <c r="T1112" s="274"/>
      <c r="U1112" s="274"/>
      <c r="Z1112" s="258" t="str">
        <f t="shared" si="122"/>
        <v/>
      </c>
      <c r="AA1112" s="258" t="str">
        <f t="shared" si="123"/>
        <v/>
      </c>
      <c r="AB1112" s="259">
        <f t="shared" si="117"/>
        <v>0</v>
      </c>
      <c r="AC1112" s="259">
        <f t="shared" si="118"/>
        <v>1807</v>
      </c>
      <c r="AD1112" s="260" t="str">
        <f t="shared" si="119"/>
        <v/>
      </c>
      <c r="AE1112" s="253" t="str">
        <f t="shared" si="120"/>
        <v>-</v>
      </c>
    </row>
    <row r="1113" spans="1:31" ht="20.100000000000001" customHeight="1" x14ac:dyDescent="0.5">
      <c r="A1113" s="30">
        <v>1111</v>
      </c>
      <c r="B1113" s="238"/>
      <c r="C1113" s="261"/>
      <c r="D1113" s="261"/>
      <c r="E1113" s="273"/>
      <c r="F1113" s="273"/>
      <c r="G1113" s="257" t="str">
        <f t="shared" si="121"/>
        <v/>
      </c>
      <c r="H1113" s="30" t="str">
        <f>IF(AND(S1113=H$1),LOOKUP(9.99999999999999E+307,$H$2:H1112)+1,"")</f>
        <v/>
      </c>
      <c r="I1113" s="30">
        <f>IF(AND(B1113=I$1),LOOKUP(9.99999999999999E+307,$I$2:I1112)+1,"")</f>
        <v>918</v>
      </c>
      <c r="J1113" s="30">
        <f>IF(AND(B1113=J$1),LOOKUP(9.99999999999999E+307,$J$2:J1112)+1,"")</f>
        <v>918</v>
      </c>
      <c r="K1113" s="30">
        <f>IF(AND(B1113=K$1),LOOKUP(9.99999999999999E+307,$K$2:K1112)+1,"")</f>
        <v>918</v>
      </c>
      <c r="L1113" s="30">
        <f>IF(AND(B1113=L$1),LOOKUP(9.99999999999999E+307,$L$2:L1112)+1,"")</f>
        <v>918</v>
      </c>
      <c r="M1113" s="30">
        <f>IF(AND(B1113=M$1),LOOKUP(9.99999999999999E+307,$M$2:M1112)+1,"")</f>
        <v>918</v>
      </c>
      <c r="N1113" s="30">
        <f>IF(AND($B1113=N$1),LOOKUP(9.99999999999999E+307,$N$2:N1112)+1,"")</f>
        <v>918</v>
      </c>
      <c r="O1113" s="30">
        <f>IF(AND($B1113=O$1),LOOKUP(9.99999999999999E+307,$O$2:O1112)+1,"")</f>
        <v>918</v>
      </c>
      <c r="P1113" s="30">
        <f>IF(AND($B1113=P$1),LOOKUP(9.99999999999999E+307,$P$2:P1112)+1,"")</f>
        <v>918</v>
      </c>
      <c r="Q1113" s="30">
        <f>IF(AND($B1113=Q$1),LOOKUP(9.99999999999999E+307,$Q$2:Q1112)+1,"")</f>
        <v>918</v>
      </c>
      <c r="R1113" s="30">
        <f>IF(AND($B1113=R$1),LOOKUP(9.99999999999999E+307,$R$2:R1112)+1,"")</f>
        <v>918</v>
      </c>
      <c r="S1113" s="314"/>
      <c r="T1113" s="274"/>
      <c r="U1113" s="274"/>
      <c r="Z1113" s="258" t="str">
        <f t="shared" si="122"/>
        <v/>
      </c>
      <c r="AA1113" s="258" t="str">
        <f t="shared" si="123"/>
        <v/>
      </c>
      <c r="AB1113" s="259">
        <f t="shared" si="117"/>
        <v>0</v>
      </c>
      <c r="AC1113" s="259">
        <f t="shared" si="118"/>
        <v>1807</v>
      </c>
      <c r="AD1113" s="260" t="str">
        <f t="shared" si="119"/>
        <v/>
      </c>
      <c r="AE1113" s="253" t="str">
        <f t="shared" si="120"/>
        <v>-</v>
      </c>
    </row>
    <row r="1114" spans="1:31" ht="20.100000000000001" customHeight="1" x14ac:dyDescent="0.5">
      <c r="A1114" s="30">
        <v>1112</v>
      </c>
      <c r="B1114" s="238"/>
      <c r="C1114" s="261"/>
      <c r="D1114" s="261"/>
      <c r="E1114" s="270"/>
      <c r="F1114" s="270"/>
      <c r="G1114" s="257" t="str">
        <f t="shared" si="121"/>
        <v/>
      </c>
      <c r="H1114" s="30" t="str">
        <f>IF(AND(S1114=H$1),LOOKUP(9.99999999999999E+307,$H$2:H1113)+1,"")</f>
        <v/>
      </c>
      <c r="I1114" s="30">
        <f>IF(AND(B1114=I$1),LOOKUP(9.99999999999999E+307,$I$2:I1113)+1,"")</f>
        <v>919</v>
      </c>
      <c r="J1114" s="30">
        <f>IF(AND(B1114=J$1),LOOKUP(9.99999999999999E+307,$J$2:J1113)+1,"")</f>
        <v>919</v>
      </c>
      <c r="K1114" s="30">
        <f>IF(AND(B1114=K$1),LOOKUP(9.99999999999999E+307,$K$2:K1113)+1,"")</f>
        <v>919</v>
      </c>
      <c r="L1114" s="30">
        <f>IF(AND(B1114=L$1),LOOKUP(9.99999999999999E+307,$L$2:L1113)+1,"")</f>
        <v>919</v>
      </c>
      <c r="M1114" s="30">
        <f>IF(AND(B1114=M$1),LOOKUP(9.99999999999999E+307,$M$2:M1113)+1,"")</f>
        <v>919</v>
      </c>
      <c r="N1114" s="30">
        <f>IF(AND($B1114=N$1),LOOKUP(9.99999999999999E+307,$N$2:N1113)+1,"")</f>
        <v>919</v>
      </c>
      <c r="O1114" s="30">
        <f>IF(AND($B1114=O$1),LOOKUP(9.99999999999999E+307,$O$2:O1113)+1,"")</f>
        <v>919</v>
      </c>
      <c r="P1114" s="30">
        <f>IF(AND($B1114=P$1),LOOKUP(9.99999999999999E+307,$P$2:P1113)+1,"")</f>
        <v>919</v>
      </c>
      <c r="Q1114" s="30">
        <f>IF(AND($B1114=Q$1),LOOKUP(9.99999999999999E+307,$Q$2:Q1113)+1,"")</f>
        <v>919</v>
      </c>
      <c r="R1114" s="30">
        <f>IF(AND($B1114=R$1),LOOKUP(9.99999999999999E+307,$R$2:R1113)+1,"")</f>
        <v>919</v>
      </c>
      <c r="S1114" s="314"/>
      <c r="T1114" s="274"/>
      <c r="U1114" s="274"/>
      <c r="Z1114" s="258" t="str">
        <f t="shared" si="122"/>
        <v/>
      </c>
      <c r="AA1114" s="258" t="str">
        <f t="shared" si="123"/>
        <v/>
      </c>
      <c r="AB1114" s="259">
        <f t="shared" si="117"/>
        <v>0</v>
      </c>
      <c r="AC1114" s="259">
        <f t="shared" si="118"/>
        <v>1807</v>
      </c>
      <c r="AD1114" s="260" t="str">
        <f t="shared" si="119"/>
        <v/>
      </c>
      <c r="AE1114" s="253" t="str">
        <f t="shared" si="120"/>
        <v>-</v>
      </c>
    </row>
    <row r="1115" spans="1:31" ht="20.100000000000001" customHeight="1" x14ac:dyDescent="0.5">
      <c r="A1115" s="30">
        <v>1113</v>
      </c>
      <c r="B1115" s="238"/>
      <c r="C1115" s="261"/>
      <c r="D1115" s="261"/>
      <c r="E1115" s="273"/>
      <c r="F1115" s="273"/>
      <c r="G1115" s="257" t="str">
        <f t="shared" si="121"/>
        <v/>
      </c>
      <c r="H1115" s="30" t="str">
        <f>IF(AND(S1115=H$1),LOOKUP(9.99999999999999E+307,$H$2:H1114)+1,"")</f>
        <v/>
      </c>
      <c r="I1115" s="30">
        <f>IF(AND(B1115=I$1),LOOKUP(9.99999999999999E+307,$I$2:I1114)+1,"")</f>
        <v>920</v>
      </c>
      <c r="J1115" s="30">
        <f>IF(AND(B1115=J$1),LOOKUP(9.99999999999999E+307,$J$2:J1114)+1,"")</f>
        <v>920</v>
      </c>
      <c r="K1115" s="30">
        <f>IF(AND(B1115=K$1),LOOKUP(9.99999999999999E+307,$K$2:K1114)+1,"")</f>
        <v>920</v>
      </c>
      <c r="L1115" s="30">
        <f>IF(AND(B1115=L$1),LOOKUP(9.99999999999999E+307,$L$2:L1114)+1,"")</f>
        <v>920</v>
      </c>
      <c r="M1115" s="30">
        <f>IF(AND(B1115=M$1),LOOKUP(9.99999999999999E+307,$M$2:M1114)+1,"")</f>
        <v>920</v>
      </c>
      <c r="N1115" s="30">
        <f>IF(AND($B1115=N$1),LOOKUP(9.99999999999999E+307,$N$2:N1114)+1,"")</f>
        <v>920</v>
      </c>
      <c r="O1115" s="30">
        <f>IF(AND($B1115=O$1),LOOKUP(9.99999999999999E+307,$O$2:O1114)+1,"")</f>
        <v>920</v>
      </c>
      <c r="P1115" s="30">
        <f>IF(AND($B1115=P$1),LOOKUP(9.99999999999999E+307,$P$2:P1114)+1,"")</f>
        <v>920</v>
      </c>
      <c r="Q1115" s="30">
        <f>IF(AND($B1115=Q$1),LOOKUP(9.99999999999999E+307,$Q$2:Q1114)+1,"")</f>
        <v>920</v>
      </c>
      <c r="R1115" s="30">
        <f>IF(AND($B1115=R$1),LOOKUP(9.99999999999999E+307,$R$2:R1114)+1,"")</f>
        <v>920</v>
      </c>
      <c r="S1115" s="314"/>
      <c r="T1115" s="274"/>
      <c r="U1115" s="274"/>
      <c r="Z1115" s="258" t="str">
        <f t="shared" si="122"/>
        <v/>
      </c>
      <c r="AA1115" s="258" t="str">
        <f t="shared" si="123"/>
        <v/>
      </c>
      <c r="AB1115" s="259">
        <f t="shared" si="117"/>
        <v>0</v>
      </c>
      <c r="AC1115" s="259">
        <f t="shared" si="118"/>
        <v>1807</v>
      </c>
      <c r="AD1115" s="260" t="str">
        <f t="shared" si="119"/>
        <v/>
      </c>
      <c r="AE1115" s="253" t="str">
        <f t="shared" si="120"/>
        <v>-</v>
      </c>
    </row>
    <row r="1116" spans="1:31" ht="20.100000000000001" customHeight="1" x14ac:dyDescent="0.5">
      <c r="A1116" s="30">
        <v>1114</v>
      </c>
      <c r="B1116" s="238"/>
      <c r="C1116" s="261"/>
      <c r="D1116" s="261"/>
      <c r="E1116" s="273"/>
      <c r="F1116" s="273"/>
      <c r="G1116" s="257" t="str">
        <f t="shared" si="121"/>
        <v/>
      </c>
      <c r="H1116" s="30" t="str">
        <f>IF(AND(S1116=H$1),LOOKUP(9.99999999999999E+307,$H$2:H1115)+1,"")</f>
        <v/>
      </c>
      <c r="I1116" s="30">
        <f>IF(AND(B1116=I$1),LOOKUP(9.99999999999999E+307,$I$2:I1115)+1,"")</f>
        <v>921</v>
      </c>
      <c r="J1116" s="30">
        <f>IF(AND(B1116=J$1),LOOKUP(9.99999999999999E+307,$J$2:J1115)+1,"")</f>
        <v>921</v>
      </c>
      <c r="K1116" s="30">
        <f>IF(AND(B1116=K$1),LOOKUP(9.99999999999999E+307,$K$2:K1115)+1,"")</f>
        <v>921</v>
      </c>
      <c r="L1116" s="30">
        <f>IF(AND(B1116=L$1),LOOKUP(9.99999999999999E+307,$L$2:L1115)+1,"")</f>
        <v>921</v>
      </c>
      <c r="M1116" s="30">
        <f>IF(AND(B1116=M$1),LOOKUP(9.99999999999999E+307,$M$2:M1115)+1,"")</f>
        <v>921</v>
      </c>
      <c r="N1116" s="30">
        <f>IF(AND($B1116=N$1),LOOKUP(9.99999999999999E+307,$N$2:N1115)+1,"")</f>
        <v>921</v>
      </c>
      <c r="O1116" s="30">
        <f>IF(AND($B1116=O$1),LOOKUP(9.99999999999999E+307,$O$2:O1115)+1,"")</f>
        <v>921</v>
      </c>
      <c r="P1116" s="30">
        <f>IF(AND($B1116=P$1),LOOKUP(9.99999999999999E+307,$P$2:P1115)+1,"")</f>
        <v>921</v>
      </c>
      <c r="Q1116" s="30">
        <f>IF(AND($B1116=Q$1),LOOKUP(9.99999999999999E+307,$Q$2:Q1115)+1,"")</f>
        <v>921</v>
      </c>
      <c r="R1116" s="30">
        <f>IF(AND($B1116=R$1),LOOKUP(9.99999999999999E+307,$R$2:R1115)+1,"")</f>
        <v>921</v>
      </c>
      <c r="S1116" s="314"/>
      <c r="T1116" s="274"/>
      <c r="U1116" s="274"/>
      <c r="Z1116" s="258" t="str">
        <f t="shared" si="122"/>
        <v/>
      </c>
      <c r="AA1116" s="258" t="str">
        <f t="shared" si="123"/>
        <v/>
      </c>
      <c r="AB1116" s="259">
        <f t="shared" si="117"/>
        <v>0</v>
      </c>
      <c r="AC1116" s="259">
        <f t="shared" si="118"/>
        <v>1807</v>
      </c>
      <c r="AD1116" s="260" t="str">
        <f t="shared" si="119"/>
        <v/>
      </c>
      <c r="AE1116" s="253" t="str">
        <f t="shared" si="120"/>
        <v>-</v>
      </c>
    </row>
    <row r="1117" spans="1:31" ht="20.100000000000001" customHeight="1" x14ac:dyDescent="0.5">
      <c r="A1117" s="30">
        <v>1115</v>
      </c>
      <c r="B1117" s="238"/>
      <c r="C1117" s="261"/>
      <c r="D1117" s="261"/>
      <c r="E1117" s="273"/>
      <c r="F1117" s="273"/>
      <c r="G1117" s="257" t="str">
        <f t="shared" si="121"/>
        <v/>
      </c>
      <c r="H1117" s="30" t="str">
        <f>IF(AND(S1117=H$1),LOOKUP(9.99999999999999E+307,$H$2:H1116)+1,"")</f>
        <v/>
      </c>
      <c r="I1117" s="30">
        <f>IF(AND(B1117=I$1),LOOKUP(9.99999999999999E+307,$I$2:I1116)+1,"")</f>
        <v>922</v>
      </c>
      <c r="J1117" s="30">
        <f>IF(AND(B1117=J$1),LOOKUP(9.99999999999999E+307,$J$2:J1116)+1,"")</f>
        <v>922</v>
      </c>
      <c r="K1117" s="30">
        <f>IF(AND(B1117=K$1),LOOKUP(9.99999999999999E+307,$K$2:K1116)+1,"")</f>
        <v>922</v>
      </c>
      <c r="L1117" s="30">
        <f>IF(AND(B1117=L$1),LOOKUP(9.99999999999999E+307,$L$2:L1116)+1,"")</f>
        <v>922</v>
      </c>
      <c r="M1117" s="30">
        <f>IF(AND(B1117=M$1),LOOKUP(9.99999999999999E+307,$M$2:M1116)+1,"")</f>
        <v>922</v>
      </c>
      <c r="N1117" s="30">
        <f>IF(AND($B1117=N$1),LOOKUP(9.99999999999999E+307,$N$2:N1116)+1,"")</f>
        <v>922</v>
      </c>
      <c r="O1117" s="30">
        <f>IF(AND($B1117=O$1),LOOKUP(9.99999999999999E+307,$O$2:O1116)+1,"")</f>
        <v>922</v>
      </c>
      <c r="P1117" s="30">
        <f>IF(AND($B1117=P$1),LOOKUP(9.99999999999999E+307,$P$2:P1116)+1,"")</f>
        <v>922</v>
      </c>
      <c r="Q1117" s="30">
        <f>IF(AND($B1117=Q$1),LOOKUP(9.99999999999999E+307,$Q$2:Q1116)+1,"")</f>
        <v>922</v>
      </c>
      <c r="R1117" s="30">
        <f>IF(AND($B1117=R$1),LOOKUP(9.99999999999999E+307,$R$2:R1116)+1,"")</f>
        <v>922</v>
      </c>
      <c r="S1117" s="314"/>
      <c r="T1117" s="274"/>
      <c r="U1117" s="274"/>
      <c r="Z1117" s="258" t="str">
        <f t="shared" si="122"/>
        <v/>
      </c>
      <c r="AA1117" s="258" t="str">
        <f t="shared" si="123"/>
        <v/>
      </c>
      <c r="AB1117" s="259">
        <f t="shared" si="117"/>
        <v>0</v>
      </c>
      <c r="AC1117" s="259">
        <f t="shared" si="118"/>
        <v>1807</v>
      </c>
      <c r="AD1117" s="260" t="str">
        <f t="shared" si="119"/>
        <v/>
      </c>
      <c r="AE1117" s="253" t="str">
        <f t="shared" si="120"/>
        <v>-</v>
      </c>
    </row>
    <row r="1118" spans="1:31" ht="20.100000000000001" customHeight="1" x14ac:dyDescent="0.5">
      <c r="A1118" s="30">
        <v>1116</v>
      </c>
      <c r="B1118" s="238"/>
      <c r="C1118" s="261"/>
      <c r="D1118" s="261"/>
      <c r="E1118" s="273"/>
      <c r="F1118" s="273"/>
      <c r="G1118" s="257" t="str">
        <f t="shared" si="121"/>
        <v/>
      </c>
      <c r="H1118" s="30" t="str">
        <f>IF(AND(S1118=H$1),LOOKUP(9.99999999999999E+307,$H$2:H1117)+1,"")</f>
        <v/>
      </c>
      <c r="I1118" s="30">
        <f>IF(AND(B1118=I$1),LOOKUP(9.99999999999999E+307,$I$2:I1117)+1,"")</f>
        <v>923</v>
      </c>
      <c r="J1118" s="30">
        <f>IF(AND(B1118=J$1),LOOKUP(9.99999999999999E+307,$J$2:J1117)+1,"")</f>
        <v>923</v>
      </c>
      <c r="K1118" s="30">
        <f>IF(AND(B1118=K$1),LOOKUP(9.99999999999999E+307,$K$2:K1117)+1,"")</f>
        <v>923</v>
      </c>
      <c r="L1118" s="30">
        <f>IF(AND(B1118=L$1),LOOKUP(9.99999999999999E+307,$L$2:L1117)+1,"")</f>
        <v>923</v>
      </c>
      <c r="M1118" s="30">
        <f>IF(AND(B1118=M$1),LOOKUP(9.99999999999999E+307,$M$2:M1117)+1,"")</f>
        <v>923</v>
      </c>
      <c r="N1118" s="30">
        <f>IF(AND($B1118=N$1),LOOKUP(9.99999999999999E+307,$N$2:N1117)+1,"")</f>
        <v>923</v>
      </c>
      <c r="O1118" s="30">
        <f>IF(AND($B1118=O$1),LOOKUP(9.99999999999999E+307,$O$2:O1117)+1,"")</f>
        <v>923</v>
      </c>
      <c r="P1118" s="30">
        <f>IF(AND($B1118=P$1),LOOKUP(9.99999999999999E+307,$P$2:P1117)+1,"")</f>
        <v>923</v>
      </c>
      <c r="Q1118" s="30">
        <f>IF(AND($B1118=Q$1),LOOKUP(9.99999999999999E+307,$Q$2:Q1117)+1,"")</f>
        <v>923</v>
      </c>
      <c r="R1118" s="30">
        <f>IF(AND($B1118=R$1),LOOKUP(9.99999999999999E+307,$R$2:R1117)+1,"")</f>
        <v>923</v>
      </c>
      <c r="S1118" s="314"/>
      <c r="T1118" s="274"/>
      <c r="U1118" s="274"/>
      <c r="Z1118" s="258" t="str">
        <f t="shared" si="122"/>
        <v/>
      </c>
      <c r="AA1118" s="258" t="str">
        <f t="shared" si="123"/>
        <v/>
      </c>
      <c r="AB1118" s="259">
        <f t="shared" si="117"/>
        <v>0</v>
      </c>
      <c r="AC1118" s="259">
        <f t="shared" si="118"/>
        <v>1807</v>
      </c>
      <c r="AD1118" s="260" t="str">
        <f t="shared" si="119"/>
        <v/>
      </c>
      <c r="AE1118" s="253" t="str">
        <f t="shared" si="120"/>
        <v>-</v>
      </c>
    </row>
    <row r="1119" spans="1:31" ht="20.100000000000001" customHeight="1" x14ac:dyDescent="0.5">
      <c r="A1119" s="30">
        <v>1117</v>
      </c>
      <c r="B1119" s="238"/>
      <c r="C1119" s="261"/>
      <c r="D1119" s="261"/>
      <c r="E1119" s="273"/>
      <c r="F1119" s="273"/>
      <c r="G1119" s="257" t="str">
        <f t="shared" si="121"/>
        <v/>
      </c>
      <c r="H1119" s="30" t="str">
        <f>IF(AND(S1119=H$1),LOOKUP(9.99999999999999E+307,$H$2:H1118)+1,"")</f>
        <v/>
      </c>
      <c r="I1119" s="30">
        <f>IF(AND(B1119=I$1),LOOKUP(9.99999999999999E+307,$I$2:I1118)+1,"")</f>
        <v>924</v>
      </c>
      <c r="J1119" s="30">
        <f>IF(AND(B1119=J$1),LOOKUP(9.99999999999999E+307,$J$2:J1118)+1,"")</f>
        <v>924</v>
      </c>
      <c r="K1119" s="30">
        <f>IF(AND(B1119=K$1),LOOKUP(9.99999999999999E+307,$K$2:K1118)+1,"")</f>
        <v>924</v>
      </c>
      <c r="L1119" s="30">
        <f>IF(AND(B1119=L$1),LOOKUP(9.99999999999999E+307,$L$2:L1118)+1,"")</f>
        <v>924</v>
      </c>
      <c r="M1119" s="30">
        <f>IF(AND(B1119=M$1),LOOKUP(9.99999999999999E+307,$M$2:M1118)+1,"")</f>
        <v>924</v>
      </c>
      <c r="N1119" s="30">
        <f>IF(AND($B1119=N$1),LOOKUP(9.99999999999999E+307,$N$2:N1118)+1,"")</f>
        <v>924</v>
      </c>
      <c r="O1119" s="30">
        <f>IF(AND($B1119=O$1),LOOKUP(9.99999999999999E+307,$O$2:O1118)+1,"")</f>
        <v>924</v>
      </c>
      <c r="P1119" s="30">
        <f>IF(AND($B1119=P$1),LOOKUP(9.99999999999999E+307,$P$2:P1118)+1,"")</f>
        <v>924</v>
      </c>
      <c r="Q1119" s="30">
        <f>IF(AND($B1119=Q$1),LOOKUP(9.99999999999999E+307,$Q$2:Q1118)+1,"")</f>
        <v>924</v>
      </c>
      <c r="R1119" s="30">
        <f>IF(AND($B1119=R$1),LOOKUP(9.99999999999999E+307,$R$2:R1118)+1,"")</f>
        <v>924</v>
      </c>
      <c r="S1119" s="314"/>
      <c r="T1119" s="274"/>
      <c r="U1119" s="274"/>
      <c r="Z1119" s="258" t="str">
        <f t="shared" si="122"/>
        <v/>
      </c>
      <c r="AA1119" s="258" t="str">
        <f t="shared" si="123"/>
        <v/>
      </c>
      <c r="AB1119" s="259">
        <f t="shared" si="117"/>
        <v>0</v>
      </c>
      <c r="AC1119" s="259">
        <f t="shared" si="118"/>
        <v>1807</v>
      </c>
      <c r="AD1119" s="260" t="str">
        <f t="shared" si="119"/>
        <v/>
      </c>
      <c r="AE1119" s="253" t="str">
        <f t="shared" si="120"/>
        <v>-</v>
      </c>
    </row>
    <row r="1120" spans="1:31" ht="20.100000000000001" customHeight="1" x14ac:dyDescent="0.5">
      <c r="A1120" s="30">
        <v>1118</v>
      </c>
      <c r="B1120" s="238"/>
      <c r="C1120" s="261"/>
      <c r="D1120" s="261"/>
      <c r="E1120" s="273"/>
      <c r="F1120" s="273"/>
      <c r="G1120" s="257" t="str">
        <f t="shared" si="121"/>
        <v/>
      </c>
      <c r="H1120" s="30" t="str">
        <f>IF(AND(S1120=H$1),LOOKUP(9.99999999999999E+307,$H$2:H1119)+1,"")</f>
        <v/>
      </c>
      <c r="I1120" s="30">
        <f>IF(AND(B1120=I$1),LOOKUP(9.99999999999999E+307,$I$2:I1119)+1,"")</f>
        <v>925</v>
      </c>
      <c r="J1120" s="30">
        <f>IF(AND(B1120=J$1),LOOKUP(9.99999999999999E+307,$J$2:J1119)+1,"")</f>
        <v>925</v>
      </c>
      <c r="K1120" s="30">
        <f>IF(AND(B1120=K$1),LOOKUP(9.99999999999999E+307,$K$2:K1119)+1,"")</f>
        <v>925</v>
      </c>
      <c r="L1120" s="30">
        <f>IF(AND(B1120=L$1),LOOKUP(9.99999999999999E+307,$L$2:L1119)+1,"")</f>
        <v>925</v>
      </c>
      <c r="M1120" s="30">
        <f>IF(AND(B1120=M$1),LOOKUP(9.99999999999999E+307,$M$2:M1119)+1,"")</f>
        <v>925</v>
      </c>
      <c r="N1120" s="30">
        <f>IF(AND($B1120=N$1),LOOKUP(9.99999999999999E+307,$N$2:N1119)+1,"")</f>
        <v>925</v>
      </c>
      <c r="O1120" s="30">
        <f>IF(AND($B1120=O$1),LOOKUP(9.99999999999999E+307,$O$2:O1119)+1,"")</f>
        <v>925</v>
      </c>
      <c r="P1120" s="30">
        <f>IF(AND($B1120=P$1),LOOKUP(9.99999999999999E+307,$P$2:P1119)+1,"")</f>
        <v>925</v>
      </c>
      <c r="Q1120" s="30">
        <f>IF(AND($B1120=Q$1),LOOKUP(9.99999999999999E+307,$Q$2:Q1119)+1,"")</f>
        <v>925</v>
      </c>
      <c r="R1120" s="30">
        <f>IF(AND($B1120=R$1),LOOKUP(9.99999999999999E+307,$R$2:R1119)+1,"")</f>
        <v>925</v>
      </c>
      <c r="S1120" s="314"/>
      <c r="T1120" s="274"/>
      <c r="U1120" s="274"/>
      <c r="Z1120" s="258" t="str">
        <f t="shared" si="122"/>
        <v/>
      </c>
      <c r="AA1120" s="258" t="str">
        <f t="shared" si="123"/>
        <v/>
      </c>
      <c r="AB1120" s="259">
        <f t="shared" si="117"/>
        <v>0</v>
      </c>
      <c r="AC1120" s="259">
        <f t="shared" si="118"/>
        <v>1807</v>
      </c>
      <c r="AD1120" s="260" t="str">
        <f t="shared" si="119"/>
        <v/>
      </c>
      <c r="AE1120" s="253" t="str">
        <f t="shared" si="120"/>
        <v>-</v>
      </c>
    </row>
    <row r="1121" spans="1:31" ht="20.100000000000001" customHeight="1" x14ac:dyDescent="0.5">
      <c r="A1121" s="30">
        <v>1119</v>
      </c>
      <c r="B1121" s="238"/>
      <c r="C1121" s="261"/>
      <c r="D1121" s="261"/>
      <c r="E1121" s="273"/>
      <c r="F1121" s="273"/>
      <c r="G1121" s="257" t="str">
        <f t="shared" si="121"/>
        <v/>
      </c>
      <c r="H1121" s="30" t="str">
        <f>IF(AND(S1121=H$1),LOOKUP(9.99999999999999E+307,$H$2:H1120)+1,"")</f>
        <v/>
      </c>
      <c r="I1121" s="30">
        <f>IF(AND(B1121=I$1),LOOKUP(9.99999999999999E+307,$I$2:I1120)+1,"")</f>
        <v>926</v>
      </c>
      <c r="J1121" s="30">
        <f>IF(AND(B1121=J$1),LOOKUP(9.99999999999999E+307,$J$2:J1120)+1,"")</f>
        <v>926</v>
      </c>
      <c r="K1121" s="30">
        <f>IF(AND(B1121=K$1),LOOKUP(9.99999999999999E+307,$K$2:K1120)+1,"")</f>
        <v>926</v>
      </c>
      <c r="L1121" s="30">
        <f>IF(AND(B1121=L$1),LOOKUP(9.99999999999999E+307,$L$2:L1120)+1,"")</f>
        <v>926</v>
      </c>
      <c r="M1121" s="30">
        <f>IF(AND(B1121=M$1),LOOKUP(9.99999999999999E+307,$M$2:M1120)+1,"")</f>
        <v>926</v>
      </c>
      <c r="N1121" s="30">
        <f>IF(AND($B1121=N$1),LOOKUP(9.99999999999999E+307,$N$2:N1120)+1,"")</f>
        <v>926</v>
      </c>
      <c r="O1121" s="30">
        <f>IF(AND($B1121=O$1),LOOKUP(9.99999999999999E+307,$O$2:O1120)+1,"")</f>
        <v>926</v>
      </c>
      <c r="P1121" s="30">
        <f>IF(AND($B1121=P$1),LOOKUP(9.99999999999999E+307,$P$2:P1120)+1,"")</f>
        <v>926</v>
      </c>
      <c r="Q1121" s="30">
        <f>IF(AND($B1121=Q$1),LOOKUP(9.99999999999999E+307,$Q$2:Q1120)+1,"")</f>
        <v>926</v>
      </c>
      <c r="R1121" s="30">
        <f>IF(AND($B1121=R$1),LOOKUP(9.99999999999999E+307,$R$2:R1120)+1,"")</f>
        <v>926</v>
      </c>
      <c r="S1121" s="314"/>
      <c r="T1121" s="274"/>
      <c r="U1121" s="274"/>
      <c r="Z1121" s="258" t="str">
        <f t="shared" si="122"/>
        <v/>
      </c>
      <c r="AA1121" s="258" t="str">
        <f t="shared" si="123"/>
        <v/>
      </c>
      <c r="AB1121" s="259">
        <f t="shared" si="117"/>
        <v>0</v>
      </c>
      <c r="AC1121" s="259">
        <f t="shared" si="118"/>
        <v>1807</v>
      </c>
      <c r="AD1121" s="260" t="str">
        <f t="shared" si="119"/>
        <v/>
      </c>
      <c r="AE1121" s="253" t="str">
        <f t="shared" si="120"/>
        <v>-</v>
      </c>
    </row>
    <row r="1122" spans="1:31" ht="20.100000000000001" customHeight="1" x14ac:dyDescent="0.5">
      <c r="A1122" s="30">
        <v>1120</v>
      </c>
      <c r="B1122" s="238"/>
      <c r="C1122" s="261"/>
      <c r="D1122" s="261"/>
      <c r="E1122" s="273"/>
      <c r="F1122" s="273"/>
      <c r="G1122" s="257" t="str">
        <f t="shared" si="121"/>
        <v/>
      </c>
      <c r="H1122" s="30" t="str">
        <f>IF(AND(S1122=H$1),LOOKUP(9.99999999999999E+307,$H$2:H1121)+1,"")</f>
        <v/>
      </c>
      <c r="I1122" s="30">
        <f>IF(AND(B1122=I$1),LOOKUP(9.99999999999999E+307,$I$2:I1121)+1,"")</f>
        <v>927</v>
      </c>
      <c r="J1122" s="30">
        <f>IF(AND(B1122=J$1),LOOKUP(9.99999999999999E+307,$J$2:J1121)+1,"")</f>
        <v>927</v>
      </c>
      <c r="K1122" s="30">
        <f>IF(AND(B1122=K$1),LOOKUP(9.99999999999999E+307,$K$2:K1121)+1,"")</f>
        <v>927</v>
      </c>
      <c r="L1122" s="30">
        <f>IF(AND(B1122=L$1),LOOKUP(9.99999999999999E+307,$L$2:L1121)+1,"")</f>
        <v>927</v>
      </c>
      <c r="M1122" s="30">
        <f>IF(AND(B1122=M$1),LOOKUP(9.99999999999999E+307,$M$2:M1121)+1,"")</f>
        <v>927</v>
      </c>
      <c r="N1122" s="30">
        <f>IF(AND($B1122=N$1),LOOKUP(9.99999999999999E+307,$N$2:N1121)+1,"")</f>
        <v>927</v>
      </c>
      <c r="O1122" s="30">
        <f>IF(AND($B1122=O$1),LOOKUP(9.99999999999999E+307,$O$2:O1121)+1,"")</f>
        <v>927</v>
      </c>
      <c r="P1122" s="30">
        <f>IF(AND($B1122=P$1),LOOKUP(9.99999999999999E+307,$P$2:P1121)+1,"")</f>
        <v>927</v>
      </c>
      <c r="Q1122" s="30">
        <f>IF(AND($B1122=Q$1),LOOKUP(9.99999999999999E+307,$Q$2:Q1121)+1,"")</f>
        <v>927</v>
      </c>
      <c r="R1122" s="30">
        <f>IF(AND($B1122=R$1),LOOKUP(9.99999999999999E+307,$R$2:R1121)+1,"")</f>
        <v>927</v>
      </c>
      <c r="S1122" s="314"/>
      <c r="T1122" s="274"/>
      <c r="U1122" s="274"/>
      <c r="Z1122" s="258" t="str">
        <f t="shared" si="122"/>
        <v/>
      </c>
      <c r="AA1122" s="258" t="str">
        <f t="shared" si="123"/>
        <v/>
      </c>
      <c r="AB1122" s="259">
        <f t="shared" si="117"/>
        <v>0</v>
      </c>
      <c r="AC1122" s="259">
        <f t="shared" si="118"/>
        <v>1807</v>
      </c>
      <c r="AD1122" s="260" t="str">
        <f t="shared" si="119"/>
        <v/>
      </c>
      <c r="AE1122" s="253" t="str">
        <f t="shared" si="120"/>
        <v>-</v>
      </c>
    </row>
    <row r="1123" spans="1:31" ht="20.100000000000001" customHeight="1" x14ac:dyDescent="0.5">
      <c r="A1123" s="30">
        <v>1121</v>
      </c>
      <c r="B1123" s="238"/>
      <c r="C1123" s="261"/>
      <c r="D1123" s="261"/>
      <c r="E1123" s="273"/>
      <c r="F1123" s="273"/>
      <c r="G1123" s="257" t="str">
        <f t="shared" si="121"/>
        <v/>
      </c>
      <c r="H1123" s="30" t="str">
        <f>IF(AND(S1123=H$1),LOOKUP(9.99999999999999E+307,$H$2:H1122)+1,"")</f>
        <v/>
      </c>
      <c r="I1123" s="30">
        <f>IF(AND(B1123=I$1),LOOKUP(9.99999999999999E+307,$I$2:I1122)+1,"")</f>
        <v>928</v>
      </c>
      <c r="J1123" s="30">
        <f>IF(AND(B1123=J$1),LOOKUP(9.99999999999999E+307,$J$2:J1122)+1,"")</f>
        <v>928</v>
      </c>
      <c r="K1123" s="30">
        <f>IF(AND(B1123=K$1),LOOKUP(9.99999999999999E+307,$K$2:K1122)+1,"")</f>
        <v>928</v>
      </c>
      <c r="L1123" s="30">
        <f>IF(AND(B1123=L$1),LOOKUP(9.99999999999999E+307,$L$2:L1122)+1,"")</f>
        <v>928</v>
      </c>
      <c r="M1123" s="30">
        <f>IF(AND(B1123=M$1),LOOKUP(9.99999999999999E+307,$M$2:M1122)+1,"")</f>
        <v>928</v>
      </c>
      <c r="N1123" s="30">
        <f>IF(AND($B1123=N$1),LOOKUP(9.99999999999999E+307,$N$2:N1122)+1,"")</f>
        <v>928</v>
      </c>
      <c r="O1123" s="30">
        <f>IF(AND($B1123=O$1),LOOKUP(9.99999999999999E+307,$O$2:O1122)+1,"")</f>
        <v>928</v>
      </c>
      <c r="P1123" s="30">
        <f>IF(AND($B1123=P$1),LOOKUP(9.99999999999999E+307,$P$2:P1122)+1,"")</f>
        <v>928</v>
      </c>
      <c r="Q1123" s="30">
        <f>IF(AND($B1123=Q$1),LOOKUP(9.99999999999999E+307,$Q$2:Q1122)+1,"")</f>
        <v>928</v>
      </c>
      <c r="R1123" s="30">
        <f>IF(AND($B1123=R$1),LOOKUP(9.99999999999999E+307,$R$2:R1122)+1,"")</f>
        <v>928</v>
      </c>
      <c r="S1123" s="314"/>
      <c r="T1123" s="274"/>
      <c r="U1123" s="274"/>
      <c r="Z1123" s="258" t="str">
        <f t="shared" si="122"/>
        <v/>
      </c>
      <c r="AA1123" s="258" t="str">
        <f t="shared" si="123"/>
        <v/>
      </c>
      <c r="AB1123" s="259">
        <f t="shared" si="117"/>
        <v>0</v>
      </c>
      <c r="AC1123" s="259">
        <f t="shared" si="118"/>
        <v>1807</v>
      </c>
      <c r="AD1123" s="260" t="str">
        <f t="shared" si="119"/>
        <v/>
      </c>
      <c r="AE1123" s="253" t="str">
        <f t="shared" si="120"/>
        <v>-</v>
      </c>
    </row>
    <row r="1124" spans="1:31" ht="20.100000000000001" customHeight="1" x14ac:dyDescent="0.5">
      <c r="A1124" s="30">
        <v>1122</v>
      </c>
      <c r="B1124" s="238"/>
      <c r="C1124" s="261"/>
      <c r="D1124" s="261"/>
      <c r="E1124" s="273"/>
      <c r="F1124" s="273"/>
      <c r="G1124" s="257" t="str">
        <f t="shared" si="121"/>
        <v/>
      </c>
      <c r="H1124" s="30" t="str">
        <f>IF(AND(S1124=H$1),LOOKUP(9.99999999999999E+307,$H$2:H1123)+1,"")</f>
        <v/>
      </c>
      <c r="I1124" s="30">
        <f>IF(AND(B1124=I$1),LOOKUP(9.99999999999999E+307,$I$2:I1123)+1,"")</f>
        <v>929</v>
      </c>
      <c r="J1124" s="30">
        <f>IF(AND(B1124=J$1),LOOKUP(9.99999999999999E+307,$J$2:J1123)+1,"")</f>
        <v>929</v>
      </c>
      <c r="K1124" s="30">
        <f>IF(AND(B1124=K$1),LOOKUP(9.99999999999999E+307,$K$2:K1123)+1,"")</f>
        <v>929</v>
      </c>
      <c r="L1124" s="30">
        <f>IF(AND(B1124=L$1),LOOKUP(9.99999999999999E+307,$L$2:L1123)+1,"")</f>
        <v>929</v>
      </c>
      <c r="M1124" s="30">
        <f>IF(AND(B1124=M$1),LOOKUP(9.99999999999999E+307,$M$2:M1123)+1,"")</f>
        <v>929</v>
      </c>
      <c r="N1124" s="30">
        <f>IF(AND($B1124=N$1),LOOKUP(9.99999999999999E+307,$N$2:N1123)+1,"")</f>
        <v>929</v>
      </c>
      <c r="O1124" s="30">
        <f>IF(AND($B1124=O$1),LOOKUP(9.99999999999999E+307,$O$2:O1123)+1,"")</f>
        <v>929</v>
      </c>
      <c r="P1124" s="30">
        <f>IF(AND($B1124=P$1),LOOKUP(9.99999999999999E+307,$P$2:P1123)+1,"")</f>
        <v>929</v>
      </c>
      <c r="Q1124" s="30">
        <f>IF(AND($B1124=Q$1),LOOKUP(9.99999999999999E+307,$Q$2:Q1123)+1,"")</f>
        <v>929</v>
      </c>
      <c r="R1124" s="30">
        <f>IF(AND($B1124=R$1),LOOKUP(9.99999999999999E+307,$R$2:R1123)+1,"")</f>
        <v>929</v>
      </c>
      <c r="S1124" s="314"/>
      <c r="T1124" s="274"/>
      <c r="U1124" s="274"/>
      <c r="Z1124" s="258" t="str">
        <f t="shared" si="122"/>
        <v/>
      </c>
      <c r="AA1124" s="258" t="str">
        <f t="shared" si="123"/>
        <v/>
      </c>
      <c r="AB1124" s="259">
        <f t="shared" si="117"/>
        <v>0</v>
      </c>
      <c r="AC1124" s="259">
        <f t="shared" si="118"/>
        <v>1807</v>
      </c>
      <c r="AD1124" s="260" t="str">
        <f t="shared" si="119"/>
        <v/>
      </c>
      <c r="AE1124" s="253" t="str">
        <f t="shared" si="120"/>
        <v>-</v>
      </c>
    </row>
    <row r="1125" spans="1:31" ht="20.100000000000001" customHeight="1" x14ac:dyDescent="0.5">
      <c r="A1125" s="30">
        <v>1123</v>
      </c>
      <c r="B1125" s="238"/>
      <c r="C1125" s="261"/>
      <c r="D1125" s="261"/>
      <c r="E1125" s="273"/>
      <c r="F1125" s="273"/>
      <c r="G1125" s="257" t="str">
        <f t="shared" si="121"/>
        <v/>
      </c>
      <c r="H1125" s="30" t="str">
        <f>IF(AND(S1125=H$1),LOOKUP(9.99999999999999E+307,$H$2:H1124)+1,"")</f>
        <v/>
      </c>
      <c r="I1125" s="30">
        <f>IF(AND(B1125=I$1),LOOKUP(9.99999999999999E+307,$I$2:I1124)+1,"")</f>
        <v>930</v>
      </c>
      <c r="J1125" s="30">
        <f>IF(AND(B1125=J$1),LOOKUP(9.99999999999999E+307,$J$2:J1124)+1,"")</f>
        <v>930</v>
      </c>
      <c r="K1125" s="30">
        <f>IF(AND(B1125=K$1),LOOKUP(9.99999999999999E+307,$K$2:K1124)+1,"")</f>
        <v>930</v>
      </c>
      <c r="L1125" s="30">
        <f>IF(AND(B1125=L$1),LOOKUP(9.99999999999999E+307,$L$2:L1124)+1,"")</f>
        <v>930</v>
      </c>
      <c r="M1125" s="30">
        <f>IF(AND(B1125=M$1),LOOKUP(9.99999999999999E+307,$M$2:M1124)+1,"")</f>
        <v>930</v>
      </c>
      <c r="N1125" s="30">
        <f>IF(AND($B1125=N$1),LOOKUP(9.99999999999999E+307,$N$2:N1124)+1,"")</f>
        <v>930</v>
      </c>
      <c r="O1125" s="30">
        <f>IF(AND($B1125=O$1),LOOKUP(9.99999999999999E+307,$O$2:O1124)+1,"")</f>
        <v>930</v>
      </c>
      <c r="P1125" s="30">
        <f>IF(AND($B1125=P$1),LOOKUP(9.99999999999999E+307,$P$2:P1124)+1,"")</f>
        <v>930</v>
      </c>
      <c r="Q1125" s="30">
        <f>IF(AND($B1125=Q$1),LOOKUP(9.99999999999999E+307,$Q$2:Q1124)+1,"")</f>
        <v>930</v>
      </c>
      <c r="R1125" s="30">
        <f>IF(AND($B1125=R$1),LOOKUP(9.99999999999999E+307,$R$2:R1124)+1,"")</f>
        <v>930</v>
      </c>
      <c r="S1125" s="314"/>
      <c r="T1125" s="274"/>
      <c r="U1125" s="274"/>
      <c r="Z1125" s="258" t="str">
        <f t="shared" si="122"/>
        <v/>
      </c>
      <c r="AA1125" s="258" t="str">
        <f t="shared" si="123"/>
        <v/>
      </c>
      <c r="AB1125" s="259">
        <f t="shared" si="117"/>
        <v>0</v>
      </c>
      <c r="AC1125" s="259">
        <f t="shared" si="118"/>
        <v>1807</v>
      </c>
      <c r="AD1125" s="260" t="str">
        <f t="shared" si="119"/>
        <v/>
      </c>
      <c r="AE1125" s="253" t="str">
        <f t="shared" si="120"/>
        <v>-</v>
      </c>
    </row>
    <row r="1126" spans="1:31" ht="20.100000000000001" customHeight="1" x14ac:dyDescent="0.5">
      <c r="A1126" s="30">
        <v>1124</v>
      </c>
      <c r="B1126" s="238"/>
      <c r="C1126" s="261"/>
      <c r="D1126" s="261"/>
      <c r="E1126" s="273"/>
      <c r="F1126" s="273"/>
      <c r="G1126" s="257" t="str">
        <f t="shared" si="121"/>
        <v/>
      </c>
      <c r="H1126" s="30" t="str">
        <f>IF(AND(S1126=H$1),LOOKUP(9.99999999999999E+307,$H$2:H1125)+1,"")</f>
        <v/>
      </c>
      <c r="I1126" s="30">
        <f>IF(AND(B1126=I$1),LOOKUP(9.99999999999999E+307,$I$2:I1125)+1,"")</f>
        <v>931</v>
      </c>
      <c r="J1126" s="30">
        <f>IF(AND(B1126=J$1),LOOKUP(9.99999999999999E+307,$J$2:J1125)+1,"")</f>
        <v>931</v>
      </c>
      <c r="K1126" s="30">
        <f>IF(AND(B1126=K$1),LOOKUP(9.99999999999999E+307,$K$2:K1125)+1,"")</f>
        <v>931</v>
      </c>
      <c r="L1126" s="30">
        <f>IF(AND(B1126=L$1),LOOKUP(9.99999999999999E+307,$L$2:L1125)+1,"")</f>
        <v>931</v>
      </c>
      <c r="M1126" s="30">
        <f>IF(AND(B1126=M$1),LOOKUP(9.99999999999999E+307,$M$2:M1125)+1,"")</f>
        <v>931</v>
      </c>
      <c r="N1126" s="30">
        <f>IF(AND($B1126=N$1),LOOKUP(9.99999999999999E+307,$N$2:N1125)+1,"")</f>
        <v>931</v>
      </c>
      <c r="O1126" s="30">
        <f>IF(AND($B1126=O$1),LOOKUP(9.99999999999999E+307,$O$2:O1125)+1,"")</f>
        <v>931</v>
      </c>
      <c r="P1126" s="30">
        <f>IF(AND($B1126=P$1),LOOKUP(9.99999999999999E+307,$P$2:P1125)+1,"")</f>
        <v>931</v>
      </c>
      <c r="Q1126" s="30">
        <f>IF(AND($B1126=Q$1),LOOKUP(9.99999999999999E+307,$Q$2:Q1125)+1,"")</f>
        <v>931</v>
      </c>
      <c r="R1126" s="30">
        <f>IF(AND($B1126=R$1),LOOKUP(9.99999999999999E+307,$R$2:R1125)+1,"")</f>
        <v>931</v>
      </c>
      <c r="S1126" s="314"/>
      <c r="T1126" s="274"/>
      <c r="U1126" s="274"/>
      <c r="Z1126" s="258" t="str">
        <f t="shared" si="122"/>
        <v/>
      </c>
      <c r="AA1126" s="258" t="str">
        <f t="shared" si="123"/>
        <v/>
      </c>
      <c r="AB1126" s="259">
        <f t="shared" si="117"/>
        <v>0</v>
      </c>
      <c r="AC1126" s="259">
        <f t="shared" si="118"/>
        <v>1807</v>
      </c>
      <c r="AD1126" s="260" t="str">
        <f t="shared" si="119"/>
        <v/>
      </c>
      <c r="AE1126" s="253" t="str">
        <f t="shared" si="120"/>
        <v>-</v>
      </c>
    </row>
    <row r="1127" spans="1:31" ht="20.100000000000001" customHeight="1" x14ac:dyDescent="0.5">
      <c r="A1127" s="30">
        <v>1125</v>
      </c>
      <c r="B1127" s="238"/>
      <c r="C1127" s="261"/>
      <c r="D1127" s="261"/>
      <c r="E1127" s="273"/>
      <c r="F1127" s="273"/>
      <c r="G1127" s="257" t="str">
        <f t="shared" si="121"/>
        <v/>
      </c>
      <c r="H1127" s="30" t="str">
        <f>IF(AND(S1127=H$1),LOOKUP(9.99999999999999E+307,$H$2:H1126)+1,"")</f>
        <v/>
      </c>
      <c r="I1127" s="30">
        <f>IF(AND(B1127=I$1),LOOKUP(9.99999999999999E+307,$I$2:I1126)+1,"")</f>
        <v>932</v>
      </c>
      <c r="J1127" s="30">
        <f>IF(AND(B1127=J$1),LOOKUP(9.99999999999999E+307,$J$2:J1126)+1,"")</f>
        <v>932</v>
      </c>
      <c r="K1127" s="30">
        <f>IF(AND(B1127=K$1),LOOKUP(9.99999999999999E+307,$K$2:K1126)+1,"")</f>
        <v>932</v>
      </c>
      <c r="L1127" s="30">
        <f>IF(AND(B1127=L$1),LOOKUP(9.99999999999999E+307,$L$2:L1126)+1,"")</f>
        <v>932</v>
      </c>
      <c r="M1127" s="30">
        <f>IF(AND(B1127=M$1),LOOKUP(9.99999999999999E+307,$M$2:M1126)+1,"")</f>
        <v>932</v>
      </c>
      <c r="N1127" s="30">
        <f>IF(AND($B1127=N$1),LOOKUP(9.99999999999999E+307,$N$2:N1126)+1,"")</f>
        <v>932</v>
      </c>
      <c r="O1127" s="30">
        <f>IF(AND($B1127=O$1),LOOKUP(9.99999999999999E+307,$O$2:O1126)+1,"")</f>
        <v>932</v>
      </c>
      <c r="P1127" s="30">
        <f>IF(AND($B1127=P$1),LOOKUP(9.99999999999999E+307,$P$2:P1126)+1,"")</f>
        <v>932</v>
      </c>
      <c r="Q1127" s="30">
        <f>IF(AND($B1127=Q$1),LOOKUP(9.99999999999999E+307,$Q$2:Q1126)+1,"")</f>
        <v>932</v>
      </c>
      <c r="R1127" s="30">
        <f>IF(AND($B1127=R$1),LOOKUP(9.99999999999999E+307,$R$2:R1126)+1,"")</f>
        <v>932</v>
      </c>
      <c r="S1127" s="314"/>
      <c r="T1127" s="274"/>
      <c r="U1127" s="274"/>
      <c r="Z1127" s="258" t="str">
        <f t="shared" si="122"/>
        <v/>
      </c>
      <c r="AA1127" s="258" t="str">
        <f t="shared" si="123"/>
        <v/>
      </c>
      <c r="AB1127" s="259">
        <f t="shared" si="117"/>
        <v>0</v>
      </c>
      <c r="AC1127" s="259">
        <f t="shared" si="118"/>
        <v>1807</v>
      </c>
      <c r="AD1127" s="260" t="str">
        <f t="shared" si="119"/>
        <v/>
      </c>
      <c r="AE1127" s="253" t="str">
        <f t="shared" si="120"/>
        <v>-</v>
      </c>
    </row>
    <row r="1128" spans="1:31" ht="20.100000000000001" customHeight="1" x14ac:dyDescent="0.5">
      <c r="A1128" s="30">
        <v>1126</v>
      </c>
      <c r="B1128" s="238"/>
      <c r="C1128" s="261"/>
      <c r="D1128" s="261"/>
      <c r="E1128" s="270"/>
      <c r="F1128" s="270"/>
      <c r="G1128" s="257" t="str">
        <f t="shared" si="121"/>
        <v/>
      </c>
      <c r="H1128" s="30" t="str">
        <f>IF(AND(S1128=H$1),LOOKUP(9.99999999999999E+307,$H$2:H1127)+1,"")</f>
        <v/>
      </c>
      <c r="I1128" s="30">
        <f>IF(AND(B1128=I$1),LOOKUP(9.99999999999999E+307,$I$2:I1127)+1,"")</f>
        <v>933</v>
      </c>
      <c r="J1128" s="30">
        <f>IF(AND(B1128=J$1),LOOKUP(9.99999999999999E+307,$J$2:J1127)+1,"")</f>
        <v>933</v>
      </c>
      <c r="K1128" s="30">
        <f>IF(AND(B1128=K$1),LOOKUP(9.99999999999999E+307,$K$2:K1127)+1,"")</f>
        <v>933</v>
      </c>
      <c r="L1128" s="30">
        <f>IF(AND(B1128=L$1),LOOKUP(9.99999999999999E+307,$L$2:L1127)+1,"")</f>
        <v>933</v>
      </c>
      <c r="M1128" s="30">
        <f>IF(AND(B1128=M$1),LOOKUP(9.99999999999999E+307,$M$2:M1127)+1,"")</f>
        <v>933</v>
      </c>
      <c r="N1128" s="30">
        <f>IF(AND($B1128=N$1),LOOKUP(9.99999999999999E+307,$N$2:N1127)+1,"")</f>
        <v>933</v>
      </c>
      <c r="O1128" s="30">
        <f>IF(AND($B1128=O$1),LOOKUP(9.99999999999999E+307,$O$2:O1127)+1,"")</f>
        <v>933</v>
      </c>
      <c r="P1128" s="30">
        <f>IF(AND($B1128=P$1),LOOKUP(9.99999999999999E+307,$P$2:P1127)+1,"")</f>
        <v>933</v>
      </c>
      <c r="Q1128" s="30">
        <f>IF(AND($B1128=Q$1),LOOKUP(9.99999999999999E+307,$Q$2:Q1127)+1,"")</f>
        <v>933</v>
      </c>
      <c r="R1128" s="30">
        <f>IF(AND($B1128=R$1),LOOKUP(9.99999999999999E+307,$R$2:R1127)+1,"")</f>
        <v>933</v>
      </c>
      <c r="S1128" s="314"/>
      <c r="T1128" s="274"/>
      <c r="U1128" s="274"/>
      <c r="Z1128" s="258" t="str">
        <f t="shared" si="122"/>
        <v/>
      </c>
      <c r="AA1128" s="258" t="str">
        <f t="shared" si="123"/>
        <v/>
      </c>
      <c r="AB1128" s="259">
        <f t="shared" si="117"/>
        <v>0</v>
      </c>
      <c r="AC1128" s="259">
        <f t="shared" si="118"/>
        <v>1807</v>
      </c>
      <c r="AD1128" s="260" t="str">
        <f t="shared" si="119"/>
        <v/>
      </c>
      <c r="AE1128" s="253" t="str">
        <f t="shared" si="120"/>
        <v>-</v>
      </c>
    </row>
    <row r="1129" spans="1:31" ht="20.100000000000001" customHeight="1" x14ac:dyDescent="0.5">
      <c r="A1129" s="30">
        <v>1127</v>
      </c>
      <c r="B1129" s="238"/>
      <c r="C1129" s="261"/>
      <c r="D1129" s="261"/>
      <c r="E1129" s="270"/>
      <c r="F1129" s="270"/>
      <c r="G1129" s="257" t="str">
        <f t="shared" si="121"/>
        <v/>
      </c>
      <c r="H1129" s="30" t="str">
        <f>IF(AND(S1129=H$1),LOOKUP(9.99999999999999E+307,$H$2:H1128)+1,"")</f>
        <v/>
      </c>
      <c r="I1129" s="30">
        <f>IF(AND(B1129=I$1),LOOKUP(9.99999999999999E+307,$I$2:I1128)+1,"")</f>
        <v>934</v>
      </c>
      <c r="J1129" s="30">
        <f>IF(AND(B1129=J$1),LOOKUP(9.99999999999999E+307,$J$2:J1128)+1,"")</f>
        <v>934</v>
      </c>
      <c r="K1129" s="30">
        <f>IF(AND(B1129=K$1),LOOKUP(9.99999999999999E+307,$K$2:K1128)+1,"")</f>
        <v>934</v>
      </c>
      <c r="L1129" s="30">
        <f>IF(AND(B1129=L$1),LOOKUP(9.99999999999999E+307,$L$2:L1128)+1,"")</f>
        <v>934</v>
      </c>
      <c r="M1129" s="30">
        <f>IF(AND(B1129=M$1),LOOKUP(9.99999999999999E+307,$M$2:M1128)+1,"")</f>
        <v>934</v>
      </c>
      <c r="N1129" s="30">
        <f>IF(AND($B1129=N$1),LOOKUP(9.99999999999999E+307,$N$2:N1128)+1,"")</f>
        <v>934</v>
      </c>
      <c r="O1129" s="30">
        <f>IF(AND($B1129=O$1),LOOKUP(9.99999999999999E+307,$O$2:O1128)+1,"")</f>
        <v>934</v>
      </c>
      <c r="P1129" s="30">
        <f>IF(AND($B1129=P$1),LOOKUP(9.99999999999999E+307,$P$2:P1128)+1,"")</f>
        <v>934</v>
      </c>
      <c r="Q1129" s="30">
        <f>IF(AND($B1129=Q$1),LOOKUP(9.99999999999999E+307,$Q$2:Q1128)+1,"")</f>
        <v>934</v>
      </c>
      <c r="R1129" s="30">
        <f>IF(AND($B1129=R$1),LOOKUP(9.99999999999999E+307,$R$2:R1128)+1,"")</f>
        <v>934</v>
      </c>
      <c r="S1129" s="314"/>
      <c r="T1129" s="274"/>
      <c r="U1129" s="274"/>
      <c r="Z1129" s="258" t="str">
        <f t="shared" si="122"/>
        <v/>
      </c>
      <c r="AA1129" s="258" t="str">
        <f t="shared" si="123"/>
        <v/>
      </c>
      <c r="AB1129" s="259">
        <f t="shared" si="117"/>
        <v>0</v>
      </c>
      <c r="AC1129" s="259">
        <f t="shared" si="118"/>
        <v>1807</v>
      </c>
      <c r="AD1129" s="260" t="str">
        <f t="shared" si="119"/>
        <v/>
      </c>
      <c r="AE1129" s="253" t="str">
        <f t="shared" si="120"/>
        <v>-</v>
      </c>
    </row>
    <row r="1130" spans="1:31" ht="20.100000000000001" customHeight="1" x14ac:dyDescent="0.5">
      <c r="A1130" s="30">
        <v>1128</v>
      </c>
      <c r="B1130" s="238"/>
      <c r="C1130" s="261"/>
      <c r="D1130" s="261"/>
      <c r="E1130" s="273"/>
      <c r="F1130" s="273"/>
      <c r="G1130" s="257" t="str">
        <f t="shared" si="121"/>
        <v/>
      </c>
      <c r="H1130" s="30" t="str">
        <f>IF(AND(S1130=H$1),LOOKUP(9.99999999999999E+307,$H$2:H1129)+1,"")</f>
        <v/>
      </c>
      <c r="I1130" s="30">
        <f>IF(AND(B1130=I$1),LOOKUP(9.99999999999999E+307,$I$2:I1129)+1,"")</f>
        <v>935</v>
      </c>
      <c r="J1130" s="30">
        <f>IF(AND(B1130=J$1),LOOKUP(9.99999999999999E+307,$J$2:J1129)+1,"")</f>
        <v>935</v>
      </c>
      <c r="K1130" s="30">
        <f>IF(AND(B1130=K$1),LOOKUP(9.99999999999999E+307,$K$2:K1129)+1,"")</f>
        <v>935</v>
      </c>
      <c r="L1130" s="30">
        <f>IF(AND(B1130=L$1),LOOKUP(9.99999999999999E+307,$L$2:L1129)+1,"")</f>
        <v>935</v>
      </c>
      <c r="M1130" s="30">
        <f>IF(AND(B1130=M$1),LOOKUP(9.99999999999999E+307,$M$2:M1129)+1,"")</f>
        <v>935</v>
      </c>
      <c r="N1130" s="30">
        <f>IF(AND($B1130=N$1),LOOKUP(9.99999999999999E+307,$N$2:N1129)+1,"")</f>
        <v>935</v>
      </c>
      <c r="O1130" s="30">
        <f>IF(AND($B1130=O$1),LOOKUP(9.99999999999999E+307,$O$2:O1129)+1,"")</f>
        <v>935</v>
      </c>
      <c r="P1130" s="30">
        <f>IF(AND($B1130=P$1),LOOKUP(9.99999999999999E+307,$P$2:P1129)+1,"")</f>
        <v>935</v>
      </c>
      <c r="Q1130" s="30">
        <f>IF(AND($B1130=Q$1),LOOKUP(9.99999999999999E+307,$Q$2:Q1129)+1,"")</f>
        <v>935</v>
      </c>
      <c r="R1130" s="30">
        <f>IF(AND($B1130=R$1),LOOKUP(9.99999999999999E+307,$R$2:R1129)+1,"")</f>
        <v>935</v>
      </c>
      <c r="S1130" s="314"/>
      <c r="T1130" s="274"/>
      <c r="U1130" s="274"/>
      <c r="Z1130" s="258" t="str">
        <f t="shared" si="122"/>
        <v/>
      </c>
      <c r="AA1130" s="258" t="str">
        <f t="shared" si="123"/>
        <v/>
      </c>
      <c r="AB1130" s="259">
        <f t="shared" si="117"/>
        <v>0</v>
      </c>
      <c r="AC1130" s="259">
        <f t="shared" si="118"/>
        <v>1807</v>
      </c>
      <c r="AD1130" s="260" t="str">
        <f t="shared" si="119"/>
        <v/>
      </c>
      <c r="AE1130" s="253" t="str">
        <f t="shared" si="120"/>
        <v>-</v>
      </c>
    </row>
    <row r="1131" spans="1:31" ht="20.100000000000001" customHeight="1" x14ac:dyDescent="0.5">
      <c r="A1131" s="30">
        <v>1129</v>
      </c>
      <c r="B1131" s="238"/>
      <c r="C1131" s="261"/>
      <c r="D1131" s="261"/>
      <c r="E1131" s="273"/>
      <c r="F1131" s="273"/>
      <c r="G1131" s="257" t="str">
        <f t="shared" si="121"/>
        <v/>
      </c>
      <c r="H1131" s="30" t="str">
        <f>IF(AND(S1131=H$1),LOOKUP(9.99999999999999E+307,$H$2:H1130)+1,"")</f>
        <v/>
      </c>
      <c r="I1131" s="30">
        <f>IF(AND(B1131=I$1),LOOKUP(9.99999999999999E+307,$I$2:I1130)+1,"")</f>
        <v>936</v>
      </c>
      <c r="J1131" s="30">
        <f>IF(AND(B1131=J$1),LOOKUP(9.99999999999999E+307,$J$2:J1130)+1,"")</f>
        <v>936</v>
      </c>
      <c r="K1131" s="30">
        <f>IF(AND(B1131=K$1),LOOKUP(9.99999999999999E+307,$K$2:K1130)+1,"")</f>
        <v>936</v>
      </c>
      <c r="L1131" s="30">
        <f>IF(AND(B1131=L$1),LOOKUP(9.99999999999999E+307,$L$2:L1130)+1,"")</f>
        <v>936</v>
      </c>
      <c r="M1131" s="30">
        <f>IF(AND(B1131=M$1),LOOKUP(9.99999999999999E+307,$M$2:M1130)+1,"")</f>
        <v>936</v>
      </c>
      <c r="N1131" s="30">
        <f>IF(AND($B1131=N$1),LOOKUP(9.99999999999999E+307,$N$2:N1130)+1,"")</f>
        <v>936</v>
      </c>
      <c r="O1131" s="30">
        <f>IF(AND($B1131=O$1),LOOKUP(9.99999999999999E+307,$O$2:O1130)+1,"")</f>
        <v>936</v>
      </c>
      <c r="P1131" s="30">
        <f>IF(AND($B1131=P$1),LOOKUP(9.99999999999999E+307,$P$2:P1130)+1,"")</f>
        <v>936</v>
      </c>
      <c r="Q1131" s="30">
        <f>IF(AND($B1131=Q$1),LOOKUP(9.99999999999999E+307,$Q$2:Q1130)+1,"")</f>
        <v>936</v>
      </c>
      <c r="R1131" s="30">
        <f>IF(AND($B1131=R$1),LOOKUP(9.99999999999999E+307,$R$2:R1130)+1,"")</f>
        <v>936</v>
      </c>
      <c r="S1131" s="314"/>
      <c r="T1131" s="274"/>
      <c r="U1131" s="274"/>
      <c r="Z1131" s="258" t="str">
        <f t="shared" si="122"/>
        <v/>
      </c>
      <c r="AA1131" s="258" t="str">
        <f t="shared" si="123"/>
        <v/>
      </c>
      <c r="AB1131" s="259">
        <f t="shared" si="117"/>
        <v>0</v>
      </c>
      <c r="AC1131" s="259">
        <f t="shared" si="118"/>
        <v>1807</v>
      </c>
      <c r="AD1131" s="260" t="str">
        <f t="shared" si="119"/>
        <v/>
      </c>
      <c r="AE1131" s="253" t="str">
        <f t="shared" si="120"/>
        <v>-</v>
      </c>
    </row>
    <row r="1132" spans="1:31" ht="20.100000000000001" customHeight="1" x14ac:dyDescent="0.5">
      <c r="A1132" s="30">
        <v>1130</v>
      </c>
      <c r="B1132" s="238"/>
      <c r="C1132" s="261"/>
      <c r="D1132" s="261"/>
      <c r="E1132" s="273"/>
      <c r="F1132" s="273"/>
      <c r="G1132" s="257" t="str">
        <f t="shared" si="121"/>
        <v/>
      </c>
      <c r="H1132" s="30" t="str">
        <f>IF(AND(S1132=H$1),LOOKUP(9.99999999999999E+307,$H$2:H1131)+1,"")</f>
        <v/>
      </c>
      <c r="I1132" s="30">
        <f>IF(AND(B1132=I$1),LOOKUP(9.99999999999999E+307,$I$2:I1131)+1,"")</f>
        <v>937</v>
      </c>
      <c r="J1132" s="30">
        <f>IF(AND(B1132=J$1),LOOKUP(9.99999999999999E+307,$J$2:J1131)+1,"")</f>
        <v>937</v>
      </c>
      <c r="K1132" s="30">
        <f>IF(AND(B1132=K$1),LOOKUP(9.99999999999999E+307,$K$2:K1131)+1,"")</f>
        <v>937</v>
      </c>
      <c r="L1132" s="30">
        <f>IF(AND(B1132=L$1),LOOKUP(9.99999999999999E+307,$L$2:L1131)+1,"")</f>
        <v>937</v>
      </c>
      <c r="M1132" s="30">
        <f>IF(AND(B1132=M$1),LOOKUP(9.99999999999999E+307,$M$2:M1131)+1,"")</f>
        <v>937</v>
      </c>
      <c r="N1132" s="30">
        <f>IF(AND($B1132=N$1),LOOKUP(9.99999999999999E+307,$N$2:N1131)+1,"")</f>
        <v>937</v>
      </c>
      <c r="O1132" s="30">
        <f>IF(AND($B1132=O$1),LOOKUP(9.99999999999999E+307,$O$2:O1131)+1,"")</f>
        <v>937</v>
      </c>
      <c r="P1132" s="30">
        <f>IF(AND($B1132=P$1),LOOKUP(9.99999999999999E+307,$P$2:P1131)+1,"")</f>
        <v>937</v>
      </c>
      <c r="Q1132" s="30">
        <f>IF(AND($B1132=Q$1),LOOKUP(9.99999999999999E+307,$Q$2:Q1131)+1,"")</f>
        <v>937</v>
      </c>
      <c r="R1132" s="30">
        <f>IF(AND($B1132=R$1),LOOKUP(9.99999999999999E+307,$R$2:R1131)+1,"")</f>
        <v>937</v>
      </c>
      <c r="S1132" s="314"/>
      <c r="T1132" s="274"/>
      <c r="U1132" s="274"/>
      <c r="Z1132" s="258" t="str">
        <f t="shared" si="122"/>
        <v/>
      </c>
      <c r="AA1132" s="258" t="str">
        <f t="shared" si="123"/>
        <v/>
      </c>
      <c r="AB1132" s="259">
        <f t="shared" si="117"/>
        <v>0</v>
      </c>
      <c r="AC1132" s="259">
        <f t="shared" si="118"/>
        <v>1807</v>
      </c>
      <c r="AD1132" s="260" t="str">
        <f t="shared" si="119"/>
        <v/>
      </c>
      <c r="AE1132" s="253" t="str">
        <f t="shared" si="120"/>
        <v>-</v>
      </c>
    </row>
    <row r="1133" spans="1:31" ht="20.100000000000001" customHeight="1" x14ac:dyDescent="0.5">
      <c r="A1133" s="30">
        <v>1131</v>
      </c>
      <c r="B1133" s="238"/>
      <c r="C1133" s="261"/>
      <c r="D1133" s="261"/>
      <c r="E1133" s="273"/>
      <c r="F1133" s="273"/>
      <c r="G1133" s="257" t="str">
        <f t="shared" si="121"/>
        <v/>
      </c>
      <c r="H1133" s="30" t="str">
        <f>IF(AND(S1133=H$1),LOOKUP(9.99999999999999E+307,$H$2:H1132)+1,"")</f>
        <v/>
      </c>
      <c r="I1133" s="30">
        <f>IF(AND(B1133=I$1),LOOKUP(9.99999999999999E+307,$I$2:I1132)+1,"")</f>
        <v>938</v>
      </c>
      <c r="J1133" s="30">
        <f>IF(AND(B1133=J$1),LOOKUP(9.99999999999999E+307,$J$2:J1132)+1,"")</f>
        <v>938</v>
      </c>
      <c r="K1133" s="30">
        <f>IF(AND(B1133=K$1),LOOKUP(9.99999999999999E+307,$K$2:K1132)+1,"")</f>
        <v>938</v>
      </c>
      <c r="L1133" s="30">
        <f>IF(AND(B1133=L$1),LOOKUP(9.99999999999999E+307,$L$2:L1132)+1,"")</f>
        <v>938</v>
      </c>
      <c r="M1133" s="30">
        <f>IF(AND(B1133=M$1),LOOKUP(9.99999999999999E+307,$M$2:M1132)+1,"")</f>
        <v>938</v>
      </c>
      <c r="N1133" s="30">
        <f>IF(AND($B1133=N$1),LOOKUP(9.99999999999999E+307,$N$2:N1132)+1,"")</f>
        <v>938</v>
      </c>
      <c r="O1133" s="30">
        <f>IF(AND($B1133=O$1),LOOKUP(9.99999999999999E+307,$O$2:O1132)+1,"")</f>
        <v>938</v>
      </c>
      <c r="P1133" s="30">
        <f>IF(AND($B1133=P$1),LOOKUP(9.99999999999999E+307,$P$2:P1132)+1,"")</f>
        <v>938</v>
      </c>
      <c r="Q1133" s="30">
        <f>IF(AND($B1133=Q$1),LOOKUP(9.99999999999999E+307,$Q$2:Q1132)+1,"")</f>
        <v>938</v>
      </c>
      <c r="R1133" s="30">
        <f>IF(AND($B1133=R$1),LOOKUP(9.99999999999999E+307,$R$2:R1132)+1,"")</f>
        <v>938</v>
      </c>
      <c r="S1133" s="314"/>
      <c r="T1133" s="274"/>
      <c r="U1133" s="274"/>
      <c r="Z1133" s="258" t="str">
        <f t="shared" si="122"/>
        <v/>
      </c>
      <c r="AA1133" s="258" t="str">
        <f t="shared" si="123"/>
        <v/>
      </c>
      <c r="AB1133" s="259">
        <f t="shared" si="117"/>
        <v>0</v>
      </c>
      <c r="AC1133" s="259">
        <f t="shared" si="118"/>
        <v>1807</v>
      </c>
      <c r="AD1133" s="260" t="str">
        <f t="shared" si="119"/>
        <v/>
      </c>
      <c r="AE1133" s="253" t="str">
        <f t="shared" si="120"/>
        <v>-</v>
      </c>
    </row>
    <row r="1134" spans="1:31" ht="20.100000000000001" customHeight="1" x14ac:dyDescent="0.5">
      <c r="A1134" s="30">
        <v>1132</v>
      </c>
      <c r="B1134" s="238"/>
      <c r="C1134" s="261"/>
      <c r="D1134" s="261"/>
      <c r="E1134" s="273"/>
      <c r="F1134" s="273"/>
      <c r="G1134" s="257" t="str">
        <f t="shared" si="121"/>
        <v/>
      </c>
      <c r="H1134" s="30" t="str">
        <f>IF(AND(S1134=H$1),LOOKUP(9.99999999999999E+307,$H$2:H1133)+1,"")</f>
        <v/>
      </c>
      <c r="I1134" s="30">
        <f>IF(AND(B1134=I$1),LOOKUP(9.99999999999999E+307,$I$2:I1133)+1,"")</f>
        <v>939</v>
      </c>
      <c r="J1134" s="30">
        <f>IF(AND(B1134=J$1),LOOKUP(9.99999999999999E+307,$J$2:J1133)+1,"")</f>
        <v>939</v>
      </c>
      <c r="K1134" s="30">
        <f>IF(AND(B1134=K$1),LOOKUP(9.99999999999999E+307,$K$2:K1133)+1,"")</f>
        <v>939</v>
      </c>
      <c r="L1134" s="30">
        <f>IF(AND(B1134=L$1),LOOKUP(9.99999999999999E+307,$L$2:L1133)+1,"")</f>
        <v>939</v>
      </c>
      <c r="M1134" s="30">
        <f>IF(AND(B1134=M$1),LOOKUP(9.99999999999999E+307,$M$2:M1133)+1,"")</f>
        <v>939</v>
      </c>
      <c r="N1134" s="30">
        <f>IF(AND($B1134=N$1),LOOKUP(9.99999999999999E+307,$N$2:N1133)+1,"")</f>
        <v>939</v>
      </c>
      <c r="O1134" s="30">
        <f>IF(AND($B1134=O$1),LOOKUP(9.99999999999999E+307,$O$2:O1133)+1,"")</f>
        <v>939</v>
      </c>
      <c r="P1134" s="30">
        <f>IF(AND($B1134=P$1),LOOKUP(9.99999999999999E+307,$P$2:P1133)+1,"")</f>
        <v>939</v>
      </c>
      <c r="Q1134" s="30">
        <f>IF(AND($B1134=Q$1),LOOKUP(9.99999999999999E+307,$Q$2:Q1133)+1,"")</f>
        <v>939</v>
      </c>
      <c r="R1134" s="30">
        <f>IF(AND($B1134=R$1),LOOKUP(9.99999999999999E+307,$R$2:R1133)+1,"")</f>
        <v>939</v>
      </c>
      <c r="S1134" s="314"/>
      <c r="T1134" s="274"/>
      <c r="U1134" s="274"/>
      <c r="Z1134" s="258" t="str">
        <f t="shared" si="122"/>
        <v/>
      </c>
      <c r="AA1134" s="258" t="str">
        <f t="shared" si="123"/>
        <v/>
      </c>
      <c r="AB1134" s="259">
        <f t="shared" si="117"/>
        <v>0</v>
      </c>
      <c r="AC1134" s="259">
        <f t="shared" si="118"/>
        <v>1807</v>
      </c>
      <c r="AD1134" s="260" t="str">
        <f t="shared" si="119"/>
        <v/>
      </c>
      <c r="AE1134" s="253" t="str">
        <f t="shared" si="120"/>
        <v>-</v>
      </c>
    </row>
    <row r="1135" spans="1:31" ht="20.100000000000001" customHeight="1" x14ac:dyDescent="0.5">
      <c r="A1135" s="30">
        <v>1133</v>
      </c>
      <c r="B1135" s="238"/>
      <c r="C1135" s="261"/>
      <c r="D1135" s="261"/>
      <c r="E1135" s="273"/>
      <c r="F1135" s="273"/>
      <c r="G1135" s="257" t="str">
        <f t="shared" si="121"/>
        <v/>
      </c>
      <c r="H1135" s="30" t="str">
        <f>IF(AND(S1135=H$1),LOOKUP(9.99999999999999E+307,$H$2:H1134)+1,"")</f>
        <v/>
      </c>
      <c r="I1135" s="30">
        <f>IF(AND(B1135=I$1),LOOKUP(9.99999999999999E+307,$I$2:I1134)+1,"")</f>
        <v>940</v>
      </c>
      <c r="J1135" s="30">
        <f>IF(AND(B1135=J$1),LOOKUP(9.99999999999999E+307,$J$2:J1134)+1,"")</f>
        <v>940</v>
      </c>
      <c r="K1135" s="30">
        <f>IF(AND(B1135=K$1),LOOKUP(9.99999999999999E+307,$K$2:K1134)+1,"")</f>
        <v>940</v>
      </c>
      <c r="L1135" s="30">
        <f>IF(AND(B1135=L$1),LOOKUP(9.99999999999999E+307,$L$2:L1134)+1,"")</f>
        <v>940</v>
      </c>
      <c r="M1135" s="30">
        <f>IF(AND(B1135=M$1),LOOKUP(9.99999999999999E+307,$M$2:M1134)+1,"")</f>
        <v>940</v>
      </c>
      <c r="N1135" s="30">
        <f>IF(AND($B1135=N$1),LOOKUP(9.99999999999999E+307,$N$2:N1134)+1,"")</f>
        <v>940</v>
      </c>
      <c r="O1135" s="30">
        <f>IF(AND($B1135=O$1),LOOKUP(9.99999999999999E+307,$O$2:O1134)+1,"")</f>
        <v>940</v>
      </c>
      <c r="P1135" s="30">
        <f>IF(AND($B1135=P$1),LOOKUP(9.99999999999999E+307,$P$2:P1134)+1,"")</f>
        <v>940</v>
      </c>
      <c r="Q1135" s="30">
        <f>IF(AND($B1135=Q$1),LOOKUP(9.99999999999999E+307,$Q$2:Q1134)+1,"")</f>
        <v>940</v>
      </c>
      <c r="R1135" s="30">
        <f>IF(AND($B1135=R$1),LOOKUP(9.99999999999999E+307,$R$2:R1134)+1,"")</f>
        <v>940</v>
      </c>
      <c r="S1135" s="314"/>
      <c r="T1135" s="274"/>
      <c r="U1135" s="274"/>
      <c r="Z1135" s="258" t="str">
        <f t="shared" si="122"/>
        <v/>
      </c>
      <c r="AA1135" s="258" t="str">
        <f t="shared" si="123"/>
        <v/>
      </c>
      <c r="AB1135" s="259">
        <f t="shared" si="117"/>
        <v>0</v>
      </c>
      <c r="AC1135" s="259">
        <f t="shared" si="118"/>
        <v>1807</v>
      </c>
      <c r="AD1135" s="260" t="str">
        <f t="shared" si="119"/>
        <v/>
      </c>
      <c r="AE1135" s="253" t="str">
        <f t="shared" si="120"/>
        <v>-</v>
      </c>
    </row>
    <row r="1136" spans="1:31" ht="20.100000000000001" customHeight="1" x14ac:dyDescent="0.5">
      <c r="A1136" s="30">
        <v>1134</v>
      </c>
      <c r="B1136" s="238"/>
      <c r="C1136" s="261"/>
      <c r="D1136" s="261"/>
      <c r="E1136" s="273"/>
      <c r="F1136" s="273"/>
      <c r="G1136" s="257" t="str">
        <f t="shared" si="121"/>
        <v/>
      </c>
      <c r="H1136" s="30" t="str">
        <f>IF(AND(S1136=H$1),LOOKUP(9.99999999999999E+307,$H$2:H1135)+1,"")</f>
        <v/>
      </c>
      <c r="I1136" s="30">
        <f>IF(AND(B1136=I$1),LOOKUP(9.99999999999999E+307,$I$2:I1135)+1,"")</f>
        <v>941</v>
      </c>
      <c r="J1136" s="30">
        <f>IF(AND(B1136=J$1),LOOKUP(9.99999999999999E+307,$J$2:J1135)+1,"")</f>
        <v>941</v>
      </c>
      <c r="K1136" s="30">
        <f>IF(AND(B1136=K$1),LOOKUP(9.99999999999999E+307,$K$2:K1135)+1,"")</f>
        <v>941</v>
      </c>
      <c r="L1136" s="30">
        <f>IF(AND(B1136=L$1),LOOKUP(9.99999999999999E+307,$L$2:L1135)+1,"")</f>
        <v>941</v>
      </c>
      <c r="M1136" s="30">
        <f>IF(AND(B1136=M$1),LOOKUP(9.99999999999999E+307,$M$2:M1135)+1,"")</f>
        <v>941</v>
      </c>
      <c r="N1136" s="30">
        <f>IF(AND($B1136=N$1),LOOKUP(9.99999999999999E+307,$N$2:N1135)+1,"")</f>
        <v>941</v>
      </c>
      <c r="O1136" s="30">
        <f>IF(AND($B1136=O$1),LOOKUP(9.99999999999999E+307,$O$2:O1135)+1,"")</f>
        <v>941</v>
      </c>
      <c r="P1136" s="30">
        <f>IF(AND($B1136=P$1),LOOKUP(9.99999999999999E+307,$P$2:P1135)+1,"")</f>
        <v>941</v>
      </c>
      <c r="Q1136" s="30">
        <f>IF(AND($B1136=Q$1),LOOKUP(9.99999999999999E+307,$Q$2:Q1135)+1,"")</f>
        <v>941</v>
      </c>
      <c r="R1136" s="30">
        <f>IF(AND($B1136=R$1),LOOKUP(9.99999999999999E+307,$R$2:R1135)+1,"")</f>
        <v>941</v>
      </c>
      <c r="S1136" s="314"/>
      <c r="T1136" s="274"/>
      <c r="U1136" s="274"/>
      <c r="Z1136" s="258" t="str">
        <f t="shared" si="122"/>
        <v/>
      </c>
      <c r="AA1136" s="258" t="str">
        <f t="shared" si="123"/>
        <v/>
      </c>
      <c r="AB1136" s="259">
        <f t="shared" si="117"/>
        <v>0</v>
      </c>
      <c r="AC1136" s="259">
        <f t="shared" si="118"/>
        <v>1807</v>
      </c>
      <c r="AD1136" s="260" t="str">
        <f t="shared" si="119"/>
        <v/>
      </c>
      <c r="AE1136" s="253" t="str">
        <f t="shared" si="120"/>
        <v>-</v>
      </c>
    </row>
    <row r="1137" spans="1:31" ht="20.100000000000001" customHeight="1" x14ac:dyDescent="0.5">
      <c r="A1137" s="30">
        <v>1135</v>
      </c>
      <c r="B1137" s="238"/>
      <c r="C1137" s="261"/>
      <c r="D1137" s="261"/>
      <c r="E1137" s="273"/>
      <c r="F1137" s="273"/>
      <c r="G1137" s="257" t="str">
        <f t="shared" si="121"/>
        <v/>
      </c>
      <c r="H1137" s="30" t="str">
        <f>IF(AND(S1137=H$1),LOOKUP(9.99999999999999E+307,$H$2:H1136)+1,"")</f>
        <v/>
      </c>
      <c r="I1137" s="30">
        <f>IF(AND(B1137=I$1),LOOKUP(9.99999999999999E+307,$I$2:I1136)+1,"")</f>
        <v>942</v>
      </c>
      <c r="J1137" s="30">
        <f>IF(AND(B1137=J$1),LOOKUP(9.99999999999999E+307,$J$2:J1136)+1,"")</f>
        <v>942</v>
      </c>
      <c r="K1137" s="30">
        <f>IF(AND(B1137=K$1),LOOKUP(9.99999999999999E+307,$K$2:K1136)+1,"")</f>
        <v>942</v>
      </c>
      <c r="L1137" s="30">
        <f>IF(AND(B1137=L$1),LOOKUP(9.99999999999999E+307,$L$2:L1136)+1,"")</f>
        <v>942</v>
      </c>
      <c r="M1137" s="30">
        <f>IF(AND(B1137=M$1),LOOKUP(9.99999999999999E+307,$M$2:M1136)+1,"")</f>
        <v>942</v>
      </c>
      <c r="N1137" s="30">
        <f>IF(AND($B1137=N$1),LOOKUP(9.99999999999999E+307,$N$2:N1136)+1,"")</f>
        <v>942</v>
      </c>
      <c r="O1137" s="30">
        <f>IF(AND($B1137=O$1),LOOKUP(9.99999999999999E+307,$O$2:O1136)+1,"")</f>
        <v>942</v>
      </c>
      <c r="P1137" s="30">
        <f>IF(AND($B1137=P$1),LOOKUP(9.99999999999999E+307,$P$2:P1136)+1,"")</f>
        <v>942</v>
      </c>
      <c r="Q1137" s="30">
        <f>IF(AND($B1137=Q$1),LOOKUP(9.99999999999999E+307,$Q$2:Q1136)+1,"")</f>
        <v>942</v>
      </c>
      <c r="R1137" s="30">
        <f>IF(AND($B1137=R$1),LOOKUP(9.99999999999999E+307,$R$2:R1136)+1,"")</f>
        <v>942</v>
      </c>
      <c r="S1137" s="314"/>
      <c r="T1137" s="274"/>
      <c r="U1137" s="274"/>
      <c r="Z1137" s="258" t="str">
        <f t="shared" si="122"/>
        <v/>
      </c>
      <c r="AA1137" s="258" t="str">
        <f t="shared" si="123"/>
        <v/>
      </c>
      <c r="AB1137" s="259">
        <f t="shared" si="117"/>
        <v>0</v>
      </c>
      <c r="AC1137" s="259">
        <f t="shared" si="118"/>
        <v>1807</v>
      </c>
      <c r="AD1137" s="260" t="str">
        <f t="shared" si="119"/>
        <v/>
      </c>
      <c r="AE1137" s="253" t="str">
        <f t="shared" si="120"/>
        <v>-</v>
      </c>
    </row>
    <row r="1138" spans="1:31" ht="20.100000000000001" customHeight="1" x14ac:dyDescent="0.5">
      <c r="A1138" s="30">
        <v>1136</v>
      </c>
      <c r="B1138" s="238"/>
      <c r="C1138" s="261"/>
      <c r="D1138" s="261"/>
      <c r="E1138" s="270"/>
      <c r="F1138" s="270"/>
      <c r="G1138" s="257" t="str">
        <f t="shared" si="121"/>
        <v/>
      </c>
      <c r="H1138" s="30" t="str">
        <f>IF(AND(S1138=H$1),LOOKUP(9.99999999999999E+307,$H$2:H1137)+1,"")</f>
        <v/>
      </c>
      <c r="I1138" s="30">
        <f>IF(AND(B1138=I$1),LOOKUP(9.99999999999999E+307,$I$2:I1137)+1,"")</f>
        <v>943</v>
      </c>
      <c r="J1138" s="30">
        <f>IF(AND(B1138=J$1),LOOKUP(9.99999999999999E+307,$J$2:J1137)+1,"")</f>
        <v>943</v>
      </c>
      <c r="K1138" s="30">
        <f>IF(AND(B1138=K$1),LOOKUP(9.99999999999999E+307,$K$2:K1137)+1,"")</f>
        <v>943</v>
      </c>
      <c r="L1138" s="30">
        <f>IF(AND(B1138=L$1),LOOKUP(9.99999999999999E+307,$L$2:L1137)+1,"")</f>
        <v>943</v>
      </c>
      <c r="M1138" s="30">
        <f>IF(AND(B1138=M$1),LOOKUP(9.99999999999999E+307,$M$2:M1137)+1,"")</f>
        <v>943</v>
      </c>
      <c r="N1138" s="30">
        <f>IF(AND($B1138=N$1),LOOKUP(9.99999999999999E+307,$N$2:N1137)+1,"")</f>
        <v>943</v>
      </c>
      <c r="O1138" s="30">
        <f>IF(AND($B1138=O$1),LOOKUP(9.99999999999999E+307,$O$2:O1137)+1,"")</f>
        <v>943</v>
      </c>
      <c r="P1138" s="30">
        <f>IF(AND($B1138=P$1),LOOKUP(9.99999999999999E+307,$P$2:P1137)+1,"")</f>
        <v>943</v>
      </c>
      <c r="Q1138" s="30">
        <f>IF(AND($B1138=Q$1),LOOKUP(9.99999999999999E+307,$Q$2:Q1137)+1,"")</f>
        <v>943</v>
      </c>
      <c r="R1138" s="30">
        <f>IF(AND($B1138=R$1),LOOKUP(9.99999999999999E+307,$R$2:R1137)+1,"")</f>
        <v>943</v>
      </c>
      <c r="S1138" s="314"/>
      <c r="T1138" s="274"/>
      <c r="U1138" s="274"/>
      <c r="Z1138" s="258" t="str">
        <f t="shared" si="122"/>
        <v/>
      </c>
      <c r="AA1138" s="258" t="str">
        <f t="shared" si="123"/>
        <v/>
      </c>
      <c r="AB1138" s="259">
        <f t="shared" si="117"/>
        <v>0</v>
      </c>
      <c r="AC1138" s="259">
        <f t="shared" si="118"/>
        <v>1807</v>
      </c>
      <c r="AD1138" s="260" t="str">
        <f t="shared" si="119"/>
        <v/>
      </c>
      <c r="AE1138" s="253" t="str">
        <f t="shared" si="120"/>
        <v>-</v>
      </c>
    </row>
    <row r="1139" spans="1:31" ht="20.100000000000001" customHeight="1" x14ac:dyDescent="0.5">
      <c r="A1139" s="30">
        <v>1137</v>
      </c>
      <c r="B1139" s="238"/>
      <c r="C1139" s="261"/>
      <c r="D1139" s="261"/>
      <c r="E1139" s="270"/>
      <c r="F1139" s="270"/>
      <c r="G1139" s="257" t="str">
        <f t="shared" si="121"/>
        <v/>
      </c>
      <c r="H1139" s="30" t="str">
        <f>IF(AND(S1139=H$1),LOOKUP(9.99999999999999E+307,$H$2:H1138)+1,"")</f>
        <v/>
      </c>
      <c r="I1139" s="30">
        <f>IF(AND(B1139=I$1),LOOKUP(9.99999999999999E+307,$I$2:I1138)+1,"")</f>
        <v>944</v>
      </c>
      <c r="J1139" s="30">
        <f>IF(AND(B1139=J$1),LOOKUP(9.99999999999999E+307,$J$2:J1138)+1,"")</f>
        <v>944</v>
      </c>
      <c r="K1139" s="30">
        <f>IF(AND(B1139=K$1),LOOKUP(9.99999999999999E+307,$K$2:K1138)+1,"")</f>
        <v>944</v>
      </c>
      <c r="L1139" s="30">
        <f>IF(AND(B1139=L$1),LOOKUP(9.99999999999999E+307,$L$2:L1138)+1,"")</f>
        <v>944</v>
      </c>
      <c r="M1139" s="30">
        <f>IF(AND(B1139=M$1),LOOKUP(9.99999999999999E+307,$M$2:M1138)+1,"")</f>
        <v>944</v>
      </c>
      <c r="N1139" s="30">
        <f>IF(AND($B1139=N$1),LOOKUP(9.99999999999999E+307,$N$2:N1138)+1,"")</f>
        <v>944</v>
      </c>
      <c r="O1139" s="30">
        <f>IF(AND($B1139=O$1),LOOKUP(9.99999999999999E+307,$O$2:O1138)+1,"")</f>
        <v>944</v>
      </c>
      <c r="P1139" s="30">
        <f>IF(AND($B1139=P$1),LOOKUP(9.99999999999999E+307,$P$2:P1138)+1,"")</f>
        <v>944</v>
      </c>
      <c r="Q1139" s="30">
        <f>IF(AND($B1139=Q$1),LOOKUP(9.99999999999999E+307,$Q$2:Q1138)+1,"")</f>
        <v>944</v>
      </c>
      <c r="R1139" s="30">
        <f>IF(AND($B1139=R$1),LOOKUP(9.99999999999999E+307,$R$2:R1138)+1,"")</f>
        <v>944</v>
      </c>
      <c r="S1139" s="314"/>
      <c r="T1139" s="274"/>
      <c r="U1139" s="274"/>
      <c r="Z1139" s="258" t="str">
        <f t="shared" si="122"/>
        <v/>
      </c>
      <c r="AA1139" s="258" t="str">
        <f t="shared" si="123"/>
        <v/>
      </c>
      <c r="AB1139" s="259">
        <f t="shared" si="117"/>
        <v>0</v>
      </c>
      <c r="AC1139" s="259">
        <f t="shared" si="118"/>
        <v>1807</v>
      </c>
      <c r="AD1139" s="260" t="str">
        <f t="shared" si="119"/>
        <v/>
      </c>
      <c r="AE1139" s="253" t="str">
        <f t="shared" si="120"/>
        <v>-</v>
      </c>
    </row>
    <row r="1140" spans="1:31" ht="20.100000000000001" customHeight="1" x14ac:dyDescent="0.5">
      <c r="A1140" s="30">
        <v>1138</v>
      </c>
      <c r="B1140" s="238"/>
      <c r="C1140" s="261"/>
      <c r="D1140" s="261"/>
      <c r="E1140" s="270"/>
      <c r="F1140" s="270"/>
      <c r="G1140" s="257" t="str">
        <f t="shared" si="121"/>
        <v/>
      </c>
      <c r="H1140" s="30" t="str">
        <f>IF(AND(S1140=H$1),LOOKUP(9.99999999999999E+307,$H$2:H1139)+1,"")</f>
        <v/>
      </c>
      <c r="I1140" s="30">
        <f>IF(AND(B1140=I$1),LOOKUP(9.99999999999999E+307,$I$2:I1139)+1,"")</f>
        <v>945</v>
      </c>
      <c r="J1140" s="30">
        <f>IF(AND(B1140=J$1),LOOKUP(9.99999999999999E+307,$J$2:J1139)+1,"")</f>
        <v>945</v>
      </c>
      <c r="K1140" s="30">
        <f>IF(AND(B1140=K$1),LOOKUP(9.99999999999999E+307,$K$2:K1139)+1,"")</f>
        <v>945</v>
      </c>
      <c r="L1140" s="30">
        <f>IF(AND(B1140=L$1),LOOKUP(9.99999999999999E+307,$L$2:L1139)+1,"")</f>
        <v>945</v>
      </c>
      <c r="M1140" s="30">
        <f>IF(AND(B1140=M$1),LOOKUP(9.99999999999999E+307,$M$2:M1139)+1,"")</f>
        <v>945</v>
      </c>
      <c r="N1140" s="30">
        <f>IF(AND($B1140=N$1),LOOKUP(9.99999999999999E+307,$N$2:N1139)+1,"")</f>
        <v>945</v>
      </c>
      <c r="O1140" s="30">
        <f>IF(AND($B1140=O$1),LOOKUP(9.99999999999999E+307,$O$2:O1139)+1,"")</f>
        <v>945</v>
      </c>
      <c r="P1140" s="30">
        <f>IF(AND($B1140=P$1),LOOKUP(9.99999999999999E+307,$P$2:P1139)+1,"")</f>
        <v>945</v>
      </c>
      <c r="Q1140" s="30">
        <f>IF(AND($B1140=Q$1),LOOKUP(9.99999999999999E+307,$Q$2:Q1139)+1,"")</f>
        <v>945</v>
      </c>
      <c r="R1140" s="30">
        <f>IF(AND($B1140=R$1),LOOKUP(9.99999999999999E+307,$R$2:R1139)+1,"")</f>
        <v>945</v>
      </c>
      <c r="S1140" s="314"/>
      <c r="T1140" s="274"/>
      <c r="U1140" s="274"/>
      <c r="Z1140" s="258" t="str">
        <f t="shared" si="122"/>
        <v/>
      </c>
      <c r="AA1140" s="258" t="str">
        <f t="shared" si="123"/>
        <v/>
      </c>
      <c r="AB1140" s="259">
        <f t="shared" si="117"/>
        <v>0</v>
      </c>
      <c r="AC1140" s="259">
        <f t="shared" si="118"/>
        <v>1807</v>
      </c>
      <c r="AD1140" s="260" t="str">
        <f t="shared" si="119"/>
        <v/>
      </c>
      <c r="AE1140" s="253" t="str">
        <f t="shared" si="120"/>
        <v>-</v>
      </c>
    </row>
    <row r="1141" spans="1:31" ht="20.100000000000001" customHeight="1" x14ac:dyDescent="0.5">
      <c r="A1141" s="30">
        <v>1139</v>
      </c>
      <c r="B1141" s="238"/>
      <c r="C1141" s="261"/>
      <c r="D1141" s="261"/>
      <c r="E1141" s="270"/>
      <c r="F1141" s="270"/>
      <c r="G1141" s="257" t="str">
        <f t="shared" si="121"/>
        <v/>
      </c>
      <c r="H1141" s="30" t="str">
        <f>IF(AND(S1141=H$1),LOOKUP(9.99999999999999E+307,$H$2:H1140)+1,"")</f>
        <v/>
      </c>
      <c r="I1141" s="30">
        <f>IF(AND(B1141=I$1),LOOKUP(9.99999999999999E+307,$I$2:I1140)+1,"")</f>
        <v>946</v>
      </c>
      <c r="J1141" s="30">
        <f>IF(AND(B1141=J$1),LOOKUP(9.99999999999999E+307,$J$2:J1140)+1,"")</f>
        <v>946</v>
      </c>
      <c r="K1141" s="30">
        <f>IF(AND(B1141=K$1),LOOKUP(9.99999999999999E+307,$K$2:K1140)+1,"")</f>
        <v>946</v>
      </c>
      <c r="L1141" s="30">
        <f>IF(AND(B1141=L$1),LOOKUP(9.99999999999999E+307,$L$2:L1140)+1,"")</f>
        <v>946</v>
      </c>
      <c r="M1141" s="30">
        <f>IF(AND(B1141=M$1),LOOKUP(9.99999999999999E+307,$M$2:M1140)+1,"")</f>
        <v>946</v>
      </c>
      <c r="N1141" s="30">
        <f>IF(AND($B1141=N$1),LOOKUP(9.99999999999999E+307,$N$2:N1140)+1,"")</f>
        <v>946</v>
      </c>
      <c r="O1141" s="30">
        <f>IF(AND($B1141=O$1),LOOKUP(9.99999999999999E+307,$O$2:O1140)+1,"")</f>
        <v>946</v>
      </c>
      <c r="P1141" s="30">
        <f>IF(AND($B1141=P$1),LOOKUP(9.99999999999999E+307,$P$2:P1140)+1,"")</f>
        <v>946</v>
      </c>
      <c r="Q1141" s="30">
        <f>IF(AND($B1141=Q$1),LOOKUP(9.99999999999999E+307,$Q$2:Q1140)+1,"")</f>
        <v>946</v>
      </c>
      <c r="R1141" s="30">
        <f>IF(AND($B1141=R$1),LOOKUP(9.99999999999999E+307,$R$2:R1140)+1,"")</f>
        <v>946</v>
      </c>
      <c r="S1141" s="314"/>
      <c r="T1141" s="274"/>
      <c r="U1141" s="274"/>
      <c r="Z1141" s="258" t="str">
        <f t="shared" si="122"/>
        <v/>
      </c>
      <c r="AA1141" s="258" t="str">
        <f t="shared" si="123"/>
        <v/>
      </c>
      <c r="AB1141" s="259">
        <f t="shared" si="117"/>
        <v>0</v>
      </c>
      <c r="AC1141" s="259">
        <f t="shared" si="118"/>
        <v>1807</v>
      </c>
      <c r="AD1141" s="260" t="str">
        <f t="shared" si="119"/>
        <v/>
      </c>
      <c r="AE1141" s="253" t="str">
        <f t="shared" si="120"/>
        <v>-</v>
      </c>
    </row>
    <row r="1142" spans="1:31" ht="20.100000000000001" customHeight="1" x14ac:dyDescent="0.5">
      <c r="A1142" s="30">
        <v>1140</v>
      </c>
      <c r="B1142" s="238"/>
      <c r="C1142" s="261"/>
      <c r="D1142" s="261"/>
      <c r="E1142" s="270"/>
      <c r="F1142" s="270"/>
      <c r="G1142" s="257" t="str">
        <f t="shared" si="121"/>
        <v/>
      </c>
      <c r="H1142" s="30" t="str">
        <f>IF(AND(S1142=H$1),LOOKUP(9.99999999999999E+307,$H$2:H1141)+1,"")</f>
        <v/>
      </c>
      <c r="I1142" s="30">
        <f>IF(AND(B1142=I$1),LOOKUP(9.99999999999999E+307,$I$2:I1141)+1,"")</f>
        <v>947</v>
      </c>
      <c r="J1142" s="30">
        <f>IF(AND(B1142=J$1),LOOKUP(9.99999999999999E+307,$J$2:J1141)+1,"")</f>
        <v>947</v>
      </c>
      <c r="K1142" s="30">
        <f>IF(AND(B1142=K$1),LOOKUP(9.99999999999999E+307,$K$2:K1141)+1,"")</f>
        <v>947</v>
      </c>
      <c r="L1142" s="30">
        <f>IF(AND(B1142=L$1),LOOKUP(9.99999999999999E+307,$L$2:L1141)+1,"")</f>
        <v>947</v>
      </c>
      <c r="M1142" s="30">
        <f>IF(AND(B1142=M$1),LOOKUP(9.99999999999999E+307,$M$2:M1141)+1,"")</f>
        <v>947</v>
      </c>
      <c r="N1142" s="30">
        <f>IF(AND($B1142=N$1),LOOKUP(9.99999999999999E+307,$N$2:N1141)+1,"")</f>
        <v>947</v>
      </c>
      <c r="O1142" s="30">
        <f>IF(AND($B1142=O$1),LOOKUP(9.99999999999999E+307,$O$2:O1141)+1,"")</f>
        <v>947</v>
      </c>
      <c r="P1142" s="30">
        <f>IF(AND($B1142=P$1),LOOKUP(9.99999999999999E+307,$P$2:P1141)+1,"")</f>
        <v>947</v>
      </c>
      <c r="Q1142" s="30">
        <f>IF(AND($B1142=Q$1),LOOKUP(9.99999999999999E+307,$Q$2:Q1141)+1,"")</f>
        <v>947</v>
      </c>
      <c r="R1142" s="30">
        <f>IF(AND($B1142=R$1),LOOKUP(9.99999999999999E+307,$R$2:R1141)+1,"")</f>
        <v>947</v>
      </c>
      <c r="S1142" s="314"/>
      <c r="T1142" s="274"/>
      <c r="U1142" s="274"/>
      <c r="Z1142" s="258" t="str">
        <f t="shared" si="122"/>
        <v/>
      </c>
      <c r="AA1142" s="258" t="str">
        <f t="shared" si="123"/>
        <v/>
      </c>
      <c r="AB1142" s="259">
        <f t="shared" si="117"/>
        <v>0</v>
      </c>
      <c r="AC1142" s="259">
        <f t="shared" si="118"/>
        <v>1807</v>
      </c>
      <c r="AD1142" s="260" t="str">
        <f t="shared" si="119"/>
        <v/>
      </c>
      <c r="AE1142" s="253" t="str">
        <f t="shared" si="120"/>
        <v>-</v>
      </c>
    </row>
    <row r="1143" spans="1:31" ht="20.100000000000001" customHeight="1" x14ac:dyDescent="0.5">
      <c r="A1143" s="30">
        <v>1141</v>
      </c>
      <c r="B1143" s="238"/>
      <c r="C1143" s="261"/>
      <c r="D1143" s="261"/>
      <c r="E1143" s="270"/>
      <c r="F1143" s="270"/>
      <c r="G1143" s="257" t="str">
        <f t="shared" si="121"/>
        <v/>
      </c>
      <c r="H1143" s="30" t="str">
        <f>IF(AND(S1143=H$1),LOOKUP(9.99999999999999E+307,$H$2:H1142)+1,"")</f>
        <v/>
      </c>
      <c r="I1143" s="30">
        <f>IF(AND(B1143=I$1),LOOKUP(9.99999999999999E+307,$I$2:I1142)+1,"")</f>
        <v>948</v>
      </c>
      <c r="J1143" s="30">
        <f>IF(AND(B1143=J$1),LOOKUP(9.99999999999999E+307,$J$2:J1142)+1,"")</f>
        <v>948</v>
      </c>
      <c r="K1143" s="30">
        <f>IF(AND(B1143=K$1),LOOKUP(9.99999999999999E+307,$K$2:K1142)+1,"")</f>
        <v>948</v>
      </c>
      <c r="L1143" s="30">
        <f>IF(AND(B1143=L$1),LOOKUP(9.99999999999999E+307,$L$2:L1142)+1,"")</f>
        <v>948</v>
      </c>
      <c r="M1143" s="30">
        <f>IF(AND(B1143=M$1),LOOKUP(9.99999999999999E+307,$M$2:M1142)+1,"")</f>
        <v>948</v>
      </c>
      <c r="N1143" s="30">
        <f>IF(AND($B1143=N$1),LOOKUP(9.99999999999999E+307,$N$2:N1142)+1,"")</f>
        <v>948</v>
      </c>
      <c r="O1143" s="30">
        <f>IF(AND($B1143=O$1),LOOKUP(9.99999999999999E+307,$O$2:O1142)+1,"")</f>
        <v>948</v>
      </c>
      <c r="P1143" s="30">
        <f>IF(AND($B1143=P$1),LOOKUP(9.99999999999999E+307,$P$2:P1142)+1,"")</f>
        <v>948</v>
      </c>
      <c r="Q1143" s="30">
        <f>IF(AND($B1143=Q$1),LOOKUP(9.99999999999999E+307,$Q$2:Q1142)+1,"")</f>
        <v>948</v>
      </c>
      <c r="R1143" s="30">
        <f>IF(AND($B1143=R$1),LOOKUP(9.99999999999999E+307,$R$2:R1142)+1,"")</f>
        <v>948</v>
      </c>
      <c r="S1143" s="314"/>
      <c r="T1143" s="274"/>
      <c r="U1143" s="274"/>
      <c r="Z1143" s="258" t="str">
        <f t="shared" si="122"/>
        <v/>
      </c>
      <c r="AA1143" s="258" t="str">
        <f t="shared" si="123"/>
        <v/>
      </c>
      <c r="AB1143" s="259">
        <f t="shared" si="117"/>
        <v>0</v>
      </c>
      <c r="AC1143" s="259">
        <f t="shared" si="118"/>
        <v>1807</v>
      </c>
      <c r="AD1143" s="260" t="str">
        <f t="shared" si="119"/>
        <v/>
      </c>
      <c r="AE1143" s="253" t="str">
        <f t="shared" si="120"/>
        <v>-</v>
      </c>
    </row>
    <row r="1144" spans="1:31" ht="20.100000000000001" customHeight="1" x14ac:dyDescent="0.5">
      <c r="A1144" s="30">
        <v>1142</v>
      </c>
      <c r="B1144" s="238"/>
      <c r="C1144" s="261"/>
      <c r="D1144" s="261"/>
      <c r="E1144" s="270"/>
      <c r="F1144" s="270"/>
      <c r="G1144" s="257" t="str">
        <f t="shared" si="121"/>
        <v/>
      </c>
      <c r="H1144" s="30" t="str">
        <f>IF(AND(S1144=H$1),LOOKUP(9.99999999999999E+307,$H$2:H1143)+1,"")</f>
        <v/>
      </c>
      <c r="I1144" s="30">
        <f>IF(AND(B1144=I$1),LOOKUP(9.99999999999999E+307,$I$2:I1143)+1,"")</f>
        <v>949</v>
      </c>
      <c r="J1144" s="30">
        <f>IF(AND(B1144=J$1),LOOKUP(9.99999999999999E+307,$J$2:J1143)+1,"")</f>
        <v>949</v>
      </c>
      <c r="K1144" s="30">
        <f>IF(AND(B1144=K$1),LOOKUP(9.99999999999999E+307,$K$2:K1143)+1,"")</f>
        <v>949</v>
      </c>
      <c r="L1144" s="30">
        <f>IF(AND(B1144=L$1),LOOKUP(9.99999999999999E+307,$L$2:L1143)+1,"")</f>
        <v>949</v>
      </c>
      <c r="M1144" s="30">
        <f>IF(AND(B1144=M$1),LOOKUP(9.99999999999999E+307,$M$2:M1143)+1,"")</f>
        <v>949</v>
      </c>
      <c r="N1144" s="30">
        <f>IF(AND($B1144=N$1),LOOKUP(9.99999999999999E+307,$N$2:N1143)+1,"")</f>
        <v>949</v>
      </c>
      <c r="O1144" s="30">
        <f>IF(AND($B1144=O$1),LOOKUP(9.99999999999999E+307,$O$2:O1143)+1,"")</f>
        <v>949</v>
      </c>
      <c r="P1144" s="30">
        <f>IF(AND($B1144=P$1),LOOKUP(9.99999999999999E+307,$P$2:P1143)+1,"")</f>
        <v>949</v>
      </c>
      <c r="Q1144" s="30">
        <f>IF(AND($B1144=Q$1),LOOKUP(9.99999999999999E+307,$Q$2:Q1143)+1,"")</f>
        <v>949</v>
      </c>
      <c r="R1144" s="30">
        <f>IF(AND($B1144=R$1),LOOKUP(9.99999999999999E+307,$R$2:R1143)+1,"")</f>
        <v>949</v>
      </c>
      <c r="S1144" s="314"/>
      <c r="T1144" s="274"/>
      <c r="U1144" s="274"/>
      <c r="Z1144" s="258" t="str">
        <f t="shared" si="122"/>
        <v/>
      </c>
      <c r="AA1144" s="258" t="str">
        <f t="shared" si="123"/>
        <v/>
      </c>
      <c r="AB1144" s="259">
        <f t="shared" si="117"/>
        <v>0</v>
      </c>
      <c r="AC1144" s="259">
        <f t="shared" si="118"/>
        <v>1807</v>
      </c>
      <c r="AD1144" s="260" t="str">
        <f t="shared" si="119"/>
        <v/>
      </c>
      <c r="AE1144" s="253" t="str">
        <f t="shared" si="120"/>
        <v>-</v>
      </c>
    </row>
    <row r="1145" spans="1:31" ht="20.100000000000001" customHeight="1" x14ac:dyDescent="0.5">
      <c r="A1145" s="30">
        <v>1143</v>
      </c>
      <c r="B1145" s="238"/>
      <c r="C1145" s="261"/>
      <c r="D1145" s="261"/>
      <c r="E1145" s="270"/>
      <c r="F1145" s="270"/>
      <c r="G1145" s="257" t="str">
        <f t="shared" si="121"/>
        <v/>
      </c>
      <c r="H1145" s="30" t="str">
        <f>IF(AND(S1145=H$1),LOOKUP(9.99999999999999E+307,$H$2:H1144)+1,"")</f>
        <v/>
      </c>
      <c r="I1145" s="30">
        <f>IF(AND(B1145=I$1),LOOKUP(9.99999999999999E+307,$I$2:I1144)+1,"")</f>
        <v>950</v>
      </c>
      <c r="J1145" s="30">
        <f>IF(AND(B1145=J$1),LOOKUP(9.99999999999999E+307,$J$2:J1144)+1,"")</f>
        <v>950</v>
      </c>
      <c r="K1145" s="30">
        <f>IF(AND(B1145=K$1),LOOKUP(9.99999999999999E+307,$K$2:K1144)+1,"")</f>
        <v>950</v>
      </c>
      <c r="L1145" s="30">
        <f>IF(AND(B1145=L$1),LOOKUP(9.99999999999999E+307,$L$2:L1144)+1,"")</f>
        <v>950</v>
      </c>
      <c r="M1145" s="30">
        <f>IF(AND(B1145=M$1),LOOKUP(9.99999999999999E+307,$M$2:M1144)+1,"")</f>
        <v>950</v>
      </c>
      <c r="N1145" s="30">
        <f>IF(AND($B1145=N$1),LOOKUP(9.99999999999999E+307,$N$2:N1144)+1,"")</f>
        <v>950</v>
      </c>
      <c r="O1145" s="30">
        <f>IF(AND($B1145=O$1),LOOKUP(9.99999999999999E+307,$O$2:O1144)+1,"")</f>
        <v>950</v>
      </c>
      <c r="P1145" s="30">
        <f>IF(AND($B1145=P$1),LOOKUP(9.99999999999999E+307,$P$2:P1144)+1,"")</f>
        <v>950</v>
      </c>
      <c r="Q1145" s="30">
        <f>IF(AND($B1145=Q$1),LOOKUP(9.99999999999999E+307,$Q$2:Q1144)+1,"")</f>
        <v>950</v>
      </c>
      <c r="R1145" s="30">
        <f>IF(AND($B1145=R$1),LOOKUP(9.99999999999999E+307,$R$2:R1144)+1,"")</f>
        <v>950</v>
      </c>
      <c r="S1145" s="314"/>
      <c r="T1145" s="274"/>
      <c r="U1145" s="274"/>
      <c r="Z1145" s="258" t="str">
        <f t="shared" si="122"/>
        <v/>
      </c>
      <c r="AA1145" s="258" t="str">
        <f t="shared" si="123"/>
        <v/>
      </c>
      <c r="AB1145" s="259">
        <f t="shared" si="117"/>
        <v>0</v>
      </c>
      <c r="AC1145" s="259">
        <f t="shared" si="118"/>
        <v>1807</v>
      </c>
      <c r="AD1145" s="260" t="str">
        <f t="shared" si="119"/>
        <v/>
      </c>
      <c r="AE1145" s="253" t="str">
        <f t="shared" si="120"/>
        <v>-</v>
      </c>
    </row>
    <row r="1146" spans="1:31" ht="20.100000000000001" customHeight="1" x14ac:dyDescent="0.5">
      <c r="A1146" s="30">
        <v>1144</v>
      </c>
      <c r="B1146" s="238"/>
      <c r="C1146" s="261"/>
      <c r="D1146" s="261"/>
      <c r="E1146" s="270"/>
      <c r="F1146" s="270"/>
      <c r="G1146" s="257" t="str">
        <f t="shared" si="121"/>
        <v/>
      </c>
      <c r="H1146" s="30" t="str">
        <f>IF(AND(S1146=H$1),LOOKUP(9.99999999999999E+307,$H$2:H1145)+1,"")</f>
        <v/>
      </c>
      <c r="I1146" s="30">
        <f>IF(AND(B1146=I$1),LOOKUP(9.99999999999999E+307,$I$2:I1145)+1,"")</f>
        <v>951</v>
      </c>
      <c r="J1146" s="30">
        <f>IF(AND(B1146=J$1),LOOKUP(9.99999999999999E+307,$J$2:J1145)+1,"")</f>
        <v>951</v>
      </c>
      <c r="K1146" s="30">
        <f>IF(AND(B1146=K$1),LOOKUP(9.99999999999999E+307,$K$2:K1145)+1,"")</f>
        <v>951</v>
      </c>
      <c r="L1146" s="30">
        <f>IF(AND(B1146=L$1),LOOKUP(9.99999999999999E+307,$L$2:L1145)+1,"")</f>
        <v>951</v>
      </c>
      <c r="M1146" s="30">
        <f>IF(AND(B1146=M$1),LOOKUP(9.99999999999999E+307,$M$2:M1145)+1,"")</f>
        <v>951</v>
      </c>
      <c r="N1146" s="30">
        <f>IF(AND($B1146=N$1),LOOKUP(9.99999999999999E+307,$N$2:N1145)+1,"")</f>
        <v>951</v>
      </c>
      <c r="O1146" s="30">
        <f>IF(AND($B1146=O$1),LOOKUP(9.99999999999999E+307,$O$2:O1145)+1,"")</f>
        <v>951</v>
      </c>
      <c r="P1146" s="30">
        <f>IF(AND($B1146=P$1),LOOKUP(9.99999999999999E+307,$P$2:P1145)+1,"")</f>
        <v>951</v>
      </c>
      <c r="Q1146" s="30">
        <f>IF(AND($B1146=Q$1),LOOKUP(9.99999999999999E+307,$Q$2:Q1145)+1,"")</f>
        <v>951</v>
      </c>
      <c r="R1146" s="30">
        <f>IF(AND($B1146=R$1),LOOKUP(9.99999999999999E+307,$R$2:R1145)+1,"")</f>
        <v>951</v>
      </c>
      <c r="S1146" s="314"/>
      <c r="T1146" s="274"/>
      <c r="U1146" s="274"/>
      <c r="Z1146" s="258" t="str">
        <f t="shared" si="122"/>
        <v/>
      </c>
      <c r="AA1146" s="258" t="str">
        <f t="shared" si="123"/>
        <v/>
      </c>
      <c r="AB1146" s="259">
        <f t="shared" si="117"/>
        <v>0</v>
      </c>
      <c r="AC1146" s="259">
        <f t="shared" si="118"/>
        <v>1807</v>
      </c>
      <c r="AD1146" s="260" t="str">
        <f t="shared" si="119"/>
        <v/>
      </c>
      <c r="AE1146" s="253" t="str">
        <f t="shared" si="120"/>
        <v>-</v>
      </c>
    </row>
    <row r="1147" spans="1:31" ht="20.100000000000001" customHeight="1" x14ac:dyDescent="0.5">
      <c r="A1147" s="30">
        <v>1145</v>
      </c>
      <c r="B1147" s="238"/>
      <c r="C1147" s="261"/>
      <c r="D1147" s="261"/>
      <c r="E1147" s="270"/>
      <c r="F1147" s="270"/>
      <c r="G1147" s="257" t="str">
        <f t="shared" si="121"/>
        <v/>
      </c>
      <c r="H1147" s="30" t="str">
        <f>IF(AND(S1147=H$1),LOOKUP(9.99999999999999E+307,$H$2:H1146)+1,"")</f>
        <v/>
      </c>
      <c r="I1147" s="30">
        <f>IF(AND(B1147=I$1),LOOKUP(9.99999999999999E+307,$I$2:I1146)+1,"")</f>
        <v>952</v>
      </c>
      <c r="J1147" s="30">
        <f>IF(AND(B1147=J$1),LOOKUP(9.99999999999999E+307,$J$2:J1146)+1,"")</f>
        <v>952</v>
      </c>
      <c r="K1147" s="30">
        <f>IF(AND(B1147=K$1),LOOKUP(9.99999999999999E+307,$K$2:K1146)+1,"")</f>
        <v>952</v>
      </c>
      <c r="L1147" s="30">
        <f>IF(AND(B1147=L$1),LOOKUP(9.99999999999999E+307,$L$2:L1146)+1,"")</f>
        <v>952</v>
      </c>
      <c r="M1147" s="30">
        <f>IF(AND(B1147=M$1),LOOKUP(9.99999999999999E+307,$M$2:M1146)+1,"")</f>
        <v>952</v>
      </c>
      <c r="N1147" s="30">
        <f>IF(AND($B1147=N$1),LOOKUP(9.99999999999999E+307,$N$2:N1146)+1,"")</f>
        <v>952</v>
      </c>
      <c r="O1147" s="30">
        <f>IF(AND($B1147=O$1),LOOKUP(9.99999999999999E+307,$O$2:O1146)+1,"")</f>
        <v>952</v>
      </c>
      <c r="P1147" s="30">
        <f>IF(AND($B1147=P$1),LOOKUP(9.99999999999999E+307,$P$2:P1146)+1,"")</f>
        <v>952</v>
      </c>
      <c r="Q1147" s="30">
        <f>IF(AND($B1147=Q$1),LOOKUP(9.99999999999999E+307,$Q$2:Q1146)+1,"")</f>
        <v>952</v>
      </c>
      <c r="R1147" s="30">
        <f>IF(AND($B1147=R$1),LOOKUP(9.99999999999999E+307,$R$2:R1146)+1,"")</f>
        <v>952</v>
      </c>
      <c r="S1147" s="314"/>
      <c r="T1147" s="274"/>
      <c r="U1147" s="274"/>
      <c r="Z1147" s="258" t="str">
        <f t="shared" si="122"/>
        <v/>
      </c>
      <c r="AA1147" s="258" t="str">
        <f t="shared" si="123"/>
        <v/>
      </c>
      <c r="AB1147" s="259">
        <f t="shared" si="117"/>
        <v>0</v>
      </c>
      <c r="AC1147" s="259">
        <f t="shared" si="118"/>
        <v>1807</v>
      </c>
      <c r="AD1147" s="260" t="str">
        <f t="shared" si="119"/>
        <v/>
      </c>
      <c r="AE1147" s="253" t="str">
        <f t="shared" si="120"/>
        <v>-</v>
      </c>
    </row>
    <row r="1148" spans="1:31" ht="20.100000000000001" customHeight="1" x14ac:dyDescent="0.5">
      <c r="A1148" s="30">
        <v>1146</v>
      </c>
      <c r="B1148" s="238"/>
      <c r="C1148" s="261"/>
      <c r="D1148" s="261"/>
      <c r="E1148" s="270"/>
      <c r="F1148" s="270"/>
      <c r="G1148" s="257" t="str">
        <f t="shared" si="121"/>
        <v/>
      </c>
      <c r="H1148" s="30" t="str">
        <f>IF(AND(S1148=H$1),LOOKUP(9.99999999999999E+307,$H$2:H1147)+1,"")</f>
        <v/>
      </c>
      <c r="I1148" s="30">
        <f>IF(AND(B1148=I$1),LOOKUP(9.99999999999999E+307,$I$2:I1147)+1,"")</f>
        <v>953</v>
      </c>
      <c r="J1148" s="30">
        <f>IF(AND(B1148=J$1),LOOKUP(9.99999999999999E+307,$J$2:J1147)+1,"")</f>
        <v>953</v>
      </c>
      <c r="K1148" s="30">
        <f>IF(AND(B1148=K$1),LOOKUP(9.99999999999999E+307,$K$2:K1147)+1,"")</f>
        <v>953</v>
      </c>
      <c r="L1148" s="30">
        <f>IF(AND(B1148=L$1),LOOKUP(9.99999999999999E+307,$L$2:L1147)+1,"")</f>
        <v>953</v>
      </c>
      <c r="M1148" s="30">
        <f>IF(AND(B1148=M$1),LOOKUP(9.99999999999999E+307,$M$2:M1147)+1,"")</f>
        <v>953</v>
      </c>
      <c r="N1148" s="30">
        <f>IF(AND($B1148=N$1),LOOKUP(9.99999999999999E+307,$N$2:N1147)+1,"")</f>
        <v>953</v>
      </c>
      <c r="O1148" s="30">
        <f>IF(AND($B1148=O$1),LOOKUP(9.99999999999999E+307,$O$2:O1147)+1,"")</f>
        <v>953</v>
      </c>
      <c r="P1148" s="30">
        <f>IF(AND($B1148=P$1),LOOKUP(9.99999999999999E+307,$P$2:P1147)+1,"")</f>
        <v>953</v>
      </c>
      <c r="Q1148" s="30">
        <f>IF(AND($B1148=Q$1),LOOKUP(9.99999999999999E+307,$Q$2:Q1147)+1,"")</f>
        <v>953</v>
      </c>
      <c r="R1148" s="30">
        <f>IF(AND($B1148=R$1),LOOKUP(9.99999999999999E+307,$R$2:R1147)+1,"")</f>
        <v>953</v>
      </c>
      <c r="S1148" s="314"/>
      <c r="T1148" s="274"/>
      <c r="U1148" s="274"/>
      <c r="Z1148" s="258" t="str">
        <f t="shared" si="122"/>
        <v/>
      </c>
      <c r="AA1148" s="258" t="str">
        <f t="shared" si="123"/>
        <v/>
      </c>
      <c r="AB1148" s="259">
        <f t="shared" si="117"/>
        <v>0</v>
      </c>
      <c r="AC1148" s="259">
        <f t="shared" si="118"/>
        <v>1807</v>
      </c>
      <c r="AD1148" s="260" t="str">
        <f t="shared" si="119"/>
        <v/>
      </c>
      <c r="AE1148" s="253" t="str">
        <f t="shared" si="120"/>
        <v>-</v>
      </c>
    </row>
    <row r="1149" spans="1:31" ht="20.100000000000001" customHeight="1" x14ac:dyDescent="0.5">
      <c r="A1149" s="30">
        <v>1147</v>
      </c>
      <c r="B1149" s="238"/>
      <c r="C1149" s="261"/>
      <c r="D1149" s="261"/>
      <c r="E1149" s="270"/>
      <c r="F1149" s="270"/>
      <c r="G1149" s="257" t="str">
        <f t="shared" si="121"/>
        <v/>
      </c>
      <c r="H1149" s="30" t="str">
        <f>IF(AND(S1149=H$1),LOOKUP(9.99999999999999E+307,$H$2:H1148)+1,"")</f>
        <v/>
      </c>
      <c r="I1149" s="30">
        <f>IF(AND(B1149=I$1),LOOKUP(9.99999999999999E+307,$I$2:I1148)+1,"")</f>
        <v>954</v>
      </c>
      <c r="J1149" s="30">
        <f>IF(AND(B1149=J$1),LOOKUP(9.99999999999999E+307,$J$2:J1148)+1,"")</f>
        <v>954</v>
      </c>
      <c r="K1149" s="30">
        <f>IF(AND(B1149=K$1),LOOKUP(9.99999999999999E+307,$K$2:K1148)+1,"")</f>
        <v>954</v>
      </c>
      <c r="L1149" s="30">
        <f>IF(AND(B1149=L$1),LOOKUP(9.99999999999999E+307,$L$2:L1148)+1,"")</f>
        <v>954</v>
      </c>
      <c r="M1149" s="30">
        <f>IF(AND(B1149=M$1),LOOKUP(9.99999999999999E+307,$M$2:M1148)+1,"")</f>
        <v>954</v>
      </c>
      <c r="N1149" s="30">
        <f>IF(AND($B1149=N$1),LOOKUP(9.99999999999999E+307,$N$2:N1148)+1,"")</f>
        <v>954</v>
      </c>
      <c r="O1149" s="30">
        <f>IF(AND($B1149=O$1),LOOKUP(9.99999999999999E+307,$O$2:O1148)+1,"")</f>
        <v>954</v>
      </c>
      <c r="P1149" s="30">
        <f>IF(AND($B1149=P$1),LOOKUP(9.99999999999999E+307,$P$2:P1148)+1,"")</f>
        <v>954</v>
      </c>
      <c r="Q1149" s="30">
        <f>IF(AND($B1149=Q$1),LOOKUP(9.99999999999999E+307,$Q$2:Q1148)+1,"")</f>
        <v>954</v>
      </c>
      <c r="R1149" s="30">
        <f>IF(AND($B1149=R$1),LOOKUP(9.99999999999999E+307,$R$2:R1148)+1,"")</f>
        <v>954</v>
      </c>
      <c r="S1149" s="314"/>
      <c r="T1149" s="274"/>
      <c r="U1149" s="274"/>
      <c r="Z1149" s="258" t="str">
        <f t="shared" si="122"/>
        <v/>
      </c>
      <c r="AA1149" s="258" t="str">
        <f t="shared" si="123"/>
        <v/>
      </c>
      <c r="AB1149" s="259">
        <f t="shared" si="117"/>
        <v>0</v>
      </c>
      <c r="AC1149" s="259">
        <f t="shared" si="118"/>
        <v>1807</v>
      </c>
      <c r="AD1149" s="260" t="str">
        <f t="shared" si="119"/>
        <v/>
      </c>
      <c r="AE1149" s="253" t="str">
        <f t="shared" si="120"/>
        <v>-</v>
      </c>
    </row>
    <row r="1150" spans="1:31" ht="20.100000000000001" customHeight="1" x14ac:dyDescent="0.5">
      <c r="A1150" s="30">
        <v>1148</v>
      </c>
      <c r="B1150" s="238"/>
      <c r="C1150" s="261"/>
      <c r="D1150" s="261"/>
      <c r="E1150" s="270"/>
      <c r="F1150" s="270"/>
      <c r="G1150" s="257" t="str">
        <f t="shared" si="121"/>
        <v/>
      </c>
      <c r="H1150" s="30" t="str">
        <f>IF(AND(S1150=H$1),LOOKUP(9.99999999999999E+307,$H$2:H1149)+1,"")</f>
        <v/>
      </c>
      <c r="I1150" s="30">
        <f>IF(AND(B1150=I$1),LOOKUP(9.99999999999999E+307,$I$2:I1149)+1,"")</f>
        <v>955</v>
      </c>
      <c r="J1150" s="30">
        <f>IF(AND(B1150=J$1),LOOKUP(9.99999999999999E+307,$J$2:J1149)+1,"")</f>
        <v>955</v>
      </c>
      <c r="K1150" s="30">
        <f>IF(AND(B1150=K$1),LOOKUP(9.99999999999999E+307,$K$2:K1149)+1,"")</f>
        <v>955</v>
      </c>
      <c r="L1150" s="30">
        <f>IF(AND(B1150=L$1),LOOKUP(9.99999999999999E+307,$L$2:L1149)+1,"")</f>
        <v>955</v>
      </c>
      <c r="M1150" s="30">
        <f>IF(AND(B1150=M$1),LOOKUP(9.99999999999999E+307,$M$2:M1149)+1,"")</f>
        <v>955</v>
      </c>
      <c r="N1150" s="30">
        <f>IF(AND($B1150=N$1),LOOKUP(9.99999999999999E+307,$N$2:N1149)+1,"")</f>
        <v>955</v>
      </c>
      <c r="O1150" s="30">
        <f>IF(AND($B1150=O$1),LOOKUP(9.99999999999999E+307,$O$2:O1149)+1,"")</f>
        <v>955</v>
      </c>
      <c r="P1150" s="30">
        <f>IF(AND($B1150=P$1),LOOKUP(9.99999999999999E+307,$P$2:P1149)+1,"")</f>
        <v>955</v>
      </c>
      <c r="Q1150" s="30">
        <f>IF(AND($B1150=Q$1),LOOKUP(9.99999999999999E+307,$Q$2:Q1149)+1,"")</f>
        <v>955</v>
      </c>
      <c r="R1150" s="30">
        <f>IF(AND($B1150=R$1),LOOKUP(9.99999999999999E+307,$R$2:R1149)+1,"")</f>
        <v>955</v>
      </c>
      <c r="S1150" s="314"/>
      <c r="T1150" s="274"/>
      <c r="U1150" s="274"/>
      <c r="Z1150" s="258" t="str">
        <f t="shared" si="122"/>
        <v/>
      </c>
      <c r="AA1150" s="258" t="str">
        <f t="shared" si="123"/>
        <v/>
      </c>
      <c r="AB1150" s="259">
        <f t="shared" si="117"/>
        <v>0</v>
      </c>
      <c r="AC1150" s="259">
        <f t="shared" si="118"/>
        <v>1807</v>
      </c>
      <c r="AD1150" s="260" t="str">
        <f t="shared" si="119"/>
        <v/>
      </c>
      <c r="AE1150" s="253" t="str">
        <f t="shared" si="120"/>
        <v>-</v>
      </c>
    </row>
    <row r="1151" spans="1:31" ht="20.100000000000001" customHeight="1" x14ac:dyDescent="0.5">
      <c r="A1151" s="30">
        <v>1149</v>
      </c>
      <c r="B1151" s="238"/>
      <c r="C1151" s="261"/>
      <c r="D1151" s="261"/>
      <c r="E1151" s="270"/>
      <c r="F1151" s="270"/>
      <c r="G1151" s="257" t="str">
        <f t="shared" si="121"/>
        <v/>
      </c>
      <c r="H1151" s="30" t="str">
        <f>IF(AND(S1151=H$1),LOOKUP(9.99999999999999E+307,$H$2:H1150)+1,"")</f>
        <v/>
      </c>
      <c r="I1151" s="30">
        <f>IF(AND(B1151=I$1),LOOKUP(9.99999999999999E+307,$I$2:I1150)+1,"")</f>
        <v>956</v>
      </c>
      <c r="J1151" s="30">
        <f>IF(AND(B1151=J$1),LOOKUP(9.99999999999999E+307,$J$2:J1150)+1,"")</f>
        <v>956</v>
      </c>
      <c r="K1151" s="30">
        <f>IF(AND(B1151=K$1),LOOKUP(9.99999999999999E+307,$K$2:K1150)+1,"")</f>
        <v>956</v>
      </c>
      <c r="L1151" s="30">
        <f>IF(AND(B1151=L$1),LOOKUP(9.99999999999999E+307,$L$2:L1150)+1,"")</f>
        <v>956</v>
      </c>
      <c r="M1151" s="30">
        <f>IF(AND(B1151=M$1),LOOKUP(9.99999999999999E+307,$M$2:M1150)+1,"")</f>
        <v>956</v>
      </c>
      <c r="N1151" s="30">
        <f>IF(AND($B1151=N$1),LOOKUP(9.99999999999999E+307,$N$2:N1150)+1,"")</f>
        <v>956</v>
      </c>
      <c r="O1151" s="30">
        <f>IF(AND($B1151=O$1),LOOKUP(9.99999999999999E+307,$O$2:O1150)+1,"")</f>
        <v>956</v>
      </c>
      <c r="P1151" s="30">
        <f>IF(AND($B1151=P$1),LOOKUP(9.99999999999999E+307,$P$2:P1150)+1,"")</f>
        <v>956</v>
      </c>
      <c r="Q1151" s="30">
        <f>IF(AND($B1151=Q$1),LOOKUP(9.99999999999999E+307,$Q$2:Q1150)+1,"")</f>
        <v>956</v>
      </c>
      <c r="R1151" s="30">
        <f>IF(AND($B1151=R$1),LOOKUP(9.99999999999999E+307,$R$2:R1150)+1,"")</f>
        <v>956</v>
      </c>
      <c r="S1151" s="314"/>
      <c r="T1151" s="274"/>
      <c r="U1151" s="274"/>
      <c r="Z1151" s="258" t="str">
        <f t="shared" si="122"/>
        <v/>
      </c>
      <c r="AA1151" s="258" t="str">
        <f t="shared" si="123"/>
        <v/>
      </c>
      <c r="AB1151" s="259">
        <f t="shared" si="117"/>
        <v>0</v>
      </c>
      <c r="AC1151" s="259">
        <f t="shared" si="118"/>
        <v>1807</v>
      </c>
      <c r="AD1151" s="260" t="str">
        <f t="shared" si="119"/>
        <v/>
      </c>
      <c r="AE1151" s="253" t="str">
        <f t="shared" si="120"/>
        <v>-</v>
      </c>
    </row>
    <row r="1152" spans="1:31" ht="20.100000000000001" customHeight="1" x14ac:dyDescent="0.5">
      <c r="A1152" s="30">
        <v>1150</v>
      </c>
      <c r="B1152" s="238"/>
      <c r="C1152" s="261"/>
      <c r="D1152" s="261"/>
      <c r="E1152" s="270"/>
      <c r="F1152" s="270"/>
      <c r="G1152" s="257" t="str">
        <f t="shared" si="121"/>
        <v/>
      </c>
      <c r="H1152" s="30" t="str">
        <f>IF(AND(S1152=H$1),LOOKUP(9.99999999999999E+307,$H$2:H1151)+1,"")</f>
        <v/>
      </c>
      <c r="I1152" s="30">
        <f>IF(AND(B1152=I$1),LOOKUP(9.99999999999999E+307,$I$2:I1151)+1,"")</f>
        <v>957</v>
      </c>
      <c r="J1152" s="30">
        <f>IF(AND(B1152=J$1),LOOKUP(9.99999999999999E+307,$J$2:J1151)+1,"")</f>
        <v>957</v>
      </c>
      <c r="K1152" s="30">
        <f>IF(AND(B1152=K$1),LOOKUP(9.99999999999999E+307,$K$2:K1151)+1,"")</f>
        <v>957</v>
      </c>
      <c r="L1152" s="30">
        <f>IF(AND(B1152=L$1),LOOKUP(9.99999999999999E+307,$L$2:L1151)+1,"")</f>
        <v>957</v>
      </c>
      <c r="M1152" s="30">
        <f>IF(AND(B1152=M$1),LOOKUP(9.99999999999999E+307,$M$2:M1151)+1,"")</f>
        <v>957</v>
      </c>
      <c r="N1152" s="30">
        <f>IF(AND($B1152=N$1),LOOKUP(9.99999999999999E+307,$N$2:N1151)+1,"")</f>
        <v>957</v>
      </c>
      <c r="O1152" s="30">
        <f>IF(AND($B1152=O$1),LOOKUP(9.99999999999999E+307,$O$2:O1151)+1,"")</f>
        <v>957</v>
      </c>
      <c r="P1152" s="30">
        <f>IF(AND($B1152=P$1),LOOKUP(9.99999999999999E+307,$P$2:P1151)+1,"")</f>
        <v>957</v>
      </c>
      <c r="Q1152" s="30">
        <f>IF(AND($B1152=Q$1),LOOKUP(9.99999999999999E+307,$Q$2:Q1151)+1,"")</f>
        <v>957</v>
      </c>
      <c r="R1152" s="30">
        <f>IF(AND($B1152=R$1),LOOKUP(9.99999999999999E+307,$R$2:R1151)+1,"")</f>
        <v>957</v>
      </c>
      <c r="S1152" s="314"/>
      <c r="T1152" s="274"/>
      <c r="U1152" s="274"/>
      <c r="Z1152" s="258" t="str">
        <f t="shared" si="122"/>
        <v/>
      </c>
      <c r="AA1152" s="258" t="str">
        <f t="shared" si="123"/>
        <v/>
      </c>
      <c r="AB1152" s="259">
        <f t="shared" si="117"/>
        <v>0</v>
      </c>
      <c r="AC1152" s="259">
        <f t="shared" si="118"/>
        <v>1807</v>
      </c>
      <c r="AD1152" s="260" t="str">
        <f t="shared" si="119"/>
        <v/>
      </c>
      <c r="AE1152" s="253" t="str">
        <f t="shared" si="120"/>
        <v>-</v>
      </c>
    </row>
    <row r="1153" spans="1:31" ht="20.100000000000001" customHeight="1" x14ac:dyDescent="0.5">
      <c r="A1153" s="30">
        <v>1151</v>
      </c>
      <c r="B1153" s="238"/>
      <c r="C1153" s="261"/>
      <c r="D1153" s="261"/>
      <c r="E1153" s="270"/>
      <c r="F1153" s="270"/>
      <c r="G1153" s="257" t="str">
        <f t="shared" si="121"/>
        <v/>
      </c>
      <c r="H1153" s="30" t="str">
        <f>IF(AND(S1153=H$1),LOOKUP(9.99999999999999E+307,$H$2:H1152)+1,"")</f>
        <v/>
      </c>
      <c r="I1153" s="30">
        <f>IF(AND(B1153=I$1),LOOKUP(9.99999999999999E+307,$I$2:I1152)+1,"")</f>
        <v>958</v>
      </c>
      <c r="J1153" s="30">
        <f>IF(AND(B1153=J$1),LOOKUP(9.99999999999999E+307,$J$2:J1152)+1,"")</f>
        <v>958</v>
      </c>
      <c r="K1153" s="30">
        <f>IF(AND(B1153=K$1),LOOKUP(9.99999999999999E+307,$K$2:K1152)+1,"")</f>
        <v>958</v>
      </c>
      <c r="L1153" s="30">
        <f>IF(AND(B1153=L$1),LOOKUP(9.99999999999999E+307,$L$2:L1152)+1,"")</f>
        <v>958</v>
      </c>
      <c r="M1153" s="30">
        <f>IF(AND(B1153=M$1),LOOKUP(9.99999999999999E+307,$M$2:M1152)+1,"")</f>
        <v>958</v>
      </c>
      <c r="N1153" s="30">
        <f>IF(AND($B1153=N$1),LOOKUP(9.99999999999999E+307,$N$2:N1152)+1,"")</f>
        <v>958</v>
      </c>
      <c r="O1153" s="30">
        <f>IF(AND($B1153=O$1),LOOKUP(9.99999999999999E+307,$O$2:O1152)+1,"")</f>
        <v>958</v>
      </c>
      <c r="P1153" s="30">
        <f>IF(AND($B1153=P$1),LOOKUP(9.99999999999999E+307,$P$2:P1152)+1,"")</f>
        <v>958</v>
      </c>
      <c r="Q1153" s="30">
        <f>IF(AND($B1153=Q$1),LOOKUP(9.99999999999999E+307,$Q$2:Q1152)+1,"")</f>
        <v>958</v>
      </c>
      <c r="R1153" s="30">
        <f>IF(AND($B1153=R$1),LOOKUP(9.99999999999999E+307,$R$2:R1152)+1,"")</f>
        <v>958</v>
      </c>
      <c r="S1153" s="314"/>
      <c r="T1153" s="274"/>
      <c r="U1153" s="274"/>
      <c r="Z1153" s="258" t="str">
        <f t="shared" si="122"/>
        <v/>
      </c>
      <c r="AA1153" s="258" t="str">
        <f t="shared" si="123"/>
        <v/>
      </c>
      <c r="AB1153" s="259">
        <f t="shared" si="117"/>
        <v>0</v>
      </c>
      <c r="AC1153" s="259">
        <f t="shared" si="118"/>
        <v>1807</v>
      </c>
      <c r="AD1153" s="260" t="str">
        <f t="shared" si="119"/>
        <v/>
      </c>
      <c r="AE1153" s="253" t="str">
        <f t="shared" si="120"/>
        <v>-</v>
      </c>
    </row>
    <row r="1154" spans="1:31" ht="20.100000000000001" customHeight="1" x14ac:dyDescent="0.5">
      <c r="A1154" s="30">
        <v>1152</v>
      </c>
      <c r="B1154" s="238"/>
      <c r="C1154" s="261"/>
      <c r="D1154" s="261"/>
      <c r="E1154" s="270"/>
      <c r="F1154" s="270"/>
      <c r="G1154" s="257" t="str">
        <f t="shared" si="121"/>
        <v/>
      </c>
      <c r="H1154" s="30" t="str">
        <f>IF(AND(S1154=H$1),LOOKUP(9.99999999999999E+307,$H$2:H1153)+1,"")</f>
        <v/>
      </c>
      <c r="I1154" s="30">
        <f>IF(AND(B1154=I$1),LOOKUP(9.99999999999999E+307,$I$2:I1153)+1,"")</f>
        <v>959</v>
      </c>
      <c r="J1154" s="30">
        <f>IF(AND(B1154=J$1),LOOKUP(9.99999999999999E+307,$J$2:J1153)+1,"")</f>
        <v>959</v>
      </c>
      <c r="K1154" s="30">
        <f>IF(AND(B1154=K$1),LOOKUP(9.99999999999999E+307,$K$2:K1153)+1,"")</f>
        <v>959</v>
      </c>
      <c r="L1154" s="30">
        <f>IF(AND(B1154=L$1),LOOKUP(9.99999999999999E+307,$L$2:L1153)+1,"")</f>
        <v>959</v>
      </c>
      <c r="M1154" s="30">
        <f>IF(AND(B1154=M$1),LOOKUP(9.99999999999999E+307,$M$2:M1153)+1,"")</f>
        <v>959</v>
      </c>
      <c r="N1154" s="30">
        <f>IF(AND($B1154=N$1),LOOKUP(9.99999999999999E+307,$N$2:N1153)+1,"")</f>
        <v>959</v>
      </c>
      <c r="O1154" s="30">
        <f>IF(AND($B1154=O$1),LOOKUP(9.99999999999999E+307,$O$2:O1153)+1,"")</f>
        <v>959</v>
      </c>
      <c r="P1154" s="30">
        <f>IF(AND($B1154=P$1),LOOKUP(9.99999999999999E+307,$P$2:P1153)+1,"")</f>
        <v>959</v>
      </c>
      <c r="Q1154" s="30">
        <f>IF(AND($B1154=Q$1),LOOKUP(9.99999999999999E+307,$Q$2:Q1153)+1,"")</f>
        <v>959</v>
      </c>
      <c r="R1154" s="30">
        <f>IF(AND($B1154=R$1),LOOKUP(9.99999999999999E+307,$R$2:R1153)+1,"")</f>
        <v>959</v>
      </c>
      <c r="S1154" s="314"/>
      <c r="T1154" s="274"/>
      <c r="U1154" s="274"/>
      <c r="Z1154" s="258" t="str">
        <f t="shared" si="122"/>
        <v/>
      </c>
      <c r="AA1154" s="258" t="str">
        <f t="shared" si="123"/>
        <v/>
      </c>
      <c r="AB1154" s="259">
        <f t="shared" si="117"/>
        <v>0</v>
      </c>
      <c r="AC1154" s="259">
        <f t="shared" si="118"/>
        <v>1807</v>
      </c>
      <c r="AD1154" s="260" t="str">
        <f t="shared" si="119"/>
        <v/>
      </c>
      <c r="AE1154" s="253" t="str">
        <f t="shared" si="120"/>
        <v>-</v>
      </c>
    </row>
    <row r="1155" spans="1:31" ht="20.100000000000001" customHeight="1" x14ac:dyDescent="0.5">
      <c r="A1155" s="30">
        <v>1153</v>
      </c>
      <c r="B1155" s="238"/>
      <c r="C1155" s="261"/>
      <c r="D1155" s="261"/>
      <c r="E1155" s="270"/>
      <c r="F1155" s="270"/>
      <c r="G1155" s="257" t="str">
        <f t="shared" si="121"/>
        <v/>
      </c>
      <c r="H1155" s="30" t="str">
        <f>IF(AND(S1155=H$1),LOOKUP(9.99999999999999E+307,$H$2:H1154)+1,"")</f>
        <v/>
      </c>
      <c r="I1155" s="30">
        <f>IF(AND(B1155=I$1),LOOKUP(9.99999999999999E+307,$I$2:I1154)+1,"")</f>
        <v>960</v>
      </c>
      <c r="J1155" s="30">
        <f>IF(AND(B1155=J$1),LOOKUP(9.99999999999999E+307,$J$2:J1154)+1,"")</f>
        <v>960</v>
      </c>
      <c r="K1155" s="30">
        <f>IF(AND(B1155=K$1),LOOKUP(9.99999999999999E+307,$K$2:K1154)+1,"")</f>
        <v>960</v>
      </c>
      <c r="L1155" s="30">
        <f>IF(AND(B1155=L$1),LOOKUP(9.99999999999999E+307,$L$2:L1154)+1,"")</f>
        <v>960</v>
      </c>
      <c r="M1155" s="30">
        <f>IF(AND(B1155=M$1),LOOKUP(9.99999999999999E+307,$M$2:M1154)+1,"")</f>
        <v>960</v>
      </c>
      <c r="N1155" s="30">
        <f>IF(AND($B1155=N$1),LOOKUP(9.99999999999999E+307,$N$2:N1154)+1,"")</f>
        <v>960</v>
      </c>
      <c r="O1155" s="30">
        <f>IF(AND($B1155=O$1),LOOKUP(9.99999999999999E+307,$O$2:O1154)+1,"")</f>
        <v>960</v>
      </c>
      <c r="P1155" s="30">
        <f>IF(AND($B1155=P$1),LOOKUP(9.99999999999999E+307,$P$2:P1154)+1,"")</f>
        <v>960</v>
      </c>
      <c r="Q1155" s="30">
        <f>IF(AND($B1155=Q$1),LOOKUP(9.99999999999999E+307,$Q$2:Q1154)+1,"")</f>
        <v>960</v>
      </c>
      <c r="R1155" s="30">
        <f>IF(AND($B1155=R$1),LOOKUP(9.99999999999999E+307,$R$2:R1154)+1,"")</f>
        <v>960</v>
      </c>
      <c r="S1155" s="314"/>
      <c r="T1155" s="274"/>
      <c r="U1155" s="274"/>
      <c r="Z1155" s="258" t="str">
        <f t="shared" si="122"/>
        <v/>
      </c>
      <c r="AA1155" s="258" t="str">
        <f t="shared" si="123"/>
        <v/>
      </c>
      <c r="AB1155" s="259">
        <f t="shared" ref="AB1155:AB1218" si="124">COUNTIF($C$3:$C$2002,C1155)</f>
        <v>0</v>
      </c>
      <c r="AC1155" s="259">
        <f t="shared" ref="AC1155:AC1218" si="125">SUMPRODUCT(--(E1155&amp;F1155=$E$3:$E$2002&amp;$F$3:$F$2002))</f>
        <v>1807</v>
      </c>
      <c r="AD1155" s="260" t="str">
        <f t="shared" ref="AD1155:AD1218" si="126">IF(D1155="เด็กชาย",1,IF(D1155="นาย",1,IF(D1155="เด็กหญิง",2,IF(D1155="นางสาว",2,IF(D1155="ด.ช.",1,IF(D1155="ด.ญ.",2,IF(D1155="น.ส.",2,"")))))))</f>
        <v/>
      </c>
      <c r="AE1155" s="253" t="str">
        <f t="shared" ref="AE1155:AE1218" si="127">CONCATENATE(B1155,"-",AD1155)</f>
        <v>-</v>
      </c>
    </row>
    <row r="1156" spans="1:31" ht="20.100000000000001" customHeight="1" x14ac:dyDescent="0.5">
      <c r="A1156" s="30">
        <v>1154</v>
      </c>
      <c r="B1156" s="238"/>
      <c r="C1156" s="261"/>
      <c r="D1156" s="261"/>
      <c r="E1156" s="270"/>
      <c r="F1156" s="270"/>
      <c r="G1156" s="257" t="str">
        <f t="shared" ref="G1156:G1219" si="128">B1156&amp;C1156</f>
        <v/>
      </c>
      <c r="H1156" s="30" t="str">
        <f>IF(AND(S1156=H$1),LOOKUP(9.99999999999999E+307,$H$2:H1155)+1,"")</f>
        <v/>
      </c>
      <c r="I1156" s="30">
        <f>IF(AND(B1156=I$1),LOOKUP(9.99999999999999E+307,$I$2:I1155)+1,"")</f>
        <v>961</v>
      </c>
      <c r="J1156" s="30">
        <f>IF(AND(B1156=J$1),LOOKUP(9.99999999999999E+307,$J$2:J1155)+1,"")</f>
        <v>961</v>
      </c>
      <c r="K1156" s="30">
        <f>IF(AND(B1156=K$1),LOOKUP(9.99999999999999E+307,$K$2:K1155)+1,"")</f>
        <v>961</v>
      </c>
      <c r="L1156" s="30">
        <f>IF(AND(B1156=L$1),LOOKUP(9.99999999999999E+307,$L$2:L1155)+1,"")</f>
        <v>961</v>
      </c>
      <c r="M1156" s="30">
        <f>IF(AND(B1156=M$1),LOOKUP(9.99999999999999E+307,$M$2:M1155)+1,"")</f>
        <v>961</v>
      </c>
      <c r="N1156" s="30">
        <f>IF(AND($B1156=N$1),LOOKUP(9.99999999999999E+307,$N$2:N1155)+1,"")</f>
        <v>961</v>
      </c>
      <c r="O1156" s="30">
        <f>IF(AND($B1156=O$1),LOOKUP(9.99999999999999E+307,$O$2:O1155)+1,"")</f>
        <v>961</v>
      </c>
      <c r="P1156" s="30">
        <f>IF(AND($B1156=P$1),LOOKUP(9.99999999999999E+307,$P$2:P1155)+1,"")</f>
        <v>961</v>
      </c>
      <c r="Q1156" s="30">
        <f>IF(AND($B1156=Q$1),LOOKUP(9.99999999999999E+307,$Q$2:Q1155)+1,"")</f>
        <v>961</v>
      </c>
      <c r="R1156" s="30">
        <f>IF(AND($B1156=R$1),LOOKUP(9.99999999999999E+307,$R$2:R1155)+1,"")</f>
        <v>961</v>
      </c>
      <c r="S1156" s="314"/>
      <c r="T1156" s="274"/>
      <c r="U1156" s="274"/>
      <c r="Z1156" s="258" t="str">
        <f t="shared" ref="Z1156:Z1219" si="129">IF(AC1156=2,"นักเรียนซ้ำ","")</f>
        <v/>
      </c>
      <c r="AA1156" s="258" t="str">
        <f t="shared" ref="AA1156:AA1219" si="130">IF(AB1156=2,"เลขประจำตัวซ้ำ","")</f>
        <v/>
      </c>
      <c r="AB1156" s="259">
        <f t="shared" si="124"/>
        <v>0</v>
      </c>
      <c r="AC1156" s="259">
        <f t="shared" si="125"/>
        <v>1807</v>
      </c>
      <c r="AD1156" s="260" t="str">
        <f t="shared" si="126"/>
        <v/>
      </c>
      <c r="AE1156" s="253" t="str">
        <f t="shared" si="127"/>
        <v>-</v>
      </c>
    </row>
    <row r="1157" spans="1:31" ht="20.100000000000001" customHeight="1" x14ac:dyDescent="0.5">
      <c r="A1157" s="30">
        <v>1155</v>
      </c>
      <c r="B1157" s="238"/>
      <c r="C1157" s="261"/>
      <c r="D1157" s="261"/>
      <c r="E1157" s="270"/>
      <c r="F1157" s="270"/>
      <c r="G1157" s="257" t="str">
        <f t="shared" si="128"/>
        <v/>
      </c>
      <c r="H1157" s="30" t="str">
        <f>IF(AND(S1157=H$1),LOOKUP(9.99999999999999E+307,$H$2:H1156)+1,"")</f>
        <v/>
      </c>
      <c r="I1157" s="30">
        <f>IF(AND(B1157=I$1),LOOKUP(9.99999999999999E+307,$I$2:I1156)+1,"")</f>
        <v>962</v>
      </c>
      <c r="J1157" s="30">
        <f>IF(AND(B1157=J$1),LOOKUP(9.99999999999999E+307,$J$2:J1156)+1,"")</f>
        <v>962</v>
      </c>
      <c r="K1157" s="30">
        <f>IF(AND(B1157=K$1),LOOKUP(9.99999999999999E+307,$K$2:K1156)+1,"")</f>
        <v>962</v>
      </c>
      <c r="L1157" s="30">
        <f>IF(AND(B1157=L$1),LOOKUP(9.99999999999999E+307,$L$2:L1156)+1,"")</f>
        <v>962</v>
      </c>
      <c r="M1157" s="30">
        <f>IF(AND(B1157=M$1),LOOKUP(9.99999999999999E+307,$M$2:M1156)+1,"")</f>
        <v>962</v>
      </c>
      <c r="N1157" s="30">
        <f>IF(AND($B1157=N$1),LOOKUP(9.99999999999999E+307,$N$2:N1156)+1,"")</f>
        <v>962</v>
      </c>
      <c r="O1157" s="30">
        <f>IF(AND($B1157=O$1),LOOKUP(9.99999999999999E+307,$O$2:O1156)+1,"")</f>
        <v>962</v>
      </c>
      <c r="P1157" s="30">
        <f>IF(AND($B1157=P$1),LOOKUP(9.99999999999999E+307,$P$2:P1156)+1,"")</f>
        <v>962</v>
      </c>
      <c r="Q1157" s="30">
        <f>IF(AND($B1157=Q$1),LOOKUP(9.99999999999999E+307,$Q$2:Q1156)+1,"")</f>
        <v>962</v>
      </c>
      <c r="R1157" s="30">
        <f>IF(AND($B1157=R$1),LOOKUP(9.99999999999999E+307,$R$2:R1156)+1,"")</f>
        <v>962</v>
      </c>
      <c r="S1157" s="314"/>
      <c r="T1157" s="274"/>
      <c r="U1157" s="274"/>
      <c r="Z1157" s="258" t="str">
        <f t="shared" si="129"/>
        <v/>
      </c>
      <c r="AA1157" s="258" t="str">
        <f t="shared" si="130"/>
        <v/>
      </c>
      <c r="AB1157" s="259">
        <f t="shared" si="124"/>
        <v>0</v>
      </c>
      <c r="AC1157" s="259">
        <f t="shared" si="125"/>
        <v>1807</v>
      </c>
      <c r="AD1157" s="260" t="str">
        <f t="shared" si="126"/>
        <v/>
      </c>
      <c r="AE1157" s="253" t="str">
        <f t="shared" si="127"/>
        <v>-</v>
      </c>
    </row>
    <row r="1158" spans="1:31" ht="20.100000000000001" customHeight="1" x14ac:dyDescent="0.5">
      <c r="A1158" s="30">
        <v>1156</v>
      </c>
      <c r="B1158" s="238"/>
      <c r="C1158" s="261"/>
      <c r="D1158" s="261"/>
      <c r="E1158" s="270"/>
      <c r="F1158" s="270"/>
      <c r="G1158" s="257" t="str">
        <f t="shared" si="128"/>
        <v/>
      </c>
      <c r="H1158" s="30" t="str">
        <f>IF(AND(S1158=H$1),LOOKUP(9.99999999999999E+307,$H$2:H1157)+1,"")</f>
        <v/>
      </c>
      <c r="I1158" s="30">
        <f>IF(AND(B1158=I$1),LOOKUP(9.99999999999999E+307,$I$2:I1157)+1,"")</f>
        <v>963</v>
      </c>
      <c r="J1158" s="30">
        <f>IF(AND(B1158=J$1),LOOKUP(9.99999999999999E+307,$J$2:J1157)+1,"")</f>
        <v>963</v>
      </c>
      <c r="K1158" s="30">
        <f>IF(AND(B1158=K$1),LOOKUP(9.99999999999999E+307,$K$2:K1157)+1,"")</f>
        <v>963</v>
      </c>
      <c r="L1158" s="30">
        <f>IF(AND(B1158=L$1),LOOKUP(9.99999999999999E+307,$L$2:L1157)+1,"")</f>
        <v>963</v>
      </c>
      <c r="M1158" s="30">
        <f>IF(AND(B1158=M$1),LOOKUP(9.99999999999999E+307,$M$2:M1157)+1,"")</f>
        <v>963</v>
      </c>
      <c r="N1158" s="30">
        <f>IF(AND($B1158=N$1),LOOKUP(9.99999999999999E+307,$N$2:N1157)+1,"")</f>
        <v>963</v>
      </c>
      <c r="O1158" s="30">
        <f>IF(AND($B1158=O$1),LOOKUP(9.99999999999999E+307,$O$2:O1157)+1,"")</f>
        <v>963</v>
      </c>
      <c r="P1158" s="30">
        <f>IF(AND($B1158=P$1),LOOKUP(9.99999999999999E+307,$P$2:P1157)+1,"")</f>
        <v>963</v>
      </c>
      <c r="Q1158" s="30">
        <f>IF(AND($B1158=Q$1),LOOKUP(9.99999999999999E+307,$Q$2:Q1157)+1,"")</f>
        <v>963</v>
      </c>
      <c r="R1158" s="30">
        <f>IF(AND($B1158=R$1),LOOKUP(9.99999999999999E+307,$R$2:R1157)+1,"")</f>
        <v>963</v>
      </c>
      <c r="S1158" s="314"/>
      <c r="T1158" s="274"/>
      <c r="U1158" s="274"/>
      <c r="Z1158" s="258" t="str">
        <f t="shared" si="129"/>
        <v/>
      </c>
      <c r="AA1158" s="258" t="str">
        <f t="shared" si="130"/>
        <v/>
      </c>
      <c r="AB1158" s="259">
        <f t="shared" si="124"/>
        <v>0</v>
      </c>
      <c r="AC1158" s="259">
        <f t="shared" si="125"/>
        <v>1807</v>
      </c>
      <c r="AD1158" s="260" t="str">
        <f t="shared" si="126"/>
        <v/>
      </c>
      <c r="AE1158" s="253" t="str">
        <f t="shared" si="127"/>
        <v>-</v>
      </c>
    </row>
    <row r="1159" spans="1:31" ht="20.100000000000001" customHeight="1" x14ac:dyDescent="0.5">
      <c r="A1159" s="30">
        <v>1157</v>
      </c>
      <c r="B1159" s="238"/>
      <c r="C1159" s="261"/>
      <c r="D1159" s="261"/>
      <c r="E1159" s="270"/>
      <c r="F1159" s="270"/>
      <c r="G1159" s="257" t="str">
        <f t="shared" si="128"/>
        <v/>
      </c>
      <c r="H1159" s="30" t="str">
        <f>IF(AND(S1159=H$1),LOOKUP(9.99999999999999E+307,$H$2:H1158)+1,"")</f>
        <v/>
      </c>
      <c r="I1159" s="30">
        <f>IF(AND(B1159=I$1),LOOKUP(9.99999999999999E+307,$I$2:I1158)+1,"")</f>
        <v>964</v>
      </c>
      <c r="J1159" s="30">
        <f>IF(AND(B1159=J$1),LOOKUP(9.99999999999999E+307,$J$2:J1158)+1,"")</f>
        <v>964</v>
      </c>
      <c r="K1159" s="30">
        <f>IF(AND(B1159=K$1),LOOKUP(9.99999999999999E+307,$K$2:K1158)+1,"")</f>
        <v>964</v>
      </c>
      <c r="L1159" s="30">
        <f>IF(AND(B1159=L$1),LOOKUP(9.99999999999999E+307,$L$2:L1158)+1,"")</f>
        <v>964</v>
      </c>
      <c r="M1159" s="30">
        <f>IF(AND(B1159=M$1),LOOKUP(9.99999999999999E+307,$M$2:M1158)+1,"")</f>
        <v>964</v>
      </c>
      <c r="N1159" s="30">
        <f>IF(AND($B1159=N$1),LOOKUP(9.99999999999999E+307,$N$2:N1158)+1,"")</f>
        <v>964</v>
      </c>
      <c r="O1159" s="30">
        <f>IF(AND($B1159=O$1),LOOKUP(9.99999999999999E+307,$O$2:O1158)+1,"")</f>
        <v>964</v>
      </c>
      <c r="P1159" s="30">
        <f>IF(AND($B1159=P$1),LOOKUP(9.99999999999999E+307,$P$2:P1158)+1,"")</f>
        <v>964</v>
      </c>
      <c r="Q1159" s="30">
        <f>IF(AND($B1159=Q$1),LOOKUP(9.99999999999999E+307,$Q$2:Q1158)+1,"")</f>
        <v>964</v>
      </c>
      <c r="R1159" s="30">
        <f>IF(AND($B1159=R$1),LOOKUP(9.99999999999999E+307,$R$2:R1158)+1,"")</f>
        <v>964</v>
      </c>
      <c r="S1159" s="314"/>
      <c r="T1159" s="274"/>
      <c r="U1159" s="274"/>
      <c r="Z1159" s="258" t="str">
        <f t="shared" si="129"/>
        <v/>
      </c>
      <c r="AA1159" s="258" t="str">
        <f t="shared" si="130"/>
        <v/>
      </c>
      <c r="AB1159" s="259">
        <f t="shared" si="124"/>
        <v>0</v>
      </c>
      <c r="AC1159" s="259">
        <f t="shared" si="125"/>
        <v>1807</v>
      </c>
      <c r="AD1159" s="260" t="str">
        <f t="shared" si="126"/>
        <v/>
      </c>
      <c r="AE1159" s="253" t="str">
        <f t="shared" si="127"/>
        <v>-</v>
      </c>
    </row>
    <row r="1160" spans="1:31" ht="20.100000000000001" customHeight="1" x14ac:dyDescent="0.5">
      <c r="A1160" s="30">
        <v>1158</v>
      </c>
      <c r="B1160" s="238"/>
      <c r="C1160" s="261"/>
      <c r="D1160" s="261"/>
      <c r="E1160" s="270"/>
      <c r="F1160" s="270"/>
      <c r="G1160" s="257" t="str">
        <f t="shared" si="128"/>
        <v/>
      </c>
      <c r="H1160" s="30" t="str">
        <f>IF(AND(S1160=H$1),LOOKUP(9.99999999999999E+307,$H$2:H1159)+1,"")</f>
        <v/>
      </c>
      <c r="I1160" s="30">
        <f>IF(AND(B1160=I$1),LOOKUP(9.99999999999999E+307,$I$2:I1159)+1,"")</f>
        <v>965</v>
      </c>
      <c r="J1160" s="30">
        <f>IF(AND(B1160=J$1),LOOKUP(9.99999999999999E+307,$J$2:J1159)+1,"")</f>
        <v>965</v>
      </c>
      <c r="K1160" s="30">
        <f>IF(AND(B1160=K$1),LOOKUP(9.99999999999999E+307,$K$2:K1159)+1,"")</f>
        <v>965</v>
      </c>
      <c r="L1160" s="30">
        <f>IF(AND(B1160=L$1),LOOKUP(9.99999999999999E+307,$L$2:L1159)+1,"")</f>
        <v>965</v>
      </c>
      <c r="M1160" s="30">
        <f>IF(AND(B1160=M$1),LOOKUP(9.99999999999999E+307,$M$2:M1159)+1,"")</f>
        <v>965</v>
      </c>
      <c r="N1160" s="30">
        <f>IF(AND($B1160=N$1),LOOKUP(9.99999999999999E+307,$N$2:N1159)+1,"")</f>
        <v>965</v>
      </c>
      <c r="O1160" s="30">
        <f>IF(AND($B1160=O$1),LOOKUP(9.99999999999999E+307,$O$2:O1159)+1,"")</f>
        <v>965</v>
      </c>
      <c r="P1160" s="30">
        <f>IF(AND($B1160=P$1),LOOKUP(9.99999999999999E+307,$P$2:P1159)+1,"")</f>
        <v>965</v>
      </c>
      <c r="Q1160" s="30">
        <f>IF(AND($B1160=Q$1),LOOKUP(9.99999999999999E+307,$Q$2:Q1159)+1,"")</f>
        <v>965</v>
      </c>
      <c r="R1160" s="30">
        <f>IF(AND($B1160=R$1),LOOKUP(9.99999999999999E+307,$R$2:R1159)+1,"")</f>
        <v>965</v>
      </c>
      <c r="S1160" s="314"/>
      <c r="T1160" s="274"/>
      <c r="U1160" s="274"/>
      <c r="Z1160" s="258" t="str">
        <f t="shared" si="129"/>
        <v/>
      </c>
      <c r="AA1160" s="258" t="str">
        <f t="shared" si="130"/>
        <v/>
      </c>
      <c r="AB1160" s="259">
        <f t="shared" si="124"/>
        <v>0</v>
      </c>
      <c r="AC1160" s="259">
        <f t="shared" si="125"/>
        <v>1807</v>
      </c>
      <c r="AD1160" s="260" t="str">
        <f t="shared" si="126"/>
        <v/>
      </c>
      <c r="AE1160" s="253" t="str">
        <f t="shared" si="127"/>
        <v>-</v>
      </c>
    </row>
    <row r="1161" spans="1:31" ht="20.100000000000001" customHeight="1" x14ac:dyDescent="0.5">
      <c r="A1161" s="30">
        <v>1159</v>
      </c>
      <c r="B1161" s="238"/>
      <c r="C1161" s="261"/>
      <c r="D1161" s="261"/>
      <c r="E1161" s="270"/>
      <c r="F1161" s="270"/>
      <c r="G1161" s="257" t="str">
        <f t="shared" si="128"/>
        <v/>
      </c>
      <c r="H1161" s="30" t="str">
        <f>IF(AND(S1161=H$1),LOOKUP(9.99999999999999E+307,$H$2:H1160)+1,"")</f>
        <v/>
      </c>
      <c r="I1161" s="30">
        <f>IF(AND(B1161=I$1),LOOKUP(9.99999999999999E+307,$I$2:I1160)+1,"")</f>
        <v>966</v>
      </c>
      <c r="J1161" s="30">
        <f>IF(AND(B1161=J$1),LOOKUP(9.99999999999999E+307,$J$2:J1160)+1,"")</f>
        <v>966</v>
      </c>
      <c r="K1161" s="30">
        <f>IF(AND(B1161=K$1),LOOKUP(9.99999999999999E+307,$K$2:K1160)+1,"")</f>
        <v>966</v>
      </c>
      <c r="L1161" s="30">
        <f>IF(AND(B1161=L$1),LOOKUP(9.99999999999999E+307,$L$2:L1160)+1,"")</f>
        <v>966</v>
      </c>
      <c r="M1161" s="30">
        <f>IF(AND(B1161=M$1),LOOKUP(9.99999999999999E+307,$M$2:M1160)+1,"")</f>
        <v>966</v>
      </c>
      <c r="N1161" s="30">
        <f>IF(AND($B1161=N$1),LOOKUP(9.99999999999999E+307,$N$2:N1160)+1,"")</f>
        <v>966</v>
      </c>
      <c r="O1161" s="30">
        <f>IF(AND($B1161=O$1),LOOKUP(9.99999999999999E+307,$O$2:O1160)+1,"")</f>
        <v>966</v>
      </c>
      <c r="P1161" s="30">
        <f>IF(AND($B1161=P$1),LOOKUP(9.99999999999999E+307,$P$2:P1160)+1,"")</f>
        <v>966</v>
      </c>
      <c r="Q1161" s="30">
        <f>IF(AND($B1161=Q$1),LOOKUP(9.99999999999999E+307,$Q$2:Q1160)+1,"")</f>
        <v>966</v>
      </c>
      <c r="R1161" s="30">
        <f>IF(AND($B1161=R$1),LOOKUP(9.99999999999999E+307,$R$2:R1160)+1,"")</f>
        <v>966</v>
      </c>
      <c r="S1161" s="314"/>
      <c r="T1161" s="274"/>
      <c r="U1161" s="274"/>
      <c r="Z1161" s="258" t="str">
        <f t="shared" si="129"/>
        <v/>
      </c>
      <c r="AA1161" s="258" t="str">
        <f t="shared" si="130"/>
        <v/>
      </c>
      <c r="AB1161" s="259">
        <f t="shared" si="124"/>
        <v>0</v>
      </c>
      <c r="AC1161" s="259">
        <f t="shared" si="125"/>
        <v>1807</v>
      </c>
      <c r="AD1161" s="260" t="str">
        <f t="shared" si="126"/>
        <v/>
      </c>
      <c r="AE1161" s="253" t="str">
        <f t="shared" si="127"/>
        <v>-</v>
      </c>
    </row>
    <row r="1162" spans="1:31" ht="20.100000000000001" customHeight="1" x14ac:dyDescent="0.5">
      <c r="A1162" s="30">
        <v>1160</v>
      </c>
      <c r="B1162" s="238"/>
      <c r="C1162" s="261"/>
      <c r="D1162" s="261"/>
      <c r="E1162" s="270"/>
      <c r="F1162" s="270"/>
      <c r="G1162" s="257" t="str">
        <f t="shared" si="128"/>
        <v/>
      </c>
      <c r="H1162" s="30" t="str">
        <f>IF(AND(S1162=H$1),LOOKUP(9.99999999999999E+307,$H$2:H1161)+1,"")</f>
        <v/>
      </c>
      <c r="I1162" s="30">
        <f>IF(AND(B1162=I$1),LOOKUP(9.99999999999999E+307,$I$2:I1161)+1,"")</f>
        <v>967</v>
      </c>
      <c r="J1162" s="30">
        <f>IF(AND(B1162=J$1),LOOKUP(9.99999999999999E+307,$J$2:J1161)+1,"")</f>
        <v>967</v>
      </c>
      <c r="K1162" s="30">
        <f>IF(AND(B1162=K$1),LOOKUP(9.99999999999999E+307,$K$2:K1161)+1,"")</f>
        <v>967</v>
      </c>
      <c r="L1162" s="30">
        <f>IF(AND(B1162=L$1),LOOKUP(9.99999999999999E+307,$L$2:L1161)+1,"")</f>
        <v>967</v>
      </c>
      <c r="M1162" s="30">
        <f>IF(AND(B1162=M$1),LOOKUP(9.99999999999999E+307,$M$2:M1161)+1,"")</f>
        <v>967</v>
      </c>
      <c r="N1162" s="30">
        <f>IF(AND($B1162=N$1),LOOKUP(9.99999999999999E+307,$N$2:N1161)+1,"")</f>
        <v>967</v>
      </c>
      <c r="O1162" s="30">
        <f>IF(AND($B1162=O$1),LOOKUP(9.99999999999999E+307,$O$2:O1161)+1,"")</f>
        <v>967</v>
      </c>
      <c r="P1162" s="30">
        <f>IF(AND($B1162=P$1),LOOKUP(9.99999999999999E+307,$P$2:P1161)+1,"")</f>
        <v>967</v>
      </c>
      <c r="Q1162" s="30">
        <f>IF(AND($B1162=Q$1),LOOKUP(9.99999999999999E+307,$Q$2:Q1161)+1,"")</f>
        <v>967</v>
      </c>
      <c r="R1162" s="30">
        <f>IF(AND($B1162=R$1),LOOKUP(9.99999999999999E+307,$R$2:R1161)+1,"")</f>
        <v>967</v>
      </c>
      <c r="S1162" s="314"/>
      <c r="T1162" s="274"/>
      <c r="U1162" s="274"/>
      <c r="Z1162" s="258" t="str">
        <f t="shared" si="129"/>
        <v/>
      </c>
      <c r="AA1162" s="258" t="str">
        <f t="shared" si="130"/>
        <v/>
      </c>
      <c r="AB1162" s="259">
        <f t="shared" si="124"/>
        <v>0</v>
      </c>
      <c r="AC1162" s="259">
        <f t="shared" si="125"/>
        <v>1807</v>
      </c>
      <c r="AD1162" s="260" t="str">
        <f t="shared" si="126"/>
        <v/>
      </c>
      <c r="AE1162" s="253" t="str">
        <f t="shared" si="127"/>
        <v>-</v>
      </c>
    </row>
    <row r="1163" spans="1:31" ht="20.100000000000001" customHeight="1" x14ac:dyDescent="0.5">
      <c r="A1163" s="30">
        <v>1161</v>
      </c>
      <c r="B1163" s="238"/>
      <c r="C1163" s="261"/>
      <c r="D1163" s="261"/>
      <c r="E1163" s="270"/>
      <c r="F1163" s="270"/>
      <c r="G1163" s="257" t="str">
        <f t="shared" si="128"/>
        <v/>
      </c>
      <c r="H1163" s="30" t="str">
        <f>IF(AND(S1163=H$1),LOOKUP(9.99999999999999E+307,$H$2:H1162)+1,"")</f>
        <v/>
      </c>
      <c r="I1163" s="30">
        <f>IF(AND(B1163=I$1),LOOKUP(9.99999999999999E+307,$I$2:I1162)+1,"")</f>
        <v>968</v>
      </c>
      <c r="J1163" s="30">
        <f>IF(AND(B1163=J$1),LOOKUP(9.99999999999999E+307,$J$2:J1162)+1,"")</f>
        <v>968</v>
      </c>
      <c r="K1163" s="30">
        <f>IF(AND(B1163=K$1),LOOKUP(9.99999999999999E+307,$K$2:K1162)+1,"")</f>
        <v>968</v>
      </c>
      <c r="L1163" s="30">
        <f>IF(AND(B1163=L$1),LOOKUP(9.99999999999999E+307,$L$2:L1162)+1,"")</f>
        <v>968</v>
      </c>
      <c r="M1163" s="30">
        <f>IF(AND(B1163=M$1),LOOKUP(9.99999999999999E+307,$M$2:M1162)+1,"")</f>
        <v>968</v>
      </c>
      <c r="N1163" s="30">
        <f>IF(AND($B1163=N$1),LOOKUP(9.99999999999999E+307,$N$2:N1162)+1,"")</f>
        <v>968</v>
      </c>
      <c r="O1163" s="30">
        <f>IF(AND($B1163=O$1),LOOKUP(9.99999999999999E+307,$O$2:O1162)+1,"")</f>
        <v>968</v>
      </c>
      <c r="P1163" s="30">
        <f>IF(AND($B1163=P$1),LOOKUP(9.99999999999999E+307,$P$2:P1162)+1,"")</f>
        <v>968</v>
      </c>
      <c r="Q1163" s="30">
        <f>IF(AND($B1163=Q$1),LOOKUP(9.99999999999999E+307,$Q$2:Q1162)+1,"")</f>
        <v>968</v>
      </c>
      <c r="R1163" s="30">
        <f>IF(AND($B1163=R$1),LOOKUP(9.99999999999999E+307,$R$2:R1162)+1,"")</f>
        <v>968</v>
      </c>
      <c r="S1163" s="314"/>
      <c r="T1163" s="274"/>
      <c r="U1163" s="274"/>
      <c r="Z1163" s="258" t="str">
        <f t="shared" si="129"/>
        <v/>
      </c>
      <c r="AA1163" s="258" t="str">
        <f t="shared" si="130"/>
        <v/>
      </c>
      <c r="AB1163" s="259">
        <f t="shared" si="124"/>
        <v>0</v>
      </c>
      <c r="AC1163" s="259">
        <f t="shared" si="125"/>
        <v>1807</v>
      </c>
      <c r="AD1163" s="260" t="str">
        <f t="shared" si="126"/>
        <v/>
      </c>
      <c r="AE1163" s="253" t="str">
        <f t="shared" si="127"/>
        <v>-</v>
      </c>
    </row>
    <row r="1164" spans="1:31" ht="20.100000000000001" customHeight="1" x14ac:dyDescent="0.5">
      <c r="A1164" s="30">
        <v>1162</v>
      </c>
      <c r="B1164" s="238"/>
      <c r="C1164" s="261"/>
      <c r="D1164" s="261"/>
      <c r="E1164" s="270"/>
      <c r="F1164" s="270"/>
      <c r="G1164" s="257" t="str">
        <f t="shared" si="128"/>
        <v/>
      </c>
      <c r="H1164" s="30" t="str">
        <f>IF(AND(S1164=H$1),LOOKUP(9.99999999999999E+307,$H$2:H1163)+1,"")</f>
        <v/>
      </c>
      <c r="I1164" s="30">
        <f>IF(AND(B1164=I$1),LOOKUP(9.99999999999999E+307,$I$2:I1163)+1,"")</f>
        <v>969</v>
      </c>
      <c r="J1164" s="30">
        <f>IF(AND(B1164=J$1),LOOKUP(9.99999999999999E+307,$J$2:J1163)+1,"")</f>
        <v>969</v>
      </c>
      <c r="K1164" s="30">
        <f>IF(AND(B1164=K$1),LOOKUP(9.99999999999999E+307,$K$2:K1163)+1,"")</f>
        <v>969</v>
      </c>
      <c r="L1164" s="30">
        <f>IF(AND(B1164=L$1),LOOKUP(9.99999999999999E+307,$L$2:L1163)+1,"")</f>
        <v>969</v>
      </c>
      <c r="M1164" s="30">
        <f>IF(AND(B1164=M$1),LOOKUP(9.99999999999999E+307,$M$2:M1163)+1,"")</f>
        <v>969</v>
      </c>
      <c r="N1164" s="30">
        <f>IF(AND($B1164=N$1),LOOKUP(9.99999999999999E+307,$N$2:N1163)+1,"")</f>
        <v>969</v>
      </c>
      <c r="O1164" s="30">
        <f>IF(AND($B1164=O$1),LOOKUP(9.99999999999999E+307,$O$2:O1163)+1,"")</f>
        <v>969</v>
      </c>
      <c r="P1164" s="30">
        <f>IF(AND($B1164=P$1),LOOKUP(9.99999999999999E+307,$P$2:P1163)+1,"")</f>
        <v>969</v>
      </c>
      <c r="Q1164" s="30">
        <f>IF(AND($B1164=Q$1),LOOKUP(9.99999999999999E+307,$Q$2:Q1163)+1,"")</f>
        <v>969</v>
      </c>
      <c r="R1164" s="30">
        <f>IF(AND($B1164=R$1),LOOKUP(9.99999999999999E+307,$R$2:R1163)+1,"")</f>
        <v>969</v>
      </c>
      <c r="S1164" s="314"/>
      <c r="T1164" s="274"/>
      <c r="U1164" s="274"/>
      <c r="Z1164" s="258" t="str">
        <f t="shared" si="129"/>
        <v/>
      </c>
      <c r="AA1164" s="258" t="str">
        <f t="shared" si="130"/>
        <v/>
      </c>
      <c r="AB1164" s="259">
        <f t="shared" si="124"/>
        <v>0</v>
      </c>
      <c r="AC1164" s="259">
        <f t="shared" si="125"/>
        <v>1807</v>
      </c>
      <c r="AD1164" s="260" t="str">
        <f t="shared" si="126"/>
        <v/>
      </c>
      <c r="AE1164" s="253" t="str">
        <f t="shared" si="127"/>
        <v>-</v>
      </c>
    </row>
    <row r="1165" spans="1:31" ht="20.100000000000001" customHeight="1" x14ac:dyDescent="0.5">
      <c r="A1165" s="30">
        <v>1163</v>
      </c>
      <c r="B1165" s="238"/>
      <c r="C1165" s="261"/>
      <c r="D1165" s="261"/>
      <c r="E1165" s="270"/>
      <c r="F1165" s="270"/>
      <c r="G1165" s="257" t="str">
        <f t="shared" si="128"/>
        <v/>
      </c>
      <c r="H1165" s="30" t="str">
        <f>IF(AND(S1165=H$1),LOOKUP(9.99999999999999E+307,$H$2:H1164)+1,"")</f>
        <v/>
      </c>
      <c r="I1165" s="30">
        <f>IF(AND(B1165=I$1),LOOKUP(9.99999999999999E+307,$I$2:I1164)+1,"")</f>
        <v>970</v>
      </c>
      <c r="J1165" s="30">
        <f>IF(AND(B1165=J$1),LOOKUP(9.99999999999999E+307,$J$2:J1164)+1,"")</f>
        <v>970</v>
      </c>
      <c r="K1165" s="30">
        <f>IF(AND(B1165=K$1),LOOKUP(9.99999999999999E+307,$K$2:K1164)+1,"")</f>
        <v>970</v>
      </c>
      <c r="L1165" s="30">
        <f>IF(AND(B1165=L$1),LOOKUP(9.99999999999999E+307,$L$2:L1164)+1,"")</f>
        <v>970</v>
      </c>
      <c r="M1165" s="30">
        <f>IF(AND(B1165=M$1),LOOKUP(9.99999999999999E+307,$M$2:M1164)+1,"")</f>
        <v>970</v>
      </c>
      <c r="N1165" s="30">
        <f>IF(AND($B1165=N$1),LOOKUP(9.99999999999999E+307,$N$2:N1164)+1,"")</f>
        <v>970</v>
      </c>
      <c r="O1165" s="30">
        <f>IF(AND($B1165=O$1),LOOKUP(9.99999999999999E+307,$O$2:O1164)+1,"")</f>
        <v>970</v>
      </c>
      <c r="P1165" s="30">
        <f>IF(AND($B1165=P$1),LOOKUP(9.99999999999999E+307,$P$2:P1164)+1,"")</f>
        <v>970</v>
      </c>
      <c r="Q1165" s="30">
        <f>IF(AND($B1165=Q$1),LOOKUP(9.99999999999999E+307,$Q$2:Q1164)+1,"")</f>
        <v>970</v>
      </c>
      <c r="R1165" s="30">
        <f>IF(AND($B1165=R$1),LOOKUP(9.99999999999999E+307,$R$2:R1164)+1,"")</f>
        <v>970</v>
      </c>
      <c r="S1165" s="314"/>
      <c r="T1165" s="274"/>
      <c r="U1165" s="274"/>
      <c r="Z1165" s="258" t="str">
        <f t="shared" si="129"/>
        <v/>
      </c>
      <c r="AA1165" s="258" t="str">
        <f t="shared" si="130"/>
        <v/>
      </c>
      <c r="AB1165" s="259">
        <f t="shared" si="124"/>
        <v>0</v>
      </c>
      <c r="AC1165" s="259">
        <f t="shared" si="125"/>
        <v>1807</v>
      </c>
      <c r="AD1165" s="260" t="str">
        <f t="shared" si="126"/>
        <v/>
      </c>
      <c r="AE1165" s="253" t="str">
        <f t="shared" si="127"/>
        <v>-</v>
      </c>
    </row>
    <row r="1166" spans="1:31" ht="20.100000000000001" customHeight="1" x14ac:dyDescent="0.5">
      <c r="A1166" s="30">
        <v>1164</v>
      </c>
      <c r="B1166" s="238"/>
      <c r="C1166" s="261"/>
      <c r="D1166" s="261"/>
      <c r="E1166" s="270"/>
      <c r="F1166" s="270"/>
      <c r="G1166" s="257" t="str">
        <f t="shared" si="128"/>
        <v/>
      </c>
      <c r="H1166" s="30" t="str">
        <f>IF(AND(S1166=H$1),LOOKUP(9.99999999999999E+307,$H$2:H1165)+1,"")</f>
        <v/>
      </c>
      <c r="I1166" s="30">
        <f>IF(AND(B1166=I$1),LOOKUP(9.99999999999999E+307,$I$2:I1165)+1,"")</f>
        <v>971</v>
      </c>
      <c r="J1166" s="30">
        <f>IF(AND(B1166=J$1),LOOKUP(9.99999999999999E+307,$J$2:J1165)+1,"")</f>
        <v>971</v>
      </c>
      <c r="K1166" s="30">
        <f>IF(AND(B1166=K$1),LOOKUP(9.99999999999999E+307,$K$2:K1165)+1,"")</f>
        <v>971</v>
      </c>
      <c r="L1166" s="30">
        <f>IF(AND(B1166=L$1),LOOKUP(9.99999999999999E+307,$L$2:L1165)+1,"")</f>
        <v>971</v>
      </c>
      <c r="M1166" s="30">
        <f>IF(AND(B1166=M$1),LOOKUP(9.99999999999999E+307,$M$2:M1165)+1,"")</f>
        <v>971</v>
      </c>
      <c r="N1166" s="30">
        <f>IF(AND($B1166=N$1),LOOKUP(9.99999999999999E+307,$N$2:N1165)+1,"")</f>
        <v>971</v>
      </c>
      <c r="O1166" s="30">
        <f>IF(AND($B1166=O$1),LOOKUP(9.99999999999999E+307,$O$2:O1165)+1,"")</f>
        <v>971</v>
      </c>
      <c r="P1166" s="30">
        <f>IF(AND($B1166=P$1),LOOKUP(9.99999999999999E+307,$P$2:P1165)+1,"")</f>
        <v>971</v>
      </c>
      <c r="Q1166" s="30">
        <f>IF(AND($B1166=Q$1),LOOKUP(9.99999999999999E+307,$Q$2:Q1165)+1,"")</f>
        <v>971</v>
      </c>
      <c r="R1166" s="30">
        <f>IF(AND($B1166=R$1),LOOKUP(9.99999999999999E+307,$R$2:R1165)+1,"")</f>
        <v>971</v>
      </c>
      <c r="S1166" s="314"/>
      <c r="T1166" s="274"/>
      <c r="U1166" s="274"/>
      <c r="Z1166" s="258" t="str">
        <f t="shared" si="129"/>
        <v/>
      </c>
      <c r="AA1166" s="258" t="str">
        <f t="shared" si="130"/>
        <v/>
      </c>
      <c r="AB1166" s="259">
        <f t="shared" si="124"/>
        <v>0</v>
      </c>
      <c r="AC1166" s="259">
        <f t="shared" si="125"/>
        <v>1807</v>
      </c>
      <c r="AD1166" s="260" t="str">
        <f t="shared" si="126"/>
        <v/>
      </c>
      <c r="AE1166" s="253" t="str">
        <f t="shared" si="127"/>
        <v>-</v>
      </c>
    </row>
    <row r="1167" spans="1:31" ht="20.100000000000001" customHeight="1" x14ac:dyDescent="0.5">
      <c r="A1167" s="30">
        <v>1165</v>
      </c>
      <c r="B1167" s="238"/>
      <c r="C1167" s="261"/>
      <c r="D1167" s="261"/>
      <c r="E1167" s="270"/>
      <c r="F1167" s="270"/>
      <c r="G1167" s="257" t="str">
        <f t="shared" si="128"/>
        <v/>
      </c>
      <c r="H1167" s="30" t="str">
        <f>IF(AND(S1167=H$1),LOOKUP(9.99999999999999E+307,$H$2:H1166)+1,"")</f>
        <v/>
      </c>
      <c r="I1167" s="30">
        <f>IF(AND(B1167=I$1),LOOKUP(9.99999999999999E+307,$I$2:I1166)+1,"")</f>
        <v>972</v>
      </c>
      <c r="J1167" s="30">
        <f>IF(AND(B1167=J$1),LOOKUP(9.99999999999999E+307,$J$2:J1166)+1,"")</f>
        <v>972</v>
      </c>
      <c r="K1167" s="30">
        <f>IF(AND(B1167=K$1),LOOKUP(9.99999999999999E+307,$K$2:K1166)+1,"")</f>
        <v>972</v>
      </c>
      <c r="L1167" s="30">
        <f>IF(AND(B1167=L$1),LOOKUP(9.99999999999999E+307,$L$2:L1166)+1,"")</f>
        <v>972</v>
      </c>
      <c r="M1167" s="30">
        <f>IF(AND(B1167=M$1),LOOKUP(9.99999999999999E+307,$M$2:M1166)+1,"")</f>
        <v>972</v>
      </c>
      <c r="N1167" s="30">
        <f>IF(AND($B1167=N$1),LOOKUP(9.99999999999999E+307,$N$2:N1166)+1,"")</f>
        <v>972</v>
      </c>
      <c r="O1167" s="30">
        <f>IF(AND($B1167=O$1),LOOKUP(9.99999999999999E+307,$O$2:O1166)+1,"")</f>
        <v>972</v>
      </c>
      <c r="P1167" s="30">
        <f>IF(AND($B1167=P$1),LOOKUP(9.99999999999999E+307,$P$2:P1166)+1,"")</f>
        <v>972</v>
      </c>
      <c r="Q1167" s="30">
        <f>IF(AND($B1167=Q$1),LOOKUP(9.99999999999999E+307,$Q$2:Q1166)+1,"")</f>
        <v>972</v>
      </c>
      <c r="R1167" s="30">
        <f>IF(AND($B1167=R$1),LOOKUP(9.99999999999999E+307,$R$2:R1166)+1,"")</f>
        <v>972</v>
      </c>
      <c r="S1167" s="314"/>
      <c r="T1167" s="274"/>
      <c r="U1167" s="274"/>
      <c r="Z1167" s="258" t="str">
        <f t="shared" si="129"/>
        <v/>
      </c>
      <c r="AA1167" s="258" t="str">
        <f t="shared" si="130"/>
        <v/>
      </c>
      <c r="AB1167" s="259">
        <f t="shared" si="124"/>
        <v>0</v>
      </c>
      <c r="AC1167" s="259">
        <f t="shared" si="125"/>
        <v>1807</v>
      </c>
      <c r="AD1167" s="260" t="str">
        <f t="shared" si="126"/>
        <v/>
      </c>
      <c r="AE1167" s="253" t="str">
        <f t="shared" si="127"/>
        <v>-</v>
      </c>
    </row>
    <row r="1168" spans="1:31" ht="20.100000000000001" customHeight="1" x14ac:dyDescent="0.5">
      <c r="A1168" s="30">
        <v>1166</v>
      </c>
      <c r="B1168" s="238"/>
      <c r="C1168" s="237"/>
      <c r="D1168" s="237"/>
      <c r="E1168" s="239"/>
      <c r="F1168" s="239"/>
      <c r="G1168" s="257" t="str">
        <f t="shared" si="128"/>
        <v/>
      </c>
      <c r="H1168" s="30" t="str">
        <f>IF(AND(S1168=H$1),LOOKUP(9.99999999999999E+307,$H$2:H1167)+1,"")</f>
        <v/>
      </c>
      <c r="I1168" s="30">
        <f>IF(AND(B1168=I$1),LOOKUP(9.99999999999999E+307,$I$2:I1167)+1,"")</f>
        <v>973</v>
      </c>
      <c r="J1168" s="30">
        <f>IF(AND(B1168=J$1),LOOKUP(9.99999999999999E+307,$J$2:J1167)+1,"")</f>
        <v>973</v>
      </c>
      <c r="K1168" s="30">
        <f>IF(AND(B1168=K$1),LOOKUP(9.99999999999999E+307,$K$2:K1167)+1,"")</f>
        <v>973</v>
      </c>
      <c r="L1168" s="30">
        <f>IF(AND(B1168=L$1),LOOKUP(9.99999999999999E+307,$L$2:L1167)+1,"")</f>
        <v>973</v>
      </c>
      <c r="M1168" s="30">
        <f>IF(AND(B1168=M$1),LOOKUP(9.99999999999999E+307,$M$2:M1167)+1,"")</f>
        <v>973</v>
      </c>
      <c r="N1168" s="30">
        <f>IF(AND($B1168=N$1),LOOKUP(9.99999999999999E+307,$N$2:N1167)+1,"")</f>
        <v>973</v>
      </c>
      <c r="O1168" s="30">
        <f>IF(AND($B1168=O$1),LOOKUP(9.99999999999999E+307,$O$2:O1167)+1,"")</f>
        <v>973</v>
      </c>
      <c r="P1168" s="30">
        <f>IF(AND($B1168=P$1),LOOKUP(9.99999999999999E+307,$P$2:P1167)+1,"")</f>
        <v>973</v>
      </c>
      <c r="Q1168" s="30">
        <f>IF(AND($B1168=Q$1),LOOKUP(9.99999999999999E+307,$Q$2:Q1167)+1,"")</f>
        <v>973</v>
      </c>
      <c r="R1168" s="30">
        <f>IF(AND($B1168=R$1),LOOKUP(9.99999999999999E+307,$R$2:R1167)+1,"")</f>
        <v>973</v>
      </c>
      <c r="S1168" s="314"/>
      <c r="T1168" s="274"/>
      <c r="U1168" s="274"/>
      <c r="Z1168" s="258" t="str">
        <f t="shared" si="129"/>
        <v/>
      </c>
      <c r="AA1168" s="258" t="str">
        <f t="shared" si="130"/>
        <v/>
      </c>
      <c r="AB1168" s="259">
        <f t="shared" si="124"/>
        <v>0</v>
      </c>
      <c r="AC1168" s="259">
        <f t="shared" si="125"/>
        <v>1807</v>
      </c>
      <c r="AD1168" s="260" t="str">
        <f t="shared" si="126"/>
        <v/>
      </c>
      <c r="AE1168" s="253" t="str">
        <f t="shared" si="127"/>
        <v>-</v>
      </c>
    </row>
    <row r="1169" spans="1:31" ht="20.100000000000001" customHeight="1" x14ac:dyDescent="0.5">
      <c r="A1169" s="30">
        <v>1167</v>
      </c>
      <c r="B1169" s="238"/>
      <c r="C1169" s="237"/>
      <c r="D1169" s="237"/>
      <c r="E1169" s="239"/>
      <c r="F1169" s="239"/>
      <c r="G1169" s="257" t="str">
        <f t="shared" si="128"/>
        <v/>
      </c>
      <c r="H1169" s="30" t="str">
        <f>IF(AND(S1169=H$1),LOOKUP(9.99999999999999E+307,$H$2:H1168)+1,"")</f>
        <v/>
      </c>
      <c r="I1169" s="30">
        <f>IF(AND(B1169=I$1),LOOKUP(9.99999999999999E+307,$I$2:I1168)+1,"")</f>
        <v>974</v>
      </c>
      <c r="J1169" s="30">
        <f>IF(AND(B1169=J$1),LOOKUP(9.99999999999999E+307,$J$2:J1168)+1,"")</f>
        <v>974</v>
      </c>
      <c r="K1169" s="30">
        <f>IF(AND(B1169=K$1),LOOKUP(9.99999999999999E+307,$K$2:K1168)+1,"")</f>
        <v>974</v>
      </c>
      <c r="L1169" s="30">
        <f>IF(AND(B1169=L$1),LOOKUP(9.99999999999999E+307,$L$2:L1168)+1,"")</f>
        <v>974</v>
      </c>
      <c r="M1169" s="30">
        <f>IF(AND(B1169=M$1),LOOKUP(9.99999999999999E+307,$M$2:M1168)+1,"")</f>
        <v>974</v>
      </c>
      <c r="N1169" s="30">
        <f>IF(AND($B1169=N$1),LOOKUP(9.99999999999999E+307,$N$2:N1168)+1,"")</f>
        <v>974</v>
      </c>
      <c r="O1169" s="30">
        <f>IF(AND($B1169=O$1),LOOKUP(9.99999999999999E+307,$O$2:O1168)+1,"")</f>
        <v>974</v>
      </c>
      <c r="P1169" s="30">
        <f>IF(AND($B1169=P$1),LOOKUP(9.99999999999999E+307,$P$2:P1168)+1,"")</f>
        <v>974</v>
      </c>
      <c r="Q1169" s="30">
        <f>IF(AND($B1169=Q$1),LOOKUP(9.99999999999999E+307,$Q$2:Q1168)+1,"")</f>
        <v>974</v>
      </c>
      <c r="R1169" s="30">
        <f>IF(AND($B1169=R$1),LOOKUP(9.99999999999999E+307,$R$2:R1168)+1,"")</f>
        <v>974</v>
      </c>
      <c r="S1169" s="314"/>
      <c r="T1169" s="274"/>
      <c r="U1169" s="274"/>
      <c r="Z1169" s="258" t="str">
        <f t="shared" si="129"/>
        <v/>
      </c>
      <c r="AA1169" s="258" t="str">
        <f t="shared" si="130"/>
        <v/>
      </c>
      <c r="AB1169" s="259">
        <f t="shared" si="124"/>
        <v>0</v>
      </c>
      <c r="AC1169" s="259">
        <f t="shared" si="125"/>
        <v>1807</v>
      </c>
      <c r="AD1169" s="260" t="str">
        <f t="shared" si="126"/>
        <v/>
      </c>
      <c r="AE1169" s="253" t="str">
        <f t="shared" si="127"/>
        <v>-</v>
      </c>
    </row>
    <row r="1170" spans="1:31" ht="20.100000000000001" customHeight="1" x14ac:dyDescent="0.5">
      <c r="A1170" s="30">
        <v>1168</v>
      </c>
      <c r="B1170" s="238"/>
      <c r="C1170" s="237"/>
      <c r="D1170" s="237"/>
      <c r="E1170" s="239"/>
      <c r="F1170" s="239"/>
      <c r="G1170" s="257" t="str">
        <f t="shared" si="128"/>
        <v/>
      </c>
      <c r="H1170" s="30" t="str">
        <f>IF(AND(S1170=H$1),LOOKUP(9.99999999999999E+307,$H$2:H1169)+1,"")</f>
        <v/>
      </c>
      <c r="I1170" s="30">
        <f>IF(AND(B1170=I$1),LOOKUP(9.99999999999999E+307,$I$2:I1169)+1,"")</f>
        <v>975</v>
      </c>
      <c r="J1170" s="30">
        <f>IF(AND(B1170=J$1),LOOKUP(9.99999999999999E+307,$J$2:J1169)+1,"")</f>
        <v>975</v>
      </c>
      <c r="K1170" s="30">
        <f>IF(AND(B1170=K$1),LOOKUP(9.99999999999999E+307,$K$2:K1169)+1,"")</f>
        <v>975</v>
      </c>
      <c r="L1170" s="30">
        <f>IF(AND(B1170=L$1),LOOKUP(9.99999999999999E+307,$L$2:L1169)+1,"")</f>
        <v>975</v>
      </c>
      <c r="M1170" s="30">
        <f>IF(AND(B1170=M$1),LOOKUP(9.99999999999999E+307,$M$2:M1169)+1,"")</f>
        <v>975</v>
      </c>
      <c r="N1170" s="30">
        <f>IF(AND($B1170=N$1),LOOKUP(9.99999999999999E+307,$N$2:N1169)+1,"")</f>
        <v>975</v>
      </c>
      <c r="O1170" s="30">
        <f>IF(AND($B1170=O$1),LOOKUP(9.99999999999999E+307,$O$2:O1169)+1,"")</f>
        <v>975</v>
      </c>
      <c r="P1170" s="30">
        <f>IF(AND($B1170=P$1),LOOKUP(9.99999999999999E+307,$P$2:P1169)+1,"")</f>
        <v>975</v>
      </c>
      <c r="Q1170" s="30">
        <f>IF(AND($B1170=Q$1),LOOKUP(9.99999999999999E+307,$Q$2:Q1169)+1,"")</f>
        <v>975</v>
      </c>
      <c r="R1170" s="30">
        <f>IF(AND($B1170=R$1),LOOKUP(9.99999999999999E+307,$R$2:R1169)+1,"")</f>
        <v>975</v>
      </c>
      <c r="S1170" s="314"/>
      <c r="T1170" s="274"/>
      <c r="U1170" s="274"/>
      <c r="Z1170" s="258" t="str">
        <f t="shared" si="129"/>
        <v/>
      </c>
      <c r="AA1170" s="258" t="str">
        <f t="shared" si="130"/>
        <v/>
      </c>
      <c r="AB1170" s="259">
        <f t="shared" si="124"/>
        <v>0</v>
      </c>
      <c r="AC1170" s="259">
        <f t="shared" si="125"/>
        <v>1807</v>
      </c>
      <c r="AD1170" s="260" t="str">
        <f t="shared" si="126"/>
        <v/>
      </c>
      <c r="AE1170" s="253" t="str">
        <f t="shared" si="127"/>
        <v>-</v>
      </c>
    </row>
    <row r="1171" spans="1:31" ht="20.100000000000001" customHeight="1" x14ac:dyDescent="0.5">
      <c r="A1171" s="30">
        <v>1169</v>
      </c>
      <c r="B1171" s="238"/>
      <c r="C1171" s="237"/>
      <c r="D1171" s="237"/>
      <c r="E1171" s="239"/>
      <c r="F1171" s="239"/>
      <c r="G1171" s="257" t="str">
        <f t="shared" si="128"/>
        <v/>
      </c>
      <c r="H1171" s="30" t="str">
        <f>IF(AND(S1171=H$1),LOOKUP(9.99999999999999E+307,$H$2:H1170)+1,"")</f>
        <v/>
      </c>
      <c r="I1171" s="30">
        <f>IF(AND(B1171=I$1),LOOKUP(9.99999999999999E+307,$I$2:I1170)+1,"")</f>
        <v>976</v>
      </c>
      <c r="J1171" s="30">
        <f>IF(AND(B1171=J$1),LOOKUP(9.99999999999999E+307,$J$2:J1170)+1,"")</f>
        <v>976</v>
      </c>
      <c r="K1171" s="30">
        <f>IF(AND(B1171=K$1),LOOKUP(9.99999999999999E+307,$K$2:K1170)+1,"")</f>
        <v>976</v>
      </c>
      <c r="L1171" s="30">
        <f>IF(AND(B1171=L$1),LOOKUP(9.99999999999999E+307,$L$2:L1170)+1,"")</f>
        <v>976</v>
      </c>
      <c r="M1171" s="30">
        <f>IF(AND(B1171=M$1),LOOKUP(9.99999999999999E+307,$M$2:M1170)+1,"")</f>
        <v>976</v>
      </c>
      <c r="N1171" s="30">
        <f>IF(AND($B1171=N$1),LOOKUP(9.99999999999999E+307,$N$2:N1170)+1,"")</f>
        <v>976</v>
      </c>
      <c r="O1171" s="30">
        <f>IF(AND($B1171=O$1),LOOKUP(9.99999999999999E+307,$O$2:O1170)+1,"")</f>
        <v>976</v>
      </c>
      <c r="P1171" s="30">
        <f>IF(AND($B1171=P$1),LOOKUP(9.99999999999999E+307,$P$2:P1170)+1,"")</f>
        <v>976</v>
      </c>
      <c r="Q1171" s="30">
        <f>IF(AND($B1171=Q$1),LOOKUP(9.99999999999999E+307,$Q$2:Q1170)+1,"")</f>
        <v>976</v>
      </c>
      <c r="R1171" s="30">
        <f>IF(AND($B1171=R$1),LOOKUP(9.99999999999999E+307,$R$2:R1170)+1,"")</f>
        <v>976</v>
      </c>
      <c r="S1171" s="314"/>
      <c r="T1171" s="274"/>
      <c r="U1171" s="274"/>
      <c r="Z1171" s="258" t="str">
        <f t="shared" si="129"/>
        <v/>
      </c>
      <c r="AA1171" s="258" t="str">
        <f t="shared" si="130"/>
        <v/>
      </c>
      <c r="AB1171" s="259">
        <f t="shared" si="124"/>
        <v>0</v>
      </c>
      <c r="AC1171" s="259">
        <f t="shared" si="125"/>
        <v>1807</v>
      </c>
      <c r="AD1171" s="260" t="str">
        <f t="shared" si="126"/>
        <v/>
      </c>
      <c r="AE1171" s="253" t="str">
        <f t="shared" si="127"/>
        <v>-</v>
      </c>
    </row>
    <row r="1172" spans="1:31" ht="20.100000000000001" customHeight="1" x14ac:dyDescent="0.5">
      <c r="A1172" s="30">
        <v>1170</v>
      </c>
      <c r="B1172" s="238"/>
      <c r="C1172" s="237"/>
      <c r="D1172" s="237"/>
      <c r="E1172" s="239"/>
      <c r="F1172" s="239"/>
      <c r="G1172" s="257" t="str">
        <f t="shared" si="128"/>
        <v/>
      </c>
      <c r="H1172" s="30" t="str">
        <f>IF(AND(S1172=H$1),LOOKUP(9.99999999999999E+307,$H$2:H1171)+1,"")</f>
        <v/>
      </c>
      <c r="I1172" s="30">
        <f>IF(AND(B1172=I$1),LOOKUP(9.99999999999999E+307,$I$2:I1171)+1,"")</f>
        <v>977</v>
      </c>
      <c r="J1172" s="30">
        <f>IF(AND(B1172=J$1),LOOKUP(9.99999999999999E+307,$J$2:J1171)+1,"")</f>
        <v>977</v>
      </c>
      <c r="K1172" s="30">
        <f>IF(AND(B1172=K$1),LOOKUP(9.99999999999999E+307,$K$2:K1171)+1,"")</f>
        <v>977</v>
      </c>
      <c r="L1172" s="30">
        <f>IF(AND(B1172=L$1),LOOKUP(9.99999999999999E+307,$L$2:L1171)+1,"")</f>
        <v>977</v>
      </c>
      <c r="M1172" s="30">
        <f>IF(AND(B1172=M$1),LOOKUP(9.99999999999999E+307,$M$2:M1171)+1,"")</f>
        <v>977</v>
      </c>
      <c r="N1172" s="30">
        <f>IF(AND($B1172=N$1),LOOKUP(9.99999999999999E+307,$N$2:N1171)+1,"")</f>
        <v>977</v>
      </c>
      <c r="O1172" s="30">
        <f>IF(AND($B1172=O$1),LOOKUP(9.99999999999999E+307,$O$2:O1171)+1,"")</f>
        <v>977</v>
      </c>
      <c r="P1172" s="30">
        <f>IF(AND($B1172=P$1),LOOKUP(9.99999999999999E+307,$P$2:P1171)+1,"")</f>
        <v>977</v>
      </c>
      <c r="Q1172" s="30">
        <f>IF(AND($B1172=Q$1),LOOKUP(9.99999999999999E+307,$Q$2:Q1171)+1,"")</f>
        <v>977</v>
      </c>
      <c r="R1172" s="30">
        <f>IF(AND($B1172=R$1),LOOKUP(9.99999999999999E+307,$R$2:R1171)+1,"")</f>
        <v>977</v>
      </c>
      <c r="S1172" s="314"/>
      <c r="T1172" s="274"/>
      <c r="U1172" s="274"/>
      <c r="Z1172" s="258" t="str">
        <f t="shared" si="129"/>
        <v/>
      </c>
      <c r="AA1172" s="258" t="str">
        <f t="shared" si="130"/>
        <v/>
      </c>
      <c r="AB1172" s="259">
        <f t="shared" si="124"/>
        <v>0</v>
      </c>
      <c r="AC1172" s="259">
        <f t="shared" si="125"/>
        <v>1807</v>
      </c>
      <c r="AD1172" s="260" t="str">
        <f t="shared" si="126"/>
        <v/>
      </c>
      <c r="AE1172" s="253" t="str">
        <f t="shared" si="127"/>
        <v>-</v>
      </c>
    </row>
    <row r="1173" spans="1:31" ht="20.100000000000001" customHeight="1" x14ac:dyDescent="0.5">
      <c r="A1173" s="30">
        <v>1171</v>
      </c>
      <c r="B1173" s="238"/>
      <c r="C1173" s="237"/>
      <c r="D1173" s="237"/>
      <c r="E1173" s="239"/>
      <c r="F1173" s="239"/>
      <c r="G1173" s="257" t="str">
        <f t="shared" si="128"/>
        <v/>
      </c>
      <c r="H1173" s="30" t="str">
        <f>IF(AND(S1173=H$1),LOOKUP(9.99999999999999E+307,$H$2:H1172)+1,"")</f>
        <v/>
      </c>
      <c r="I1173" s="30">
        <f>IF(AND(B1173=I$1),LOOKUP(9.99999999999999E+307,$I$2:I1172)+1,"")</f>
        <v>978</v>
      </c>
      <c r="J1173" s="30">
        <f>IF(AND(B1173=J$1),LOOKUP(9.99999999999999E+307,$J$2:J1172)+1,"")</f>
        <v>978</v>
      </c>
      <c r="K1173" s="30">
        <f>IF(AND(B1173=K$1),LOOKUP(9.99999999999999E+307,$K$2:K1172)+1,"")</f>
        <v>978</v>
      </c>
      <c r="L1173" s="30">
        <f>IF(AND(B1173=L$1),LOOKUP(9.99999999999999E+307,$L$2:L1172)+1,"")</f>
        <v>978</v>
      </c>
      <c r="M1173" s="30">
        <f>IF(AND(B1173=M$1),LOOKUP(9.99999999999999E+307,$M$2:M1172)+1,"")</f>
        <v>978</v>
      </c>
      <c r="N1173" s="30">
        <f>IF(AND($B1173=N$1),LOOKUP(9.99999999999999E+307,$N$2:N1172)+1,"")</f>
        <v>978</v>
      </c>
      <c r="O1173" s="30">
        <f>IF(AND($B1173=O$1),LOOKUP(9.99999999999999E+307,$O$2:O1172)+1,"")</f>
        <v>978</v>
      </c>
      <c r="P1173" s="30">
        <f>IF(AND($B1173=P$1),LOOKUP(9.99999999999999E+307,$P$2:P1172)+1,"")</f>
        <v>978</v>
      </c>
      <c r="Q1173" s="30">
        <f>IF(AND($B1173=Q$1),LOOKUP(9.99999999999999E+307,$Q$2:Q1172)+1,"")</f>
        <v>978</v>
      </c>
      <c r="R1173" s="30">
        <f>IF(AND($B1173=R$1),LOOKUP(9.99999999999999E+307,$R$2:R1172)+1,"")</f>
        <v>978</v>
      </c>
      <c r="S1173" s="314"/>
      <c r="T1173" s="274"/>
      <c r="U1173" s="274"/>
      <c r="Z1173" s="258" t="str">
        <f t="shared" si="129"/>
        <v/>
      </c>
      <c r="AA1173" s="258" t="str">
        <f t="shared" si="130"/>
        <v/>
      </c>
      <c r="AB1173" s="259">
        <f t="shared" si="124"/>
        <v>0</v>
      </c>
      <c r="AC1173" s="259">
        <f t="shared" si="125"/>
        <v>1807</v>
      </c>
      <c r="AD1173" s="260" t="str">
        <f t="shared" si="126"/>
        <v/>
      </c>
      <c r="AE1173" s="253" t="str">
        <f t="shared" si="127"/>
        <v>-</v>
      </c>
    </row>
    <row r="1174" spans="1:31" ht="20.100000000000001" customHeight="1" x14ac:dyDescent="0.5">
      <c r="A1174" s="30">
        <v>1172</v>
      </c>
      <c r="B1174" s="238"/>
      <c r="C1174" s="237"/>
      <c r="D1174" s="237"/>
      <c r="E1174" s="239"/>
      <c r="F1174" s="239"/>
      <c r="G1174" s="257" t="str">
        <f t="shared" si="128"/>
        <v/>
      </c>
      <c r="H1174" s="30" t="str">
        <f>IF(AND(S1174=H$1),LOOKUP(9.99999999999999E+307,$H$2:H1173)+1,"")</f>
        <v/>
      </c>
      <c r="I1174" s="30">
        <f>IF(AND(B1174=I$1),LOOKUP(9.99999999999999E+307,$I$2:I1173)+1,"")</f>
        <v>979</v>
      </c>
      <c r="J1174" s="30">
        <f>IF(AND(B1174=J$1),LOOKUP(9.99999999999999E+307,$J$2:J1173)+1,"")</f>
        <v>979</v>
      </c>
      <c r="K1174" s="30">
        <f>IF(AND(B1174=K$1),LOOKUP(9.99999999999999E+307,$K$2:K1173)+1,"")</f>
        <v>979</v>
      </c>
      <c r="L1174" s="30">
        <f>IF(AND(B1174=L$1),LOOKUP(9.99999999999999E+307,$L$2:L1173)+1,"")</f>
        <v>979</v>
      </c>
      <c r="M1174" s="30">
        <f>IF(AND(B1174=M$1),LOOKUP(9.99999999999999E+307,$M$2:M1173)+1,"")</f>
        <v>979</v>
      </c>
      <c r="N1174" s="30">
        <f>IF(AND($B1174=N$1),LOOKUP(9.99999999999999E+307,$N$2:N1173)+1,"")</f>
        <v>979</v>
      </c>
      <c r="O1174" s="30">
        <f>IF(AND($B1174=O$1),LOOKUP(9.99999999999999E+307,$O$2:O1173)+1,"")</f>
        <v>979</v>
      </c>
      <c r="P1174" s="30">
        <f>IF(AND($B1174=P$1),LOOKUP(9.99999999999999E+307,$P$2:P1173)+1,"")</f>
        <v>979</v>
      </c>
      <c r="Q1174" s="30">
        <f>IF(AND($B1174=Q$1),LOOKUP(9.99999999999999E+307,$Q$2:Q1173)+1,"")</f>
        <v>979</v>
      </c>
      <c r="R1174" s="30">
        <f>IF(AND($B1174=R$1),LOOKUP(9.99999999999999E+307,$R$2:R1173)+1,"")</f>
        <v>979</v>
      </c>
      <c r="S1174" s="314"/>
      <c r="T1174" s="274"/>
      <c r="U1174" s="274"/>
      <c r="Z1174" s="258" t="str">
        <f t="shared" si="129"/>
        <v/>
      </c>
      <c r="AA1174" s="258" t="str">
        <f t="shared" si="130"/>
        <v/>
      </c>
      <c r="AB1174" s="259">
        <f t="shared" si="124"/>
        <v>0</v>
      </c>
      <c r="AC1174" s="259">
        <f t="shared" si="125"/>
        <v>1807</v>
      </c>
      <c r="AD1174" s="260" t="str">
        <f t="shared" si="126"/>
        <v/>
      </c>
      <c r="AE1174" s="253" t="str">
        <f t="shared" si="127"/>
        <v>-</v>
      </c>
    </row>
    <row r="1175" spans="1:31" ht="20.100000000000001" customHeight="1" x14ac:dyDescent="0.5">
      <c r="A1175" s="30">
        <v>1173</v>
      </c>
      <c r="B1175" s="238"/>
      <c r="C1175" s="237"/>
      <c r="D1175" s="237"/>
      <c r="E1175" s="239"/>
      <c r="F1175" s="239"/>
      <c r="G1175" s="257" t="str">
        <f t="shared" si="128"/>
        <v/>
      </c>
      <c r="H1175" s="30" t="str">
        <f>IF(AND(S1175=H$1),LOOKUP(9.99999999999999E+307,$H$2:H1174)+1,"")</f>
        <v/>
      </c>
      <c r="I1175" s="30">
        <f>IF(AND(B1175=I$1),LOOKUP(9.99999999999999E+307,$I$2:I1174)+1,"")</f>
        <v>980</v>
      </c>
      <c r="J1175" s="30">
        <f>IF(AND(B1175=J$1),LOOKUP(9.99999999999999E+307,$J$2:J1174)+1,"")</f>
        <v>980</v>
      </c>
      <c r="K1175" s="30">
        <f>IF(AND(B1175=K$1),LOOKUP(9.99999999999999E+307,$K$2:K1174)+1,"")</f>
        <v>980</v>
      </c>
      <c r="L1175" s="30">
        <f>IF(AND(B1175=L$1),LOOKUP(9.99999999999999E+307,$L$2:L1174)+1,"")</f>
        <v>980</v>
      </c>
      <c r="M1175" s="30">
        <f>IF(AND(B1175=M$1),LOOKUP(9.99999999999999E+307,$M$2:M1174)+1,"")</f>
        <v>980</v>
      </c>
      <c r="N1175" s="30">
        <f>IF(AND($B1175=N$1),LOOKUP(9.99999999999999E+307,$N$2:N1174)+1,"")</f>
        <v>980</v>
      </c>
      <c r="O1175" s="30">
        <f>IF(AND($B1175=O$1),LOOKUP(9.99999999999999E+307,$O$2:O1174)+1,"")</f>
        <v>980</v>
      </c>
      <c r="P1175" s="30">
        <f>IF(AND($B1175=P$1),LOOKUP(9.99999999999999E+307,$P$2:P1174)+1,"")</f>
        <v>980</v>
      </c>
      <c r="Q1175" s="30">
        <f>IF(AND($B1175=Q$1),LOOKUP(9.99999999999999E+307,$Q$2:Q1174)+1,"")</f>
        <v>980</v>
      </c>
      <c r="R1175" s="30">
        <f>IF(AND($B1175=R$1),LOOKUP(9.99999999999999E+307,$R$2:R1174)+1,"")</f>
        <v>980</v>
      </c>
      <c r="S1175" s="314"/>
      <c r="T1175" s="274"/>
      <c r="U1175" s="274"/>
      <c r="Z1175" s="258" t="str">
        <f t="shared" si="129"/>
        <v/>
      </c>
      <c r="AA1175" s="258" t="str">
        <f t="shared" si="130"/>
        <v/>
      </c>
      <c r="AB1175" s="259">
        <f t="shared" si="124"/>
        <v>0</v>
      </c>
      <c r="AC1175" s="259">
        <f t="shared" si="125"/>
        <v>1807</v>
      </c>
      <c r="AD1175" s="260" t="str">
        <f t="shared" si="126"/>
        <v/>
      </c>
      <c r="AE1175" s="253" t="str">
        <f t="shared" si="127"/>
        <v>-</v>
      </c>
    </row>
    <row r="1176" spans="1:31" ht="20.100000000000001" customHeight="1" x14ac:dyDescent="0.5">
      <c r="A1176" s="30">
        <v>1174</v>
      </c>
      <c r="B1176" s="238"/>
      <c r="C1176" s="237"/>
      <c r="D1176" s="237"/>
      <c r="E1176" s="239"/>
      <c r="F1176" s="239"/>
      <c r="G1176" s="257" t="str">
        <f t="shared" si="128"/>
        <v/>
      </c>
      <c r="H1176" s="30" t="str">
        <f>IF(AND(S1176=H$1),LOOKUP(9.99999999999999E+307,$H$2:H1175)+1,"")</f>
        <v/>
      </c>
      <c r="I1176" s="30">
        <f>IF(AND(B1176=I$1),LOOKUP(9.99999999999999E+307,$I$2:I1175)+1,"")</f>
        <v>981</v>
      </c>
      <c r="J1176" s="30">
        <f>IF(AND(B1176=J$1),LOOKUP(9.99999999999999E+307,$J$2:J1175)+1,"")</f>
        <v>981</v>
      </c>
      <c r="K1176" s="30">
        <f>IF(AND(B1176=K$1),LOOKUP(9.99999999999999E+307,$K$2:K1175)+1,"")</f>
        <v>981</v>
      </c>
      <c r="L1176" s="30">
        <f>IF(AND(B1176=L$1),LOOKUP(9.99999999999999E+307,$L$2:L1175)+1,"")</f>
        <v>981</v>
      </c>
      <c r="M1176" s="30">
        <f>IF(AND(B1176=M$1),LOOKUP(9.99999999999999E+307,$M$2:M1175)+1,"")</f>
        <v>981</v>
      </c>
      <c r="N1176" s="30">
        <f>IF(AND($B1176=N$1),LOOKUP(9.99999999999999E+307,$N$2:N1175)+1,"")</f>
        <v>981</v>
      </c>
      <c r="O1176" s="30">
        <f>IF(AND($B1176=O$1),LOOKUP(9.99999999999999E+307,$O$2:O1175)+1,"")</f>
        <v>981</v>
      </c>
      <c r="P1176" s="30">
        <f>IF(AND($B1176=P$1),LOOKUP(9.99999999999999E+307,$P$2:P1175)+1,"")</f>
        <v>981</v>
      </c>
      <c r="Q1176" s="30">
        <f>IF(AND($B1176=Q$1),LOOKUP(9.99999999999999E+307,$Q$2:Q1175)+1,"")</f>
        <v>981</v>
      </c>
      <c r="R1176" s="30">
        <f>IF(AND($B1176=R$1),LOOKUP(9.99999999999999E+307,$R$2:R1175)+1,"")</f>
        <v>981</v>
      </c>
      <c r="S1176" s="314"/>
      <c r="T1176" s="274"/>
      <c r="U1176" s="274"/>
      <c r="Z1176" s="258" t="str">
        <f t="shared" si="129"/>
        <v/>
      </c>
      <c r="AA1176" s="258" t="str">
        <f t="shared" si="130"/>
        <v/>
      </c>
      <c r="AB1176" s="259">
        <f t="shared" si="124"/>
        <v>0</v>
      </c>
      <c r="AC1176" s="259">
        <f t="shared" si="125"/>
        <v>1807</v>
      </c>
      <c r="AD1176" s="260" t="str">
        <f t="shared" si="126"/>
        <v/>
      </c>
      <c r="AE1176" s="253" t="str">
        <f t="shared" si="127"/>
        <v>-</v>
      </c>
    </row>
    <row r="1177" spans="1:31" ht="20.100000000000001" customHeight="1" x14ac:dyDescent="0.5">
      <c r="A1177" s="30">
        <v>1175</v>
      </c>
      <c r="B1177" s="238"/>
      <c r="C1177" s="237"/>
      <c r="D1177" s="237"/>
      <c r="E1177" s="239"/>
      <c r="F1177" s="239"/>
      <c r="G1177" s="257" t="str">
        <f t="shared" si="128"/>
        <v/>
      </c>
      <c r="H1177" s="30" t="str">
        <f>IF(AND(S1177=H$1),LOOKUP(9.99999999999999E+307,$H$2:H1176)+1,"")</f>
        <v/>
      </c>
      <c r="I1177" s="30">
        <f>IF(AND(B1177=I$1),LOOKUP(9.99999999999999E+307,$I$2:I1176)+1,"")</f>
        <v>982</v>
      </c>
      <c r="J1177" s="30">
        <f>IF(AND(B1177=J$1),LOOKUP(9.99999999999999E+307,$J$2:J1176)+1,"")</f>
        <v>982</v>
      </c>
      <c r="K1177" s="30">
        <f>IF(AND(B1177=K$1),LOOKUP(9.99999999999999E+307,$K$2:K1176)+1,"")</f>
        <v>982</v>
      </c>
      <c r="L1177" s="30">
        <f>IF(AND(B1177=L$1),LOOKUP(9.99999999999999E+307,$L$2:L1176)+1,"")</f>
        <v>982</v>
      </c>
      <c r="M1177" s="30">
        <f>IF(AND(B1177=M$1),LOOKUP(9.99999999999999E+307,$M$2:M1176)+1,"")</f>
        <v>982</v>
      </c>
      <c r="N1177" s="30">
        <f>IF(AND($B1177=N$1),LOOKUP(9.99999999999999E+307,$N$2:N1176)+1,"")</f>
        <v>982</v>
      </c>
      <c r="O1177" s="30">
        <f>IF(AND($B1177=O$1),LOOKUP(9.99999999999999E+307,$O$2:O1176)+1,"")</f>
        <v>982</v>
      </c>
      <c r="P1177" s="30">
        <f>IF(AND($B1177=P$1),LOOKUP(9.99999999999999E+307,$P$2:P1176)+1,"")</f>
        <v>982</v>
      </c>
      <c r="Q1177" s="30">
        <f>IF(AND($B1177=Q$1),LOOKUP(9.99999999999999E+307,$Q$2:Q1176)+1,"")</f>
        <v>982</v>
      </c>
      <c r="R1177" s="30">
        <f>IF(AND($B1177=R$1),LOOKUP(9.99999999999999E+307,$R$2:R1176)+1,"")</f>
        <v>982</v>
      </c>
      <c r="S1177" s="314"/>
      <c r="T1177" s="274"/>
      <c r="U1177" s="274"/>
      <c r="Z1177" s="258" t="str">
        <f t="shared" si="129"/>
        <v/>
      </c>
      <c r="AA1177" s="258" t="str">
        <f t="shared" si="130"/>
        <v/>
      </c>
      <c r="AB1177" s="259">
        <f t="shared" si="124"/>
        <v>0</v>
      </c>
      <c r="AC1177" s="259">
        <f t="shared" si="125"/>
        <v>1807</v>
      </c>
      <c r="AD1177" s="260" t="str">
        <f t="shared" si="126"/>
        <v/>
      </c>
      <c r="AE1177" s="253" t="str">
        <f t="shared" si="127"/>
        <v>-</v>
      </c>
    </row>
    <row r="1178" spans="1:31" ht="20.100000000000001" customHeight="1" x14ac:dyDescent="0.5">
      <c r="A1178" s="30">
        <v>1176</v>
      </c>
      <c r="B1178" s="238"/>
      <c r="C1178" s="237"/>
      <c r="D1178" s="237"/>
      <c r="E1178" s="239"/>
      <c r="F1178" s="239"/>
      <c r="G1178" s="257" t="str">
        <f t="shared" si="128"/>
        <v/>
      </c>
      <c r="H1178" s="30" t="str">
        <f>IF(AND(S1178=H$1),LOOKUP(9.99999999999999E+307,$H$2:H1177)+1,"")</f>
        <v/>
      </c>
      <c r="I1178" s="30">
        <f>IF(AND(B1178=I$1),LOOKUP(9.99999999999999E+307,$I$2:I1177)+1,"")</f>
        <v>983</v>
      </c>
      <c r="J1178" s="30">
        <f>IF(AND(B1178=J$1),LOOKUP(9.99999999999999E+307,$J$2:J1177)+1,"")</f>
        <v>983</v>
      </c>
      <c r="K1178" s="30">
        <f>IF(AND(B1178=K$1),LOOKUP(9.99999999999999E+307,$K$2:K1177)+1,"")</f>
        <v>983</v>
      </c>
      <c r="L1178" s="30">
        <f>IF(AND(B1178=L$1),LOOKUP(9.99999999999999E+307,$L$2:L1177)+1,"")</f>
        <v>983</v>
      </c>
      <c r="M1178" s="30">
        <f>IF(AND(B1178=M$1),LOOKUP(9.99999999999999E+307,$M$2:M1177)+1,"")</f>
        <v>983</v>
      </c>
      <c r="N1178" s="30">
        <f>IF(AND($B1178=N$1),LOOKUP(9.99999999999999E+307,$N$2:N1177)+1,"")</f>
        <v>983</v>
      </c>
      <c r="O1178" s="30">
        <f>IF(AND($B1178=O$1),LOOKUP(9.99999999999999E+307,$O$2:O1177)+1,"")</f>
        <v>983</v>
      </c>
      <c r="P1178" s="30">
        <f>IF(AND($B1178=P$1),LOOKUP(9.99999999999999E+307,$P$2:P1177)+1,"")</f>
        <v>983</v>
      </c>
      <c r="Q1178" s="30">
        <f>IF(AND($B1178=Q$1),LOOKUP(9.99999999999999E+307,$Q$2:Q1177)+1,"")</f>
        <v>983</v>
      </c>
      <c r="R1178" s="30">
        <f>IF(AND($B1178=R$1),LOOKUP(9.99999999999999E+307,$R$2:R1177)+1,"")</f>
        <v>983</v>
      </c>
      <c r="S1178" s="314"/>
      <c r="T1178" s="274"/>
      <c r="U1178" s="274"/>
      <c r="Z1178" s="258" t="str">
        <f t="shared" si="129"/>
        <v/>
      </c>
      <c r="AA1178" s="258" t="str">
        <f t="shared" si="130"/>
        <v/>
      </c>
      <c r="AB1178" s="259">
        <f t="shared" si="124"/>
        <v>0</v>
      </c>
      <c r="AC1178" s="259">
        <f t="shared" si="125"/>
        <v>1807</v>
      </c>
      <c r="AD1178" s="260" t="str">
        <f t="shared" si="126"/>
        <v/>
      </c>
      <c r="AE1178" s="253" t="str">
        <f t="shared" si="127"/>
        <v>-</v>
      </c>
    </row>
    <row r="1179" spans="1:31" ht="20.100000000000001" customHeight="1" x14ac:dyDescent="0.5">
      <c r="A1179" s="30">
        <v>1177</v>
      </c>
      <c r="B1179" s="238"/>
      <c r="C1179" s="237"/>
      <c r="D1179" s="237"/>
      <c r="E1179" s="239"/>
      <c r="F1179" s="239"/>
      <c r="G1179" s="257" t="str">
        <f t="shared" si="128"/>
        <v/>
      </c>
      <c r="H1179" s="30" t="str">
        <f>IF(AND(S1179=H$1),LOOKUP(9.99999999999999E+307,$H$2:H1178)+1,"")</f>
        <v/>
      </c>
      <c r="I1179" s="30">
        <f>IF(AND(B1179=I$1),LOOKUP(9.99999999999999E+307,$I$2:I1178)+1,"")</f>
        <v>984</v>
      </c>
      <c r="J1179" s="30">
        <f>IF(AND(B1179=J$1),LOOKUP(9.99999999999999E+307,$J$2:J1178)+1,"")</f>
        <v>984</v>
      </c>
      <c r="K1179" s="30">
        <f>IF(AND(B1179=K$1),LOOKUP(9.99999999999999E+307,$K$2:K1178)+1,"")</f>
        <v>984</v>
      </c>
      <c r="L1179" s="30">
        <f>IF(AND(B1179=L$1),LOOKUP(9.99999999999999E+307,$L$2:L1178)+1,"")</f>
        <v>984</v>
      </c>
      <c r="M1179" s="30">
        <f>IF(AND(B1179=M$1),LOOKUP(9.99999999999999E+307,$M$2:M1178)+1,"")</f>
        <v>984</v>
      </c>
      <c r="N1179" s="30">
        <f>IF(AND($B1179=N$1),LOOKUP(9.99999999999999E+307,$N$2:N1178)+1,"")</f>
        <v>984</v>
      </c>
      <c r="O1179" s="30">
        <f>IF(AND($B1179=O$1),LOOKUP(9.99999999999999E+307,$O$2:O1178)+1,"")</f>
        <v>984</v>
      </c>
      <c r="P1179" s="30">
        <f>IF(AND($B1179=P$1),LOOKUP(9.99999999999999E+307,$P$2:P1178)+1,"")</f>
        <v>984</v>
      </c>
      <c r="Q1179" s="30">
        <f>IF(AND($B1179=Q$1),LOOKUP(9.99999999999999E+307,$Q$2:Q1178)+1,"")</f>
        <v>984</v>
      </c>
      <c r="R1179" s="30">
        <f>IF(AND($B1179=R$1),LOOKUP(9.99999999999999E+307,$R$2:R1178)+1,"")</f>
        <v>984</v>
      </c>
      <c r="S1179" s="314"/>
      <c r="T1179" s="274"/>
      <c r="U1179" s="274"/>
      <c r="Z1179" s="258" t="str">
        <f t="shared" si="129"/>
        <v/>
      </c>
      <c r="AA1179" s="258" t="str">
        <f t="shared" si="130"/>
        <v/>
      </c>
      <c r="AB1179" s="259">
        <f t="shared" si="124"/>
        <v>0</v>
      </c>
      <c r="AC1179" s="259">
        <f t="shared" si="125"/>
        <v>1807</v>
      </c>
      <c r="AD1179" s="260" t="str">
        <f t="shared" si="126"/>
        <v/>
      </c>
      <c r="AE1179" s="253" t="str">
        <f t="shared" si="127"/>
        <v>-</v>
      </c>
    </row>
    <row r="1180" spans="1:31" ht="20.100000000000001" customHeight="1" x14ac:dyDescent="0.5">
      <c r="A1180" s="30">
        <v>1178</v>
      </c>
      <c r="B1180" s="238"/>
      <c r="C1180" s="237"/>
      <c r="D1180" s="237"/>
      <c r="E1180" s="239"/>
      <c r="F1180" s="239"/>
      <c r="G1180" s="257" t="str">
        <f t="shared" si="128"/>
        <v/>
      </c>
      <c r="H1180" s="30" t="str">
        <f>IF(AND(S1180=H$1),LOOKUP(9.99999999999999E+307,$H$2:H1179)+1,"")</f>
        <v/>
      </c>
      <c r="I1180" s="30">
        <f>IF(AND(B1180=I$1),LOOKUP(9.99999999999999E+307,$I$2:I1179)+1,"")</f>
        <v>985</v>
      </c>
      <c r="J1180" s="30">
        <f>IF(AND(B1180=J$1),LOOKUP(9.99999999999999E+307,$J$2:J1179)+1,"")</f>
        <v>985</v>
      </c>
      <c r="K1180" s="30">
        <f>IF(AND(B1180=K$1),LOOKUP(9.99999999999999E+307,$K$2:K1179)+1,"")</f>
        <v>985</v>
      </c>
      <c r="L1180" s="30">
        <f>IF(AND(B1180=L$1),LOOKUP(9.99999999999999E+307,$L$2:L1179)+1,"")</f>
        <v>985</v>
      </c>
      <c r="M1180" s="30">
        <f>IF(AND(B1180=M$1),LOOKUP(9.99999999999999E+307,$M$2:M1179)+1,"")</f>
        <v>985</v>
      </c>
      <c r="N1180" s="30">
        <f>IF(AND($B1180=N$1),LOOKUP(9.99999999999999E+307,$N$2:N1179)+1,"")</f>
        <v>985</v>
      </c>
      <c r="O1180" s="30">
        <f>IF(AND($B1180=O$1),LOOKUP(9.99999999999999E+307,$O$2:O1179)+1,"")</f>
        <v>985</v>
      </c>
      <c r="P1180" s="30">
        <f>IF(AND($B1180=P$1),LOOKUP(9.99999999999999E+307,$P$2:P1179)+1,"")</f>
        <v>985</v>
      </c>
      <c r="Q1180" s="30">
        <f>IF(AND($B1180=Q$1),LOOKUP(9.99999999999999E+307,$Q$2:Q1179)+1,"")</f>
        <v>985</v>
      </c>
      <c r="R1180" s="30">
        <f>IF(AND($B1180=R$1),LOOKUP(9.99999999999999E+307,$R$2:R1179)+1,"")</f>
        <v>985</v>
      </c>
      <c r="S1180" s="314"/>
      <c r="T1180" s="274"/>
      <c r="U1180" s="274"/>
      <c r="Z1180" s="258" t="str">
        <f t="shared" si="129"/>
        <v/>
      </c>
      <c r="AA1180" s="258" t="str">
        <f t="shared" si="130"/>
        <v/>
      </c>
      <c r="AB1180" s="259">
        <f t="shared" si="124"/>
        <v>0</v>
      </c>
      <c r="AC1180" s="259">
        <f t="shared" si="125"/>
        <v>1807</v>
      </c>
      <c r="AD1180" s="260" t="str">
        <f t="shared" si="126"/>
        <v/>
      </c>
      <c r="AE1180" s="253" t="str">
        <f t="shared" si="127"/>
        <v>-</v>
      </c>
    </row>
    <row r="1181" spans="1:31" ht="20.100000000000001" customHeight="1" x14ac:dyDescent="0.5">
      <c r="A1181" s="30">
        <v>1179</v>
      </c>
      <c r="B1181" s="238"/>
      <c r="C1181" s="237"/>
      <c r="D1181" s="237"/>
      <c r="E1181" s="239"/>
      <c r="F1181" s="239"/>
      <c r="G1181" s="257" t="str">
        <f t="shared" si="128"/>
        <v/>
      </c>
      <c r="H1181" s="30" t="str">
        <f>IF(AND(S1181=H$1),LOOKUP(9.99999999999999E+307,$H$2:H1180)+1,"")</f>
        <v/>
      </c>
      <c r="I1181" s="30">
        <f>IF(AND(B1181=I$1),LOOKUP(9.99999999999999E+307,$I$2:I1180)+1,"")</f>
        <v>986</v>
      </c>
      <c r="J1181" s="30">
        <f>IF(AND(B1181=J$1),LOOKUP(9.99999999999999E+307,$J$2:J1180)+1,"")</f>
        <v>986</v>
      </c>
      <c r="K1181" s="30">
        <f>IF(AND(B1181=K$1),LOOKUP(9.99999999999999E+307,$K$2:K1180)+1,"")</f>
        <v>986</v>
      </c>
      <c r="L1181" s="30">
        <f>IF(AND(B1181=L$1),LOOKUP(9.99999999999999E+307,$L$2:L1180)+1,"")</f>
        <v>986</v>
      </c>
      <c r="M1181" s="30">
        <f>IF(AND(B1181=M$1),LOOKUP(9.99999999999999E+307,$M$2:M1180)+1,"")</f>
        <v>986</v>
      </c>
      <c r="N1181" s="30">
        <f>IF(AND($B1181=N$1),LOOKUP(9.99999999999999E+307,$N$2:N1180)+1,"")</f>
        <v>986</v>
      </c>
      <c r="O1181" s="30">
        <f>IF(AND($B1181=O$1),LOOKUP(9.99999999999999E+307,$O$2:O1180)+1,"")</f>
        <v>986</v>
      </c>
      <c r="P1181" s="30">
        <f>IF(AND($B1181=P$1),LOOKUP(9.99999999999999E+307,$P$2:P1180)+1,"")</f>
        <v>986</v>
      </c>
      <c r="Q1181" s="30">
        <f>IF(AND($B1181=Q$1),LOOKUP(9.99999999999999E+307,$Q$2:Q1180)+1,"")</f>
        <v>986</v>
      </c>
      <c r="R1181" s="30">
        <f>IF(AND($B1181=R$1),LOOKUP(9.99999999999999E+307,$R$2:R1180)+1,"")</f>
        <v>986</v>
      </c>
      <c r="S1181" s="314"/>
      <c r="T1181" s="274"/>
      <c r="U1181" s="274"/>
      <c r="Z1181" s="258" t="str">
        <f t="shared" si="129"/>
        <v/>
      </c>
      <c r="AA1181" s="258" t="str">
        <f t="shared" si="130"/>
        <v/>
      </c>
      <c r="AB1181" s="259">
        <f t="shared" si="124"/>
        <v>0</v>
      </c>
      <c r="AC1181" s="259">
        <f t="shared" si="125"/>
        <v>1807</v>
      </c>
      <c r="AD1181" s="260" t="str">
        <f t="shared" si="126"/>
        <v/>
      </c>
      <c r="AE1181" s="253" t="str">
        <f t="shared" si="127"/>
        <v>-</v>
      </c>
    </row>
    <row r="1182" spans="1:31" ht="20.100000000000001" customHeight="1" x14ac:dyDescent="0.5">
      <c r="A1182" s="30">
        <v>1180</v>
      </c>
      <c r="B1182" s="238"/>
      <c r="C1182" s="237"/>
      <c r="D1182" s="237"/>
      <c r="E1182" s="239"/>
      <c r="F1182" s="239"/>
      <c r="G1182" s="257" t="str">
        <f t="shared" si="128"/>
        <v/>
      </c>
      <c r="H1182" s="30" t="str">
        <f>IF(AND(S1182=H$1),LOOKUP(9.99999999999999E+307,$H$2:H1181)+1,"")</f>
        <v/>
      </c>
      <c r="I1182" s="30">
        <f>IF(AND(B1182=I$1),LOOKUP(9.99999999999999E+307,$I$2:I1181)+1,"")</f>
        <v>987</v>
      </c>
      <c r="J1182" s="30">
        <f>IF(AND(B1182=J$1),LOOKUP(9.99999999999999E+307,$J$2:J1181)+1,"")</f>
        <v>987</v>
      </c>
      <c r="K1182" s="30">
        <f>IF(AND(B1182=K$1),LOOKUP(9.99999999999999E+307,$K$2:K1181)+1,"")</f>
        <v>987</v>
      </c>
      <c r="L1182" s="30">
        <f>IF(AND(B1182=L$1),LOOKUP(9.99999999999999E+307,$L$2:L1181)+1,"")</f>
        <v>987</v>
      </c>
      <c r="M1182" s="30">
        <f>IF(AND(B1182=M$1),LOOKUP(9.99999999999999E+307,$M$2:M1181)+1,"")</f>
        <v>987</v>
      </c>
      <c r="N1182" s="30">
        <f>IF(AND($B1182=N$1),LOOKUP(9.99999999999999E+307,$N$2:N1181)+1,"")</f>
        <v>987</v>
      </c>
      <c r="O1182" s="30">
        <f>IF(AND($B1182=O$1),LOOKUP(9.99999999999999E+307,$O$2:O1181)+1,"")</f>
        <v>987</v>
      </c>
      <c r="P1182" s="30">
        <f>IF(AND($B1182=P$1),LOOKUP(9.99999999999999E+307,$P$2:P1181)+1,"")</f>
        <v>987</v>
      </c>
      <c r="Q1182" s="30">
        <f>IF(AND($B1182=Q$1),LOOKUP(9.99999999999999E+307,$Q$2:Q1181)+1,"")</f>
        <v>987</v>
      </c>
      <c r="R1182" s="30">
        <f>IF(AND($B1182=R$1),LOOKUP(9.99999999999999E+307,$R$2:R1181)+1,"")</f>
        <v>987</v>
      </c>
      <c r="S1182" s="314"/>
      <c r="T1182" s="274"/>
      <c r="U1182" s="274"/>
      <c r="Z1182" s="258" t="str">
        <f t="shared" si="129"/>
        <v/>
      </c>
      <c r="AA1182" s="258" t="str">
        <f t="shared" si="130"/>
        <v/>
      </c>
      <c r="AB1182" s="259">
        <f t="shared" si="124"/>
        <v>0</v>
      </c>
      <c r="AC1182" s="259">
        <f t="shared" si="125"/>
        <v>1807</v>
      </c>
      <c r="AD1182" s="260" t="str">
        <f t="shared" si="126"/>
        <v/>
      </c>
      <c r="AE1182" s="253" t="str">
        <f t="shared" si="127"/>
        <v>-</v>
      </c>
    </row>
    <row r="1183" spans="1:31" ht="20.100000000000001" customHeight="1" x14ac:dyDescent="0.5">
      <c r="A1183" s="30">
        <v>1181</v>
      </c>
      <c r="B1183" s="238"/>
      <c r="C1183" s="237"/>
      <c r="D1183" s="237"/>
      <c r="E1183" s="239"/>
      <c r="F1183" s="239"/>
      <c r="G1183" s="257" t="str">
        <f t="shared" si="128"/>
        <v/>
      </c>
      <c r="H1183" s="30" t="str">
        <f>IF(AND(S1183=H$1),LOOKUP(9.99999999999999E+307,$H$2:H1182)+1,"")</f>
        <v/>
      </c>
      <c r="I1183" s="30">
        <f>IF(AND(B1183=I$1),LOOKUP(9.99999999999999E+307,$I$2:I1182)+1,"")</f>
        <v>988</v>
      </c>
      <c r="J1183" s="30">
        <f>IF(AND(B1183=J$1),LOOKUP(9.99999999999999E+307,$J$2:J1182)+1,"")</f>
        <v>988</v>
      </c>
      <c r="K1183" s="30">
        <f>IF(AND(B1183=K$1),LOOKUP(9.99999999999999E+307,$K$2:K1182)+1,"")</f>
        <v>988</v>
      </c>
      <c r="L1183" s="30">
        <f>IF(AND(B1183=L$1),LOOKUP(9.99999999999999E+307,$L$2:L1182)+1,"")</f>
        <v>988</v>
      </c>
      <c r="M1183" s="30">
        <f>IF(AND(B1183=M$1),LOOKUP(9.99999999999999E+307,$M$2:M1182)+1,"")</f>
        <v>988</v>
      </c>
      <c r="N1183" s="30">
        <f>IF(AND($B1183=N$1),LOOKUP(9.99999999999999E+307,$N$2:N1182)+1,"")</f>
        <v>988</v>
      </c>
      <c r="O1183" s="30">
        <f>IF(AND($B1183=O$1),LOOKUP(9.99999999999999E+307,$O$2:O1182)+1,"")</f>
        <v>988</v>
      </c>
      <c r="P1183" s="30">
        <f>IF(AND($B1183=P$1),LOOKUP(9.99999999999999E+307,$P$2:P1182)+1,"")</f>
        <v>988</v>
      </c>
      <c r="Q1183" s="30">
        <f>IF(AND($B1183=Q$1),LOOKUP(9.99999999999999E+307,$Q$2:Q1182)+1,"")</f>
        <v>988</v>
      </c>
      <c r="R1183" s="30">
        <f>IF(AND($B1183=R$1),LOOKUP(9.99999999999999E+307,$R$2:R1182)+1,"")</f>
        <v>988</v>
      </c>
      <c r="S1183" s="314"/>
      <c r="T1183" s="274"/>
      <c r="U1183" s="274"/>
      <c r="Z1183" s="258" t="str">
        <f t="shared" si="129"/>
        <v/>
      </c>
      <c r="AA1183" s="258" t="str">
        <f t="shared" si="130"/>
        <v/>
      </c>
      <c r="AB1183" s="259">
        <f t="shared" si="124"/>
        <v>0</v>
      </c>
      <c r="AC1183" s="259">
        <f t="shared" si="125"/>
        <v>1807</v>
      </c>
      <c r="AD1183" s="260" t="str">
        <f t="shared" si="126"/>
        <v/>
      </c>
      <c r="AE1183" s="253" t="str">
        <f t="shared" si="127"/>
        <v>-</v>
      </c>
    </row>
    <row r="1184" spans="1:31" ht="20.100000000000001" customHeight="1" x14ac:dyDescent="0.5">
      <c r="A1184" s="30">
        <v>1182</v>
      </c>
      <c r="B1184" s="238"/>
      <c r="C1184" s="237"/>
      <c r="D1184" s="237"/>
      <c r="E1184" s="239"/>
      <c r="F1184" s="239"/>
      <c r="G1184" s="257" t="str">
        <f t="shared" si="128"/>
        <v/>
      </c>
      <c r="H1184" s="30" t="str">
        <f>IF(AND(S1184=H$1),LOOKUP(9.99999999999999E+307,$H$2:H1183)+1,"")</f>
        <v/>
      </c>
      <c r="I1184" s="30">
        <f>IF(AND(B1184=I$1),LOOKUP(9.99999999999999E+307,$I$2:I1183)+1,"")</f>
        <v>989</v>
      </c>
      <c r="J1184" s="30">
        <f>IF(AND(B1184=J$1),LOOKUP(9.99999999999999E+307,$J$2:J1183)+1,"")</f>
        <v>989</v>
      </c>
      <c r="K1184" s="30">
        <f>IF(AND(B1184=K$1),LOOKUP(9.99999999999999E+307,$K$2:K1183)+1,"")</f>
        <v>989</v>
      </c>
      <c r="L1184" s="30">
        <f>IF(AND(B1184=L$1),LOOKUP(9.99999999999999E+307,$L$2:L1183)+1,"")</f>
        <v>989</v>
      </c>
      <c r="M1184" s="30">
        <f>IF(AND(B1184=M$1),LOOKUP(9.99999999999999E+307,$M$2:M1183)+1,"")</f>
        <v>989</v>
      </c>
      <c r="N1184" s="30">
        <f>IF(AND($B1184=N$1),LOOKUP(9.99999999999999E+307,$N$2:N1183)+1,"")</f>
        <v>989</v>
      </c>
      <c r="O1184" s="30">
        <f>IF(AND($B1184=O$1),LOOKUP(9.99999999999999E+307,$O$2:O1183)+1,"")</f>
        <v>989</v>
      </c>
      <c r="P1184" s="30">
        <f>IF(AND($B1184=P$1),LOOKUP(9.99999999999999E+307,$P$2:P1183)+1,"")</f>
        <v>989</v>
      </c>
      <c r="Q1184" s="30">
        <f>IF(AND($B1184=Q$1),LOOKUP(9.99999999999999E+307,$Q$2:Q1183)+1,"")</f>
        <v>989</v>
      </c>
      <c r="R1184" s="30">
        <f>IF(AND($B1184=R$1),LOOKUP(9.99999999999999E+307,$R$2:R1183)+1,"")</f>
        <v>989</v>
      </c>
      <c r="S1184" s="314"/>
      <c r="T1184" s="274"/>
      <c r="U1184" s="274"/>
      <c r="Z1184" s="258" t="str">
        <f t="shared" si="129"/>
        <v/>
      </c>
      <c r="AA1184" s="258" t="str">
        <f t="shared" si="130"/>
        <v/>
      </c>
      <c r="AB1184" s="259">
        <f t="shared" si="124"/>
        <v>0</v>
      </c>
      <c r="AC1184" s="259">
        <f t="shared" si="125"/>
        <v>1807</v>
      </c>
      <c r="AD1184" s="260" t="str">
        <f t="shared" si="126"/>
        <v/>
      </c>
      <c r="AE1184" s="253" t="str">
        <f t="shared" si="127"/>
        <v>-</v>
      </c>
    </row>
    <row r="1185" spans="1:31" ht="20.100000000000001" customHeight="1" x14ac:dyDescent="0.5">
      <c r="A1185" s="30">
        <v>1183</v>
      </c>
      <c r="B1185" s="238"/>
      <c r="C1185" s="237"/>
      <c r="D1185" s="237"/>
      <c r="E1185" s="239"/>
      <c r="F1185" s="239"/>
      <c r="G1185" s="257" t="str">
        <f t="shared" si="128"/>
        <v/>
      </c>
      <c r="H1185" s="30" t="str">
        <f>IF(AND(S1185=H$1),LOOKUP(9.99999999999999E+307,$H$2:H1184)+1,"")</f>
        <v/>
      </c>
      <c r="I1185" s="30">
        <f>IF(AND(B1185=I$1),LOOKUP(9.99999999999999E+307,$I$2:I1184)+1,"")</f>
        <v>990</v>
      </c>
      <c r="J1185" s="30">
        <f>IF(AND(B1185=J$1),LOOKUP(9.99999999999999E+307,$J$2:J1184)+1,"")</f>
        <v>990</v>
      </c>
      <c r="K1185" s="30">
        <f>IF(AND(B1185=K$1),LOOKUP(9.99999999999999E+307,$K$2:K1184)+1,"")</f>
        <v>990</v>
      </c>
      <c r="L1185" s="30">
        <f>IF(AND(B1185=L$1),LOOKUP(9.99999999999999E+307,$L$2:L1184)+1,"")</f>
        <v>990</v>
      </c>
      <c r="M1185" s="30">
        <f>IF(AND(B1185=M$1),LOOKUP(9.99999999999999E+307,$M$2:M1184)+1,"")</f>
        <v>990</v>
      </c>
      <c r="N1185" s="30">
        <f>IF(AND($B1185=N$1),LOOKUP(9.99999999999999E+307,$N$2:N1184)+1,"")</f>
        <v>990</v>
      </c>
      <c r="O1185" s="30">
        <f>IF(AND($B1185=O$1),LOOKUP(9.99999999999999E+307,$O$2:O1184)+1,"")</f>
        <v>990</v>
      </c>
      <c r="P1185" s="30">
        <f>IF(AND($B1185=P$1),LOOKUP(9.99999999999999E+307,$P$2:P1184)+1,"")</f>
        <v>990</v>
      </c>
      <c r="Q1185" s="30">
        <f>IF(AND($B1185=Q$1),LOOKUP(9.99999999999999E+307,$Q$2:Q1184)+1,"")</f>
        <v>990</v>
      </c>
      <c r="R1185" s="30">
        <f>IF(AND($B1185=R$1),LOOKUP(9.99999999999999E+307,$R$2:R1184)+1,"")</f>
        <v>990</v>
      </c>
      <c r="S1185" s="314"/>
      <c r="T1185" s="274"/>
      <c r="U1185" s="274"/>
      <c r="Z1185" s="258" t="str">
        <f t="shared" si="129"/>
        <v/>
      </c>
      <c r="AA1185" s="258" t="str">
        <f t="shared" si="130"/>
        <v/>
      </c>
      <c r="AB1185" s="259">
        <f t="shared" si="124"/>
        <v>0</v>
      </c>
      <c r="AC1185" s="259">
        <f t="shared" si="125"/>
        <v>1807</v>
      </c>
      <c r="AD1185" s="260" t="str">
        <f t="shared" si="126"/>
        <v/>
      </c>
      <c r="AE1185" s="253" t="str">
        <f t="shared" si="127"/>
        <v>-</v>
      </c>
    </row>
    <row r="1186" spans="1:31" ht="20.100000000000001" customHeight="1" x14ac:dyDescent="0.5">
      <c r="A1186" s="30">
        <v>1184</v>
      </c>
      <c r="B1186" s="238"/>
      <c r="C1186" s="237"/>
      <c r="D1186" s="237"/>
      <c r="E1186" s="239"/>
      <c r="F1186" s="239"/>
      <c r="G1186" s="257" t="str">
        <f t="shared" si="128"/>
        <v/>
      </c>
      <c r="H1186" s="30" t="str">
        <f>IF(AND(S1186=H$1),LOOKUP(9.99999999999999E+307,$H$2:H1185)+1,"")</f>
        <v/>
      </c>
      <c r="I1186" s="30">
        <f>IF(AND(B1186=I$1),LOOKUP(9.99999999999999E+307,$I$2:I1185)+1,"")</f>
        <v>991</v>
      </c>
      <c r="J1186" s="30">
        <f>IF(AND(B1186=J$1),LOOKUP(9.99999999999999E+307,$J$2:J1185)+1,"")</f>
        <v>991</v>
      </c>
      <c r="K1186" s="30">
        <f>IF(AND(B1186=K$1),LOOKUP(9.99999999999999E+307,$K$2:K1185)+1,"")</f>
        <v>991</v>
      </c>
      <c r="L1186" s="30">
        <f>IF(AND(B1186=L$1),LOOKUP(9.99999999999999E+307,$L$2:L1185)+1,"")</f>
        <v>991</v>
      </c>
      <c r="M1186" s="30">
        <f>IF(AND(B1186=M$1),LOOKUP(9.99999999999999E+307,$M$2:M1185)+1,"")</f>
        <v>991</v>
      </c>
      <c r="N1186" s="30">
        <f>IF(AND($B1186=N$1),LOOKUP(9.99999999999999E+307,$N$2:N1185)+1,"")</f>
        <v>991</v>
      </c>
      <c r="O1186" s="30">
        <f>IF(AND($B1186=O$1),LOOKUP(9.99999999999999E+307,$O$2:O1185)+1,"")</f>
        <v>991</v>
      </c>
      <c r="P1186" s="30">
        <f>IF(AND($B1186=P$1),LOOKUP(9.99999999999999E+307,$P$2:P1185)+1,"")</f>
        <v>991</v>
      </c>
      <c r="Q1186" s="30">
        <f>IF(AND($B1186=Q$1),LOOKUP(9.99999999999999E+307,$Q$2:Q1185)+1,"")</f>
        <v>991</v>
      </c>
      <c r="R1186" s="30">
        <f>IF(AND($B1186=R$1),LOOKUP(9.99999999999999E+307,$R$2:R1185)+1,"")</f>
        <v>991</v>
      </c>
      <c r="S1186" s="314"/>
      <c r="T1186" s="274"/>
      <c r="U1186" s="274"/>
      <c r="Z1186" s="258" t="str">
        <f t="shared" si="129"/>
        <v/>
      </c>
      <c r="AA1186" s="258" t="str">
        <f t="shared" si="130"/>
        <v/>
      </c>
      <c r="AB1186" s="259">
        <f t="shared" si="124"/>
        <v>0</v>
      </c>
      <c r="AC1186" s="259">
        <f t="shared" si="125"/>
        <v>1807</v>
      </c>
      <c r="AD1186" s="260" t="str">
        <f t="shared" si="126"/>
        <v/>
      </c>
      <c r="AE1186" s="253" t="str">
        <f t="shared" si="127"/>
        <v>-</v>
      </c>
    </row>
    <row r="1187" spans="1:31" ht="20.100000000000001" customHeight="1" x14ac:dyDescent="0.5">
      <c r="A1187" s="30">
        <v>1185</v>
      </c>
      <c r="B1187" s="238"/>
      <c r="C1187" s="237"/>
      <c r="D1187" s="237"/>
      <c r="E1187" s="239"/>
      <c r="F1187" s="239"/>
      <c r="G1187" s="257" t="str">
        <f t="shared" si="128"/>
        <v/>
      </c>
      <c r="H1187" s="30" t="str">
        <f>IF(AND(S1187=H$1),LOOKUP(9.99999999999999E+307,$H$2:H1186)+1,"")</f>
        <v/>
      </c>
      <c r="I1187" s="30">
        <f>IF(AND(B1187=I$1),LOOKUP(9.99999999999999E+307,$I$2:I1186)+1,"")</f>
        <v>992</v>
      </c>
      <c r="J1187" s="30">
        <f>IF(AND(B1187=J$1),LOOKUP(9.99999999999999E+307,$J$2:J1186)+1,"")</f>
        <v>992</v>
      </c>
      <c r="K1187" s="30">
        <f>IF(AND(B1187=K$1),LOOKUP(9.99999999999999E+307,$K$2:K1186)+1,"")</f>
        <v>992</v>
      </c>
      <c r="L1187" s="30">
        <f>IF(AND(B1187=L$1),LOOKUP(9.99999999999999E+307,$L$2:L1186)+1,"")</f>
        <v>992</v>
      </c>
      <c r="M1187" s="30">
        <f>IF(AND(B1187=M$1),LOOKUP(9.99999999999999E+307,$M$2:M1186)+1,"")</f>
        <v>992</v>
      </c>
      <c r="N1187" s="30">
        <f>IF(AND($B1187=N$1),LOOKUP(9.99999999999999E+307,$N$2:N1186)+1,"")</f>
        <v>992</v>
      </c>
      <c r="O1187" s="30">
        <f>IF(AND($B1187=O$1),LOOKUP(9.99999999999999E+307,$O$2:O1186)+1,"")</f>
        <v>992</v>
      </c>
      <c r="P1187" s="30">
        <f>IF(AND($B1187=P$1),LOOKUP(9.99999999999999E+307,$P$2:P1186)+1,"")</f>
        <v>992</v>
      </c>
      <c r="Q1187" s="30">
        <f>IF(AND($B1187=Q$1),LOOKUP(9.99999999999999E+307,$Q$2:Q1186)+1,"")</f>
        <v>992</v>
      </c>
      <c r="R1187" s="30">
        <f>IF(AND($B1187=R$1),LOOKUP(9.99999999999999E+307,$R$2:R1186)+1,"")</f>
        <v>992</v>
      </c>
      <c r="S1187" s="314"/>
      <c r="T1187" s="274"/>
      <c r="U1187" s="274"/>
      <c r="Z1187" s="258" t="str">
        <f t="shared" si="129"/>
        <v/>
      </c>
      <c r="AA1187" s="258" t="str">
        <f t="shared" si="130"/>
        <v/>
      </c>
      <c r="AB1187" s="259">
        <f t="shared" si="124"/>
        <v>0</v>
      </c>
      <c r="AC1187" s="259">
        <f t="shared" si="125"/>
        <v>1807</v>
      </c>
      <c r="AD1187" s="260" t="str">
        <f t="shared" si="126"/>
        <v/>
      </c>
      <c r="AE1187" s="253" t="str">
        <f t="shared" si="127"/>
        <v>-</v>
      </c>
    </row>
    <row r="1188" spans="1:31" ht="20.100000000000001" customHeight="1" x14ac:dyDescent="0.5">
      <c r="A1188" s="30">
        <v>1186</v>
      </c>
      <c r="B1188" s="238"/>
      <c r="C1188" s="237"/>
      <c r="D1188" s="237"/>
      <c r="E1188" s="239"/>
      <c r="F1188" s="239"/>
      <c r="G1188" s="257" t="str">
        <f t="shared" si="128"/>
        <v/>
      </c>
      <c r="H1188" s="30" t="str">
        <f>IF(AND(S1188=H$1),LOOKUP(9.99999999999999E+307,$H$2:H1187)+1,"")</f>
        <v/>
      </c>
      <c r="I1188" s="30">
        <f>IF(AND(B1188=I$1),LOOKUP(9.99999999999999E+307,$I$2:I1187)+1,"")</f>
        <v>993</v>
      </c>
      <c r="J1188" s="30">
        <f>IF(AND(B1188=J$1),LOOKUP(9.99999999999999E+307,$J$2:J1187)+1,"")</f>
        <v>993</v>
      </c>
      <c r="K1188" s="30">
        <f>IF(AND(B1188=K$1),LOOKUP(9.99999999999999E+307,$K$2:K1187)+1,"")</f>
        <v>993</v>
      </c>
      <c r="L1188" s="30">
        <f>IF(AND(B1188=L$1),LOOKUP(9.99999999999999E+307,$L$2:L1187)+1,"")</f>
        <v>993</v>
      </c>
      <c r="M1188" s="30">
        <f>IF(AND(B1188=M$1),LOOKUP(9.99999999999999E+307,$M$2:M1187)+1,"")</f>
        <v>993</v>
      </c>
      <c r="N1188" s="30">
        <f>IF(AND($B1188=N$1),LOOKUP(9.99999999999999E+307,$N$2:N1187)+1,"")</f>
        <v>993</v>
      </c>
      <c r="O1188" s="30">
        <f>IF(AND($B1188=O$1),LOOKUP(9.99999999999999E+307,$O$2:O1187)+1,"")</f>
        <v>993</v>
      </c>
      <c r="P1188" s="30">
        <f>IF(AND($B1188=P$1),LOOKUP(9.99999999999999E+307,$P$2:P1187)+1,"")</f>
        <v>993</v>
      </c>
      <c r="Q1188" s="30">
        <f>IF(AND($B1188=Q$1),LOOKUP(9.99999999999999E+307,$Q$2:Q1187)+1,"")</f>
        <v>993</v>
      </c>
      <c r="R1188" s="30">
        <f>IF(AND($B1188=R$1),LOOKUP(9.99999999999999E+307,$R$2:R1187)+1,"")</f>
        <v>993</v>
      </c>
      <c r="S1188" s="314"/>
      <c r="T1188" s="274"/>
      <c r="U1188" s="274"/>
      <c r="Z1188" s="258" t="str">
        <f t="shared" si="129"/>
        <v/>
      </c>
      <c r="AA1188" s="258" t="str">
        <f t="shared" si="130"/>
        <v/>
      </c>
      <c r="AB1188" s="259">
        <f t="shared" si="124"/>
        <v>0</v>
      </c>
      <c r="AC1188" s="259">
        <f t="shared" si="125"/>
        <v>1807</v>
      </c>
      <c r="AD1188" s="260" t="str">
        <f t="shared" si="126"/>
        <v/>
      </c>
      <c r="AE1188" s="253" t="str">
        <f t="shared" si="127"/>
        <v>-</v>
      </c>
    </row>
    <row r="1189" spans="1:31" ht="20.100000000000001" customHeight="1" x14ac:dyDescent="0.5">
      <c r="A1189" s="30">
        <v>1187</v>
      </c>
      <c r="B1189" s="238"/>
      <c r="C1189" s="237"/>
      <c r="D1189" s="237"/>
      <c r="E1189" s="239"/>
      <c r="F1189" s="239"/>
      <c r="G1189" s="257" t="str">
        <f t="shared" si="128"/>
        <v/>
      </c>
      <c r="H1189" s="30" t="str">
        <f>IF(AND(S1189=H$1),LOOKUP(9.99999999999999E+307,$H$2:H1188)+1,"")</f>
        <v/>
      </c>
      <c r="I1189" s="30">
        <f>IF(AND(B1189=I$1),LOOKUP(9.99999999999999E+307,$I$2:I1188)+1,"")</f>
        <v>994</v>
      </c>
      <c r="J1189" s="30">
        <f>IF(AND(B1189=J$1),LOOKUP(9.99999999999999E+307,$J$2:J1188)+1,"")</f>
        <v>994</v>
      </c>
      <c r="K1189" s="30">
        <f>IF(AND(B1189=K$1),LOOKUP(9.99999999999999E+307,$K$2:K1188)+1,"")</f>
        <v>994</v>
      </c>
      <c r="L1189" s="30">
        <f>IF(AND(B1189=L$1),LOOKUP(9.99999999999999E+307,$L$2:L1188)+1,"")</f>
        <v>994</v>
      </c>
      <c r="M1189" s="30">
        <f>IF(AND(B1189=M$1),LOOKUP(9.99999999999999E+307,$M$2:M1188)+1,"")</f>
        <v>994</v>
      </c>
      <c r="N1189" s="30">
        <f>IF(AND($B1189=N$1),LOOKUP(9.99999999999999E+307,$N$2:N1188)+1,"")</f>
        <v>994</v>
      </c>
      <c r="O1189" s="30">
        <f>IF(AND($B1189=O$1),LOOKUP(9.99999999999999E+307,$O$2:O1188)+1,"")</f>
        <v>994</v>
      </c>
      <c r="P1189" s="30">
        <f>IF(AND($B1189=P$1),LOOKUP(9.99999999999999E+307,$P$2:P1188)+1,"")</f>
        <v>994</v>
      </c>
      <c r="Q1189" s="30">
        <f>IF(AND($B1189=Q$1),LOOKUP(9.99999999999999E+307,$Q$2:Q1188)+1,"")</f>
        <v>994</v>
      </c>
      <c r="R1189" s="30">
        <f>IF(AND($B1189=R$1),LOOKUP(9.99999999999999E+307,$R$2:R1188)+1,"")</f>
        <v>994</v>
      </c>
      <c r="S1189" s="314"/>
      <c r="T1189" s="274"/>
      <c r="U1189" s="274"/>
      <c r="Z1189" s="258" t="str">
        <f t="shared" si="129"/>
        <v/>
      </c>
      <c r="AA1189" s="258" t="str">
        <f t="shared" si="130"/>
        <v/>
      </c>
      <c r="AB1189" s="259">
        <f t="shared" si="124"/>
        <v>0</v>
      </c>
      <c r="AC1189" s="259">
        <f t="shared" si="125"/>
        <v>1807</v>
      </c>
      <c r="AD1189" s="260" t="str">
        <f t="shared" si="126"/>
        <v/>
      </c>
      <c r="AE1189" s="253" t="str">
        <f t="shared" si="127"/>
        <v>-</v>
      </c>
    </row>
    <row r="1190" spans="1:31" ht="20.100000000000001" customHeight="1" x14ac:dyDescent="0.5">
      <c r="A1190" s="30">
        <v>1188</v>
      </c>
      <c r="B1190" s="238"/>
      <c r="C1190" s="237"/>
      <c r="D1190" s="237"/>
      <c r="E1190" s="239"/>
      <c r="F1190" s="239"/>
      <c r="G1190" s="257" t="str">
        <f t="shared" si="128"/>
        <v/>
      </c>
      <c r="H1190" s="30" t="str">
        <f>IF(AND(S1190=H$1),LOOKUP(9.99999999999999E+307,$H$2:H1189)+1,"")</f>
        <v/>
      </c>
      <c r="I1190" s="30">
        <f>IF(AND(B1190=I$1),LOOKUP(9.99999999999999E+307,$I$2:I1189)+1,"")</f>
        <v>995</v>
      </c>
      <c r="J1190" s="30">
        <f>IF(AND(B1190=J$1),LOOKUP(9.99999999999999E+307,$J$2:J1189)+1,"")</f>
        <v>995</v>
      </c>
      <c r="K1190" s="30">
        <f>IF(AND(B1190=K$1),LOOKUP(9.99999999999999E+307,$K$2:K1189)+1,"")</f>
        <v>995</v>
      </c>
      <c r="L1190" s="30">
        <f>IF(AND(B1190=L$1),LOOKUP(9.99999999999999E+307,$L$2:L1189)+1,"")</f>
        <v>995</v>
      </c>
      <c r="M1190" s="30">
        <f>IF(AND(B1190=M$1),LOOKUP(9.99999999999999E+307,$M$2:M1189)+1,"")</f>
        <v>995</v>
      </c>
      <c r="N1190" s="30">
        <f>IF(AND($B1190=N$1),LOOKUP(9.99999999999999E+307,$N$2:N1189)+1,"")</f>
        <v>995</v>
      </c>
      <c r="O1190" s="30">
        <f>IF(AND($B1190=O$1),LOOKUP(9.99999999999999E+307,$O$2:O1189)+1,"")</f>
        <v>995</v>
      </c>
      <c r="P1190" s="30">
        <f>IF(AND($B1190=P$1),LOOKUP(9.99999999999999E+307,$P$2:P1189)+1,"")</f>
        <v>995</v>
      </c>
      <c r="Q1190" s="30">
        <f>IF(AND($B1190=Q$1),LOOKUP(9.99999999999999E+307,$Q$2:Q1189)+1,"")</f>
        <v>995</v>
      </c>
      <c r="R1190" s="30">
        <f>IF(AND($B1190=R$1),LOOKUP(9.99999999999999E+307,$R$2:R1189)+1,"")</f>
        <v>995</v>
      </c>
      <c r="S1190" s="314"/>
      <c r="T1190" s="274"/>
      <c r="U1190" s="274"/>
      <c r="Z1190" s="258" t="str">
        <f t="shared" si="129"/>
        <v/>
      </c>
      <c r="AA1190" s="258" t="str">
        <f t="shared" si="130"/>
        <v/>
      </c>
      <c r="AB1190" s="259">
        <f t="shared" si="124"/>
        <v>0</v>
      </c>
      <c r="AC1190" s="259">
        <f t="shared" si="125"/>
        <v>1807</v>
      </c>
      <c r="AD1190" s="260" t="str">
        <f t="shared" si="126"/>
        <v/>
      </c>
      <c r="AE1190" s="253" t="str">
        <f t="shared" si="127"/>
        <v>-</v>
      </c>
    </row>
    <row r="1191" spans="1:31" ht="20.100000000000001" customHeight="1" x14ac:dyDescent="0.5">
      <c r="A1191" s="30">
        <v>1189</v>
      </c>
      <c r="B1191" s="238"/>
      <c r="C1191" s="237"/>
      <c r="D1191" s="237"/>
      <c r="E1191" s="239"/>
      <c r="F1191" s="239"/>
      <c r="G1191" s="257" t="str">
        <f t="shared" si="128"/>
        <v/>
      </c>
      <c r="H1191" s="30" t="str">
        <f>IF(AND(S1191=H$1),LOOKUP(9.99999999999999E+307,$H$2:H1190)+1,"")</f>
        <v/>
      </c>
      <c r="I1191" s="30">
        <f>IF(AND(B1191=I$1),LOOKUP(9.99999999999999E+307,$I$2:I1190)+1,"")</f>
        <v>996</v>
      </c>
      <c r="J1191" s="30">
        <f>IF(AND(B1191=J$1),LOOKUP(9.99999999999999E+307,$J$2:J1190)+1,"")</f>
        <v>996</v>
      </c>
      <c r="K1191" s="30">
        <f>IF(AND(B1191=K$1),LOOKUP(9.99999999999999E+307,$K$2:K1190)+1,"")</f>
        <v>996</v>
      </c>
      <c r="L1191" s="30">
        <f>IF(AND(B1191=L$1),LOOKUP(9.99999999999999E+307,$L$2:L1190)+1,"")</f>
        <v>996</v>
      </c>
      <c r="M1191" s="30">
        <f>IF(AND(B1191=M$1),LOOKUP(9.99999999999999E+307,$M$2:M1190)+1,"")</f>
        <v>996</v>
      </c>
      <c r="N1191" s="30">
        <f>IF(AND($B1191=N$1),LOOKUP(9.99999999999999E+307,$N$2:N1190)+1,"")</f>
        <v>996</v>
      </c>
      <c r="O1191" s="30">
        <f>IF(AND($B1191=O$1),LOOKUP(9.99999999999999E+307,$O$2:O1190)+1,"")</f>
        <v>996</v>
      </c>
      <c r="P1191" s="30">
        <f>IF(AND($B1191=P$1),LOOKUP(9.99999999999999E+307,$P$2:P1190)+1,"")</f>
        <v>996</v>
      </c>
      <c r="Q1191" s="30">
        <f>IF(AND($B1191=Q$1),LOOKUP(9.99999999999999E+307,$Q$2:Q1190)+1,"")</f>
        <v>996</v>
      </c>
      <c r="R1191" s="30">
        <f>IF(AND($B1191=R$1),LOOKUP(9.99999999999999E+307,$R$2:R1190)+1,"")</f>
        <v>996</v>
      </c>
      <c r="S1191" s="314"/>
      <c r="T1191" s="274"/>
      <c r="U1191" s="274"/>
      <c r="Z1191" s="258" t="str">
        <f t="shared" si="129"/>
        <v/>
      </c>
      <c r="AA1191" s="258" t="str">
        <f t="shared" si="130"/>
        <v/>
      </c>
      <c r="AB1191" s="259">
        <f t="shared" si="124"/>
        <v>0</v>
      </c>
      <c r="AC1191" s="259">
        <f t="shared" si="125"/>
        <v>1807</v>
      </c>
      <c r="AD1191" s="260" t="str">
        <f t="shared" si="126"/>
        <v/>
      </c>
      <c r="AE1191" s="253" t="str">
        <f t="shared" si="127"/>
        <v>-</v>
      </c>
    </row>
    <row r="1192" spans="1:31" ht="20.100000000000001" customHeight="1" x14ac:dyDescent="0.5">
      <c r="A1192" s="30">
        <v>1190</v>
      </c>
      <c r="B1192" s="238"/>
      <c r="C1192" s="237"/>
      <c r="D1192" s="237"/>
      <c r="E1192" s="239"/>
      <c r="F1192" s="239"/>
      <c r="G1192" s="257" t="str">
        <f t="shared" si="128"/>
        <v/>
      </c>
      <c r="H1192" s="30" t="str">
        <f>IF(AND(S1192=H$1),LOOKUP(9.99999999999999E+307,$H$2:H1191)+1,"")</f>
        <v/>
      </c>
      <c r="I1192" s="30">
        <f>IF(AND(B1192=I$1),LOOKUP(9.99999999999999E+307,$I$2:I1191)+1,"")</f>
        <v>997</v>
      </c>
      <c r="J1192" s="30">
        <f>IF(AND(B1192=J$1),LOOKUP(9.99999999999999E+307,$J$2:J1191)+1,"")</f>
        <v>997</v>
      </c>
      <c r="K1192" s="30">
        <f>IF(AND(B1192=K$1),LOOKUP(9.99999999999999E+307,$K$2:K1191)+1,"")</f>
        <v>997</v>
      </c>
      <c r="L1192" s="30">
        <f>IF(AND(B1192=L$1),LOOKUP(9.99999999999999E+307,$L$2:L1191)+1,"")</f>
        <v>997</v>
      </c>
      <c r="M1192" s="30">
        <f>IF(AND(B1192=M$1),LOOKUP(9.99999999999999E+307,$M$2:M1191)+1,"")</f>
        <v>997</v>
      </c>
      <c r="N1192" s="30">
        <f>IF(AND($B1192=N$1),LOOKUP(9.99999999999999E+307,$N$2:N1191)+1,"")</f>
        <v>997</v>
      </c>
      <c r="O1192" s="30">
        <f>IF(AND($B1192=O$1),LOOKUP(9.99999999999999E+307,$O$2:O1191)+1,"")</f>
        <v>997</v>
      </c>
      <c r="P1192" s="30">
        <f>IF(AND($B1192=P$1),LOOKUP(9.99999999999999E+307,$P$2:P1191)+1,"")</f>
        <v>997</v>
      </c>
      <c r="Q1192" s="30">
        <f>IF(AND($B1192=Q$1),LOOKUP(9.99999999999999E+307,$Q$2:Q1191)+1,"")</f>
        <v>997</v>
      </c>
      <c r="R1192" s="30">
        <f>IF(AND($B1192=R$1),LOOKUP(9.99999999999999E+307,$R$2:R1191)+1,"")</f>
        <v>997</v>
      </c>
      <c r="S1192" s="314"/>
      <c r="T1192" s="274"/>
      <c r="U1192" s="274"/>
      <c r="Z1192" s="258" t="str">
        <f t="shared" si="129"/>
        <v/>
      </c>
      <c r="AA1192" s="258" t="str">
        <f t="shared" si="130"/>
        <v/>
      </c>
      <c r="AB1192" s="259">
        <f t="shared" si="124"/>
        <v>0</v>
      </c>
      <c r="AC1192" s="259">
        <f t="shared" si="125"/>
        <v>1807</v>
      </c>
      <c r="AD1192" s="260" t="str">
        <f t="shared" si="126"/>
        <v/>
      </c>
      <c r="AE1192" s="253" t="str">
        <f t="shared" si="127"/>
        <v>-</v>
      </c>
    </row>
    <row r="1193" spans="1:31" ht="20.100000000000001" customHeight="1" x14ac:dyDescent="0.5">
      <c r="A1193" s="30">
        <v>1191</v>
      </c>
      <c r="B1193" s="238"/>
      <c r="C1193" s="237"/>
      <c r="D1193" s="237"/>
      <c r="E1193" s="239"/>
      <c r="F1193" s="239"/>
      <c r="G1193" s="257" t="str">
        <f t="shared" si="128"/>
        <v/>
      </c>
      <c r="H1193" s="30" t="str">
        <f>IF(AND(S1193=H$1),LOOKUP(9.99999999999999E+307,$H$2:H1192)+1,"")</f>
        <v/>
      </c>
      <c r="I1193" s="30">
        <f>IF(AND(B1193=I$1),LOOKUP(9.99999999999999E+307,$I$2:I1192)+1,"")</f>
        <v>998</v>
      </c>
      <c r="J1193" s="30">
        <f>IF(AND(B1193=J$1),LOOKUP(9.99999999999999E+307,$J$2:J1192)+1,"")</f>
        <v>998</v>
      </c>
      <c r="K1193" s="30">
        <f>IF(AND(B1193=K$1),LOOKUP(9.99999999999999E+307,$K$2:K1192)+1,"")</f>
        <v>998</v>
      </c>
      <c r="L1193" s="30">
        <f>IF(AND(B1193=L$1),LOOKUP(9.99999999999999E+307,$L$2:L1192)+1,"")</f>
        <v>998</v>
      </c>
      <c r="M1193" s="30">
        <f>IF(AND(B1193=M$1),LOOKUP(9.99999999999999E+307,$M$2:M1192)+1,"")</f>
        <v>998</v>
      </c>
      <c r="N1193" s="30">
        <f>IF(AND($B1193=N$1),LOOKUP(9.99999999999999E+307,$N$2:N1192)+1,"")</f>
        <v>998</v>
      </c>
      <c r="O1193" s="30">
        <f>IF(AND($B1193=O$1),LOOKUP(9.99999999999999E+307,$O$2:O1192)+1,"")</f>
        <v>998</v>
      </c>
      <c r="P1193" s="30">
        <f>IF(AND($B1193=P$1),LOOKUP(9.99999999999999E+307,$P$2:P1192)+1,"")</f>
        <v>998</v>
      </c>
      <c r="Q1193" s="30">
        <f>IF(AND($B1193=Q$1),LOOKUP(9.99999999999999E+307,$Q$2:Q1192)+1,"")</f>
        <v>998</v>
      </c>
      <c r="R1193" s="30">
        <f>IF(AND($B1193=R$1),LOOKUP(9.99999999999999E+307,$R$2:R1192)+1,"")</f>
        <v>998</v>
      </c>
      <c r="S1193" s="314"/>
      <c r="T1193" s="274"/>
      <c r="U1193" s="274"/>
      <c r="Z1193" s="258" t="str">
        <f t="shared" si="129"/>
        <v/>
      </c>
      <c r="AA1193" s="258" t="str">
        <f t="shared" si="130"/>
        <v/>
      </c>
      <c r="AB1193" s="259">
        <f t="shared" si="124"/>
        <v>0</v>
      </c>
      <c r="AC1193" s="259">
        <f t="shared" si="125"/>
        <v>1807</v>
      </c>
      <c r="AD1193" s="260" t="str">
        <f t="shared" si="126"/>
        <v/>
      </c>
      <c r="AE1193" s="253" t="str">
        <f t="shared" si="127"/>
        <v>-</v>
      </c>
    </row>
    <row r="1194" spans="1:31" ht="20.100000000000001" customHeight="1" x14ac:dyDescent="0.5">
      <c r="A1194" s="30">
        <v>1192</v>
      </c>
      <c r="B1194" s="238"/>
      <c r="C1194" s="237"/>
      <c r="D1194" s="237"/>
      <c r="E1194" s="239"/>
      <c r="F1194" s="239"/>
      <c r="G1194" s="257" t="str">
        <f t="shared" si="128"/>
        <v/>
      </c>
      <c r="H1194" s="30" t="str">
        <f>IF(AND(S1194=H$1),LOOKUP(9.99999999999999E+307,$H$2:H1193)+1,"")</f>
        <v/>
      </c>
      <c r="I1194" s="30">
        <f>IF(AND(B1194=I$1),LOOKUP(9.99999999999999E+307,$I$2:I1193)+1,"")</f>
        <v>999</v>
      </c>
      <c r="J1194" s="30">
        <f>IF(AND(B1194=J$1),LOOKUP(9.99999999999999E+307,$J$2:J1193)+1,"")</f>
        <v>999</v>
      </c>
      <c r="K1194" s="30">
        <f>IF(AND(B1194=K$1),LOOKUP(9.99999999999999E+307,$K$2:K1193)+1,"")</f>
        <v>999</v>
      </c>
      <c r="L1194" s="30">
        <f>IF(AND(B1194=L$1),LOOKUP(9.99999999999999E+307,$L$2:L1193)+1,"")</f>
        <v>999</v>
      </c>
      <c r="M1194" s="30">
        <f>IF(AND(B1194=M$1),LOOKUP(9.99999999999999E+307,$M$2:M1193)+1,"")</f>
        <v>999</v>
      </c>
      <c r="N1194" s="30">
        <f>IF(AND($B1194=N$1),LOOKUP(9.99999999999999E+307,$N$2:N1193)+1,"")</f>
        <v>999</v>
      </c>
      <c r="O1194" s="30">
        <f>IF(AND($B1194=O$1),LOOKUP(9.99999999999999E+307,$O$2:O1193)+1,"")</f>
        <v>999</v>
      </c>
      <c r="P1194" s="30">
        <f>IF(AND($B1194=P$1),LOOKUP(9.99999999999999E+307,$P$2:P1193)+1,"")</f>
        <v>999</v>
      </c>
      <c r="Q1194" s="30">
        <f>IF(AND($B1194=Q$1),LOOKUP(9.99999999999999E+307,$Q$2:Q1193)+1,"")</f>
        <v>999</v>
      </c>
      <c r="R1194" s="30">
        <f>IF(AND($B1194=R$1),LOOKUP(9.99999999999999E+307,$R$2:R1193)+1,"")</f>
        <v>999</v>
      </c>
      <c r="S1194" s="314"/>
      <c r="T1194" s="274"/>
      <c r="U1194" s="274"/>
      <c r="Z1194" s="258" t="str">
        <f t="shared" si="129"/>
        <v/>
      </c>
      <c r="AA1194" s="258" t="str">
        <f t="shared" si="130"/>
        <v/>
      </c>
      <c r="AB1194" s="259">
        <f t="shared" si="124"/>
        <v>0</v>
      </c>
      <c r="AC1194" s="259">
        <f t="shared" si="125"/>
        <v>1807</v>
      </c>
      <c r="AD1194" s="260" t="str">
        <f t="shared" si="126"/>
        <v/>
      </c>
      <c r="AE1194" s="253" t="str">
        <f t="shared" si="127"/>
        <v>-</v>
      </c>
    </row>
    <row r="1195" spans="1:31" ht="20.100000000000001" customHeight="1" x14ac:dyDescent="0.5">
      <c r="A1195" s="30">
        <v>1193</v>
      </c>
      <c r="B1195" s="238"/>
      <c r="C1195" s="237"/>
      <c r="D1195" s="237"/>
      <c r="E1195" s="239"/>
      <c r="F1195" s="239"/>
      <c r="G1195" s="257" t="str">
        <f t="shared" si="128"/>
        <v/>
      </c>
      <c r="H1195" s="30" t="str">
        <f>IF(AND(S1195=H$1),LOOKUP(9.99999999999999E+307,$H$2:H1194)+1,"")</f>
        <v/>
      </c>
      <c r="I1195" s="30">
        <f>IF(AND(B1195=I$1),LOOKUP(9.99999999999999E+307,$I$2:I1194)+1,"")</f>
        <v>1000</v>
      </c>
      <c r="J1195" s="30">
        <f>IF(AND(B1195=J$1),LOOKUP(9.99999999999999E+307,$J$2:J1194)+1,"")</f>
        <v>1000</v>
      </c>
      <c r="K1195" s="30">
        <f>IF(AND(B1195=K$1),LOOKUP(9.99999999999999E+307,$K$2:K1194)+1,"")</f>
        <v>1000</v>
      </c>
      <c r="L1195" s="30">
        <f>IF(AND(B1195=L$1),LOOKUP(9.99999999999999E+307,$L$2:L1194)+1,"")</f>
        <v>1000</v>
      </c>
      <c r="M1195" s="30">
        <f>IF(AND(B1195=M$1),LOOKUP(9.99999999999999E+307,$M$2:M1194)+1,"")</f>
        <v>1000</v>
      </c>
      <c r="N1195" s="30">
        <f>IF(AND($B1195=N$1),LOOKUP(9.99999999999999E+307,$N$2:N1194)+1,"")</f>
        <v>1000</v>
      </c>
      <c r="O1195" s="30">
        <f>IF(AND($B1195=O$1),LOOKUP(9.99999999999999E+307,$O$2:O1194)+1,"")</f>
        <v>1000</v>
      </c>
      <c r="P1195" s="30">
        <f>IF(AND($B1195=P$1),LOOKUP(9.99999999999999E+307,$P$2:P1194)+1,"")</f>
        <v>1000</v>
      </c>
      <c r="Q1195" s="30">
        <f>IF(AND($B1195=Q$1),LOOKUP(9.99999999999999E+307,$Q$2:Q1194)+1,"")</f>
        <v>1000</v>
      </c>
      <c r="R1195" s="30">
        <f>IF(AND($B1195=R$1),LOOKUP(9.99999999999999E+307,$R$2:R1194)+1,"")</f>
        <v>1000</v>
      </c>
      <c r="S1195" s="314"/>
      <c r="T1195" s="274"/>
      <c r="U1195" s="274"/>
      <c r="Z1195" s="258" t="str">
        <f t="shared" si="129"/>
        <v/>
      </c>
      <c r="AA1195" s="258" t="str">
        <f t="shared" si="130"/>
        <v/>
      </c>
      <c r="AB1195" s="259">
        <f t="shared" si="124"/>
        <v>0</v>
      </c>
      <c r="AC1195" s="259">
        <f t="shared" si="125"/>
        <v>1807</v>
      </c>
      <c r="AD1195" s="260" t="str">
        <f t="shared" si="126"/>
        <v/>
      </c>
      <c r="AE1195" s="253" t="str">
        <f t="shared" si="127"/>
        <v>-</v>
      </c>
    </row>
    <row r="1196" spans="1:31" ht="20.100000000000001" customHeight="1" x14ac:dyDescent="0.5">
      <c r="A1196" s="30">
        <v>1194</v>
      </c>
      <c r="B1196" s="238"/>
      <c r="C1196" s="237"/>
      <c r="D1196" s="237"/>
      <c r="E1196" s="239"/>
      <c r="F1196" s="239"/>
      <c r="G1196" s="257" t="str">
        <f t="shared" si="128"/>
        <v/>
      </c>
      <c r="H1196" s="30" t="str">
        <f>IF(AND(S1196=H$1),LOOKUP(9.99999999999999E+307,$H$2:H1195)+1,"")</f>
        <v/>
      </c>
      <c r="I1196" s="30">
        <f>IF(AND(B1196=I$1),LOOKUP(9.99999999999999E+307,$I$2:I1195)+1,"")</f>
        <v>1001</v>
      </c>
      <c r="J1196" s="30">
        <f>IF(AND(B1196=J$1),LOOKUP(9.99999999999999E+307,$J$2:J1195)+1,"")</f>
        <v>1001</v>
      </c>
      <c r="K1196" s="30">
        <f>IF(AND(B1196=K$1),LOOKUP(9.99999999999999E+307,$K$2:K1195)+1,"")</f>
        <v>1001</v>
      </c>
      <c r="L1196" s="30">
        <f>IF(AND(B1196=L$1),LOOKUP(9.99999999999999E+307,$L$2:L1195)+1,"")</f>
        <v>1001</v>
      </c>
      <c r="M1196" s="30">
        <f>IF(AND(B1196=M$1),LOOKUP(9.99999999999999E+307,$M$2:M1195)+1,"")</f>
        <v>1001</v>
      </c>
      <c r="N1196" s="30">
        <f>IF(AND($B1196=N$1),LOOKUP(9.99999999999999E+307,$N$2:N1195)+1,"")</f>
        <v>1001</v>
      </c>
      <c r="O1196" s="30">
        <f>IF(AND($B1196=O$1),LOOKUP(9.99999999999999E+307,$O$2:O1195)+1,"")</f>
        <v>1001</v>
      </c>
      <c r="P1196" s="30">
        <f>IF(AND($B1196=P$1),LOOKUP(9.99999999999999E+307,$P$2:P1195)+1,"")</f>
        <v>1001</v>
      </c>
      <c r="Q1196" s="30">
        <f>IF(AND($B1196=Q$1),LOOKUP(9.99999999999999E+307,$Q$2:Q1195)+1,"")</f>
        <v>1001</v>
      </c>
      <c r="R1196" s="30">
        <f>IF(AND($B1196=R$1),LOOKUP(9.99999999999999E+307,$R$2:R1195)+1,"")</f>
        <v>1001</v>
      </c>
      <c r="S1196" s="314"/>
      <c r="T1196" s="274"/>
      <c r="U1196" s="274"/>
      <c r="Z1196" s="258" t="str">
        <f t="shared" si="129"/>
        <v/>
      </c>
      <c r="AA1196" s="258" t="str">
        <f t="shared" si="130"/>
        <v/>
      </c>
      <c r="AB1196" s="259">
        <f t="shared" si="124"/>
        <v>0</v>
      </c>
      <c r="AC1196" s="259">
        <f t="shared" si="125"/>
        <v>1807</v>
      </c>
      <c r="AD1196" s="260" t="str">
        <f t="shared" si="126"/>
        <v/>
      </c>
      <c r="AE1196" s="253" t="str">
        <f t="shared" si="127"/>
        <v>-</v>
      </c>
    </row>
    <row r="1197" spans="1:31" ht="20.100000000000001" customHeight="1" x14ac:dyDescent="0.5">
      <c r="A1197" s="30">
        <v>1195</v>
      </c>
      <c r="B1197" s="238"/>
      <c r="C1197" s="237"/>
      <c r="D1197" s="237"/>
      <c r="E1197" s="239"/>
      <c r="F1197" s="239"/>
      <c r="G1197" s="257" t="str">
        <f t="shared" si="128"/>
        <v/>
      </c>
      <c r="H1197" s="30" t="str">
        <f>IF(AND(S1197=H$1),LOOKUP(9.99999999999999E+307,$H$2:H1196)+1,"")</f>
        <v/>
      </c>
      <c r="I1197" s="30">
        <f>IF(AND(B1197=I$1),LOOKUP(9.99999999999999E+307,$I$2:I1196)+1,"")</f>
        <v>1002</v>
      </c>
      <c r="J1197" s="30">
        <f>IF(AND(B1197=J$1),LOOKUP(9.99999999999999E+307,$J$2:J1196)+1,"")</f>
        <v>1002</v>
      </c>
      <c r="K1197" s="30">
        <f>IF(AND(B1197=K$1),LOOKUP(9.99999999999999E+307,$K$2:K1196)+1,"")</f>
        <v>1002</v>
      </c>
      <c r="L1197" s="30">
        <f>IF(AND(B1197=L$1),LOOKUP(9.99999999999999E+307,$L$2:L1196)+1,"")</f>
        <v>1002</v>
      </c>
      <c r="M1197" s="30">
        <f>IF(AND(B1197=M$1),LOOKUP(9.99999999999999E+307,$M$2:M1196)+1,"")</f>
        <v>1002</v>
      </c>
      <c r="N1197" s="30">
        <f>IF(AND($B1197=N$1),LOOKUP(9.99999999999999E+307,$N$2:N1196)+1,"")</f>
        <v>1002</v>
      </c>
      <c r="O1197" s="30">
        <f>IF(AND($B1197=O$1),LOOKUP(9.99999999999999E+307,$O$2:O1196)+1,"")</f>
        <v>1002</v>
      </c>
      <c r="P1197" s="30">
        <f>IF(AND($B1197=P$1),LOOKUP(9.99999999999999E+307,$P$2:P1196)+1,"")</f>
        <v>1002</v>
      </c>
      <c r="Q1197" s="30">
        <f>IF(AND($B1197=Q$1),LOOKUP(9.99999999999999E+307,$Q$2:Q1196)+1,"")</f>
        <v>1002</v>
      </c>
      <c r="R1197" s="30">
        <f>IF(AND($B1197=R$1),LOOKUP(9.99999999999999E+307,$R$2:R1196)+1,"")</f>
        <v>1002</v>
      </c>
      <c r="S1197" s="314"/>
      <c r="T1197" s="274"/>
      <c r="U1197" s="274"/>
      <c r="Z1197" s="258" t="str">
        <f t="shared" si="129"/>
        <v/>
      </c>
      <c r="AA1197" s="258" t="str">
        <f t="shared" si="130"/>
        <v/>
      </c>
      <c r="AB1197" s="259">
        <f t="shared" si="124"/>
        <v>0</v>
      </c>
      <c r="AC1197" s="259">
        <f t="shared" si="125"/>
        <v>1807</v>
      </c>
      <c r="AD1197" s="260" t="str">
        <f t="shared" si="126"/>
        <v/>
      </c>
      <c r="AE1197" s="253" t="str">
        <f t="shared" si="127"/>
        <v>-</v>
      </c>
    </row>
    <row r="1198" spans="1:31" ht="20.100000000000001" customHeight="1" x14ac:dyDescent="0.5">
      <c r="A1198" s="30">
        <v>1196</v>
      </c>
      <c r="B1198" s="238"/>
      <c r="C1198" s="237"/>
      <c r="D1198" s="237"/>
      <c r="E1198" s="239"/>
      <c r="F1198" s="239"/>
      <c r="G1198" s="257" t="str">
        <f t="shared" si="128"/>
        <v/>
      </c>
      <c r="H1198" s="30" t="str">
        <f>IF(AND(S1198=H$1),LOOKUP(9.99999999999999E+307,$H$2:H1197)+1,"")</f>
        <v/>
      </c>
      <c r="I1198" s="30">
        <f>IF(AND(B1198=I$1),LOOKUP(9.99999999999999E+307,$I$2:I1197)+1,"")</f>
        <v>1003</v>
      </c>
      <c r="J1198" s="30">
        <f>IF(AND(B1198=J$1),LOOKUP(9.99999999999999E+307,$J$2:J1197)+1,"")</f>
        <v>1003</v>
      </c>
      <c r="K1198" s="30">
        <f>IF(AND(B1198=K$1),LOOKUP(9.99999999999999E+307,$K$2:K1197)+1,"")</f>
        <v>1003</v>
      </c>
      <c r="L1198" s="30">
        <f>IF(AND(B1198=L$1),LOOKUP(9.99999999999999E+307,$L$2:L1197)+1,"")</f>
        <v>1003</v>
      </c>
      <c r="M1198" s="30">
        <f>IF(AND(B1198=M$1),LOOKUP(9.99999999999999E+307,$M$2:M1197)+1,"")</f>
        <v>1003</v>
      </c>
      <c r="N1198" s="30">
        <f>IF(AND($B1198=N$1),LOOKUP(9.99999999999999E+307,$N$2:N1197)+1,"")</f>
        <v>1003</v>
      </c>
      <c r="O1198" s="30">
        <f>IF(AND($B1198=O$1),LOOKUP(9.99999999999999E+307,$O$2:O1197)+1,"")</f>
        <v>1003</v>
      </c>
      <c r="P1198" s="30">
        <f>IF(AND($B1198=P$1),LOOKUP(9.99999999999999E+307,$P$2:P1197)+1,"")</f>
        <v>1003</v>
      </c>
      <c r="Q1198" s="30">
        <f>IF(AND($B1198=Q$1),LOOKUP(9.99999999999999E+307,$Q$2:Q1197)+1,"")</f>
        <v>1003</v>
      </c>
      <c r="R1198" s="30">
        <f>IF(AND($B1198=R$1),LOOKUP(9.99999999999999E+307,$R$2:R1197)+1,"")</f>
        <v>1003</v>
      </c>
      <c r="S1198" s="314"/>
      <c r="T1198" s="274"/>
      <c r="U1198" s="274"/>
      <c r="Z1198" s="258" t="str">
        <f t="shared" si="129"/>
        <v/>
      </c>
      <c r="AA1198" s="258" t="str">
        <f t="shared" si="130"/>
        <v/>
      </c>
      <c r="AB1198" s="259">
        <f t="shared" si="124"/>
        <v>0</v>
      </c>
      <c r="AC1198" s="259">
        <f t="shared" si="125"/>
        <v>1807</v>
      </c>
      <c r="AD1198" s="260" t="str">
        <f t="shared" si="126"/>
        <v/>
      </c>
      <c r="AE1198" s="253" t="str">
        <f t="shared" si="127"/>
        <v>-</v>
      </c>
    </row>
    <row r="1199" spans="1:31" ht="20.100000000000001" customHeight="1" x14ac:dyDescent="0.5">
      <c r="A1199" s="30">
        <v>1197</v>
      </c>
      <c r="B1199" s="238"/>
      <c r="C1199" s="237"/>
      <c r="D1199" s="237"/>
      <c r="E1199" s="239"/>
      <c r="F1199" s="239"/>
      <c r="G1199" s="257" t="str">
        <f t="shared" si="128"/>
        <v/>
      </c>
      <c r="H1199" s="30" t="str">
        <f>IF(AND(S1199=H$1),LOOKUP(9.99999999999999E+307,$H$2:H1198)+1,"")</f>
        <v/>
      </c>
      <c r="I1199" s="30">
        <f>IF(AND(B1199=I$1),LOOKUP(9.99999999999999E+307,$I$2:I1198)+1,"")</f>
        <v>1004</v>
      </c>
      <c r="J1199" s="30">
        <f>IF(AND(B1199=J$1),LOOKUP(9.99999999999999E+307,$J$2:J1198)+1,"")</f>
        <v>1004</v>
      </c>
      <c r="K1199" s="30">
        <f>IF(AND(B1199=K$1),LOOKUP(9.99999999999999E+307,$K$2:K1198)+1,"")</f>
        <v>1004</v>
      </c>
      <c r="L1199" s="30">
        <f>IF(AND(B1199=L$1),LOOKUP(9.99999999999999E+307,$L$2:L1198)+1,"")</f>
        <v>1004</v>
      </c>
      <c r="M1199" s="30">
        <f>IF(AND(B1199=M$1),LOOKUP(9.99999999999999E+307,$M$2:M1198)+1,"")</f>
        <v>1004</v>
      </c>
      <c r="N1199" s="30">
        <f>IF(AND($B1199=N$1),LOOKUP(9.99999999999999E+307,$N$2:N1198)+1,"")</f>
        <v>1004</v>
      </c>
      <c r="O1199" s="30">
        <f>IF(AND($B1199=O$1),LOOKUP(9.99999999999999E+307,$O$2:O1198)+1,"")</f>
        <v>1004</v>
      </c>
      <c r="P1199" s="30">
        <f>IF(AND($B1199=P$1),LOOKUP(9.99999999999999E+307,$P$2:P1198)+1,"")</f>
        <v>1004</v>
      </c>
      <c r="Q1199" s="30">
        <f>IF(AND($B1199=Q$1),LOOKUP(9.99999999999999E+307,$Q$2:Q1198)+1,"")</f>
        <v>1004</v>
      </c>
      <c r="R1199" s="30">
        <f>IF(AND($B1199=R$1),LOOKUP(9.99999999999999E+307,$R$2:R1198)+1,"")</f>
        <v>1004</v>
      </c>
      <c r="S1199" s="314"/>
      <c r="T1199" s="274"/>
      <c r="U1199" s="274"/>
      <c r="Z1199" s="258" t="str">
        <f t="shared" si="129"/>
        <v/>
      </c>
      <c r="AA1199" s="258" t="str">
        <f t="shared" si="130"/>
        <v/>
      </c>
      <c r="AB1199" s="259">
        <f t="shared" si="124"/>
        <v>0</v>
      </c>
      <c r="AC1199" s="259">
        <f t="shared" si="125"/>
        <v>1807</v>
      </c>
      <c r="AD1199" s="260" t="str">
        <f t="shared" si="126"/>
        <v/>
      </c>
      <c r="AE1199" s="253" t="str">
        <f t="shared" si="127"/>
        <v>-</v>
      </c>
    </row>
    <row r="1200" spans="1:31" ht="20.100000000000001" customHeight="1" x14ac:dyDescent="0.5">
      <c r="A1200" s="30">
        <v>1198</v>
      </c>
      <c r="B1200" s="238"/>
      <c r="C1200" s="237"/>
      <c r="D1200" s="237"/>
      <c r="E1200" s="239"/>
      <c r="F1200" s="239"/>
      <c r="G1200" s="257" t="str">
        <f t="shared" si="128"/>
        <v/>
      </c>
      <c r="H1200" s="30" t="str">
        <f>IF(AND(S1200=H$1),LOOKUP(9.99999999999999E+307,$H$2:H1199)+1,"")</f>
        <v/>
      </c>
      <c r="I1200" s="30">
        <f>IF(AND(B1200=I$1),LOOKUP(9.99999999999999E+307,$I$2:I1199)+1,"")</f>
        <v>1005</v>
      </c>
      <c r="J1200" s="30">
        <f>IF(AND(B1200=J$1),LOOKUP(9.99999999999999E+307,$J$2:J1199)+1,"")</f>
        <v>1005</v>
      </c>
      <c r="K1200" s="30">
        <f>IF(AND(B1200=K$1),LOOKUP(9.99999999999999E+307,$K$2:K1199)+1,"")</f>
        <v>1005</v>
      </c>
      <c r="L1200" s="30">
        <f>IF(AND(B1200=L$1),LOOKUP(9.99999999999999E+307,$L$2:L1199)+1,"")</f>
        <v>1005</v>
      </c>
      <c r="M1200" s="30">
        <f>IF(AND(B1200=M$1),LOOKUP(9.99999999999999E+307,$M$2:M1199)+1,"")</f>
        <v>1005</v>
      </c>
      <c r="N1200" s="30">
        <f>IF(AND($B1200=N$1),LOOKUP(9.99999999999999E+307,$N$2:N1199)+1,"")</f>
        <v>1005</v>
      </c>
      <c r="O1200" s="30">
        <f>IF(AND($B1200=O$1),LOOKUP(9.99999999999999E+307,$O$2:O1199)+1,"")</f>
        <v>1005</v>
      </c>
      <c r="P1200" s="30">
        <f>IF(AND($B1200=P$1),LOOKUP(9.99999999999999E+307,$P$2:P1199)+1,"")</f>
        <v>1005</v>
      </c>
      <c r="Q1200" s="30">
        <f>IF(AND($B1200=Q$1),LOOKUP(9.99999999999999E+307,$Q$2:Q1199)+1,"")</f>
        <v>1005</v>
      </c>
      <c r="R1200" s="30">
        <f>IF(AND($B1200=R$1),LOOKUP(9.99999999999999E+307,$R$2:R1199)+1,"")</f>
        <v>1005</v>
      </c>
      <c r="S1200" s="314"/>
      <c r="T1200" s="274"/>
      <c r="U1200" s="274"/>
      <c r="Z1200" s="258" t="str">
        <f t="shared" si="129"/>
        <v/>
      </c>
      <c r="AA1200" s="258" t="str">
        <f t="shared" si="130"/>
        <v/>
      </c>
      <c r="AB1200" s="259">
        <f t="shared" si="124"/>
        <v>0</v>
      </c>
      <c r="AC1200" s="259">
        <f t="shared" si="125"/>
        <v>1807</v>
      </c>
      <c r="AD1200" s="260" t="str">
        <f t="shared" si="126"/>
        <v/>
      </c>
      <c r="AE1200" s="253" t="str">
        <f t="shared" si="127"/>
        <v>-</v>
      </c>
    </row>
    <row r="1201" spans="1:31" ht="20.100000000000001" customHeight="1" x14ac:dyDescent="0.5">
      <c r="A1201" s="30">
        <v>1199</v>
      </c>
      <c r="B1201" s="238"/>
      <c r="C1201" s="237"/>
      <c r="D1201" s="237"/>
      <c r="E1201" s="239"/>
      <c r="F1201" s="239"/>
      <c r="G1201" s="257" t="str">
        <f t="shared" si="128"/>
        <v/>
      </c>
      <c r="H1201" s="30" t="str">
        <f>IF(AND(S1201=H$1),LOOKUP(9.99999999999999E+307,$H$2:H1200)+1,"")</f>
        <v/>
      </c>
      <c r="I1201" s="30">
        <f>IF(AND(B1201=I$1),LOOKUP(9.99999999999999E+307,$I$2:I1200)+1,"")</f>
        <v>1006</v>
      </c>
      <c r="J1201" s="30">
        <f>IF(AND(B1201=J$1),LOOKUP(9.99999999999999E+307,$J$2:J1200)+1,"")</f>
        <v>1006</v>
      </c>
      <c r="K1201" s="30">
        <f>IF(AND(B1201=K$1),LOOKUP(9.99999999999999E+307,$K$2:K1200)+1,"")</f>
        <v>1006</v>
      </c>
      <c r="L1201" s="30">
        <f>IF(AND(B1201=L$1),LOOKUP(9.99999999999999E+307,$L$2:L1200)+1,"")</f>
        <v>1006</v>
      </c>
      <c r="M1201" s="30">
        <f>IF(AND(B1201=M$1),LOOKUP(9.99999999999999E+307,$M$2:M1200)+1,"")</f>
        <v>1006</v>
      </c>
      <c r="N1201" s="30">
        <f>IF(AND($B1201=N$1),LOOKUP(9.99999999999999E+307,$N$2:N1200)+1,"")</f>
        <v>1006</v>
      </c>
      <c r="O1201" s="30">
        <f>IF(AND($B1201=O$1),LOOKUP(9.99999999999999E+307,$O$2:O1200)+1,"")</f>
        <v>1006</v>
      </c>
      <c r="P1201" s="30">
        <f>IF(AND($B1201=P$1),LOOKUP(9.99999999999999E+307,$P$2:P1200)+1,"")</f>
        <v>1006</v>
      </c>
      <c r="Q1201" s="30">
        <f>IF(AND($B1201=Q$1),LOOKUP(9.99999999999999E+307,$Q$2:Q1200)+1,"")</f>
        <v>1006</v>
      </c>
      <c r="R1201" s="30">
        <f>IF(AND($B1201=R$1),LOOKUP(9.99999999999999E+307,$R$2:R1200)+1,"")</f>
        <v>1006</v>
      </c>
      <c r="S1201" s="314"/>
      <c r="T1201" s="274"/>
      <c r="U1201" s="274"/>
      <c r="Z1201" s="258" t="str">
        <f t="shared" si="129"/>
        <v/>
      </c>
      <c r="AA1201" s="258" t="str">
        <f t="shared" si="130"/>
        <v/>
      </c>
      <c r="AB1201" s="259">
        <f t="shared" si="124"/>
        <v>0</v>
      </c>
      <c r="AC1201" s="259">
        <f t="shared" si="125"/>
        <v>1807</v>
      </c>
      <c r="AD1201" s="260" t="str">
        <f t="shared" si="126"/>
        <v/>
      </c>
      <c r="AE1201" s="253" t="str">
        <f t="shared" si="127"/>
        <v>-</v>
      </c>
    </row>
    <row r="1202" spans="1:31" ht="20.100000000000001" customHeight="1" x14ac:dyDescent="0.5">
      <c r="A1202" s="30">
        <v>1200</v>
      </c>
      <c r="B1202" s="238"/>
      <c r="C1202" s="237"/>
      <c r="D1202" s="237"/>
      <c r="E1202" s="239"/>
      <c r="F1202" s="239"/>
      <c r="G1202" s="257" t="str">
        <f t="shared" si="128"/>
        <v/>
      </c>
      <c r="H1202" s="30" t="str">
        <f>IF(AND(S1202=H$1),LOOKUP(9.99999999999999E+307,$H$2:H1201)+1,"")</f>
        <v/>
      </c>
      <c r="I1202" s="30">
        <f>IF(AND(B1202=I$1),LOOKUP(9.99999999999999E+307,$I$2:I1201)+1,"")</f>
        <v>1007</v>
      </c>
      <c r="J1202" s="30">
        <f>IF(AND(B1202=J$1),LOOKUP(9.99999999999999E+307,$J$2:J1201)+1,"")</f>
        <v>1007</v>
      </c>
      <c r="K1202" s="30">
        <f>IF(AND(B1202=K$1),LOOKUP(9.99999999999999E+307,$K$2:K1201)+1,"")</f>
        <v>1007</v>
      </c>
      <c r="L1202" s="30">
        <f>IF(AND(B1202=L$1),LOOKUP(9.99999999999999E+307,$L$2:L1201)+1,"")</f>
        <v>1007</v>
      </c>
      <c r="M1202" s="30">
        <f>IF(AND(B1202=M$1),LOOKUP(9.99999999999999E+307,$M$2:M1201)+1,"")</f>
        <v>1007</v>
      </c>
      <c r="N1202" s="30">
        <f>IF(AND($B1202=N$1),LOOKUP(9.99999999999999E+307,$N$2:N1201)+1,"")</f>
        <v>1007</v>
      </c>
      <c r="O1202" s="30">
        <f>IF(AND($B1202=O$1),LOOKUP(9.99999999999999E+307,$O$2:O1201)+1,"")</f>
        <v>1007</v>
      </c>
      <c r="P1202" s="30">
        <f>IF(AND($B1202=P$1),LOOKUP(9.99999999999999E+307,$P$2:P1201)+1,"")</f>
        <v>1007</v>
      </c>
      <c r="Q1202" s="30">
        <f>IF(AND($B1202=Q$1),LOOKUP(9.99999999999999E+307,$Q$2:Q1201)+1,"")</f>
        <v>1007</v>
      </c>
      <c r="R1202" s="30">
        <f>IF(AND($B1202=R$1),LOOKUP(9.99999999999999E+307,$R$2:R1201)+1,"")</f>
        <v>1007</v>
      </c>
      <c r="S1202" s="314"/>
      <c r="T1202" s="274"/>
      <c r="U1202" s="274"/>
      <c r="Z1202" s="258" t="str">
        <f t="shared" si="129"/>
        <v/>
      </c>
      <c r="AA1202" s="258" t="str">
        <f t="shared" si="130"/>
        <v/>
      </c>
      <c r="AB1202" s="259">
        <f t="shared" si="124"/>
        <v>0</v>
      </c>
      <c r="AC1202" s="259">
        <f t="shared" si="125"/>
        <v>1807</v>
      </c>
      <c r="AD1202" s="260" t="str">
        <f t="shared" si="126"/>
        <v/>
      </c>
      <c r="AE1202" s="253" t="str">
        <f t="shared" si="127"/>
        <v>-</v>
      </c>
    </row>
    <row r="1203" spans="1:31" ht="20.100000000000001" customHeight="1" x14ac:dyDescent="0.5">
      <c r="A1203" s="30">
        <v>1201</v>
      </c>
      <c r="B1203" s="238"/>
      <c r="C1203" s="237"/>
      <c r="D1203" s="237"/>
      <c r="E1203" s="239"/>
      <c r="F1203" s="239"/>
      <c r="G1203" s="257" t="str">
        <f t="shared" si="128"/>
        <v/>
      </c>
      <c r="H1203" s="30" t="str">
        <f>IF(AND(S1203=H$1),LOOKUP(9.99999999999999E+307,$H$2:H1202)+1,"")</f>
        <v/>
      </c>
      <c r="I1203" s="30">
        <f>IF(AND(B1203=I$1),LOOKUP(9.99999999999999E+307,$I$2:I1202)+1,"")</f>
        <v>1008</v>
      </c>
      <c r="J1203" s="30">
        <f>IF(AND(B1203=J$1),LOOKUP(9.99999999999999E+307,$J$2:J1202)+1,"")</f>
        <v>1008</v>
      </c>
      <c r="K1203" s="30">
        <f>IF(AND(B1203=K$1),LOOKUP(9.99999999999999E+307,$K$2:K1202)+1,"")</f>
        <v>1008</v>
      </c>
      <c r="L1203" s="30">
        <f>IF(AND(B1203=L$1),LOOKUP(9.99999999999999E+307,$L$2:L1202)+1,"")</f>
        <v>1008</v>
      </c>
      <c r="M1203" s="30">
        <f>IF(AND(B1203=M$1),LOOKUP(9.99999999999999E+307,$M$2:M1202)+1,"")</f>
        <v>1008</v>
      </c>
      <c r="N1203" s="30">
        <f>IF(AND($B1203=N$1),LOOKUP(9.99999999999999E+307,$N$2:N1202)+1,"")</f>
        <v>1008</v>
      </c>
      <c r="O1203" s="30">
        <f>IF(AND($B1203=O$1),LOOKUP(9.99999999999999E+307,$O$2:O1202)+1,"")</f>
        <v>1008</v>
      </c>
      <c r="P1203" s="30">
        <f>IF(AND($B1203=P$1),LOOKUP(9.99999999999999E+307,$P$2:P1202)+1,"")</f>
        <v>1008</v>
      </c>
      <c r="Q1203" s="30">
        <f>IF(AND($B1203=Q$1),LOOKUP(9.99999999999999E+307,$Q$2:Q1202)+1,"")</f>
        <v>1008</v>
      </c>
      <c r="R1203" s="30">
        <f>IF(AND($B1203=R$1),LOOKUP(9.99999999999999E+307,$R$2:R1202)+1,"")</f>
        <v>1008</v>
      </c>
      <c r="S1203" s="314"/>
      <c r="T1203" s="274"/>
      <c r="U1203" s="274"/>
      <c r="Z1203" s="258" t="str">
        <f t="shared" si="129"/>
        <v/>
      </c>
      <c r="AA1203" s="258" t="str">
        <f t="shared" si="130"/>
        <v/>
      </c>
      <c r="AB1203" s="259">
        <f t="shared" si="124"/>
        <v>0</v>
      </c>
      <c r="AC1203" s="259">
        <f t="shared" si="125"/>
        <v>1807</v>
      </c>
      <c r="AD1203" s="260" t="str">
        <f t="shared" si="126"/>
        <v/>
      </c>
      <c r="AE1203" s="253" t="str">
        <f t="shared" si="127"/>
        <v>-</v>
      </c>
    </row>
    <row r="1204" spans="1:31" ht="20.100000000000001" customHeight="1" x14ac:dyDescent="0.5">
      <c r="A1204" s="30">
        <v>1202</v>
      </c>
      <c r="B1204" s="238"/>
      <c r="C1204" s="237"/>
      <c r="D1204" s="237"/>
      <c r="E1204" s="239"/>
      <c r="F1204" s="239"/>
      <c r="G1204" s="257" t="str">
        <f t="shared" si="128"/>
        <v/>
      </c>
      <c r="H1204" s="30" t="str">
        <f>IF(AND(S1204=H$1),LOOKUP(9.99999999999999E+307,$H$2:H1203)+1,"")</f>
        <v/>
      </c>
      <c r="I1204" s="30">
        <f>IF(AND(B1204=I$1),LOOKUP(9.99999999999999E+307,$I$2:I1203)+1,"")</f>
        <v>1009</v>
      </c>
      <c r="J1204" s="30">
        <f>IF(AND(B1204=J$1),LOOKUP(9.99999999999999E+307,$J$2:J1203)+1,"")</f>
        <v>1009</v>
      </c>
      <c r="K1204" s="30">
        <f>IF(AND(B1204=K$1),LOOKUP(9.99999999999999E+307,$K$2:K1203)+1,"")</f>
        <v>1009</v>
      </c>
      <c r="L1204" s="30">
        <f>IF(AND(B1204=L$1),LOOKUP(9.99999999999999E+307,$L$2:L1203)+1,"")</f>
        <v>1009</v>
      </c>
      <c r="M1204" s="30">
        <f>IF(AND(B1204=M$1),LOOKUP(9.99999999999999E+307,$M$2:M1203)+1,"")</f>
        <v>1009</v>
      </c>
      <c r="N1204" s="30">
        <f>IF(AND($B1204=N$1),LOOKUP(9.99999999999999E+307,$N$2:N1203)+1,"")</f>
        <v>1009</v>
      </c>
      <c r="O1204" s="30">
        <f>IF(AND($B1204=O$1),LOOKUP(9.99999999999999E+307,$O$2:O1203)+1,"")</f>
        <v>1009</v>
      </c>
      <c r="P1204" s="30">
        <f>IF(AND($B1204=P$1),LOOKUP(9.99999999999999E+307,$P$2:P1203)+1,"")</f>
        <v>1009</v>
      </c>
      <c r="Q1204" s="30">
        <f>IF(AND($B1204=Q$1),LOOKUP(9.99999999999999E+307,$Q$2:Q1203)+1,"")</f>
        <v>1009</v>
      </c>
      <c r="R1204" s="30">
        <f>IF(AND($B1204=R$1),LOOKUP(9.99999999999999E+307,$R$2:R1203)+1,"")</f>
        <v>1009</v>
      </c>
      <c r="S1204" s="314"/>
      <c r="T1204" s="274"/>
      <c r="U1204" s="274"/>
      <c r="Z1204" s="258" t="str">
        <f t="shared" si="129"/>
        <v/>
      </c>
      <c r="AA1204" s="258" t="str">
        <f t="shared" si="130"/>
        <v/>
      </c>
      <c r="AB1204" s="259">
        <f t="shared" si="124"/>
        <v>0</v>
      </c>
      <c r="AC1204" s="259">
        <f t="shared" si="125"/>
        <v>1807</v>
      </c>
      <c r="AD1204" s="260" t="str">
        <f t="shared" si="126"/>
        <v/>
      </c>
      <c r="AE1204" s="253" t="str">
        <f t="shared" si="127"/>
        <v>-</v>
      </c>
    </row>
    <row r="1205" spans="1:31" ht="20.100000000000001" customHeight="1" x14ac:dyDescent="0.5">
      <c r="A1205" s="30">
        <v>1203</v>
      </c>
      <c r="B1205" s="238"/>
      <c r="C1205" s="237"/>
      <c r="D1205" s="237"/>
      <c r="E1205" s="239"/>
      <c r="F1205" s="239"/>
      <c r="G1205" s="257" t="str">
        <f t="shared" si="128"/>
        <v/>
      </c>
      <c r="H1205" s="30" t="str">
        <f>IF(AND(S1205=H$1),LOOKUP(9.99999999999999E+307,$H$2:H1204)+1,"")</f>
        <v/>
      </c>
      <c r="I1205" s="30">
        <f>IF(AND(B1205=I$1),LOOKUP(9.99999999999999E+307,$I$2:I1204)+1,"")</f>
        <v>1010</v>
      </c>
      <c r="J1205" s="30">
        <f>IF(AND(B1205=J$1),LOOKUP(9.99999999999999E+307,$J$2:J1204)+1,"")</f>
        <v>1010</v>
      </c>
      <c r="K1205" s="30">
        <f>IF(AND(B1205=K$1),LOOKUP(9.99999999999999E+307,$K$2:K1204)+1,"")</f>
        <v>1010</v>
      </c>
      <c r="L1205" s="30">
        <f>IF(AND(B1205=L$1),LOOKUP(9.99999999999999E+307,$L$2:L1204)+1,"")</f>
        <v>1010</v>
      </c>
      <c r="M1205" s="30">
        <f>IF(AND(B1205=M$1),LOOKUP(9.99999999999999E+307,$M$2:M1204)+1,"")</f>
        <v>1010</v>
      </c>
      <c r="N1205" s="30">
        <f>IF(AND($B1205=N$1),LOOKUP(9.99999999999999E+307,$N$2:N1204)+1,"")</f>
        <v>1010</v>
      </c>
      <c r="O1205" s="30">
        <f>IF(AND($B1205=O$1),LOOKUP(9.99999999999999E+307,$O$2:O1204)+1,"")</f>
        <v>1010</v>
      </c>
      <c r="P1205" s="30">
        <f>IF(AND($B1205=P$1),LOOKUP(9.99999999999999E+307,$P$2:P1204)+1,"")</f>
        <v>1010</v>
      </c>
      <c r="Q1205" s="30">
        <f>IF(AND($B1205=Q$1),LOOKUP(9.99999999999999E+307,$Q$2:Q1204)+1,"")</f>
        <v>1010</v>
      </c>
      <c r="R1205" s="30">
        <f>IF(AND($B1205=R$1),LOOKUP(9.99999999999999E+307,$R$2:R1204)+1,"")</f>
        <v>1010</v>
      </c>
      <c r="S1205" s="314"/>
      <c r="T1205" s="274"/>
      <c r="U1205" s="274"/>
      <c r="Z1205" s="258" t="str">
        <f t="shared" si="129"/>
        <v/>
      </c>
      <c r="AA1205" s="258" t="str">
        <f t="shared" si="130"/>
        <v/>
      </c>
      <c r="AB1205" s="259">
        <f t="shared" si="124"/>
        <v>0</v>
      </c>
      <c r="AC1205" s="259">
        <f t="shared" si="125"/>
        <v>1807</v>
      </c>
      <c r="AD1205" s="260" t="str">
        <f t="shared" si="126"/>
        <v/>
      </c>
      <c r="AE1205" s="253" t="str">
        <f t="shared" si="127"/>
        <v>-</v>
      </c>
    </row>
    <row r="1206" spans="1:31" ht="20.100000000000001" customHeight="1" x14ac:dyDescent="0.5">
      <c r="A1206" s="30">
        <v>1204</v>
      </c>
      <c r="B1206" s="238"/>
      <c r="C1206" s="237"/>
      <c r="D1206" s="237"/>
      <c r="E1206" s="239"/>
      <c r="F1206" s="239"/>
      <c r="G1206" s="257" t="str">
        <f t="shared" si="128"/>
        <v/>
      </c>
      <c r="H1206" s="30" t="str">
        <f>IF(AND(S1206=H$1),LOOKUP(9.99999999999999E+307,$H$2:H1205)+1,"")</f>
        <v/>
      </c>
      <c r="I1206" s="30">
        <f>IF(AND(B1206=I$1),LOOKUP(9.99999999999999E+307,$I$2:I1205)+1,"")</f>
        <v>1011</v>
      </c>
      <c r="J1206" s="30">
        <f>IF(AND(B1206=J$1),LOOKUP(9.99999999999999E+307,$J$2:J1205)+1,"")</f>
        <v>1011</v>
      </c>
      <c r="K1206" s="30">
        <f>IF(AND(B1206=K$1),LOOKUP(9.99999999999999E+307,$K$2:K1205)+1,"")</f>
        <v>1011</v>
      </c>
      <c r="L1206" s="30">
        <f>IF(AND(B1206=L$1),LOOKUP(9.99999999999999E+307,$L$2:L1205)+1,"")</f>
        <v>1011</v>
      </c>
      <c r="M1206" s="30">
        <f>IF(AND(B1206=M$1),LOOKUP(9.99999999999999E+307,$M$2:M1205)+1,"")</f>
        <v>1011</v>
      </c>
      <c r="N1206" s="30">
        <f>IF(AND($B1206=N$1),LOOKUP(9.99999999999999E+307,$N$2:N1205)+1,"")</f>
        <v>1011</v>
      </c>
      <c r="O1206" s="30">
        <f>IF(AND($B1206=O$1),LOOKUP(9.99999999999999E+307,$O$2:O1205)+1,"")</f>
        <v>1011</v>
      </c>
      <c r="P1206" s="30">
        <f>IF(AND($B1206=P$1),LOOKUP(9.99999999999999E+307,$P$2:P1205)+1,"")</f>
        <v>1011</v>
      </c>
      <c r="Q1206" s="30">
        <f>IF(AND($B1206=Q$1),LOOKUP(9.99999999999999E+307,$Q$2:Q1205)+1,"")</f>
        <v>1011</v>
      </c>
      <c r="R1206" s="30">
        <f>IF(AND($B1206=R$1),LOOKUP(9.99999999999999E+307,$R$2:R1205)+1,"")</f>
        <v>1011</v>
      </c>
      <c r="S1206" s="314"/>
      <c r="T1206" s="274"/>
      <c r="U1206" s="274"/>
      <c r="Z1206" s="258" t="str">
        <f t="shared" si="129"/>
        <v/>
      </c>
      <c r="AA1206" s="258" t="str">
        <f t="shared" si="130"/>
        <v/>
      </c>
      <c r="AB1206" s="259">
        <f t="shared" si="124"/>
        <v>0</v>
      </c>
      <c r="AC1206" s="259">
        <f t="shared" si="125"/>
        <v>1807</v>
      </c>
      <c r="AD1206" s="260" t="str">
        <f t="shared" si="126"/>
        <v/>
      </c>
      <c r="AE1206" s="253" t="str">
        <f t="shared" si="127"/>
        <v>-</v>
      </c>
    </row>
    <row r="1207" spans="1:31" ht="20.100000000000001" customHeight="1" x14ac:dyDescent="0.5">
      <c r="A1207" s="30">
        <v>1205</v>
      </c>
      <c r="B1207" s="238"/>
      <c r="C1207" s="237"/>
      <c r="D1207" s="237"/>
      <c r="E1207" s="239"/>
      <c r="F1207" s="239"/>
      <c r="G1207" s="257" t="str">
        <f t="shared" si="128"/>
        <v/>
      </c>
      <c r="H1207" s="30" t="str">
        <f>IF(AND(S1207=H$1),LOOKUP(9.99999999999999E+307,$H$2:H1206)+1,"")</f>
        <v/>
      </c>
      <c r="I1207" s="30">
        <f>IF(AND(B1207=I$1),LOOKUP(9.99999999999999E+307,$I$2:I1206)+1,"")</f>
        <v>1012</v>
      </c>
      <c r="J1207" s="30">
        <f>IF(AND(B1207=J$1),LOOKUP(9.99999999999999E+307,$J$2:J1206)+1,"")</f>
        <v>1012</v>
      </c>
      <c r="K1207" s="30">
        <f>IF(AND(B1207=K$1),LOOKUP(9.99999999999999E+307,$K$2:K1206)+1,"")</f>
        <v>1012</v>
      </c>
      <c r="L1207" s="30">
        <f>IF(AND(B1207=L$1),LOOKUP(9.99999999999999E+307,$L$2:L1206)+1,"")</f>
        <v>1012</v>
      </c>
      <c r="M1207" s="30">
        <f>IF(AND(B1207=M$1),LOOKUP(9.99999999999999E+307,$M$2:M1206)+1,"")</f>
        <v>1012</v>
      </c>
      <c r="N1207" s="30">
        <f>IF(AND($B1207=N$1),LOOKUP(9.99999999999999E+307,$N$2:N1206)+1,"")</f>
        <v>1012</v>
      </c>
      <c r="O1207" s="30">
        <f>IF(AND($B1207=O$1),LOOKUP(9.99999999999999E+307,$O$2:O1206)+1,"")</f>
        <v>1012</v>
      </c>
      <c r="P1207" s="30">
        <f>IF(AND($B1207=P$1),LOOKUP(9.99999999999999E+307,$P$2:P1206)+1,"")</f>
        <v>1012</v>
      </c>
      <c r="Q1207" s="30">
        <f>IF(AND($B1207=Q$1),LOOKUP(9.99999999999999E+307,$Q$2:Q1206)+1,"")</f>
        <v>1012</v>
      </c>
      <c r="R1207" s="30">
        <f>IF(AND($B1207=R$1),LOOKUP(9.99999999999999E+307,$R$2:R1206)+1,"")</f>
        <v>1012</v>
      </c>
      <c r="S1207" s="314"/>
      <c r="T1207" s="274"/>
      <c r="U1207" s="274"/>
      <c r="Z1207" s="258" t="str">
        <f t="shared" si="129"/>
        <v/>
      </c>
      <c r="AA1207" s="258" t="str">
        <f t="shared" si="130"/>
        <v/>
      </c>
      <c r="AB1207" s="259">
        <f t="shared" si="124"/>
        <v>0</v>
      </c>
      <c r="AC1207" s="259">
        <f t="shared" si="125"/>
        <v>1807</v>
      </c>
      <c r="AD1207" s="260" t="str">
        <f t="shared" si="126"/>
        <v/>
      </c>
      <c r="AE1207" s="253" t="str">
        <f t="shared" si="127"/>
        <v>-</v>
      </c>
    </row>
    <row r="1208" spans="1:31" ht="20.100000000000001" customHeight="1" x14ac:dyDescent="0.5">
      <c r="A1208" s="30">
        <v>1206</v>
      </c>
      <c r="B1208" s="238"/>
      <c r="C1208" s="237"/>
      <c r="D1208" s="237"/>
      <c r="E1208" s="239"/>
      <c r="F1208" s="239"/>
      <c r="G1208" s="257" t="str">
        <f t="shared" si="128"/>
        <v/>
      </c>
      <c r="H1208" s="30" t="str">
        <f>IF(AND(S1208=H$1),LOOKUP(9.99999999999999E+307,$H$2:H1207)+1,"")</f>
        <v/>
      </c>
      <c r="I1208" s="30">
        <f>IF(AND(B1208=I$1),LOOKUP(9.99999999999999E+307,$I$2:I1207)+1,"")</f>
        <v>1013</v>
      </c>
      <c r="J1208" s="30">
        <f>IF(AND(B1208=J$1),LOOKUP(9.99999999999999E+307,$J$2:J1207)+1,"")</f>
        <v>1013</v>
      </c>
      <c r="K1208" s="30">
        <f>IF(AND(B1208=K$1),LOOKUP(9.99999999999999E+307,$K$2:K1207)+1,"")</f>
        <v>1013</v>
      </c>
      <c r="L1208" s="30">
        <f>IF(AND(B1208=L$1),LOOKUP(9.99999999999999E+307,$L$2:L1207)+1,"")</f>
        <v>1013</v>
      </c>
      <c r="M1208" s="30">
        <f>IF(AND(B1208=M$1),LOOKUP(9.99999999999999E+307,$M$2:M1207)+1,"")</f>
        <v>1013</v>
      </c>
      <c r="N1208" s="30">
        <f>IF(AND($B1208=N$1),LOOKUP(9.99999999999999E+307,$N$2:N1207)+1,"")</f>
        <v>1013</v>
      </c>
      <c r="O1208" s="30">
        <f>IF(AND($B1208=O$1),LOOKUP(9.99999999999999E+307,$O$2:O1207)+1,"")</f>
        <v>1013</v>
      </c>
      <c r="P1208" s="30">
        <f>IF(AND($B1208=P$1),LOOKUP(9.99999999999999E+307,$P$2:P1207)+1,"")</f>
        <v>1013</v>
      </c>
      <c r="Q1208" s="30">
        <f>IF(AND($B1208=Q$1),LOOKUP(9.99999999999999E+307,$Q$2:Q1207)+1,"")</f>
        <v>1013</v>
      </c>
      <c r="R1208" s="30">
        <f>IF(AND($B1208=R$1),LOOKUP(9.99999999999999E+307,$R$2:R1207)+1,"")</f>
        <v>1013</v>
      </c>
      <c r="S1208" s="314"/>
      <c r="T1208" s="274"/>
      <c r="U1208" s="274"/>
      <c r="Z1208" s="258" t="str">
        <f t="shared" si="129"/>
        <v/>
      </c>
      <c r="AA1208" s="258" t="str">
        <f t="shared" si="130"/>
        <v/>
      </c>
      <c r="AB1208" s="259">
        <f t="shared" si="124"/>
        <v>0</v>
      </c>
      <c r="AC1208" s="259">
        <f t="shared" si="125"/>
        <v>1807</v>
      </c>
      <c r="AD1208" s="260" t="str">
        <f t="shared" si="126"/>
        <v/>
      </c>
      <c r="AE1208" s="253" t="str">
        <f t="shared" si="127"/>
        <v>-</v>
      </c>
    </row>
    <row r="1209" spans="1:31" ht="20.100000000000001" customHeight="1" x14ac:dyDescent="0.5">
      <c r="A1209" s="30">
        <v>1207</v>
      </c>
      <c r="B1209" s="238"/>
      <c r="C1209" s="237"/>
      <c r="D1209" s="237"/>
      <c r="E1209" s="239"/>
      <c r="F1209" s="239"/>
      <c r="G1209" s="257" t="str">
        <f t="shared" si="128"/>
        <v/>
      </c>
      <c r="H1209" s="30" t="str">
        <f>IF(AND(S1209=H$1),LOOKUP(9.99999999999999E+307,$H$2:H1208)+1,"")</f>
        <v/>
      </c>
      <c r="I1209" s="30">
        <f>IF(AND(B1209=I$1),LOOKUP(9.99999999999999E+307,$I$2:I1208)+1,"")</f>
        <v>1014</v>
      </c>
      <c r="J1209" s="30">
        <f>IF(AND(B1209=J$1),LOOKUP(9.99999999999999E+307,$J$2:J1208)+1,"")</f>
        <v>1014</v>
      </c>
      <c r="K1209" s="30">
        <f>IF(AND(B1209=K$1),LOOKUP(9.99999999999999E+307,$K$2:K1208)+1,"")</f>
        <v>1014</v>
      </c>
      <c r="L1209" s="30">
        <f>IF(AND(B1209=L$1),LOOKUP(9.99999999999999E+307,$L$2:L1208)+1,"")</f>
        <v>1014</v>
      </c>
      <c r="M1209" s="30">
        <f>IF(AND(B1209=M$1),LOOKUP(9.99999999999999E+307,$M$2:M1208)+1,"")</f>
        <v>1014</v>
      </c>
      <c r="N1209" s="30">
        <f>IF(AND($B1209=N$1),LOOKUP(9.99999999999999E+307,$N$2:N1208)+1,"")</f>
        <v>1014</v>
      </c>
      <c r="O1209" s="30">
        <f>IF(AND($B1209=O$1),LOOKUP(9.99999999999999E+307,$O$2:O1208)+1,"")</f>
        <v>1014</v>
      </c>
      <c r="P1209" s="30">
        <f>IF(AND($B1209=P$1),LOOKUP(9.99999999999999E+307,$P$2:P1208)+1,"")</f>
        <v>1014</v>
      </c>
      <c r="Q1209" s="30">
        <f>IF(AND($B1209=Q$1),LOOKUP(9.99999999999999E+307,$Q$2:Q1208)+1,"")</f>
        <v>1014</v>
      </c>
      <c r="R1209" s="30">
        <f>IF(AND($B1209=R$1),LOOKUP(9.99999999999999E+307,$R$2:R1208)+1,"")</f>
        <v>1014</v>
      </c>
      <c r="S1209" s="314"/>
      <c r="T1209" s="274"/>
      <c r="U1209" s="274"/>
      <c r="Z1209" s="258" t="str">
        <f t="shared" si="129"/>
        <v/>
      </c>
      <c r="AA1209" s="258" t="str">
        <f t="shared" si="130"/>
        <v/>
      </c>
      <c r="AB1209" s="259">
        <f t="shared" si="124"/>
        <v>0</v>
      </c>
      <c r="AC1209" s="259">
        <f t="shared" si="125"/>
        <v>1807</v>
      </c>
      <c r="AD1209" s="260" t="str">
        <f t="shared" si="126"/>
        <v/>
      </c>
      <c r="AE1209" s="253" t="str">
        <f t="shared" si="127"/>
        <v>-</v>
      </c>
    </row>
    <row r="1210" spans="1:31" ht="20.100000000000001" customHeight="1" x14ac:dyDescent="0.5">
      <c r="A1210" s="30">
        <v>1208</v>
      </c>
      <c r="B1210" s="238"/>
      <c r="C1210" s="237"/>
      <c r="D1210" s="237"/>
      <c r="E1210" s="239"/>
      <c r="F1210" s="239"/>
      <c r="G1210" s="257" t="str">
        <f t="shared" si="128"/>
        <v/>
      </c>
      <c r="H1210" s="30" t="str">
        <f>IF(AND(S1210=H$1),LOOKUP(9.99999999999999E+307,$H$2:H1209)+1,"")</f>
        <v/>
      </c>
      <c r="I1210" s="30">
        <f>IF(AND(B1210=I$1),LOOKUP(9.99999999999999E+307,$I$2:I1209)+1,"")</f>
        <v>1015</v>
      </c>
      <c r="J1210" s="30">
        <f>IF(AND(B1210=J$1),LOOKUP(9.99999999999999E+307,$J$2:J1209)+1,"")</f>
        <v>1015</v>
      </c>
      <c r="K1210" s="30">
        <f>IF(AND(B1210=K$1),LOOKUP(9.99999999999999E+307,$K$2:K1209)+1,"")</f>
        <v>1015</v>
      </c>
      <c r="L1210" s="30">
        <f>IF(AND(B1210=L$1),LOOKUP(9.99999999999999E+307,$L$2:L1209)+1,"")</f>
        <v>1015</v>
      </c>
      <c r="M1210" s="30">
        <f>IF(AND(B1210=M$1),LOOKUP(9.99999999999999E+307,$M$2:M1209)+1,"")</f>
        <v>1015</v>
      </c>
      <c r="N1210" s="30">
        <f>IF(AND($B1210=N$1),LOOKUP(9.99999999999999E+307,$N$2:N1209)+1,"")</f>
        <v>1015</v>
      </c>
      <c r="O1210" s="30">
        <f>IF(AND($B1210=O$1),LOOKUP(9.99999999999999E+307,$O$2:O1209)+1,"")</f>
        <v>1015</v>
      </c>
      <c r="P1210" s="30">
        <f>IF(AND($B1210=P$1),LOOKUP(9.99999999999999E+307,$P$2:P1209)+1,"")</f>
        <v>1015</v>
      </c>
      <c r="Q1210" s="30">
        <f>IF(AND($B1210=Q$1),LOOKUP(9.99999999999999E+307,$Q$2:Q1209)+1,"")</f>
        <v>1015</v>
      </c>
      <c r="R1210" s="30">
        <f>IF(AND($B1210=R$1),LOOKUP(9.99999999999999E+307,$R$2:R1209)+1,"")</f>
        <v>1015</v>
      </c>
      <c r="S1210" s="314"/>
      <c r="T1210" s="274"/>
      <c r="U1210" s="274"/>
      <c r="Z1210" s="258" t="str">
        <f t="shared" si="129"/>
        <v/>
      </c>
      <c r="AA1210" s="258" t="str">
        <f t="shared" si="130"/>
        <v/>
      </c>
      <c r="AB1210" s="259">
        <f t="shared" si="124"/>
        <v>0</v>
      </c>
      <c r="AC1210" s="259">
        <f t="shared" si="125"/>
        <v>1807</v>
      </c>
      <c r="AD1210" s="260" t="str">
        <f t="shared" si="126"/>
        <v/>
      </c>
      <c r="AE1210" s="253" t="str">
        <f t="shared" si="127"/>
        <v>-</v>
      </c>
    </row>
    <row r="1211" spans="1:31" ht="20.100000000000001" customHeight="1" x14ac:dyDescent="0.5">
      <c r="A1211" s="30">
        <v>1209</v>
      </c>
      <c r="B1211" s="238"/>
      <c r="C1211" s="237"/>
      <c r="D1211" s="237"/>
      <c r="E1211" s="239"/>
      <c r="F1211" s="239"/>
      <c r="G1211" s="257" t="str">
        <f t="shared" si="128"/>
        <v/>
      </c>
      <c r="H1211" s="30" t="str">
        <f>IF(AND(S1211=H$1),LOOKUP(9.99999999999999E+307,$H$2:H1210)+1,"")</f>
        <v/>
      </c>
      <c r="I1211" s="30">
        <f>IF(AND(B1211=I$1),LOOKUP(9.99999999999999E+307,$I$2:I1210)+1,"")</f>
        <v>1016</v>
      </c>
      <c r="J1211" s="30">
        <f>IF(AND(B1211=J$1),LOOKUP(9.99999999999999E+307,$J$2:J1210)+1,"")</f>
        <v>1016</v>
      </c>
      <c r="K1211" s="30">
        <f>IF(AND(B1211=K$1),LOOKUP(9.99999999999999E+307,$K$2:K1210)+1,"")</f>
        <v>1016</v>
      </c>
      <c r="L1211" s="30">
        <f>IF(AND(B1211=L$1),LOOKUP(9.99999999999999E+307,$L$2:L1210)+1,"")</f>
        <v>1016</v>
      </c>
      <c r="M1211" s="30">
        <f>IF(AND(B1211=M$1),LOOKUP(9.99999999999999E+307,$M$2:M1210)+1,"")</f>
        <v>1016</v>
      </c>
      <c r="N1211" s="30">
        <f>IF(AND($B1211=N$1),LOOKUP(9.99999999999999E+307,$N$2:N1210)+1,"")</f>
        <v>1016</v>
      </c>
      <c r="O1211" s="30">
        <f>IF(AND($B1211=O$1),LOOKUP(9.99999999999999E+307,$O$2:O1210)+1,"")</f>
        <v>1016</v>
      </c>
      <c r="P1211" s="30">
        <f>IF(AND($B1211=P$1),LOOKUP(9.99999999999999E+307,$P$2:P1210)+1,"")</f>
        <v>1016</v>
      </c>
      <c r="Q1211" s="30">
        <f>IF(AND($B1211=Q$1),LOOKUP(9.99999999999999E+307,$Q$2:Q1210)+1,"")</f>
        <v>1016</v>
      </c>
      <c r="R1211" s="30">
        <f>IF(AND($B1211=R$1),LOOKUP(9.99999999999999E+307,$R$2:R1210)+1,"")</f>
        <v>1016</v>
      </c>
      <c r="S1211" s="314"/>
      <c r="T1211" s="274"/>
      <c r="U1211" s="274"/>
      <c r="Z1211" s="258" t="str">
        <f t="shared" si="129"/>
        <v/>
      </c>
      <c r="AA1211" s="258" t="str">
        <f t="shared" si="130"/>
        <v/>
      </c>
      <c r="AB1211" s="259">
        <f t="shared" si="124"/>
        <v>0</v>
      </c>
      <c r="AC1211" s="259">
        <f t="shared" si="125"/>
        <v>1807</v>
      </c>
      <c r="AD1211" s="260" t="str">
        <f t="shared" si="126"/>
        <v/>
      </c>
      <c r="AE1211" s="253" t="str">
        <f t="shared" si="127"/>
        <v>-</v>
      </c>
    </row>
    <row r="1212" spans="1:31" ht="20.100000000000001" customHeight="1" x14ac:dyDescent="0.5">
      <c r="A1212" s="30">
        <v>1210</v>
      </c>
      <c r="B1212" s="238"/>
      <c r="C1212" s="237"/>
      <c r="D1212" s="237"/>
      <c r="E1212" s="239"/>
      <c r="F1212" s="239"/>
      <c r="G1212" s="257" t="str">
        <f t="shared" si="128"/>
        <v/>
      </c>
      <c r="H1212" s="30" t="str">
        <f>IF(AND(S1212=H$1),LOOKUP(9.99999999999999E+307,$H$2:H1211)+1,"")</f>
        <v/>
      </c>
      <c r="I1212" s="30">
        <f>IF(AND(B1212=I$1),LOOKUP(9.99999999999999E+307,$I$2:I1211)+1,"")</f>
        <v>1017</v>
      </c>
      <c r="J1212" s="30">
        <f>IF(AND(B1212=J$1),LOOKUP(9.99999999999999E+307,$J$2:J1211)+1,"")</f>
        <v>1017</v>
      </c>
      <c r="K1212" s="30">
        <f>IF(AND(B1212=K$1),LOOKUP(9.99999999999999E+307,$K$2:K1211)+1,"")</f>
        <v>1017</v>
      </c>
      <c r="L1212" s="30">
        <f>IF(AND(B1212=L$1),LOOKUP(9.99999999999999E+307,$L$2:L1211)+1,"")</f>
        <v>1017</v>
      </c>
      <c r="M1212" s="30">
        <f>IF(AND(B1212=M$1),LOOKUP(9.99999999999999E+307,$M$2:M1211)+1,"")</f>
        <v>1017</v>
      </c>
      <c r="N1212" s="30">
        <f>IF(AND($B1212=N$1),LOOKUP(9.99999999999999E+307,$N$2:N1211)+1,"")</f>
        <v>1017</v>
      </c>
      <c r="O1212" s="30">
        <f>IF(AND($B1212=O$1),LOOKUP(9.99999999999999E+307,$O$2:O1211)+1,"")</f>
        <v>1017</v>
      </c>
      <c r="P1212" s="30">
        <f>IF(AND($B1212=P$1),LOOKUP(9.99999999999999E+307,$P$2:P1211)+1,"")</f>
        <v>1017</v>
      </c>
      <c r="Q1212" s="30">
        <f>IF(AND($B1212=Q$1),LOOKUP(9.99999999999999E+307,$Q$2:Q1211)+1,"")</f>
        <v>1017</v>
      </c>
      <c r="R1212" s="30">
        <f>IF(AND($B1212=R$1),LOOKUP(9.99999999999999E+307,$R$2:R1211)+1,"")</f>
        <v>1017</v>
      </c>
      <c r="S1212" s="314"/>
      <c r="T1212" s="274"/>
      <c r="U1212" s="274"/>
      <c r="Z1212" s="258" t="str">
        <f t="shared" si="129"/>
        <v/>
      </c>
      <c r="AA1212" s="258" t="str">
        <f t="shared" si="130"/>
        <v/>
      </c>
      <c r="AB1212" s="259">
        <f t="shared" si="124"/>
        <v>0</v>
      </c>
      <c r="AC1212" s="259">
        <f t="shared" si="125"/>
        <v>1807</v>
      </c>
      <c r="AD1212" s="260" t="str">
        <f t="shared" si="126"/>
        <v/>
      </c>
      <c r="AE1212" s="253" t="str">
        <f t="shared" si="127"/>
        <v>-</v>
      </c>
    </row>
    <row r="1213" spans="1:31" ht="20.100000000000001" customHeight="1" x14ac:dyDescent="0.5">
      <c r="A1213" s="30">
        <v>1211</v>
      </c>
      <c r="B1213" s="238"/>
      <c r="C1213" s="237"/>
      <c r="D1213" s="237"/>
      <c r="E1213" s="239"/>
      <c r="F1213" s="239"/>
      <c r="G1213" s="257" t="str">
        <f t="shared" si="128"/>
        <v/>
      </c>
      <c r="H1213" s="30" t="str">
        <f>IF(AND(S1213=H$1),LOOKUP(9.99999999999999E+307,$H$2:H1212)+1,"")</f>
        <v/>
      </c>
      <c r="I1213" s="30">
        <f>IF(AND(B1213=I$1),LOOKUP(9.99999999999999E+307,$I$2:I1212)+1,"")</f>
        <v>1018</v>
      </c>
      <c r="J1213" s="30">
        <f>IF(AND(B1213=J$1),LOOKUP(9.99999999999999E+307,$J$2:J1212)+1,"")</f>
        <v>1018</v>
      </c>
      <c r="K1213" s="30">
        <f>IF(AND(B1213=K$1),LOOKUP(9.99999999999999E+307,$K$2:K1212)+1,"")</f>
        <v>1018</v>
      </c>
      <c r="L1213" s="30">
        <f>IF(AND(B1213=L$1),LOOKUP(9.99999999999999E+307,$L$2:L1212)+1,"")</f>
        <v>1018</v>
      </c>
      <c r="M1213" s="30">
        <f>IF(AND(B1213=M$1),LOOKUP(9.99999999999999E+307,$M$2:M1212)+1,"")</f>
        <v>1018</v>
      </c>
      <c r="N1213" s="30">
        <f>IF(AND($B1213=N$1),LOOKUP(9.99999999999999E+307,$N$2:N1212)+1,"")</f>
        <v>1018</v>
      </c>
      <c r="O1213" s="30">
        <f>IF(AND($B1213=O$1),LOOKUP(9.99999999999999E+307,$O$2:O1212)+1,"")</f>
        <v>1018</v>
      </c>
      <c r="P1213" s="30">
        <f>IF(AND($B1213=P$1),LOOKUP(9.99999999999999E+307,$P$2:P1212)+1,"")</f>
        <v>1018</v>
      </c>
      <c r="Q1213" s="30">
        <f>IF(AND($B1213=Q$1),LOOKUP(9.99999999999999E+307,$Q$2:Q1212)+1,"")</f>
        <v>1018</v>
      </c>
      <c r="R1213" s="30">
        <f>IF(AND($B1213=R$1),LOOKUP(9.99999999999999E+307,$R$2:R1212)+1,"")</f>
        <v>1018</v>
      </c>
      <c r="S1213" s="314"/>
      <c r="T1213" s="274"/>
      <c r="U1213" s="274"/>
      <c r="Z1213" s="258" t="str">
        <f t="shared" si="129"/>
        <v/>
      </c>
      <c r="AA1213" s="258" t="str">
        <f t="shared" si="130"/>
        <v/>
      </c>
      <c r="AB1213" s="259">
        <f t="shared" si="124"/>
        <v>0</v>
      </c>
      <c r="AC1213" s="259">
        <f t="shared" si="125"/>
        <v>1807</v>
      </c>
      <c r="AD1213" s="260" t="str">
        <f t="shared" si="126"/>
        <v/>
      </c>
      <c r="AE1213" s="253" t="str">
        <f t="shared" si="127"/>
        <v>-</v>
      </c>
    </row>
    <row r="1214" spans="1:31" ht="20.100000000000001" customHeight="1" x14ac:dyDescent="0.5">
      <c r="A1214" s="30">
        <v>1212</v>
      </c>
      <c r="B1214" s="238"/>
      <c r="C1214" s="237"/>
      <c r="D1214" s="237"/>
      <c r="E1214" s="239"/>
      <c r="F1214" s="239"/>
      <c r="G1214" s="257" t="str">
        <f t="shared" si="128"/>
        <v/>
      </c>
      <c r="H1214" s="30" t="str">
        <f>IF(AND(S1214=H$1),LOOKUP(9.99999999999999E+307,$H$2:H1213)+1,"")</f>
        <v/>
      </c>
      <c r="I1214" s="30">
        <f>IF(AND(B1214=I$1),LOOKUP(9.99999999999999E+307,$I$2:I1213)+1,"")</f>
        <v>1019</v>
      </c>
      <c r="J1214" s="30">
        <f>IF(AND(B1214=J$1),LOOKUP(9.99999999999999E+307,$J$2:J1213)+1,"")</f>
        <v>1019</v>
      </c>
      <c r="K1214" s="30">
        <f>IF(AND(B1214=K$1),LOOKUP(9.99999999999999E+307,$K$2:K1213)+1,"")</f>
        <v>1019</v>
      </c>
      <c r="L1214" s="30">
        <f>IF(AND(B1214=L$1),LOOKUP(9.99999999999999E+307,$L$2:L1213)+1,"")</f>
        <v>1019</v>
      </c>
      <c r="M1214" s="30">
        <f>IF(AND(B1214=M$1),LOOKUP(9.99999999999999E+307,$M$2:M1213)+1,"")</f>
        <v>1019</v>
      </c>
      <c r="N1214" s="30">
        <f>IF(AND($B1214=N$1),LOOKUP(9.99999999999999E+307,$N$2:N1213)+1,"")</f>
        <v>1019</v>
      </c>
      <c r="O1214" s="30">
        <f>IF(AND($B1214=O$1),LOOKUP(9.99999999999999E+307,$O$2:O1213)+1,"")</f>
        <v>1019</v>
      </c>
      <c r="P1214" s="30">
        <f>IF(AND($B1214=P$1),LOOKUP(9.99999999999999E+307,$P$2:P1213)+1,"")</f>
        <v>1019</v>
      </c>
      <c r="Q1214" s="30">
        <f>IF(AND($B1214=Q$1),LOOKUP(9.99999999999999E+307,$Q$2:Q1213)+1,"")</f>
        <v>1019</v>
      </c>
      <c r="R1214" s="30">
        <f>IF(AND($B1214=R$1),LOOKUP(9.99999999999999E+307,$R$2:R1213)+1,"")</f>
        <v>1019</v>
      </c>
      <c r="S1214" s="314"/>
      <c r="T1214" s="274"/>
      <c r="U1214" s="274"/>
      <c r="Z1214" s="258" t="str">
        <f t="shared" si="129"/>
        <v/>
      </c>
      <c r="AA1214" s="258" t="str">
        <f t="shared" si="130"/>
        <v/>
      </c>
      <c r="AB1214" s="259">
        <f t="shared" si="124"/>
        <v>0</v>
      </c>
      <c r="AC1214" s="259">
        <f t="shared" si="125"/>
        <v>1807</v>
      </c>
      <c r="AD1214" s="260" t="str">
        <f t="shared" si="126"/>
        <v/>
      </c>
      <c r="AE1214" s="253" t="str">
        <f t="shared" si="127"/>
        <v>-</v>
      </c>
    </row>
    <row r="1215" spans="1:31" ht="20.100000000000001" customHeight="1" x14ac:dyDescent="0.5">
      <c r="A1215" s="30">
        <v>1213</v>
      </c>
      <c r="B1215" s="238"/>
      <c r="C1215" s="237"/>
      <c r="D1215" s="237"/>
      <c r="E1215" s="239"/>
      <c r="F1215" s="239"/>
      <c r="G1215" s="257" t="str">
        <f t="shared" si="128"/>
        <v/>
      </c>
      <c r="H1215" s="30" t="str">
        <f>IF(AND(S1215=H$1),LOOKUP(9.99999999999999E+307,$H$2:H1214)+1,"")</f>
        <v/>
      </c>
      <c r="I1215" s="30">
        <f>IF(AND(B1215=I$1),LOOKUP(9.99999999999999E+307,$I$2:I1214)+1,"")</f>
        <v>1020</v>
      </c>
      <c r="J1215" s="30">
        <f>IF(AND(B1215=J$1),LOOKUP(9.99999999999999E+307,$J$2:J1214)+1,"")</f>
        <v>1020</v>
      </c>
      <c r="K1215" s="30">
        <f>IF(AND(B1215=K$1),LOOKUP(9.99999999999999E+307,$K$2:K1214)+1,"")</f>
        <v>1020</v>
      </c>
      <c r="L1215" s="30">
        <f>IF(AND(B1215=L$1),LOOKUP(9.99999999999999E+307,$L$2:L1214)+1,"")</f>
        <v>1020</v>
      </c>
      <c r="M1215" s="30">
        <f>IF(AND(B1215=M$1),LOOKUP(9.99999999999999E+307,$M$2:M1214)+1,"")</f>
        <v>1020</v>
      </c>
      <c r="N1215" s="30">
        <f>IF(AND($B1215=N$1),LOOKUP(9.99999999999999E+307,$N$2:N1214)+1,"")</f>
        <v>1020</v>
      </c>
      <c r="O1215" s="30">
        <f>IF(AND($B1215=O$1),LOOKUP(9.99999999999999E+307,$O$2:O1214)+1,"")</f>
        <v>1020</v>
      </c>
      <c r="P1215" s="30">
        <f>IF(AND($B1215=P$1),LOOKUP(9.99999999999999E+307,$P$2:P1214)+1,"")</f>
        <v>1020</v>
      </c>
      <c r="Q1215" s="30">
        <f>IF(AND($B1215=Q$1),LOOKUP(9.99999999999999E+307,$Q$2:Q1214)+1,"")</f>
        <v>1020</v>
      </c>
      <c r="R1215" s="30">
        <f>IF(AND($B1215=R$1),LOOKUP(9.99999999999999E+307,$R$2:R1214)+1,"")</f>
        <v>1020</v>
      </c>
      <c r="S1215" s="314"/>
      <c r="T1215" s="274"/>
      <c r="U1215" s="274"/>
      <c r="Z1215" s="258" t="str">
        <f t="shared" si="129"/>
        <v/>
      </c>
      <c r="AA1215" s="258" t="str">
        <f t="shared" si="130"/>
        <v/>
      </c>
      <c r="AB1215" s="259">
        <f t="shared" si="124"/>
        <v>0</v>
      </c>
      <c r="AC1215" s="259">
        <f t="shared" si="125"/>
        <v>1807</v>
      </c>
      <c r="AD1215" s="260" t="str">
        <f t="shared" si="126"/>
        <v/>
      </c>
      <c r="AE1215" s="253" t="str">
        <f t="shared" si="127"/>
        <v>-</v>
      </c>
    </row>
    <row r="1216" spans="1:31" ht="20.100000000000001" customHeight="1" x14ac:dyDescent="0.5">
      <c r="A1216" s="30">
        <v>1214</v>
      </c>
      <c r="B1216" s="238"/>
      <c r="C1216" s="237"/>
      <c r="D1216" s="237"/>
      <c r="E1216" s="239"/>
      <c r="F1216" s="239"/>
      <c r="G1216" s="257" t="str">
        <f t="shared" si="128"/>
        <v/>
      </c>
      <c r="H1216" s="30" t="str">
        <f>IF(AND(S1216=H$1),LOOKUP(9.99999999999999E+307,$H$2:H1215)+1,"")</f>
        <v/>
      </c>
      <c r="I1216" s="30">
        <f>IF(AND(B1216=I$1),LOOKUP(9.99999999999999E+307,$I$2:I1215)+1,"")</f>
        <v>1021</v>
      </c>
      <c r="J1216" s="30">
        <f>IF(AND(B1216=J$1),LOOKUP(9.99999999999999E+307,$J$2:J1215)+1,"")</f>
        <v>1021</v>
      </c>
      <c r="K1216" s="30">
        <f>IF(AND(B1216=K$1),LOOKUP(9.99999999999999E+307,$K$2:K1215)+1,"")</f>
        <v>1021</v>
      </c>
      <c r="L1216" s="30">
        <f>IF(AND(B1216=L$1),LOOKUP(9.99999999999999E+307,$L$2:L1215)+1,"")</f>
        <v>1021</v>
      </c>
      <c r="M1216" s="30">
        <f>IF(AND(B1216=M$1),LOOKUP(9.99999999999999E+307,$M$2:M1215)+1,"")</f>
        <v>1021</v>
      </c>
      <c r="N1216" s="30">
        <f>IF(AND($B1216=N$1),LOOKUP(9.99999999999999E+307,$N$2:N1215)+1,"")</f>
        <v>1021</v>
      </c>
      <c r="O1216" s="30">
        <f>IF(AND($B1216=O$1),LOOKUP(9.99999999999999E+307,$O$2:O1215)+1,"")</f>
        <v>1021</v>
      </c>
      <c r="P1216" s="30">
        <f>IF(AND($B1216=P$1),LOOKUP(9.99999999999999E+307,$P$2:P1215)+1,"")</f>
        <v>1021</v>
      </c>
      <c r="Q1216" s="30">
        <f>IF(AND($B1216=Q$1),LOOKUP(9.99999999999999E+307,$Q$2:Q1215)+1,"")</f>
        <v>1021</v>
      </c>
      <c r="R1216" s="30">
        <f>IF(AND($B1216=R$1),LOOKUP(9.99999999999999E+307,$R$2:R1215)+1,"")</f>
        <v>1021</v>
      </c>
      <c r="S1216" s="314"/>
      <c r="T1216" s="274"/>
      <c r="U1216" s="274"/>
      <c r="Z1216" s="258" t="str">
        <f t="shared" si="129"/>
        <v/>
      </c>
      <c r="AA1216" s="258" t="str">
        <f t="shared" si="130"/>
        <v/>
      </c>
      <c r="AB1216" s="259">
        <f t="shared" si="124"/>
        <v>0</v>
      </c>
      <c r="AC1216" s="259">
        <f t="shared" si="125"/>
        <v>1807</v>
      </c>
      <c r="AD1216" s="260" t="str">
        <f t="shared" si="126"/>
        <v/>
      </c>
      <c r="AE1216" s="253" t="str">
        <f t="shared" si="127"/>
        <v>-</v>
      </c>
    </row>
    <row r="1217" spans="1:31" ht="20.100000000000001" customHeight="1" x14ac:dyDescent="0.5">
      <c r="A1217" s="30">
        <v>1215</v>
      </c>
      <c r="B1217" s="238"/>
      <c r="C1217" s="237"/>
      <c r="D1217" s="237"/>
      <c r="E1217" s="239"/>
      <c r="F1217" s="239"/>
      <c r="G1217" s="257" t="str">
        <f t="shared" si="128"/>
        <v/>
      </c>
      <c r="H1217" s="30" t="str">
        <f>IF(AND(S1217=H$1),LOOKUP(9.99999999999999E+307,$H$2:H1216)+1,"")</f>
        <v/>
      </c>
      <c r="I1217" s="30">
        <f>IF(AND(B1217=I$1),LOOKUP(9.99999999999999E+307,$I$2:I1216)+1,"")</f>
        <v>1022</v>
      </c>
      <c r="J1217" s="30">
        <f>IF(AND(B1217=J$1),LOOKUP(9.99999999999999E+307,$J$2:J1216)+1,"")</f>
        <v>1022</v>
      </c>
      <c r="K1217" s="30">
        <f>IF(AND(B1217=K$1),LOOKUP(9.99999999999999E+307,$K$2:K1216)+1,"")</f>
        <v>1022</v>
      </c>
      <c r="L1217" s="30">
        <f>IF(AND(B1217=L$1),LOOKUP(9.99999999999999E+307,$L$2:L1216)+1,"")</f>
        <v>1022</v>
      </c>
      <c r="M1217" s="30">
        <f>IF(AND(B1217=M$1),LOOKUP(9.99999999999999E+307,$M$2:M1216)+1,"")</f>
        <v>1022</v>
      </c>
      <c r="N1217" s="30">
        <f>IF(AND($B1217=N$1),LOOKUP(9.99999999999999E+307,$N$2:N1216)+1,"")</f>
        <v>1022</v>
      </c>
      <c r="O1217" s="30">
        <f>IF(AND($B1217=O$1),LOOKUP(9.99999999999999E+307,$O$2:O1216)+1,"")</f>
        <v>1022</v>
      </c>
      <c r="P1217" s="30">
        <f>IF(AND($B1217=P$1),LOOKUP(9.99999999999999E+307,$P$2:P1216)+1,"")</f>
        <v>1022</v>
      </c>
      <c r="Q1217" s="30">
        <f>IF(AND($B1217=Q$1),LOOKUP(9.99999999999999E+307,$Q$2:Q1216)+1,"")</f>
        <v>1022</v>
      </c>
      <c r="R1217" s="30">
        <f>IF(AND($B1217=R$1),LOOKUP(9.99999999999999E+307,$R$2:R1216)+1,"")</f>
        <v>1022</v>
      </c>
      <c r="S1217" s="314"/>
      <c r="T1217" s="274"/>
      <c r="U1217" s="274"/>
      <c r="Z1217" s="258" t="str">
        <f t="shared" si="129"/>
        <v/>
      </c>
      <c r="AA1217" s="258" t="str">
        <f t="shared" si="130"/>
        <v/>
      </c>
      <c r="AB1217" s="259">
        <f t="shared" si="124"/>
        <v>0</v>
      </c>
      <c r="AC1217" s="259">
        <f t="shared" si="125"/>
        <v>1807</v>
      </c>
      <c r="AD1217" s="260" t="str">
        <f t="shared" si="126"/>
        <v/>
      </c>
      <c r="AE1217" s="253" t="str">
        <f t="shared" si="127"/>
        <v>-</v>
      </c>
    </row>
    <row r="1218" spans="1:31" ht="20.100000000000001" customHeight="1" x14ac:dyDescent="0.5">
      <c r="A1218" s="30">
        <v>1216</v>
      </c>
      <c r="B1218" s="238"/>
      <c r="C1218" s="237"/>
      <c r="D1218" s="237"/>
      <c r="E1218" s="239"/>
      <c r="F1218" s="239"/>
      <c r="G1218" s="257" t="str">
        <f t="shared" si="128"/>
        <v/>
      </c>
      <c r="H1218" s="30" t="str">
        <f>IF(AND(S1218=H$1),LOOKUP(9.99999999999999E+307,$H$2:H1217)+1,"")</f>
        <v/>
      </c>
      <c r="I1218" s="30">
        <f>IF(AND(B1218=I$1),LOOKUP(9.99999999999999E+307,$I$2:I1217)+1,"")</f>
        <v>1023</v>
      </c>
      <c r="J1218" s="30">
        <f>IF(AND(B1218=J$1),LOOKUP(9.99999999999999E+307,$J$2:J1217)+1,"")</f>
        <v>1023</v>
      </c>
      <c r="K1218" s="30">
        <f>IF(AND(B1218=K$1),LOOKUP(9.99999999999999E+307,$K$2:K1217)+1,"")</f>
        <v>1023</v>
      </c>
      <c r="L1218" s="30">
        <f>IF(AND(B1218=L$1),LOOKUP(9.99999999999999E+307,$L$2:L1217)+1,"")</f>
        <v>1023</v>
      </c>
      <c r="M1218" s="30">
        <f>IF(AND(B1218=M$1),LOOKUP(9.99999999999999E+307,$M$2:M1217)+1,"")</f>
        <v>1023</v>
      </c>
      <c r="N1218" s="30">
        <f>IF(AND($B1218=N$1),LOOKUP(9.99999999999999E+307,$N$2:N1217)+1,"")</f>
        <v>1023</v>
      </c>
      <c r="O1218" s="30">
        <f>IF(AND($B1218=O$1),LOOKUP(9.99999999999999E+307,$O$2:O1217)+1,"")</f>
        <v>1023</v>
      </c>
      <c r="P1218" s="30">
        <f>IF(AND($B1218=P$1),LOOKUP(9.99999999999999E+307,$P$2:P1217)+1,"")</f>
        <v>1023</v>
      </c>
      <c r="Q1218" s="30">
        <f>IF(AND($B1218=Q$1),LOOKUP(9.99999999999999E+307,$Q$2:Q1217)+1,"")</f>
        <v>1023</v>
      </c>
      <c r="R1218" s="30">
        <f>IF(AND($B1218=R$1),LOOKUP(9.99999999999999E+307,$R$2:R1217)+1,"")</f>
        <v>1023</v>
      </c>
      <c r="S1218" s="314"/>
      <c r="T1218" s="274"/>
      <c r="U1218" s="274"/>
      <c r="Z1218" s="258" t="str">
        <f t="shared" si="129"/>
        <v/>
      </c>
      <c r="AA1218" s="258" t="str">
        <f t="shared" si="130"/>
        <v/>
      </c>
      <c r="AB1218" s="259">
        <f t="shared" si="124"/>
        <v>0</v>
      </c>
      <c r="AC1218" s="259">
        <f t="shared" si="125"/>
        <v>1807</v>
      </c>
      <c r="AD1218" s="260" t="str">
        <f t="shared" si="126"/>
        <v/>
      </c>
      <c r="AE1218" s="253" t="str">
        <f t="shared" si="127"/>
        <v>-</v>
      </c>
    </row>
    <row r="1219" spans="1:31" ht="20.100000000000001" customHeight="1" x14ac:dyDescent="0.5">
      <c r="A1219" s="30">
        <v>1217</v>
      </c>
      <c r="B1219" s="238"/>
      <c r="C1219" s="237"/>
      <c r="D1219" s="237"/>
      <c r="E1219" s="239"/>
      <c r="F1219" s="239"/>
      <c r="G1219" s="257" t="str">
        <f t="shared" si="128"/>
        <v/>
      </c>
      <c r="H1219" s="30" t="str">
        <f>IF(AND(S1219=H$1),LOOKUP(9.99999999999999E+307,$H$2:H1218)+1,"")</f>
        <v/>
      </c>
      <c r="I1219" s="30">
        <f>IF(AND(B1219=I$1),LOOKUP(9.99999999999999E+307,$I$2:I1218)+1,"")</f>
        <v>1024</v>
      </c>
      <c r="J1219" s="30">
        <f>IF(AND(B1219=J$1),LOOKUP(9.99999999999999E+307,$J$2:J1218)+1,"")</f>
        <v>1024</v>
      </c>
      <c r="K1219" s="30">
        <f>IF(AND(B1219=K$1),LOOKUP(9.99999999999999E+307,$K$2:K1218)+1,"")</f>
        <v>1024</v>
      </c>
      <c r="L1219" s="30">
        <f>IF(AND(B1219=L$1),LOOKUP(9.99999999999999E+307,$L$2:L1218)+1,"")</f>
        <v>1024</v>
      </c>
      <c r="M1219" s="30">
        <f>IF(AND(B1219=M$1),LOOKUP(9.99999999999999E+307,$M$2:M1218)+1,"")</f>
        <v>1024</v>
      </c>
      <c r="N1219" s="30">
        <f>IF(AND($B1219=N$1),LOOKUP(9.99999999999999E+307,$N$2:N1218)+1,"")</f>
        <v>1024</v>
      </c>
      <c r="O1219" s="30">
        <f>IF(AND($B1219=O$1),LOOKUP(9.99999999999999E+307,$O$2:O1218)+1,"")</f>
        <v>1024</v>
      </c>
      <c r="P1219" s="30">
        <f>IF(AND($B1219=P$1),LOOKUP(9.99999999999999E+307,$P$2:P1218)+1,"")</f>
        <v>1024</v>
      </c>
      <c r="Q1219" s="30">
        <f>IF(AND($B1219=Q$1),LOOKUP(9.99999999999999E+307,$Q$2:Q1218)+1,"")</f>
        <v>1024</v>
      </c>
      <c r="R1219" s="30">
        <f>IF(AND($B1219=R$1),LOOKUP(9.99999999999999E+307,$R$2:R1218)+1,"")</f>
        <v>1024</v>
      </c>
      <c r="S1219" s="314"/>
      <c r="T1219" s="274"/>
      <c r="U1219" s="274"/>
      <c r="Z1219" s="258" t="str">
        <f t="shared" si="129"/>
        <v/>
      </c>
      <c r="AA1219" s="258" t="str">
        <f t="shared" si="130"/>
        <v/>
      </c>
      <c r="AB1219" s="259">
        <f t="shared" ref="AB1219:AB1282" si="131">COUNTIF($C$3:$C$2002,C1219)</f>
        <v>0</v>
      </c>
      <c r="AC1219" s="259">
        <f t="shared" ref="AC1219:AC1282" si="132">SUMPRODUCT(--(E1219&amp;F1219=$E$3:$E$2002&amp;$F$3:$F$2002))</f>
        <v>1807</v>
      </c>
      <c r="AD1219" s="260" t="str">
        <f t="shared" ref="AD1219:AD1282" si="133">IF(D1219="เด็กชาย",1,IF(D1219="นาย",1,IF(D1219="เด็กหญิง",2,IF(D1219="นางสาว",2,IF(D1219="ด.ช.",1,IF(D1219="ด.ญ.",2,IF(D1219="น.ส.",2,"")))))))</f>
        <v/>
      </c>
      <c r="AE1219" s="253" t="str">
        <f t="shared" ref="AE1219:AE1282" si="134">CONCATENATE(B1219,"-",AD1219)</f>
        <v>-</v>
      </c>
    </row>
    <row r="1220" spans="1:31" ht="20.100000000000001" customHeight="1" x14ac:dyDescent="0.5">
      <c r="A1220" s="30">
        <v>1218</v>
      </c>
      <c r="B1220" s="238"/>
      <c r="C1220" s="237"/>
      <c r="D1220" s="237"/>
      <c r="E1220" s="239"/>
      <c r="F1220" s="239"/>
      <c r="G1220" s="257" t="str">
        <f t="shared" ref="G1220:G1283" si="135">B1220&amp;C1220</f>
        <v/>
      </c>
      <c r="H1220" s="30" t="str">
        <f>IF(AND(S1220=H$1),LOOKUP(9.99999999999999E+307,$H$2:H1219)+1,"")</f>
        <v/>
      </c>
      <c r="I1220" s="30">
        <f>IF(AND(B1220=I$1),LOOKUP(9.99999999999999E+307,$I$2:I1219)+1,"")</f>
        <v>1025</v>
      </c>
      <c r="J1220" s="30">
        <f>IF(AND(B1220=J$1),LOOKUP(9.99999999999999E+307,$J$2:J1219)+1,"")</f>
        <v>1025</v>
      </c>
      <c r="K1220" s="30">
        <f>IF(AND(B1220=K$1),LOOKUP(9.99999999999999E+307,$K$2:K1219)+1,"")</f>
        <v>1025</v>
      </c>
      <c r="L1220" s="30">
        <f>IF(AND(B1220=L$1),LOOKUP(9.99999999999999E+307,$L$2:L1219)+1,"")</f>
        <v>1025</v>
      </c>
      <c r="M1220" s="30">
        <f>IF(AND(B1220=M$1),LOOKUP(9.99999999999999E+307,$M$2:M1219)+1,"")</f>
        <v>1025</v>
      </c>
      <c r="N1220" s="30">
        <f>IF(AND($B1220=N$1),LOOKUP(9.99999999999999E+307,$N$2:N1219)+1,"")</f>
        <v>1025</v>
      </c>
      <c r="O1220" s="30">
        <f>IF(AND($B1220=O$1),LOOKUP(9.99999999999999E+307,$O$2:O1219)+1,"")</f>
        <v>1025</v>
      </c>
      <c r="P1220" s="30">
        <f>IF(AND($B1220=P$1),LOOKUP(9.99999999999999E+307,$P$2:P1219)+1,"")</f>
        <v>1025</v>
      </c>
      <c r="Q1220" s="30">
        <f>IF(AND($B1220=Q$1),LOOKUP(9.99999999999999E+307,$Q$2:Q1219)+1,"")</f>
        <v>1025</v>
      </c>
      <c r="R1220" s="30">
        <f>IF(AND($B1220=R$1),LOOKUP(9.99999999999999E+307,$R$2:R1219)+1,"")</f>
        <v>1025</v>
      </c>
      <c r="S1220" s="314"/>
      <c r="T1220" s="274"/>
      <c r="U1220" s="274"/>
      <c r="Z1220" s="258" t="str">
        <f t="shared" ref="Z1220:Z1283" si="136">IF(AC1220=2,"นักเรียนซ้ำ","")</f>
        <v/>
      </c>
      <c r="AA1220" s="258" t="str">
        <f t="shared" ref="AA1220:AA1283" si="137">IF(AB1220=2,"เลขประจำตัวซ้ำ","")</f>
        <v/>
      </c>
      <c r="AB1220" s="259">
        <f t="shared" si="131"/>
        <v>0</v>
      </c>
      <c r="AC1220" s="259">
        <f t="shared" si="132"/>
        <v>1807</v>
      </c>
      <c r="AD1220" s="260" t="str">
        <f t="shared" si="133"/>
        <v/>
      </c>
      <c r="AE1220" s="253" t="str">
        <f t="shared" si="134"/>
        <v>-</v>
      </c>
    </row>
    <row r="1221" spans="1:31" ht="20.100000000000001" customHeight="1" x14ac:dyDescent="0.5">
      <c r="A1221" s="30">
        <v>1219</v>
      </c>
      <c r="B1221" s="238"/>
      <c r="C1221" s="237"/>
      <c r="D1221" s="237"/>
      <c r="E1221" s="239"/>
      <c r="F1221" s="239"/>
      <c r="G1221" s="257" t="str">
        <f t="shared" si="135"/>
        <v/>
      </c>
      <c r="H1221" s="30" t="str">
        <f>IF(AND(S1221=H$1),LOOKUP(9.99999999999999E+307,$H$2:H1220)+1,"")</f>
        <v/>
      </c>
      <c r="I1221" s="30">
        <f>IF(AND(B1221=I$1),LOOKUP(9.99999999999999E+307,$I$2:I1220)+1,"")</f>
        <v>1026</v>
      </c>
      <c r="J1221" s="30">
        <f>IF(AND(B1221=J$1),LOOKUP(9.99999999999999E+307,$J$2:J1220)+1,"")</f>
        <v>1026</v>
      </c>
      <c r="K1221" s="30">
        <f>IF(AND(B1221=K$1),LOOKUP(9.99999999999999E+307,$K$2:K1220)+1,"")</f>
        <v>1026</v>
      </c>
      <c r="L1221" s="30">
        <f>IF(AND(B1221=L$1),LOOKUP(9.99999999999999E+307,$L$2:L1220)+1,"")</f>
        <v>1026</v>
      </c>
      <c r="M1221" s="30">
        <f>IF(AND(B1221=M$1),LOOKUP(9.99999999999999E+307,$M$2:M1220)+1,"")</f>
        <v>1026</v>
      </c>
      <c r="N1221" s="30">
        <f>IF(AND($B1221=N$1),LOOKUP(9.99999999999999E+307,$N$2:N1220)+1,"")</f>
        <v>1026</v>
      </c>
      <c r="O1221" s="30">
        <f>IF(AND($B1221=O$1),LOOKUP(9.99999999999999E+307,$O$2:O1220)+1,"")</f>
        <v>1026</v>
      </c>
      <c r="P1221" s="30">
        <f>IF(AND($B1221=P$1),LOOKUP(9.99999999999999E+307,$P$2:P1220)+1,"")</f>
        <v>1026</v>
      </c>
      <c r="Q1221" s="30">
        <f>IF(AND($B1221=Q$1),LOOKUP(9.99999999999999E+307,$Q$2:Q1220)+1,"")</f>
        <v>1026</v>
      </c>
      <c r="R1221" s="30">
        <f>IF(AND($B1221=R$1),LOOKUP(9.99999999999999E+307,$R$2:R1220)+1,"")</f>
        <v>1026</v>
      </c>
      <c r="S1221" s="314"/>
      <c r="T1221" s="274"/>
      <c r="U1221" s="274"/>
      <c r="Z1221" s="258" t="str">
        <f t="shared" si="136"/>
        <v/>
      </c>
      <c r="AA1221" s="258" t="str">
        <f t="shared" si="137"/>
        <v/>
      </c>
      <c r="AB1221" s="259">
        <f t="shared" si="131"/>
        <v>0</v>
      </c>
      <c r="AC1221" s="259">
        <f t="shared" si="132"/>
        <v>1807</v>
      </c>
      <c r="AD1221" s="260" t="str">
        <f t="shared" si="133"/>
        <v/>
      </c>
      <c r="AE1221" s="253" t="str">
        <f t="shared" si="134"/>
        <v>-</v>
      </c>
    </row>
    <row r="1222" spans="1:31" ht="20.100000000000001" customHeight="1" x14ac:dyDescent="0.5">
      <c r="A1222" s="30">
        <v>1220</v>
      </c>
      <c r="B1222" s="238"/>
      <c r="C1222" s="237"/>
      <c r="D1222" s="237"/>
      <c r="E1222" s="239"/>
      <c r="F1222" s="239"/>
      <c r="G1222" s="257" t="str">
        <f t="shared" si="135"/>
        <v/>
      </c>
      <c r="H1222" s="30" t="str">
        <f>IF(AND(S1222=H$1),LOOKUP(9.99999999999999E+307,$H$2:H1221)+1,"")</f>
        <v/>
      </c>
      <c r="I1222" s="30">
        <f>IF(AND(B1222=I$1),LOOKUP(9.99999999999999E+307,$I$2:I1221)+1,"")</f>
        <v>1027</v>
      </c>
      <c r="J1222" s="30">
        <f>IF(AND(B1222=J$1),LOOKUP(9.99999999999999E+307,$J$2:J1221)+1,"")</f>
        <v>1027</v>
      </c>
      <c r="K1222" s="30">
        <f>IF(AND(B1222=K$1),LOOKUP(9.99999999999999E+307,$K$2:K1221)+1,"")</f>
        <v>1027</v>
      </c>
      <c r="L1222" s="30">
        <f>IF(AND(B1222=L$1),LOOKUP(9.99999999999999E+307,$L$2:L1221)+1,"")</f>
        <v>1027</v>
      </c>
      <c r="M1222" s="30">
        <f>IF(AND(B1222=M$1),LOOKUP(9.99999999999999E+307,$M$2:M1221)+1,"")</f>
        <v>1027</v>
      </c>
      <c r="N1222" s="30">
        <f>IF(AND($B1222=N$1),LOOKUP(9.99999999999999E+307,$N$2:N1221)+1,"")</f>
        <v>1027</v>
      </c>
      <c r="O1222" s="30">
        <f>IF(AND($B1222=O$1),LOOKUP(9.99999999999999E+307,$O$2:O1221)+1,"")</f>
        <v>1027</v>
      </c>
      <c r="P1222" s="30">
        <f>IF(AND($B1222=P$1),LOOKUP(9.99999999999999E+307,$P$2:P1221)+1,"")</f>
        <v>1027</v>
      </c>
      <c r="Q1222" s="30">
        <f>IF(AND($B1222=Q$1),LOOKUP(9.99999999999999E+307,$Q$2:Q1221)+1,"")</f>
        <v>1027</v>
      </c>
      <c r="R1222" s="30">
        <f>IF(AND($B1222=R$1),LOOKUP(9.99999999999999E+307,$R$2:R1221)+1,"")</f>
        <v>1027</v>
      </c>
      <c r="S1222" s="314"/>
      <c r="T1222" s="274"/>
      <c r="U1222" s="274"/>
      <c r="Z1222" s="258" t="str">
        <f t="shared" si="136"/>
        <v/>
      </c>
      <c r="AA1222" s="258" t="str">
        <f t="shared" si="137"/>
        <v/>
      </c>
      <c r="AB1222" s="259">
        <f t="shared" si="131"/>
        <v>0</v>
      </c>
      <c r="AC1222" s="259">
        <f t="shared" si="132"/>
        <v>1807</v>
      </c>
      <c r="AD1222" s="260" t="str">
        <f t="shared" si="133"/>
        <v/>
      </c>
      <c r="AE1222" s="253" t="str">
        <f t="shared" si="134"/>
        <v>-</v>
      </c>
    </row>
    <row r="1223" spans="1:31" ht="20.100000000000001" customHeight="1" x14ac:dyDescent="0.5">
      <c r="A1223" s="30">
        <v>1221</v>
      </c>
      <c r="B1223" s="238"/>
      <c r="C1223" s="237"/>
      <c r="D1223" s="237"/>
      <c r="E1223" s="239"/>
      <c r="F1223" s="239"/>
      <c r="G1223" s="257" t="str">
        <f t="shared" si="135"/>
        <v/>
      </c>
      <c r="H1223" s="30" t="str">
        <f>IF(AND(S1223=H$1),LOOKUP(9.99999999999999E+307,$H$2:H1222)+1,"")</f>
        <v/>
      </c>
      <c r="I1223" s="30">
        <f>IF(AND(B1223=I$1),LOOKUP(9.99999999999999E+307,$I$2:I1222)+1,"")</f>
        <v>1028</v>
      </c>
      <c r="J1223" s="30">
        <f>IF(AND(B1223=J$1),LOOKUP(9.99999999999999E+307,$J$2:J1222)+1,"")</f>
        <v>1028</v>
      </c>
      <c r="K1223" s="30">
        <f>IF(AND(B1223=K$1),LOOKUP(9.99999999999999E+307,$K$2:K1222)+1,"")</f>
        <v>1028</v>
      </c>
      <c r="L1223" s="30">
        <f>IF(AND(B1223=L$1),LOOKUP(9.99999999999999E+307,$L$2:L1222)+1,"")</f>
        <v>1028</v>
      </c>
      <c r="M1223" s="30">
        <f>IF(AND(B1223=M$1),LOOKUP(9.99999999999999E+307,$M$2:M1222)+1,"")</f>
        <v>1028</v>
      </c>
      <c r="N1223" s="30">
        <f>IF(AND($B1223=N$1),LOOKUP(9.99999999999999E+307,$N$2:N1222)+1,"")</f>
        <v>1028</v>
      </c>
      <c r="O1223" s="30">
        <f>IF(AND($B1223=O$1),LOOKUP(9.99999999999999E+307,$O$2:O1222)+1,"")</f>
        <v>1028</v>
      </c>
      <c r="P1223" s="30">
        <f>IF(AND($B1223=P$1),LOOKUP(9.99999999999999E+307,$P$2:P1222)+1,"")</f>
        <v>1028</v>
      </c>
      <c r="Q1223" s="30">
        <f>IF(AND($B1223=Q$1),LOOKUP(9.99999999999999E+307,$Q$2:Q1222)+1,"")</f>
        <v>1028</v>
      </c>
      <c r="R1223" s="30">
        <f>IF(AND($B1223=R$1),LOOKUP(9.99999999999999E+307,$R$2:R1222)+1,"")</f>
        <v>1028</v>
      </c>
      <c r="S1223" s="314"/>
      <c r="T1223" s="274"/>
      <c r="U1223" s="274"/>
      <c r="Z1223" s="258" t="str">
        <f t="shared" si="136"/>
        <v/>
      </c>
      <c r="AA1223" s="258" t="str">
        <f t="shared" si="137"/>
        <v/>
      </c>
      <c r="AB1223" s="259">
        <f t="shared" si="131"/>
        <v>0</v>
      </c>
      <c r="AC1223" s="259">
        <f t="shared" si="132"/>
        <v>1807</v>
      </c>
      <c r="AD1223" s="260" t="str">
        <f t="shared" si="133"/>
        <v/>
      </c>
      <c r="AE1223" s="253" t="str">
        <f t="shared" si="134"/>
        <v>-</v>
      </c>
    </row>
    <row r="1224" spans="1:31" ht="20.100000000000001" customHeight="1" x14ac:dyDescent="0.5">
      <c r="A1224" s="30">
        <v>1222</v>
      </c>
      <c r="B1224" s="238"/>
      <c r="C1224" s="237"/>
      <c r="D1224" s="237"/>
      <c r="E1224" s="239"/>
      <c r="F1224" s="239"/>
      <c r="G1224" s="257" t="str">
        <f t="shared" si="135"/>
        <v/>
      </c>
      <c r="H1224" s="30" t="str">
        <f>IF(AND(S1224=H$1),LOOKUP(9.99999999999999E+307,$H$2:H1223)+1,"")</f>
        <v/>
      </c>
      <c r="I1224" s="30">
        <f>IF(AND(B1224=I$1),LOOKUP(9.99999999999999E+307,$I$2:I1223)+1,"")</f>
        <v>1029</v>
      </c>
      <c r="J1224" s="30">
        <f>IF(AND(B1224=J$1),LOOKUP(9.99999999999999E+307,$J$2:J1223)+1,"")</f>
        <v>1029</v>
      </c>
      <c r="K1224" s="30">
        <f>IF(AND(B1224=K$1),LOOKUP(9.99999999999999E+307,$K$2:K1223)+1,"")</f>
        <v>1029</v>
      </c>
      <c r="L1224" s="30">
        <f>IF(AND(B1224=L$1),LOOKUP(9.99999999999999E+307,$L$2:L1223)+1,"")</f>
        <v>1029</v>
      </c>
      <c r="M1224" s="30">
        <f>IF(AND(B1224=M$1),LOOKUP(9.99999999999999E+307,$M$2:M1223)+1,"")</f>
        <v>1029</v>
      </c>
      <c r="N1224" s="30">
        <f>IF(AND($B1224=N$1),LOOKUP(9.99999999999999E+307,$N$2:N1223)+1,"")</f>
        <v>1029</v>
      </c>
      <c r="O1224" s="30">
        <f>IF(AND($B1224=O$1),LOOKUP(9.99999999999999E+307,$O$2:O1223)+1,"")</f>
        <v>1029</v>
      </c>
      <c r="P1224" s="30">
        <f>IF(AND($B1224=P$1),LOOKUP(9.99999999999999E+307,$P$2:P1223)+1,"")</f>
        <v>1029</v>
      </c>
      <c r="Q1224" s="30">
        <f>IF(AND($B1224=Q$1),LOOKUP(9.99999999999999E+307,$Q$2:Q1223)+1,"")</f>
        <v>1029</v>
      </c>
      <c r="R1224" s="30">
        <f>IF(AND($B1224=R$1),LOOKUP(9.99999999999999E+307,$R$2:R1223)+1,"")</f>
        <v>1029</v>
      </c>
      <c r="S1224" s="314"/>
      <c r="T1224" s="274"/>
      <c r="U1224" s="274"/>
      <c r="Z1224" s="258" t="str">
        <f t="shared" si="136"/>
        <v/>
      </c>
      <c r="AA1224" s="258" t="str">
        <f t="shared" si="137"/>
        <v/>
      </c>
      <c r="AB1224" s="259">
        <f t="shared" si="131"/>
        <v>0</v>
      </c>
      <c r="AC1224" s="259">
        <f t="shared" si="132"/>
        <v>1807</v>
      </c>
      <c r="AD1224" s="260" t="str">
        <f t="shared" si="133"/>
        <v/>
      </c>
      <c r="AE1224" s="253" t="str">
        <f t="shared" si="134"/>
        <v>-</v>
      </c>
    </row>
    <row r="1225" spans="1:31" ht="20.100000000000001" customHeight="1" x14ac:dyDescent="0.5">
      <c r="A1225" s="30">
        <v>1223</v>
      </c>
      <c r="B1225" s="238"/>
      <c r="C1225" s="237"/>
      <c r="D1225" s="237"/>
      <c r="E1225" s="239"/>
      <c r="F1225" s="239"/>
      <c r="G1225" s="257" t="str">
        <f t="shared" si="135"/>
        <v/>
      </c>
      <c r="H1225" s="30" t="str">
        <f>IF(AND(S1225=H$1),LOOKUP(9.99999999999999E+307,$H$2:H1224)+1,"")</f>
        <v/>
      </c>
      <c r="I1225" s="30">
        <f>IF(AND(B1225=I$1),LOOKUP(9.99999999999999E+307,$I$2:I1224)+1,"")</f>
        <v>1030</v>
      </c>
      <c r="J1225" s="30">
        <f>IF(AND(B1225=J$1),LOOKUP(9.99999999999999E+307,$J$2:J1224)+1,"")</f>
        <v>1030</v>
      </c>
      <c r="K1225" s="30">
        <f>IF(AND(B1225=K$1),LOOKUP(9.99999999999999E+307,$K$2:K1224)+1,"")</f>
        <v>1030</v>
      </c>
      <c r="L1225" s="30">
        <f>IF(AND(B1225=L$1),LOOKUP(9.99999999999999E+307,$L$2:L1224)+1,"")</f>
        <v>1030</v>
      </c>
      <c r="M1225" s="30">
        <f>IF(AND(B1225=M$1),LOOKUP(9.99999999999999E+307,$M$2:M1224)+1,"")</f>
        <v>1030</v>
      </c>
      <c r="N1225" s="30">
        <f>IF(AND($B1225=N$1),LOOKUP(9.99999999999999E+307,$N$2:N1224)+1,"")</f>
        <v>1030</v>
      </c>
      <c r="O1225" s="30">
        <f>IF(AND($B1225=O$1),LOOKUP(9.99999999999999E+307,$O$2:O1224)+1,"")</f>
        <v>1030</v>
      </c>
      <c r="P1225" s="30">
        <f>IF(AND($B1225=P$1),LOOKUP(9.99999999999999E+307,$P$2:P1224)+1,"")</f>
        <v>1030</v>
      </c>
      <c r="Q1225" s="30">
        <f>IF(AND($B1225=Q$1),LOOKUP(9.99999999999999E+307,$Q$2:Q1224)+1,"")</f>
        <v>1030</v>
      </c>
      <c r="R1225" s="30">
        <f>IF(AND($B1225=R$1),LOOKUP(9.99999999999999E+307,$R$2:R1224)+1,"")</f>
        <v>1030</v>
      </c>
      <c r="S1225" s="314"/>
      <c r="T1225" s="274"/>
      <c r="U1225" s="274"/>
      <c r="Z1225" s="258" t="str">
        <f t="shared" si="136"/>
        <v/>
      </c>
      <c r="AA1225" s="258" t="str">
        <f t="shared" si="137"/>
        <v/>
      </c>
      <c r="AB1225" s="259">
        <f t="shared" si="131"/>
        <v>0</v>
      </c>
      <c r="AC1225" s="259">
        <f t="shared" si="132"/>
        <v>1807</v>
      </c>
      <c r="AD1225" s="260" t="str">
        <f t="shared" si="133"/>
        <v/>
      </c>
      <c r="AE1225" s="253" t="str">
        <f t="shared" si="134"/>
        <v>-</v>
      </c>
    </row>
    <row r="1226" spans="1:31" ht="20.100000000000001" customHeight="1" x14ac:dyDescent="0.5">
      <c r="A1226" s="30">
        <v>1224</v>
      </c>
      <c r="B1226" s="238"/>
      <c r="C1226" s="237"/>
      <c r="D1226" s="237"/>
      <c r="E1226" s="239"/>
      <c r="F1226" s="239"/>
      <c r="G1226" s="257" t="str">
        <f t="shared" si="135"/>
        <v/>
      </c>
      <c r="H1226" s="30" t="str">
        <f>IF(AND(S1226=H$1),LOOKUP(9.99999999999999E+307,$H$2:H1225)+1,"")</f>
        <v/>
      </c>
      <c r="I1226" s="30">
        <f>IF(AND(B1226=I$1),LOOKUP(9.99999999999999E+307,$I$2:I1225)+1,"")</f>
        <v>1031</v>
      </c>
      <c r="J1226" s="30">
        <f>IF(AND(B1226=J$1),LOOKUP(9.99999999999999E+307,$J$2:J1225)+1,"")</f>
        <v>1031</v>
      </c>
      <c r="K1226" s="30">
        <f>IF(AND(B1226=K$1),LOOKUP(9.99999999999999E+307,$K$2:K1225)+1,"")</f>
        <v>1031</v>
      </c>
      <c r="L1226" s="30">
        <f>IF(AND(B1226=L$1),LOOKUP(9.99999999999999E+307,$L$2:L1225)+1,"")</f>
        <v>1031</v>
      </c>
      <c r="M1226" s="30">
        <f>IF(AND(B1226=M$1),LOOKUP(9.99999999999999E+307,$M$2:M1225)+1,"")</f>
        <v>1031</v>
      </c>
      <c r="N1226" s="30">
        <f>IF(AND($B1226=N$1),LOOKUP(9.99999999999999E+307,$N$2:N1225)+1,"")</f>
        <v>1031</v>
      </c>
      <c r="O1226" s="30">
        <f>IF(AND($B1226=O$1),LOOKUP(9.99999999999999E+307,$O$2:O1225)+1,"")</f>
        <v>1031</v>
      </c>
      <c r="P1226" s="30">
        <f>IF(AND($B1226=P$1),LOOKUP(9.99999999999999E+307,$P$2:P1225)+1,"")</f>
        <v>1031</v>
      </c>
      <c r="Q1226" s="30">
        <f>IF(AND($B1226=Q$1),LOOKUP(9.99999999999999E+307,$Q$2:Q1225)+1,"")</f>
        <v>1031</v>
      </c>
      <c r="R1226" s="30">
        <f>IF(AND($B1226=R$1),LOOKUP(9.99999999999999E+307,$R$2:R1225)+1,"")</f>
        <v>1031</v>
      </c>
      <c r="S1226" s="314"/>
      <c r="T1226" s="274"/>
      <c r="U1226" s="274"/>
      <c r="Z1226" s="258" t="str">
        <f t="shared" si="136"/>
        <v/>
      </c>
      <c r="AA1226" s="258" t="str">
        <f t="shared" si="137"/>
        <v/>
      </c>
      <c r="AB1226" s="259">
        <f t="shared" si="131"/>
        <v>0</v>
      </c>
      <c r="AC1226" s="259">
        <f t="shared" si="132"/>
        <v>1807</v>
      </c>
      <c r="AD1226" s="260" t="str">
        <f t="shared" si="133"/>
        <v/>
      </c>
      <c r="AE1226" s="253" t="str">
        <f t="shared" si="134"/>
        <v>-</v>
      </c>
    </row>
    <row r="1227" spans="1:31" ht="20.100000000000001" customHeight="1" x14ac:dyDescent="0.5">
      <c r="A1227" s="30">
        <v>1225</v>
      </c>
      <c r="B1227" s="238"/>
      <c r="C1227" s="237"/>
      <c r="D1227" s="237"/>
      <c r="E1227" s="239"/>
      <c r="F1227" s="239"/>
      <c r="G1227" s="257" t="str">
        <f t="shared" si="135"/>
        <v/>
      </c>
      <c r="H1227" s="30" t="str">
        <f>IF(AND(S1227=H$1),LOOKUP(9.99999999999999E+307,$H$2:H1226)+1,"")</f>
        <v/>
      </c>
      <c r="I1227" s="30">
        <f>IF(AND(B1227=I$1),LOOKUP(9.99999999999999E+307,$I$2:I1226)+1,"")</f>
        <v>1032</v>
      </c>
      <c r="J1227" s="30">
        <f>IF(AND(B1227=J$1),LOOKUP(9.99999999999999E+307,$J$2:J1226)+1,"")</f>
        <v>1032</v>
      </c>
      <c r="K1227" s="30">
        <f>IF(AND(B1227=K$1),LOOKUP(9.99999999999999E+307,$K$2:K1226)+1,"")</f>
        <v>1032</v>
      </c>
      <c r="L1227" s="30">
        <f>IF(AND(B1227=L$1),LOOKUP(9.99999999999999E+307,$L$2:L1226)+1,"")</f>
        <v>1032</v>
      </c>
      <c r="M1227" s="30">
        <f>IF(AND(B1227=M$1),LOOKUP(9.99999999999999E+307,$M$2:M1226)+1,"")</f>
        <v>1032</v>
      </c>
      <c r="N1227" s="30">
        <f>IF(AND($B1227=N$1),LOOKUP(9.99999999999999E+307,$N$2:N1226)+1,"")</f>
        <v>1032</v>
      </c>
      <c r="O1227" s="30">
        <f>IF(AND($B1227=O$1),LOOKUP(9.99999999999999E+307,$O$2:O1226)+1,"")</f>
        <v>1032</v>
      </c>
      <c r="P1227" s="30">
        <f>IF(AND($B1227=P$1),LOOKUP(9.99999999999999E+307,$P$2:P1226)+1,"")</f>
        <v>1032</v>
      </c>
      <c r="Q1227" s="30">
        <f>IF(AND($B1227=Q$1),LOOKUP(9.99999999999999E+307,$Q$2:Q1226)+1,"")</f>
        <v>1032</v>
      </c>
      <c r="R1227" s="30">
        <f>IF(AND($B1227=R$1),LOOKUP(9.99999999999999E+307,$R$2:R1226)+1,"")</f>
        <v>1032</v>
      </c>
      <c r="S1227" s="314"/>
      <c r="T1227" s="274"/>
      <c r="U1227" s="274"/>
      <c r="Z1227" s="258" t="str">
        <f t="shared" si="136"/>
        <v/>
      </c>
      <c r="AA1227" s="258" t="str">
        <f t="shared" si="137"/>
        <v/>
      </c>
      <c r="AB1227" s="259">
        <f t="shared" si="131"/>
        <v>0</v>
      </c>
      <c r="AC1227" s="259">
        <f t="shared" si="132"/>
        <v>1807</v>
      </c>
      <c r="AD1227" s="260" t="str">
        <f t="shared" si="133"/>
        <v/>
      </c>
      <c r="AE1227" s="253" t="str">
        <f t="shared" si="134"/>
        <v>-</v>
      </c>
    </row>
    <row r="1228" spans="1:31" ht="20.100000000000001" customHeight="1" x14ac:dyDescent="0.5">
      <c r="A1228" s="30">
        <v>1226</v>
      </c>
      <c r="B1228" s="238"/>
      <c r="C1228" s="237"/>
      <c r="D1228" s="237"/>
      <c r="E1228" s="239"/>
      <c r="F1228" s="239"/>
      <c r="G1228" s="257" t="str">
        <f t="shared" si="135"/>
        <v/>
      </c>
      <c r="H1228" s="30" t="str">
        <f>IF(AND(S1228=H$1),LOOKUP(9.99999999999999E+307,$H$2:H1227)+1,"")</f>
        <v/>
      </c>
      <c r="I1228" s="30">
        <f>IF(AND(B1228=I$1),LOOKUP(9.99999999999999E+307,$I$2:I1227)+1,"")</f>
        <v>1033</v>
      </c>
      <c r="J1228" s="30">
        <f>IF(AND(B1228=J$1),LOOKUP(9.99999999999999E+307,$J$2:J1227)+1,"")</f>
        <v>1033</v>
      </c>
      <c r="K1228" s="30">
        <f>IF(AND(B1228=K$1),LOOKUP(9.99999999999999E+307,$K$2:K1227)+1,"")</f>
        <v>1033</v>
      </c>
      <c r="L1228" s="30">
        <f>IF(AND(B1228=L$1),LOOKUP(9.99999999999999E+307,$L$2:L1227)+1,"")</f>
        <v>1033</v>
      </c>
      <c r="M1228" s="30">
        <f>IF(AND(B1228=M$1),LOOKUP(9.99999999999999E+307,$M$2:M1227)+1,"")</f>
        <v>1033</v>
      </c>
      <c r="N1228" s="30">
        <f>IF(AND($B1228=N$1),LOOKUP(9.99999999999999E+307,$N$2:N1227)+1,"")</f>
        <v>1033</v>
      </c>
      <c r="O1228" s="30">
        <f>IF(AND($B1228=O$1),LOOKUP(9.99999999999999E+307,$O$2:O1227)+1,"")</f>
        <v>1033</v>
      </c>
      <c r="P1228" s="30">
        <f>IF(AND($B1228=P$1),LOOKUP(9.99999999999999E+307,$P$2:P1227)+1,"")</f>
        <v>1033</v>
      </c>
      <c r="Q1228" s="30">
        <f>IF(AND($B1228=Q$1),LOOKUP(9.99999999999999E+307,$Q$2:Q1227)+1,"")</f>
        <v>1033</v>
      </c>
      <c r="R1228" s="30">
        <f>IF(AND($B1228=R$1),LOOKUP(9.99999999999999E+307,$R$2:R1227)+1,"")</f>
        <v>1033</v>
      </c>
      <c r="S1228" s="314"/>
      <c r="T1228" s="274"/>
      <c r="U1228" s="274"/>
      <c r="Z1228" s="258" t="str">
        <f t="shared" si="136"/>
        <v/>
      </c>
      <c r="AA1228" s="258" t="str">
        <f t="shared" si="137"/>
        <v/>
      </c>
      <c r="AB1228" s="259">
        <f t="shared" si="131"/>
        <v>0</v>
      </c>
      <c r="AC1228" s="259">
        <f t="shared" si="132"/>
        <v>1807</v>
      </c>
      <c r="AD1228" s="260" t="str">
        <f t="shared" si="133"/>
        <v/>
      </c>
      <c r="AE1228" s="253" t="str">
        <f t="shared" si="134"/>
        <v>-</v>
      </c>
    </row>
    <row r="1229" spans="1:31" ht="20.100000000000001" customHeight="1" x14ac:dyDescent="0.5">
      <c r="A1229" s="30">
        <v>1227</v>
      </c>
      <c r="B1229" s="238"/>
      <c r="C1229" s="237"/>
      <c r="D1229" s="237"/>
      <c r="E1229" s="239"/>
      <c r="F1229" s="239"/>
      <c r="G1229" s="257" t="str">
        <f t="shared" si="135"/>
        <v/>
      </c>
      <c r="H1229" s="30" t="str">
        <f>IF(AND(S1229=H$1),LOOKUP(9.99999999999999E+307,$H$2:H1228)+1,"")</f>
        <v/>
      </c>
      <c r="I1229" s="30">
        <f>IF(AND(B1229=I$1),LOOKUP(9.99999999999999E+307,$I$2:I1228)+1,"")</f>
        <v>1034</v>
      </c>
      <c r="J1229" s="30">
        <f>IF(AND(B1229=J$1),LOOKUP(9.99999999999999E+307,$J$2:J1228)+1,"")</f>
        <v>1034</v>
      </c>
      <c r="K1229" s="30">
        <f>IF(AND(B1229=K$1),LOOKUP(9.99999999999999E+307,$K$2:K1228)+1,"")</f>
        <v>1034</v>
      </c>
      <c r="L1229" s="30">
        <f>IF(AND(B1229=L$1),LOOKUP(9.99999999999999E+307,$L$2:L1228)+1,"")</f>
        <v>1034</v>
      </c>
      <c r="M1229" s="30">
        <f>IF(AND(B1229=M$1),LOOKUP(9.99999999999999E+307,$M$2:M1228)+1,"")</f>
        <v>1034</v>
      </c>
      <c r="N1229" s="30">
        <f>IF(AND($B1229=N$1),LOOKUP(9.99999999999999E+307,$N$2:N1228)+1,"")</f>
        <v>1034</v>
      </c>
      <c r="O1229" s="30">
        <f>IF(AND($B1229=O$1),LOOKUP(9.99999999999999E+307,$O$2:O1228)+1,"")</f>
        <v>1034</v>
      </c>
      <c r="P1229" s="30">
        <f>IF(AND($B1229=P$1),LOOKUP(9.99999999999999E+307,$P$2:P1228)+1,"")</f>
        <v>1034</v>
      </c>
      <c r="Q1229" s="30">
        <f>IF(AND($B1229=Q$1),LOOKUP(9.99999999999999E+307,$Q$2:Q1228)+1,"")</f>
        <v>1034</v>
      </c>
      <c r="R1229" s="30">
        <f>IF(AND($B1229=R$1),LOOKUP(9.99999999999999E+307,$R$2:R1228)+1,"")</f>
        <v>1034</v>
      </c>
      <c r="S1229" s="314"/>
      <c r="T1229" s="274"/>
      <c r="U1229" s="274"/>
      <c r="Z1229" s="258" t="str">
        <f t="shared" si="136"/>
        <v/>
      </c>
      <c r="AA1229" s="258" t="str">
        <f t="shared" si="137"/>
        <v/>
      </c>
      <c r="AB1229" s="259">
        <f t="shared" si="131"/>
        <v>0</v>
      </c>
      <c r="AC1229" s="259">
        <f t="shared" si="132"/>
        <v>1807</v>
      </c>
      <c r="AD1229" s="260" t="str">
        <f t="shared" si="133"/>
        <v/>
      </c>
      <c r="AE1229" s="253" t="str">
        <f t="shared" si="134"/>
        <v>-</v>
      </c>
    </row>
    <row r="1230" spans="1:31" ht="20.100000000000001" customHeight="1" x14ac:dyDescent="0.5">
      <c r="A1230" s="30">
        <v>1228</v>
      </c>
      <c r="B1230" s="238"/>
      <c r="C1230" s="237"/>
      <c r="D1230" s="237"/>
      <c r="E1230" s="239"/>
      <c r="F1230" s="239"/>
      <c r="G1230" s="257" t="str">
        <f t="shared" si="135"/>
        <v/>
      </c>
      <c r="H1230" s="30" t="str">
        <f>IF(AND(S1230=H$1),LOOKUP(9.99999999999999E+307,$H$2:H1229)+1,"")</f>
        <v/>
      </c>
      <c r="I1230" s="30">
        <f>IF(AND(B1230=I$1),LOOKUP(9.99999999999999E+307,$I$2:I1229)+1,"")</f>
        <v>1035</v>
      </c>
      <c r="J1230" s="30">
        <f>IF(AND(B1230=J$1),LOOKUP(9.99999999999999E+307,$J$2:J1229)+1,"")</f>
        <v>1035</v>
      </c>
      <c r="K1230" s="30">
        <f>IF(AND(B1230=K$1),LOOKUP(9.99999999999999E+307,$K$2:K1229)+1,"")</f>
        <v>1035</v>
      </c>
      <c r="L1230" s="30">
        <f>IF(AND(B1230=L$1),LOOKUP(9.99999999999999E+307,$L$2:L1229)+1,"")</f>
        <v>1035</v>
      </c>
      <c r="M1230" s="30">
        <f>IF(AND(B1230=M$1),LOOKUP(9.99999999999999E+307,$M$2:M1229)+1,"")</f>
        <v>1035</v>
      </c>
      <c r="N1230" s="30">
        <f>IF(AND($B1230=N$1),LOOKUP(9.99999999999999E+307,$N$2:N1229)+1,"")</f>
        <v>1035</v>
      </c>
      <c r="O1230" s="30">
        <f>IF(AND($B1230=O$1),LOOKUP(9.99999999999999E+307,$O$2:O1229)+1,"")</f>
        <v>1035</v>
      </c>
      <c r="P1230" s="30">
        <f>IF(AND($B1230=P$1),LOOKUP(9.99999999999999E+307,$P$2:P1229)+1,"")</f>
        <v>1035</v>
      </c>
      <c r="Q1230" s="30">
        <f>IF(AND($B1230=Q$1),LOOKUP(9.99999999999999E+307,$Q$2:Q1229)+1,"")</f>
        <v>1035</v>
      </c>
      <c r="R1230" s="30">
        <f>IF(AND($B1230=R$1),LOOKUP(9.99999999999999E+307,$R$2:R1229)+1,"")</f>
        <v>1035</v>
      </c>
      <c r="S1230" s="314"/>
      <c r="T1230" s="274"/>
      <c r="U1230" s="274"/>
      <c r="Z1230" s="258" t="str">
        <f t="shared" si="136"/>
        <v/>
      </c>
      <c r="AA1230" s="258" t="str">
        <f t="shared" si="137"/>
        <v/>
      </c>
      <c r="AB1230" s="259">
        <f t="shared" si="131"/>
        <v>0</v>
      </c>
      <c r="AC1230" s="259">
        <f t="shared" si="132"/>
        <v>1807</v>
      </c>
      <c r="AD1230" s="260" t="str">
        <f t="shared" si="133"/>
        <v/>
      </c>
      <c r="AE1230" s="253" t="str">
        <f t="shared" si="134"/>
        <v>-</v>
      </c>
    </row>
    <row r="1231" spans="1:31" ht="20.100000000000001" customHeight="1" x14ac:dyDescent="0.5">
      <c r="A1231" s="30">
        <v>1229</v>
      </c>
      <c r="B1231" s="238"/>
      <c r="C1231" s="237"/>
      <c r="D1231" s="237"/>
      <c r="E1231" s="239"/>
      <c r="F1231" s="239"/>
      <c r="G1231" s="257" t="str">
        <f t="shared" si="135"/>
        <v/>
      </c>
      <c r="H1231" s="30" t="str">
        <f>IF(AND(S1231=H$1),LOOKUP(9.99999999999999E+307,$H$2:H1230)+1,"")</f>
        <v/>
      </c>
      <c r="I1231" s="30">
        <f>IF(AND(B1231=I$1),LOOKUP(9.99999999999999E+307,$I$2:I1230)+1,"")</f>
        <v>1036</v>
      </c>
      <c r="J1231" s="30">
        <f>IF(AND(B1231=J$1),LOOKUP(9.99999999999999E+307,$J$2:J1230)+1,"")</f>
        <v>1036</v>
      </c>
      <c r="K1231" s="30">
        <f>IF(AND(B1231=K$1),LOOKUP(9.99999999999999E+307,$K$2:K1230)+1,"")</f>
        <v>1036</v>
      </c>
      <c r="L1231" s="30">
        <f>IF(AND(B1231=L$1),LOOKUP(9.99999999999999E+307,$L$2:L1230)+1,"")</f>
        <v>1036</v>
      </c>
      <c r="M1231" s="30">
        <f>IF(AND(B1231=M$1),LOOKUP(9.99999999999999E+307,$M$2:M1230)+1,"")</f>
        <v>1036</v>
      </c>
      <c r="N1231" s="30">
        <f>IF(AND($B1231=N$1),LOOKUP(9.99999999999999E+307,$N$2:N1230)+1,"")</f>
        <v>1036</v>
      </c>
      <c r="O1231" s="30">
        <f>IF(AND($B1231=O$1),LOOKUP(9.99999999999999E+307,$O$2:O1230)+1,"")</f>
        <v>1036</v>
      </c>
      <c r="P1231" s="30">
        <f>IF(AND($B1231=P$1),LOOKUP(9.99999999999999E+307,$P$2:P1230)+1,"")</f>
        <v>1036</v>
      </c>
      <c r="Q1231" s="30">
        <f>IF(AND($B1231=Q$1),LOOKUP(9.99999999999999E+307,$Q$2:Q1230)+1,"")</f>
        <v>1036</v>
      </c>
      <c r="R1231" s="30">
        <f>IF(AND($B1231=R$1),LOOKUP(9.99999999999999E+307,$R$2:R1230)+1,"")</f>
        <v>1036</v>
      </c>
      <c r="S1231" s="314"/>
      <c r="T1231" s="274"/>
      <c r="U1231" s="274"/>
      <c r="Z1231" s="258" t="str">
        <f t="shared" si="136"/>
        <v/>
      </c>
      <c r="AA1231" s="258" t="str">
        <f t="shared" si="137"/>
        <v/>
      </c>
      <c r="AB1231" s="259">
        <f t="shared" si="131"/>
        <v>0</v>
      </c>
      <c r="AC1231" s="259">
        <f t="shared" si="132"/>
        <v>1807</v>
      </c>
      <c r="AD1231" s="260" t="str">
        <f t="shared" si="133"/>
        <v/>
      </c>
      <c r="AE1231" s="253" t="str">
        <f t="shared" si="134"/>
        <v>-</v>
      </c>
    </row>
    <row r="1232" spans="1:31" ht="20.100000000000001" customHeight="1" x14ac:dyDescent="0.5">
      <c r="A1232" s="30">
        <v>1230</v>
      </c>
      <c r="B1232" s="238"/>
      <c r="C1232" s="237"/>
      <c r="D1232" s="237"/>
      <c r="E1232" s="239"/>
      <c r="F1232" s="239"/>
      <c r="G1232" s="257" t="str">
        <f t="shared" si="135"/>
        <v/>
      </c>
      <c r="H1232" s="30" t="str">
        <f>IF(AND(S1232=H$1),LOOKUP(9.99999999999999E+307,$H$2:H1231)+1,"")</f>
        <v/>
      </c>
      <c r="I1232" s="30">
        <f>IF(AND(B1232=I$1),LOOKUP(9.99999999999999E+307,$I$2:I1231)+1,"")</f>
        <v>1037</v>
      </c>
      <c r="J1232" s="30">
        <f>IF(AND(B1232=J$1),LOOKUP(9.99999999999999E+307,$J$2:J1231)+1,"")</f>
        <v>1037</v>
      </c>
      <c r="K1232" s="30">
        <f>IF(AND(B1232=K$1),LOOKUP(9.99999999999999E+307,$K$2:K1231)+1,"")</f>
        <v>1037</v>
      </c>
      <c r="L1232" s="30">
        <f>IF(AND(B1232=L$1),LOOKUP(9.99999999999999E+307,$L$2:L1231)+1,"")</f>
        <v>1037</v>
      </c>
      <c r="M1232" s="30">
        <f>IF(AND(B1232=M$1),LOOKUP(9.99999999999999E+307,$M$2:M1231)+1,"")</f>
        <v>1037</v>
      </c>
      <c r="N1232" s="30">
        <f>IF(AND($B1232=N$1),LOOKUP(9.99999999999999E+307,$N$2:N1231)+1,"")</f>
        <v>1037</v>
      </c>
      <c r="O1232" s="30">
        <f>IF(AND($B1232=O$1),LOOKUP(9.99999999999999E+307,$O$2:O1231)+1,"")</f>
        <v>1037</v>
      </c>
      <c r="P1232" s="30">
        <f>IF(AND($B1232=P$1),LOOKUP(9.99999999999999E+307,$P$2:P1231)+1,"")</f>
        <v>1037</v>
      </c>
      <c r="Q1232" s="30">
        <f>IF(AND($B1232=Q$1),LOOKUP(9.99999999999999E+307,$Q$2:Q1231)+1,"")</f>
        <v>1037</v>
      </c>
      <c r="R1232" s="30">
        <f>IF(AND($B1232=R$1),LOOKUP(9.99999999999999E+307,$R$2:R1231)+1,"")</f>
        <v>1037</v>
      </c>
      <c r="S1232" s="314"/>
      <c r="T1232" s="274"/>
      <c r="U1232" s="274"/>
      <c r="Z1232" s="258" t="str">
        <f t="shared" si="136"/>
        <v/>
      </c>
      <c r="AA1232" s="258" t="str">
        <f t="shared" si="137"/>
        <v/>
      </c>
      <c r="AB1232" s="259">
        <f t="shared" si="131"/>
        <v>0</v>
      </c>
      <c r="AC1232" s="259">
        <f t="shared" si="132"/>
        <v>1807</v>
      </c>
      <c r="AD1232" s="260" t="str">
        <f t="shared" si="133"/>
        <v/>
      </c>
      <c r="AE1232" s="253" t="str">
        <f t="shared" si="134"/>
        <v>-</v>
      </c>
    </row>
    <row r="1233" spans="1:31" ht="20.100000000000001" customHeight="1" x14ac:dyDescent="0.5">
      <c r="A1233" s="30">
        <v>1231</v>
      </c>
      <c r="B1233" s="238"/>
      <c r="C1233" s="237"/>
      <c r="D1233" s="237"/>
      <c r="E1233" s="239"/>
      <c r="F1233" s="239"/>
      <c r="G1233" s="257" t="str">
        <f t="shared" si="135"/>
        <v/>
      </c>
      <c r="H1233" s="30" t="str">
        <f>IF(AND(S1233=H$1),LOOKUP(9.99999999999999E+307,$H$2:H1232)+1,"")</f>
        <v/>
      </c>
      <c r="I1233" s="30">
        <f>IF(AND(B1233=I$1),LOOKUP(9.99999999999999E+307,$I$2:I1232)+1,"")</f>
        <v>1038</v>
      </c>
      <c r="J1233" s="30">
        <f>IF(AND(B1233=J$1),LOOKUP(9.99999999999999E+307,$J$2:J1232)+1,"")</f>
        <v>1038</v>
      </c>
      <c r="K1233" s="30">
        <f>IF(AND(B1233=K$1),LOOKUP(9.99999999999999E+307,$K$2:K1232)+1,"")</f>
        <v>1038</v>
      </c>
      <c r="L1233" s="30">
        <f>IF(AND(B1233=L$1),LOOKUP(9.99999999999999E+307,$L$2:L1232)+1,"")</f>
        <v>1038</v>
      </c>
      <c r="M1233" s="30">
        <f>IF(AND(B1233=M$1),LOOKUP(9.99999999999999E+307,$M$2:M1232)+1,"")</f>
        <v>1038</v>
      </c>
      <c r="N1233" s="30">
        <f>IF(AND($B1233=N$1),LOOKUP(9.99999999999999E+307,$N$2:N1232)+1,"")</f>
        <v>1038</v>
      </c>
      <c r="O1233" s="30">
        <f>IF(AND($B1233=O$1),LOOKUP(9.99999999999999E+307,$O$2:O1232)+1,"")</f>
        <v>1038</v>
      </c>
      <c r="P1233" s="30">
        <f>IF(AND($B1233=P$1),LOOKUP(9.99999999999999E+307,$P$2:P1232)+1,"")</f>
        <v>1038</v>
      </c>
      <c r="Q1233" s="30">
        <f>IF(AND($B1233=Q$1),LOOKUP(9.99999999999999E+307,$Q$2:Q1232)+1,"")</f>
        <v>1038</v>
      </c>
      <c r="R1233" s="30">
        <f>IF(AND($B1233=R$1),LOOKUP(9.99999999999999E+307,$R$2:R1232)+1,"")</f>
        <v>1038</v>
      </c>
      <c r="S1233" s="314"/>
      <c r="T1233" s="274"/>
      <c r="U1233" s="274"/>
      <c r="Z1233" s="258" t="str">
        <f t="shared" si="136"/>
        <v/>
      </c>
      <c r="AA1233" s="258" t="str">
        <f t="shared" si="137"/>
        <v/>
      </c>
      <c r="AB1233" s="259">
        <f t="shared" si="131"/>
        <v>0</v>
      </c>
      <c r="AC1233" s="259">
        <f t="shared" si="132"/>
        <v>1807</v>
      </c>
      <c r="AD1233" s="260" t="str">
        <f t="shared" si="133"/>
        <v/>
      </c>
      <c r="AE1233" s="253" t="str">
        <f t="shared" si="134"/>
        <v>-</v>
      </c>
    </row>
    <row r="1234" spans="1:31" ht="20.100000000000001" customHeight="1" x14ac:dyDescent="0.5">
      <c r="A1234" s="30">
        <v>1232</v>
      </c>
      <c r="B1234" s="238"/>
      <c r="C1234" s="237"/>
      <c r="D1234" s="237"/>
      <c r="E1234" s="239"/>
      <c r="F1234" s="239"/>
      <c r="G1234" s="257" t="str">
        <f t="shared" si="135"/>
        <v/>
      </c>
      <c r="H1234" s="30" t="str">
        <f>IF(AND(S1234=H$1),LOOKUP(9.99999999999999E+307,$H$2:H1233)+1,"")</f>
        <v/>
      </c>
      <c r="I1234" s="30">
        <f>IF(AND(B1234=I$1),LOOKUP(9.99999999999999E+307,$I$2:I1233)+1,"")</f>
        <v>1039</v>
      </c>
      <c r="J1234" s="30">
        <f>IF(AND(B1234=J$1),LOOKUP(9.99999999999999E+307,$J$2:J1233)+1,"")</f>
        <v>1039</v>
      </c>
      <c r="K1234" s="30">
        <f>IF(AND(B1234=K$1),LOOKUP(9.99999999999999E+307,$K$2:K1233)+1,"")</f>
        <v>1039</v>
      </c>
      <c r="L1234" s="30">
        <f>IF(AND(B1234=L$1),LOOKUP(9.99999999999999E+307,$L$2:L1233)+1,"")</f>
        <v>1039</v>
      </c>
      <c r="M1234" s="30">
        <f>IF(AND(B1234=M$1),LOOKUP(9.99999999999999E+307,$M$2:M1233)+1,"")</f>
        <v>1039</v>
      </c>
      <c r="N1234" s="30">
        <f>IF(AND($B1234=N$1),LOOKUP(9.99999999999999E+307,$N$2:N1233)+1,"")</f>
        <v>1039</v>
      </c>
      <c r="O1234" s="30">
        <f>IF(AND($B1234=O$1),LOOKUP(9.99999999999999E+307,$O$2:O1233)+1,"")</f>
        <v>1039</v>
      </c>
      <c r="P1234" s="30">
        <f>IF(AND($B1234=P$1),LOOKUP(9.99999999999999E+307,$P$2:P1233)+1,"")</f>
        <v>1039</v>
      </c>
      <c r="Q1234" s="30">
        <f>IF(AND($B1234=Q$1),LOOKUP(9.99999999999999E+307,$Q$2:Q1233)+1,"")</f>
        <v>1039</v>
      </c>
      <c r="R1234" s="30">
        <f>IF(AND($B1234=R$1),LOOKUP(9.99999999999999E+307,$R$2:R1233)+1,"")</f>
        <v>1039</v>
      </c>
      <c r="S1234" s="314"/>
      <c r="T1234" s="274"/>
      <c r="U1234" s="274"/>
      <c r="Z1234" s="258" t="str">
        <f t="shared" si="136"/>
        <v/>
      </c>
      <c r="AA1234" s="258" t="str">
        <f t="shared" si="137"/>
        <v/>
      </c>
      <c r="AB1234" s="259">
        <f t="shared" si="131"/>
        <v>0</v>
      </c>
      <c r="AC1234" s="259">
        <f t="shared" si="132"/>
        <v>1807</v>
      </c>
      <c r="AD1234" s="260" t="str">
        <f t="shared" si="133"/>
        <v/>
      </c>
      <c r="AE1234" s="253" t="str">
        <f t="shared" si="134"/>
        <v>-</v>
      </c>
    </row>
    <row r="1235" spans="1:31" ht="20.100000000000001" customHeight="1" x14ac:dyDescent="0.5">
      <c r="A1235" s="30">
        <v>1233</v>
      </c>
      <c r="B1235" s="238"/>
      <c r="C1235" s="237"/>
      <c r="D1235" s="237"/>
      <c r="E1235" s="239"/>
      <c r="F1235" s="239"/>
      <c r="G1235" s="257" t="str">
        <f t="shared" si="135"/>
        <v/>
      </c>
      <c r="H1235" s="30" t="str">
        <f>IF(AND(S1235=H$1),LOOKUP(9.99999999999999E+307,$H$2:H1234)+1,"")</f>
        <v/>
      </c>
      <c r="I1235" s="30">
        <f>IF(AND(B1235=I$1),LOOKUP(9.99999999999999E+307,$I$2:I1234)+1,"")</f>
        <v>1040</v>
      </c>
      <c r="J1235" s="30">
        <f>IF(AND(B1235=J$1),LOOKUP(9.99999999999999E+307,$J$2:J1234)+1,"")</f>
        <v>1040</v>
      </c>
      <c r="K1235" s="30">
        <f>IF(AND(B1235=K$1),LOOKUP(9.99999999999999E+307,$K$2:K1234)+1,"")</f>
        <v>1040</v>
      </c>
      <c r="L1235" s="30">
        <f>IF(AND(B1235=L$1),LOOKUP(9.99999999999999E+307,$L$2:L1234)+1,"")</f>
        <v>1040</v>
      </c>
      <c r="M1235" s="30">
        <f>IF(AND(B1235=M$1),LOOKUP(9.99999999999999E+307,$M$2:M1234)+1,"")</f>
        <v>1040</v>
      </c>
      <c r="N1235" s="30">
        <f>IF(AND($B1235=N$1),LOOKUP(9.99999999999999E+307,$N$2:N1234)+1,"")</f>
        <v>1040</v>
      </c>
      <c r="O1235" s="30">
        <f>IF(AND($B1235=O$1),LOOKUP(9.99999999999999E+307,$O$2:O1234)+1,"")</f>
        <v>1040</v>
      </c>
      <c r="P1235" s="30">
        <f>IF(AND($B1235=P$1),LOOKUP(9.99999999999999E+307,$P$2:P1234)+1,"")</f>
        <v>1040</v>
      </c>
      <c r="Q1235" s="30">
        <f>IF(AND($B1235=Q$1),LOOKUP(9.99999999999999E+307,$Q$2:Q1234)+1,"")</f>
        <v>1040</v>
      </c>
      <c r="R1235" s="30">
        <f>IF(AND($B1235=R$1),LOOKUP(9.99999999999999E+307,$R$2:R1234)+1,"")</f>
        <v>1040</v>
      </c>
      <c r="S1235" s="314"/>
      <c r="T1235" s="274"/>
      <c r="U1235" s="274"/>
      <c r="Z1235" s="258" t="str">
        <f t="shared" si="136"/>
        <v/>
      </c>
      <c r="AA1235" s="258" t="str">
        <f t="shared" si="137"/>
        <v/>
      </c>
      <c r="AB1235" s="259">
        <f t="shared" si="131"/>
        <v>0</v>
      </c>
      <c r="AC1235" s="259">
        <f t="shared" si="132"/>
        <v>1807</v>
      </c>
      <c r="AD1235" s="260" t="str">
        <f t="shared" si="133"/>
        <v/>
      </c>
      <c r="AE1235" s="253" t="str">
        <f t="shared" si="134"/>
        <v>-</v>
      </c>
    </row>
    <row r="1236" spans="1:31" ht="20.100000000000001" customHeight="1" x14ac:dyDescent="0.5">
      <c r="A1236" s="30">
        <v>1234</v>
      </c>
      <c r="B1236" s="238"/>
      <c r="C1236" s="237"/>
      <c r="D1236" s="237"/>
      <c r="E1236" s="239"/>
      <c r="F1236" s="239"/>
      <c r="G1236" s="257" t="str">
        <f t="shared" si="135"/>
        <v/>
      </c>
      <c r="H1236" s="30" t="str">
        <f>IF(AND(S1236=H$1),LOOKUP(9.99999999999999E+307,$H$2:H1235)+1,"")</f>
        <v/>
      </c>
      <c r="I1236" s="30">
        <f>IF(AND(B1236=I$1),LOOKUP(9.99999999999999E+307,$I$2:I1235)+1,"")</f>
        <v>1041</v>
      </c>
      <c r="J1236" s="30">
        <f>IF(AND(B1236=J$1),LOOKUP(9.99999999999999E+307,$J$2:J1235)+1,"")</f>
        <v>1041</v>
      </c>
      <c r="K1236" s="30">
        <f>IF(AND(B1236=K$1),LOOKUP(9.99999999999999E+307,$K$2:K1235)+1,"")</f>
        <v>1041</v>
      </c>
      <c r="L1236" s="30">
        <f>IF(AND(B1236=L$1),LOOKUP(9.99999999999999E+307,$L$2:L1235)+1,"")</f>
        <v>1041</v>
      </c>
      <c r="M1236" s="30">
        <f>IF(AND(B1236=M$1),LOOKUP(9.99999999999999E+307,$M$2:M1235)+1,"")</f>
        <v>1041</v>
      </c>
      <c r="N1236" s="30">
        <f>IF(AND($B1236=N$1),LOOKUP(9.99999999999999E+307,$N$2:N1235)+1,"")</f>
        <v>1041</v>
      </c>
      <c r="O1236" s="30">
        <f>IF(AND($B1236=O$1),LOOKUP(9.99999999999999E+307,$O$2:O1235)+1,"")</f>
        <v>1041</v>
      </c>
      <c r="P1236" s="30">
        <f>IF(AND($B1236=P$1),LOOKUP(9.99999999999999E+307,$P$2:P1235)+1,"")</f>
        <v>1041</v>
      </c>
      <c r="Q1236" s="30">
        <f>IF(AND($B1236=Q$1),LOOKUP(9.99999999999999E+307,$Q$2:Q1235)+1,"")</f>
        <v>1041</v>
      </c>
      <c r="R1236" s="30">
        <f>IF(AND($B1236=R$1),LOOKUP(9.99999999999999E+307,$R$2:R1235)+1,"")</f>
        <v>1041</v>
      </c>
      <c r="S1236" s="314"/>
      <c r="T1236" s="274"/>
      <c r="U1236" s="274"/>
      <c r="Z1236" s="258" t="str">
        <f t="shared" si="136"/>
        <v/>
      </c>
      <c r="AA1236" s="258" t="str">
        <f t="shared" si="137"/>
        <v/>
      </c>
      <c r="AB1236" s="259">
        <f t="shared" si="131"/>
        <v>0</v>
      </c>
      <c r="AC1236" s="259">
        <f t="shared" si="132"/>
        <v>1807</v>
      </c>
      <c r="AD1236" s="260" t="str">
        <f t="shared" si="133"/>
        <v/>
      </c>
      <c r="AE1236" s="253" t="str">
        <f t="shared" si="134"/>
        <v>-</v>
      </c>
    </row>
    <row r="1237" spans="1:31" ht="20.100000000000001" customHeight="1" x14ac:dyDescent="0.5">
      <c r="A1237" s="30">
        <v>1235</v>
      </c>
      <c r="B1237" s="238"/>
      <c r="C1237" s="237"/>
      <c r="D1237" s="237"/>
      <c r="E1237" s="239"/>
      <c r="F1237" s="239"/>
      <c r="G1237" s="257" t="str">
        <f t="shared" si="135"/>
        <v/>
      </c>
      <c r="H1237" s="30" t="str">
        <f>IF(AND(S1237=H$1),LOOKUP(9.99999999999999E+307,$H$2:H1236)+1,"")</f>
        <v/>
      </c>
      <c r="I1237" s="30">
        <f>IF(AND(B1237=I$1),LOOKUP(9.99999999999999E+307,$I$2:I1236)+1,"")</f>
        <v>1042</v>
      </c>
      <c r="J1237" s="30">
        <f>IF(AND(B1237=J$1),LOOKUP(9.99999999999999E+307,$J$2:J1236)+1,"")</f>
        <v>1042</v>
      </c>
      <c r="K1237" s="30">
        <f>IF(AND(B1237=K$1),LOOKUP(9.99999999999999E+307,$K$2:K1236)+1,"")</f>
        <v>1042</v>
      </c>
      <c r="L1237" s="30">
        <f>IF(AND(B1237=L$1),LOOKUP(9.99999999999999E+307,$L$2:L1236)+1,"")</f>
        <v>1042</v>
      </c>
      <c r="M1237" s="30">
        <f>IF(AND(B1237=M$1),LOOKUP(9.99999999999999E+307,$M$2:M1236)+1,"")</f>
        <v>1042</v>
      </c>
      <c r="N1237" s="30">
        <f>IF(AND($B1237=N$1),LOOKUP(9.99999999999999E+307,$N$2:N1236)+1,"")</f>
        <v>1042</v>
      </c>
      <c r="O1237" s="30">
        <f>IF(AND($B1237=O$1),LOOKUP(9.99999999999999E+307,$O$2:O1236)+1,"")</f>
        <v>1042</v>
      </c>
      <c r="P1237" s="30">
        <f>IF(AND($B1237=P$1),LOOKUP(9.99999999999999E+307,$P$2:P1236)+1,"")</f>
        <v>1042</v>
      </c>
      <c r="Q1237" s="30">
        <f>IF(AND($B1237=Q$1),LOOKUP(9.99999999999999E+307,$Q$2:Q1236)+1,"")</f>
        <v>1042</v>
      </c>
      <c r="R1237" s="30">
        <f>IF(AND($B1237=R$1),LOOKUP(9.99999999999999E+307,$R$2:R1236)+1,"")</f>
        <v>1042</v>
      </c>
      <c r="S1237" s="314"/>
      <c r="T1237" s="274"/>
      <c r="U1237" s="274"/>
      <c r="Z1237" s="258" t="str">
        <f t="shared" si="136"/>
        <v/>
      </c>
      <c r="AA1237" s="258" t="str">
        <f t="shared" si="137"/>
        <v/>
      </c>
      <c r="AB1237" s="259">
        <f t="shared" si="131"/>
        <v>0</v>
      </c>
      <c r="AC1237" s="259">
        <f t="shared" si="132"/>
        <v>1807</v>
      </c>
      <c r="AD1237" s="260" t="str">
        <f t="shared" si="133"/>
        <v/>
      </c>
      <c r="AE1237" s="253" t="str">
        <f t="shared" si="134"/>
        <v>-</v>
      </c>
    </row>
    <row r="1238" spans="1:31" ht="20.100000000000001" customHeight="1" x14ac:dyDescent="0.5">
      <c r="A1238" s="30">
        <v>1236</v>
      </c>
      <c r="B1238" s="238"/>
      <c r="C1238" s="237"/>
      <c r="D1238" s="237"/>
      <c r="E1238" s="239"/>
      <c r="F1238" s="239"/>
      <c r="G1238" s="257" t="str">
        <f t="shared" si="135"/>
        <v/>
      </c>
      <c r="H1238" s="30" t="str">
        <f>IF(AND(S1238=H$1),LOOKUP(9.99999999999999E+307,$H$2:H1237)+1,"")</f>
        <v/>
      </c>
      <c r="I1238" s="30">
        <f>IF(AND(B1238=I$1),LOOKUP(9.99999999999999E+307,$I$2:I1237)+1,"")</f>
        <v>1043</v>
      </c>
      <c r="J1238" s="30">
        <f>IF(AND(B1238=J$1),LOOKUP(9.99999999999999E+307,$J$2:J1237)+1,"")</f>
        <v>1043</v>
      </c>
      <c r="K1238" s="30">
        <f>IF(AND(B1238=K$1),LOOKUP(9.99999999999999E+307,$K$2:K1237)+1,"")</f>
        <v>1043</v>
      </c>
      <c r="L1238" s="30">
        <f>IF(AND(B1238=L$1),LOOKUP(9.99999999999999E+307,$L$2:L1237)+1,"")</f>
        <v>1043</v>
      </c>
      <c r="M1238" s="30">
        <f>IF(AND(B1238=M$1),LOOKUP(9.99999999999999E+307,$M$2:M1237)+1,"")</f>
        <v>1043</v>
      </c>
      <c r="N1238" s="30">
        <f>IF(AND($B1238=N$1),LOOKUP(9.99999999999999E+307,$N$2:N1237)+1,"")</f>
        <v>1043</v>
      </c>
      <c r="O1238" s="30">
        <f>IF(AND($B1238=O$1),LOOKUP(9.99999999999999E+307,$O$2:O1237)+1,"")</f>
        <v>1043</v>
      </c>
      <c r="P1238" s="30">
        <f>IF(AND($B1238=P$1),LOOKUP(9.99999999999999E+307,$P$2:P1237)+1,"")</f>
        <v>1043</v>
      </c>
      <c r="Q1238" s="30">
        <f>IF(AND($B1238=Q$1),LOOKUP(9.99999999999999E+307,$Q$2:Q1237)+1,"")</f>
        <v>1043</v>
      </c>
      <c r="R1238" s="30">
        <f>IF(AND($B1238=R$1),LOOKUP(9.99999999999999E+307,$R$2:R1237)+1,"")</f>
        <v>1043</v>
      </c>
      <c r="S1238" s="314"/>
      <c r="T1238" s="274"/>
      <c r="U1238" s="274"/>
      <c r="Z1238" s="258" t="str">
        <f t="shared" si="136"/>
        <v/>
      </c>
      <c r="AA1238" s="258" t="str">
        <f t="shared" si="137"/>
        <v/>
      </c>
      <c r="AB1238" s="259">
        <f t="shared" si="131"/>
        <v>0</v>
      </c>
      <c r="AC1238" s="259">
        <f t="shared" si="132"/>
        <v>1807</v>
      </c>
      <c r="AD1238" s="260" t="str">
        <f t="shared" si="133"/>
        <v/>
      </c>
      <c r="AE1238" s="253" t="str">
        <f t="shared" si="134"/>
        <v>-</v>
      </c>
    </row>
    <row r="1239" spans="1:31" ht="20.100000000000001" customHeight="1" x14ac:dyDescent="0.5">
      <c r="A1239" s="30">
        <v>1237</v>
      </c>
      <c r="B1239" s="238"/>
      <c r="C1239" s="237"/>
      <c r="D1239" s="237"/>
      <c r="E1239" s="239"/>
      <c r="F1239" s="239"/>
      <c r="G1239" s="257" t="str">
        <f t="shared" si="135"/>
        <v/>
      </c>
      <c r="H1239" s="30" t="str">
        <f>IF(AND(S1239=H$1),LOOKUP(9.99999999999999E+307,$H$2:H1238)+1,"")</f>
        <v/>
      </c>
      <c r="I1239" s="30">
        <f>IF(AND(B1239=I$1),LOOKUP(9.99999999999999E+307,$I$2:I1238)+1,"")</f>
        <v>1044</v>
      </c>
      <c r="J1239" s="30">
        <f>IF(AND(B1239=J$1),LOOKUP(9.99999999999999E+307,$J$2:J1238)+1,"")</f>
        <v>1044</v>
      </c>
      <c r="K1239" s="30">
        <f>IF(AND(B1239=K$1),LOOKUP(9.99999999999999E+307,$K$2:K1238)+1,"")</f>
        <v>1044</v>
      </c>
      <c r="L1239" s="30">
        <f>IF(AND(B1239=L$1),LOOKUP(9.99999999999999E+307,$L$2:L1238)+1,"")</f>
        <v>1044</v>
      </c>
      <c r="M1239" s="30">
        <f>IF(AND(B1239=M$1),LOOKUP(9.99999999999999E+307,$M$2:M1238)+1,"")</f>
        <v>1044</v>
      </c>
      <c r="N1239" s="30">
        <f>IF(AND($B1239=N$1),LOOKUP(9.99999999999999E+307,$N$2:N1238)+1,"")</f>
        <v>1044</v>
      </c>
      <c r="O1239" s="30">
        <f>IF(AND($B1239=O$1),LOOKUP(9.99999999999999E+307,$O$2:O1238)+1,"")</f>
        <v>1044</v>
      </c>
      <c r="P1239" s="30">
        <f>IF(AND($B1239=P$1),LOOKUP(9.99999999999999E+307,$P$2:P1238)+1,"")</f>
        <v>1044</v>
      </c>
      <c r="Q1239" s="30">
        <f>IF(AND($B1239=Q$1),LOOKUP(9.99999999999999E+307,$Q$2:Q1238)+1,"")</f>
        <v>1044</v>
      </c>
      <c r="R1239" s="30">
        <f>IF(AND($B1239=R$1),LOOKUP(9.99999999999999E+307,$R$2:R1238)+1,"")</f>
        <v>1044</v>
      </c>
      <c r="S1239" s="314"/>
      <c r="T1239" s="274"/>
      <c r="U1239" s="274"/>
      <c r="Z1239" s="258" t="str">
        <f t="shared" si="136"/>
        <v/>
      </c>
      <c r="AA1239" s="258" t="str">
        <f t="shared" si="137"/>
        <v/>
      </c>
      <c r="AB1239" s="259">
        <f t="shared" si="131"/>
        <v>0</v>
      </c>
      <c r="AC1239" s="259">
        <f t="shared" si="132"/>
        <v>1807</v>
      </c>
      <c r="AD1239" s="260" t="str">
        <f t="shared" si="133"/>
        <v/>
      </c>
      <c r="AE1239" s="253" t="str">
        <f t="shared" si="134"/>
        <v>-</v>
      </c>
    </row>
    <row r="1240" spans="1:31" ht="20.100000000000001" customHeight="1" x14ac:dyDescent="0.5">
      <c r="A1240" s="30">
        <v>1238</v>
      </c>
      <c r="B1240" s="238"/>
      <c r="C1240" s="237"/>
      <c r="D1240" s="237"/>
      <c r="E1240" s="239"/>
      <c r="F1240" s="239"/>
      <c r="G1240" s="257" t="str">
        <f t="shared" si="135"/>
        <v/>
      </c>
      <c r="H1240" s="30" t="str">
        <f>IF(AND(S1240=H$1),LOOKUP(9.99999999999999E+307,$H$2:H1239)+1,"")</f>
        <v/>
      </c>
      <c r="I1240" s="30">
        <f>IF(AND(B1240=I$1),LOOKUP(9.99999999999999E+307,$I$2:I1239)+1,"")</f>
        <v>1045</v>
      </c>
      <c r="J1240" s="30">
        <f>IF(AND(B1240=J$1),LOOKUP(9.99999999999999E+307,$J$2:J1239)+1,"")</f>
        <v>1045</v>
      </c>
      <c r="K1240" s="30">
        <f>IF(AND(B1240=K$1),LOOKUP(9.99999999999999E+307,$K$2:K1239)+1,"")</f>
        <v>1045</v>
      </c>
      <c r="L1240" s="30">
        <f>IF(AND(B1240=L$1),LOOKUP(9.99999999999999E+307,$L$2:L1239)+1,"")</f>
        <v>1045</v>
      </c>
      <c r="M1240" s="30">
        <f>IF(AND(B1240=M$1),LOOKUP(9.99999999999999E+307,$M$2:M1239)+1,"")</f>
        <v>1045</v>
      </c>
      <c r="N1240" s="30">
        <f>IF(AND($B1240=N$1),LOOKUP(9.99999999999999E+307,$N$2:N1239)+1,"")</f>
        <v>1045</v>
      </c>
      <c r="O1240" s="30">
        <f>IF(AND($B1240=O$1),LOOKUP(9.99999999999999E+307,$O$2:O1239)+1,"")</f>
        <v>1045</v>
      </c>
      <c r="P1240" s="30">
        <f>IF(AND($B1240=P$1),LOOKUP(9.99999999999999E+307,$P$2:P1239)+1,"")</f>
        <v>1045</v>
      </c>
      <c r="Q1240" s="30">
        <f>IF(AND($B1240=Q$1),LOOKUP(9.99999999999999E+307,$Q$2:Q1239)+1,"")</f>
        <v>1045</v>
      </c>
      <c r="R1240" s="30">
        <f>IF(AND($B1240=R$1),LOOKUP(9.99999999999999E+307,$R$2:R1239)+1,"")</f>
        <v>1045</v>
      </c>
      <c r="S1240" s="314"/>
      <c r="T1240" s="274"/>
      <c r="U1240" s="274"/>
      <c r="Z1240" s="258" t="str">
        <f t="shared" si="136"/>
        <v/>
      </c>
      <c r="AA1240" s="258" t="str">
        <f t="shared" si="137"/>
        <v/>
      </c>
      <c r="AB1240" s="259">
        <f t="shared" si="131"/>
        <v>0</v>
      </c>
      <c r="AC1240" s="259">
        <f t="shared" si="132"/>
        <v>1807</v>
      </c>
      <c r="AD1240" s="260" t="str">
        <f t="shared" si="133"/>
        <v/>
      </c>
      <c r="AE1240" s="253" t="str">
        <f t="shared" si="134"/>
        <v>-</v>
      </c>
    </row>
    <row r="1241" spans="1:31" ht="20.100000000000001" customHeight="1" x14ac:dyDescent="0.5">
      <c r="A1241" s="30">
        <v>1239</v>
      </c>
      <c r="B1241" s="238"/>
      <c r="C1241" s="237"/>
      <c r="D1241" s="237"/>
      <c r="E1241" s="239"/>
      <c r="F1241" s="239"/>
      <c r="G1241" s="257" t="str">
        <f t="shared" si="135"/>
        <v/>
      </c>
      <c r="H1241" s="30" t="str">
        <f>IF(AND(S1241=H$1),LOOKUP(9.99999999999999E+307,$H$2:H1240)+1,"")</f>
        <v/>
      </c>
      <c r="I1241" s="30">
        <f>IF(AND(B1241=I$1),LOOKUP(9.99999999999999E+307,$I$2:I1240)+1,"")</f>
        <v>1046</v>
      </c>
      <c r="J1241" s="30">
        <f>IF(AND(B1241=J$1),LOOKUP(9.99999999999999E+307,$J$2:J1240)+1,"")</f>
        <v>1046</v>
      </c>
      <c r="K1241" s="30">
        <f>IF(AND(B1241=K$1),LOOKUP(9.99999999999999E+307,$K$2:K1240)+1,"")</f>
        <v>1046</v>
      </c>
      <c r="L1241" s="30">
        <f>IF(AND(B1241=L$1),LOOKUP(9.99999999999999E+307,$L$2:L1240)+1,"")</f>
        <v>1046</v>
      </c>
      <c r="M1241" s="30">
        <f>IF(AND(B1241=M$1),LOOKUP(9.99999999999999E+307,$M$2:M1240)+1,"")</f>
        <v>1046</v>
      </c>
      <c r="N1241" s="30">
        <f>IF(AND($B1241=N$1),LOOKUP(9.99999999999999E+307,$N$2:N1240)+1,"")</f>
        <v>1046</v>
      </c>
      <c r="O1241" s="30">
        <f>IF(AND($B1241=O$1),LOOKUP(9.99999999999999E+307,$O$2:O1240)+1,"")</f>
        <v>1046</v>
      </c>
      <c r="P1241" s="30">
        <f>IF(AND($B1241=P$1),LOOKUP(9.99999999999999E+307,$P$2:P1240)+1,"")</f>
        <v>1046</v>
      </c>
      <c r="Q1241" s="30">
        <f>IF(AND($B1241=Q$1),LOOKUP(9.99999999999999E+307,$Q$2:Q1240)+1,"")</f>
        <v>1046</v>
      </c>
      <c r="R1241" s="30">
        <f>IF(AND($B1241=R$1),LOOKUP(9.99999999999999E+307,$R$2:R1240)+1,"")</f>
        <v>1046</v>
      </c>
      <c r="S1241" s="314"/>
      <c r="T1241" s="274"/>
      <c r="U1241" s="274"/>
      <c r="Z1241" s="258" t="str">
        <f t="shared" si="136"/>
        <v/>
      </c>
      <c r="AA1241" s="258" t="str">
        <f t="shared" si="137"/>
        <v/>
      </c>
      <c r="AB1241" s="259">
        <f t="shared" si="131"/>
        <v>0</v>
      </c>
      <c r="AC1241" s="259">
        <f t="shared" si="132"/>
        <v>1807</v>
      </c>
      <c r="AD1241" s="260" t="str">
        <f t="shared" si="133"/>
        <v/>
      </c>
      <c r="AE1241" s="253" t="str">
        <f t="shared" si="134"/>
        <v>-</v>
      </c>
    </row>
    <row r="1242" spans="1:31" ht="20.100000000000001" customHeight="1" x14ac:dyDescent="0.5">
      <c r="A1242" s="30">
        <v>1240</v>
      </c>
      <c r="B1242" s="238"/>
      <c r="C1242" s="237"/>
      <c r="D1242" s="237"/>
      <c r="E1242" s="239"/>
      <c r="F1242" s="239"/>
      <c r="G1242" s="257" t="str">
        <f t="shared" si="135"/>
        <v/>
      </c>
      <c r="H1242" s="30" t="str">
        <f>IF(AND(S1242=H$1),LOOKUP(9.99999999999999E+307,$H$2:H1241)+1,"")</f>
        <v/>
      </c>
      <c r="I1242" s="30">
        <f>IF(AND(B1242=I$1),LOOKUP(9.99999999999999E+307,$I$2:I1241)+1,"")</f>
        <v>1047</v>
      </c>
      <c r="J1242" s="30">
        <f>IF(AND(B1242=J$1),LOOKUP(9.99999999999999E+307,$J$2:J1241)+1,"")</f>
        <v>1047</v>
      </c>
      <c r="K1242" s="30">
        <f>IF(AND(B1242=K$1),LOOKUP(9.99999999999999E+307,$K$2:K1241)+1,"")</f>
        <v>1047</v>
      </c>
      <c r="L1242" s="30">
        <f>IF(AND(B1242=L$1),LOOKUP(9.99999999999999E+307,$L$2:L1241)+1,"")</f>
        <v>1047</v>
      </c>
      <c r="M1242" s="30">
        <f>IF(AND(B1242=M$1),LOOKUP(9.99999999999999E+307,$M$2:M1241)+1,"")</f>
        <v>1047</v>
      </c>
      <c r="N1242" s="30">
        <f>IF(AND($B1242=N$1),LOOKUP(9.99999999999999E+307,$N$2:N1241)+1,"")</f>
        <v>1047</v>
      </c>
      <c r="O1242" s="30">
        <f>IF(AND($B1242=O$1),LOOKUP(9.99999999999999E+307,$O$2:O1241)+1,"")</f>
        <v>1047</v>
      </c>
      <c r="P1242" s="30">
        <f>IF(AND($B1242=P$1),LOOKUP(9.99999999999999E+307,$P$2:P1241)+1,"")</f>
        <v>1047</v>
      </c>
      <c r="Q1242" s="30">
        <f>IF(AND($B1242=Q$1),LOOKUP(9.99999999999999E+307,$Q$2:Q1241)+1,"")</f>
        <v>1047</v>
      </c>
      <c r="R1242" s="30">
        <f>IF(AND($B1242=R$1),LOOKUP(9.99999999999999E+307,$R$2:R1241)+1,"")</f>
        <v>1047</v>
      </c>
      <c r="S1242" s="314"/>
      <c r="T1242" s="274"/>
      <c r="U1242" s="274"/>
      <c r="Z1242" s="258" t="str">
        <f t="shared" si="136"/>
        <v/>
      </c>
      <c r="AA1242" s="258" t="str">
        <f t="shared" si="137"/>
        <v/>
      </c>
      <c r="AB1242" s="259">
        <f t="shared" si="131"/>
        <v>0</v>
      </c>
      <c r="AC1242" s="259">
        <f t="shared" si="132"/>
        <v>1807</v>
      </c>
      <c r="AD1242" s="260" t="str">
        <f t="shared" si="133"/>
        <v/>
      </c>
      <c r="AE1242" s="253" t="str">
        <f t="shared" si="134"/>
        <v>-</v>
      </c>
    </row>
    <row r="1243" spans="1:31" ht="20.100000000000001" customHeight="1" x14ac:dyDescent="0.5">
      <c r="A1243" s="30">
        <v>1241</v>
      </c>
      <c r="B1243" s="238"/>
      <c r="C1243" s="237"/>
      <c r="D1243" s="237"/>
      <c r="E1243" s="239"/>
      <c r="F1243" s="239"/>
      <c r="G1243" s="257" t="str">
        <f t="shared" si="135"/>
        <v/>
      </c>
      <c r="H1243" s="30" t="str">
        <f>IF(AND(S1243=H$1),LOOKUP(9.99999999999999E+307,$H$2:H1242)+1,"")</f>
        <v/>
      </c>
      <c r="I1243" s="30">
        <f>IF(AND(B1243=I$1),LOOKUP(9.99999999999999E+307,$I$2:I1242)+1,"")</f>
        <v>1048</v>
      </c>
      <c r="J1243" s="30">
        <f>IF(AND(B1243=J$1),LOOKUP(9.99999999999999E+307,$J$2:J1242)+1,"")</f>
        <v>1048</v>
      </c>
      <c r="K1243" s="30">
        <f>IF(AND(B1243=K$1),LOOKUP(9.99999999999999E+307,$K$2:K1242)+1,"")</f>
        <v>1048</v>
      </c>
      <c r="L1243" s="30">
        <f>IF(AND(B1243=L$1),LOOKUP(9.99999999999999E+307,$L$2:L1242)+1,"")</f>
        <v>1048</v>
      </c>
      <c r="M1243" s="30">
        <f>IF(AND(B1243=M$1),LOOKUP(9.99999999999999E+307,$M$2:M1242)+1,"")</f>
        <v>1048</v>
      </c>
      <c r="N1243" s="30">
        <f>IF(AND($B1243=N$1),LOOKUP(9.99999999999999E+307,$N$2:N1242)+1,"")</f>
        <v>1048</v>
      </c>
      <c r="O1243" s="30">
        <f>IF(AND($B1243=O$1),LOOKUP(9.99999999999999E+307,$O$2:O1242)+1,"")</f>
        <v>1048</v>
      </c>
      <c r="P1243" s="30">
        <f>IF(AND($B1243=P$1),LOOKUP(9.99999999999999E+307,$P$2:P1242)+1,"")</f>
        <v>1048</v>
      </c>
      <c r="Q1243" s="30">
        <f>IF(AND($B1243=Q$1),LOOKUP(9.99999999999999E+307,$Q$2:Q1242)+1,"")</f>
        <v>1048</v>
      </c>
      <c r="R1243" s="30">
        <f>IF(AND($B1243=R$1),LOOKUP(9.99999999999999E+307,$R$2:R1242)+1,"")</f>
        <v>1048</v>
      </c>
      <c r="S1243" s="314"/>
      <c r="T1243" s="274"/>
      <c r="U1243" s="274"/>
      <c r="Z1243" s="258" t="str">
        <f t="shared" si="136"/>
        <v/>
      </c>
      <c r="AA1243" s="258" t="str">
        <f t="shared" si="137"/>
        <v/>
      </c>
      <c r="AB1243" s="259">
        <f t="shared" si="131"/>
        <v>0</v>
      </c>
      <c r="AC1243" s="259">
        <f t="shared" si="132"/>
        <v>1807</v>
      </c>
      <c r="AD1243" s="260" t="str">
        <f t="shared" si="133"/>
        <v/>
      </c>
      <c r="AE1243" s="253" t="str">
        <f t="shared" si="134"/>
        <v>-</v>
      </c>
    </row>
    <row r="1244" spans="1:31" ht="20.100000000000001" customHeight="1" x14ac:dyDescent="0.5">
      <c r="A1244" s="30">
        <v>1242</v>
      </c>
      <c r="B1244" s="238"/>
      <c r="C1244" s="237"/>
      <c r="D1244" s="237"/>
      <c r="E1244" s="239"/>
      <c r="F1244" s="239"/>
      <c r="G1244" s="257" t="str">
        <f t="shared" si="135"/>
        <v/>
      </c>
      <c r="H1244" s="30" t="str">
        <f>IF(AND(S1244=H$1),LOOKUP(9.99999999999999E+307,$H$2:H1243)+1,"")</f>
        <v/>
      </c>
      <c r="I1244" s="30">
        <f>IF(AND(B1244=I$1),LOOKUP(9.99999999999999E+307,$I$2:I1243)+1,"")</f>
        <v>1049</v>
      </c>
      <c r="J1244" s="30">
        <f>IF(AND(B1244=J$1),LOOKUP(9.99999999999999E+307,$J$2:J1243)+1,"")</f>
        <v>1049</v>
      </c>
      <c r="K1244" s="30">
        <f>IF(AND(B1244=K$1),LOOKUP(9.99999999999999E+307,$K$2:K1243)+1,"")</f>
        <v>1049</v>
      </c>
      <c r="L1244" s="30">
        <f>IF(AND(B1244=L$1),LOOKUP(9.99999999999999E+307,$L$2:L1243)+1,"")</f>
        <v>1049</v>
      </c>
      <c r="M1244" s="30">
        <f>IF(AND(B1244=M$1),LOOKUP(9.99999999999999E+307,$M$2:M1243)+1,"")</f>
        <v>1049</v>
      </c>
      <c r="N1244" s="30">
        <f>IF(AND($B1244=N$1),LOOKUP(9.99999999999999E+307,$N$2:N1243)+1,"")</f>
        <v>1049</v>
      </c>
      <c r="O1244" s="30">
        <f>IF(AND($B1244=O$1),LOOKUP(9.99999999999999E+307,$O$2:O1243)+1,"")</f>
        <v>1049</v>
      </c>
      <c r="P1244" s="30">
        <f>IF(AND($B1244=P$1),LOOKUP(9.99999999999999E+307,$P$2:P1243)+1,"")</f>
        <v>1049</v>
      </c>
      <c r="Q1244" s="30">
        <f>IF(AND($B1244=Q$1),LOOKUP(9.99999999999999E+307,$Q$2:Q1243)+1,"")</f>
        <v>1049</v>
      </c>
      <c r="R1244" s="30">
        <f>IF(AND($B1244=R$1),LOOKUP(9.99999999999999E+307,$R$2:R1243)+1,"")</f>
        <v>1049</v>
      </c>
      <c r="S1244" s="314"/>
      <c r="T1244" s="274"/>
      <c r="U1244" s="274"/>
      <c r="Z1244" s="258" t="str">
        <f t="shared" si="136"/>
        <v/>
      </c>
      <c r="AA1244" s="258" t="str">
        <f t="shared" si="137"/>
        <v/>
      </c>
      <c r="AB1244" s="259">
        <f t="shared" si="131"/>
        <v>0</v>
      </c>
      <c r="AC1244" s="259">
        <f t="shared" si="132"/>
        <v>1807</v>
      </c>
      <c r="AD1244" s="260" t="str">
        <f t="shared" si="133"/>
        <v/>
      </c>
      <c r="AE1244" s="253" t="str">
        <f t="shared" si="134"/>
        <v>-</v>
      </c>
    </row>
    <row r="1245" spans="1:31" ht="20.100000000000001" customHeight="1" x14ac:dyDescent="0.5">
      <c r="A1245" s="30">
        <v>1243</v>
      </c>
      <c r="B1245" s="238"/>
      <c r="C1245" s="237"/>
      <c r="D1245" s="237"/>
      <c r="E1245" s="239"/>
      <c r="F1245" s="239"/>
      <c r="G1245" s="257" t="str">
        <f t="shared" si="135"/>
        <v/>
      </c>
      <c r="H1245" s="30" t="str">
        <f>IF(AND(S1245=H$1),LOOKUP(9.99999999999999E+307,$H$2:H1244)+1,"")</f>
        <v/>
      </c>
      <c r="I1245" s="30">
        <f>IF(AND(B1245=I$1),LOOKUP(9.99999999999999E+307,$I$2:I1244)+1,"")</f>
        <v>1050</v>
      </c>
      <c r="J1245" s="30">
        <f>IF(AND(B1245=J$1),LOOKUP(9.99999999999999E+307,$J$2:J1244)+1,"")</f>
        <v>1050</v>
      </c>
      <c r="K1245" s="30">
        <f>IF(AND(B1245=K$1),LOOKUP(9.99999999999999E+307,$K$2:K1244)+1,"")</f>
        <v>1050</v>
      </c>
      <c r="L1245" s="30">
        <f>IF(AND(B1245=L$1),LOOKUP(9.99999999999999E+307,$L$2:L1244)+1,"")</f>
        <v>1050</v>
      </c>
      <c r="M1245" s="30">
        <f>IF(AND(B1245=M$1),LOOKUP(9.99999999999999E+307,$M$2:M1244)+1,"")</f>
        <v>1050</v>
      </c>
      <c r="N1245" s="30">
        <f>IF(AND($B1245=N$1),LOOKUP(9.99999999999999E+307,$N$2:N1244)+1,"")</f>
        <v>1050</v>
      </c>
      <c r="O1245" s="30">
        <f>IF(AND($B1245=O$1),LOOKUP(9.99999999999999E+307,$O$2:O1244)+1,"")</f>
        <v>1050</v>
      </c>
      <c r="P1245" s="30">
        <f>IF(AND($B1245=P$1),LOOKUP(9.99999999999999E+307,$P$2:P1244)+1,"")</f>
        <v>1050</v>
      </c>
      <c r="Q1245" s="30">
        <f>IF(AND($B1245=Q$1),LOOKUP(9.99999999999999E+307,$Q$2:Q1244)+1,"")</f>
        <v>1050</v>
      </c>
      <c r="R1245" s="30">
        <f>IF(AND($B1245=R$1),LOOKUP(9.99999999999999E+307,$R$2:R1244)+1,"")</f>
        <v>1050</v>
      </c>
      <c r="S1245" s="314"/>
      <c r="T1245" s="274"/>
      <c r="U1245" s="274"/>
      <c r="Z1245" s="258" t="str">
        <f t="shared" si="136"/>
        <v/>
      </c>
      <c r="AA1245" s="258" t="str">
        <f t="shared" si="137"/>
        <v/>
      </c>
      <c r="AB1245" s="259">
        <f t="shared" si="131"/>
        <v>0</v>
      </c>
      <c r="AC1245" s="259">
        <f t="shared" si="132"/>
        <v>1807</v>
      </c>
      <c r="AD1245" s="260" t="str">
        <f t="shared" si="133"/>
        <v/>
      </c>
      <c r="AE1245" s="253" t="str">
        <f t="shared" si="134"/>
        <v>-</v>
      </c>
    </row>
    <row r="1246" spans="1:31" ht="20.100000000000001" customHeight="1" x14ac:dyDescent="0.5">
      <c r="A1246" s="30">
        <v>1244</v>
      </c>
      <c r="B1246" s="238"/>
      <c r="C1246" s="237"/>
      <c r="D1246" s="237"/>
      <c r="E1246" s="239"/>
      <c r="F1246" s="239"/>
      <c r="G1246" s="257" t="str">
        <f t="shared" si="135"/>
        <v/>
      </c>
      <c r="H1246" s="30" t="str">
        <f>IF(AND(S1246=H$1),LOOKUP(9.99999999999999E+307,$H$2:H1245)+1,"")</f>
        <v/>
      </c>
      <c r="I1246" s="30">
        <f>IF(AND(B1246=I$1),LOOKUP(9.99999999999999E+307,$I$2:I1245)+1,"")</f>
        <v>1051</v>
      </c>
      <c r="J1246" s="30">
        <f>IF(AND(B1246=J$1),LOOKUP(9.99999999999999E+307,$J$2:J1245)+1,"")</f>
        <v>1051</v>
      </c>
      <c r="K1246" s="30">
        <f>IF(AND(B1246=K$1),LOOKUP(9.99999999999999E+307,$K$2:K1245)+1,"")</f>
        <v>1051</v>
      </c>
      <c r="L1246" s="30">
        <f>IF(AND(B1246=L$1),LOOKUP(9.99999999999999E+307,$L$2:L1245)+1,"")</f>
        <v>1051</v>
      </c>
      <c r="M1246" s="30">
        <f>IF(AND(B1246=M$1),LOOKUP(9.99999999999999E+307,$M$2:M1245)+1,"")</f>
        <v>1051</v>
      </c>
      <c r="N1246" s="30">
        <f>IF(AND($B1246=N$1),LOOKUP(9.99999999999999E+307,$N$2:N1245)+1,"")</f>
        <v>1051</v>
      </c>
      <c r="O1246" s="30">
        <f>IF(AND($B1246=O$1),LOOKUP(9.99999999999999E+307,$O$2:O1245)+1,"")</f>
        <v>1051</v>
      </c>
      <c r="P1246" s="30">
        <f>IF(AND($B1246=P$1),LOOKUP(9.99999999999999E+307,$P$2:P1245)+1,"")</f>
        <v>1051</v>
      </c>
      <c r="Q1246" s="30">
        <f>IF(AND($B1246=Q$1),LOOKUP(9.99999999999999E+307,$Q$2:Q1245)+1,"")</f>
        <v>1051</v>
      </c>
      <c r="R1246" s="30">
        <f>IF(AND($B1246=R$1),LOOKUP(9.99999999999999E+307,$R$2:R1245)+1,"")</f>
        <v>1051</v>
      </c>
      <c r="S1246" s="314"/>
      <c r="T1246" s="274"/>
      <c r="U1246" s="274"/>
      <c r="Z1246" s="258" t="str">
        <f t="shared" si="136"/>
        <v/>
      </c>
      <c r="AA1246" s="258" t="str">
        <f t="shared" si="137"/>
        <v/>
      </c>
      <c r="AB1246" s="259">
        <f t="shared" si="131"/>
        <v>0</v>
      </c>
      <c r="AC1246" s="259">
        <f t="shared" si="132"/>
        <v>1807</v>
      </c>
      <c r="AD1246" s="260" t="str">
        <f t="shared" si="133"/>
        <v/>
      </c>
      <c r="AE1246" s="253" t="str">
        <f t="shared" si="134"/>
        <v>-</v>
      </c>
    </row>
    <row r="1247" spans="1:31" ht="20.100000000000001" customHeight="1" x14ac:dyDescent="0.5">
      <c r="A1247" s="30">
        <v>1245</v>
      </c>
      <c r="B1247" s="238"/>
      <c r="C1247" s="261"/>
      <c r="D1247" s="261"/>
      <c r="E1247" s="270"/>
      <c r="F1247" s="270"/>
      <c r="G1247" s="257" t="str">
        <f t="shared" si="135"/>
        <v/>
      </c>
      <c r="H1247" s="30" t="str">
        <f>IF(AND(S1247=H$1),LOOKUP(9.99999999999999E+307,$H$2:H1246)+1,"")</f>
        <v/>
      </c>
      <c r="I1247" s="30">
        <f>IF(AND(B1247=I$1),LOOKUP(9.99999999999999E+307,$I$2:I1246)+1,"")</f>
        <v>1052</v>
      </c>
      <c r="J1247" s="30">
        <f>IF(AND(B1247=J$1),LOOKUP(9.99999999999999E+307,$J$2:J1246)+1,"")</f>
        <v>1052</v>
      </c>
      <c r="K1247" s="30">
        <f>IF(AND(B1247=K$1),LOOKUP(9.99999999999999E+307,$K$2:K1246)+1,"")</f>
        <v>1052</v>
      </c>
      <c r="L1247" s="30">
        <f>IF(AND(B1247=L$1),LOOKUP(9.99999999999999E+307,$L$2:L1246)+1,"")</f>
        <v>1052</v>
      </c>
      <c r="M1247" s="30">
        <f>IF(AND(B1247=M$1),LOOKUP(9.99999999999999E+307,$M$2:M1246)+1,"")</f>
        <v>1052</v>
      </c>
      <c r="N1247" s="30">
        <f>IF(AND($B1247=N$1),LOOKUP(9.99999999999999E+307,$N$2:N1246)+1,"")</f>
        <v>1052</v>
      </c>
      <c r="O1247" s="30">
        <f>IF(AND($B1247=O$1),LOOKUP(9.99999999999999E+307,$O$2:O1246)+1,"")</f>
        <v>1052</v>
      </c>
      <c r="P1247" s="30">
        <f>IF(AND($B1247=P$1),LOOKUP(9.99999999999999E+307,$P$2:P1246)+1,"")</f>
        <v>1052</v>
      </c>
      <c r="Q1247" s="30">
        <f>IF(AND($B1247=Q$1),LOOKUP(9.99999999999999E+307,$Q$2:Q1246)+1,"")</f>
        <v>1052</v>
      </c>
      <c r="R1247" s="30">
        <f>IF(AND($B1247=R$1),LOOKUP(9.99999999999999E+307,$R$2:R1246)+1,"")</f>
        <v>1052</v>
      </c>
      <c r="S1247" s="314"/>
      <c r="T1247" s="274"/>
      <c r="U1247" s="274"/>
      <c r="Z1247" s="258" t="str">
        <f t="shared" si="136"/>
        <v/>
      </c>
      <c r="AA1247" s="258" t="str">
        <f t="shared" si="137"/>
        <v/>
      </c>
      <c r="AB1247" s="259">
        <f t="shared" si="131"/>
        <v>0</v>
      </c>
      <c r="AC1247" s="259">
        <f t="shared" si="132"/>
        <v>1807</v>
      </c>
      <c r="AD1247" s="260" t="str">
        <f t="shared" si="133"/>
        <v/>
      </c>
      <c r="AE1247" s="253" t="str">
        <f t="shared" si="134"/>
        <v>-</v>
      </c>
    </row>
    <row r="1248" spans="1:31" ht="20.100000000000001" customHeight="1" x14ac:dyDescent="0.5">
      <c r="A1248" s="30">
        <v>1246</v>
      </c>
      <c r="B1248" s="238"/>
      <c r="C1248" s="261"/>
      <c r="D1248" s="261"/>
      <c r="E1248" s="270"/>
      <c r="F1248" s="270"/>
      <c r="G1248" s="257" t="str">
        <f t="shared" si="135"/>
        <v/>
      </c>
      <c r="H1248" s="30" t="str">
        <f>IF(AND(S1248=H$1),LOOKUP(9.99999999999999E+307,$H$2:H1247)+1,"")</f>
        <v/>
      </c>
      <c r="I1248" s="30">
        <f>IF(AND(B1248=I$1),LOOKUP(9.99999999999999E+307,$I$2:I1247)+1,"")</f>
        <v>1053</v>
      </c>
      <c r="J1248" s="30">
        <f>IF(AND(B1248=J$1),LOOKUP(9.99999999999999E+307,$J$2:J1247)+1,"")</f>
        <v>1053</v>
      </c>
      <c r="K1248" s="30">
        <f>IF(AND(B1248=K$1),LOOKUP(9.99999999999999E+307,$K$2:K1247)+1,"")</f>
        <v>1053</v>
      </c>
      <c r="L1248" s="30">
        <f>IF(AND(B1248=L$1),LOOKUP(9.99999999999999E+307,$L$2:L1247)+1,"")</f>
        <v>1053</v>
      </c>
      <c r="M1248" s="30">
        <f>IF(AND(B1248=M$1),LOOKUP(9.99999999999999E+307,$M$2:M1247)+1,"")</f>
        <v>1053</v>
      </c>
      <c r="N1248" s="30">
        <f>IF(AND($B1248=N$1),LOOKUP(9.99999999999999E+307,$N$2:N1247)+1,"")</f>
        <v>1053</v>
      </c>
      <c r="O1248" s="30">
        <f>IF(AND($B1248=O$1),LOOKUP(9.99999999999999E+307,$O$2:O1247)+1,"")</f>
        <v>1053</v>
      </c>
      <c r="P1248" s="30">
        <f>IF(AND($B1248=P$1),LOOKUP(9.99999999999999E+307,$P$2:P1247)+1,"")</f>
        <v>1053</v>
      </c>
      <c r="Q1248" s="30">
        <f>IF(AND($B1248=Q$1),LOOKUP(9.99999999999999E+307,$Q$2:Q1247)+1,"")</f>
        <v>1053</v>
      </c>
      <c r="R1248" s="30">
        <f>IF(AND($B1248=R$1),LOOKUP(9.99999999999999E+307,$R$2:R1247)+1,"")</f>
        <v>1053</v>
      </c>
      <c r="S1248" s="314"/>
      <c r="T1248" s="274"/>
      <c r="U1248" s="274"/>
      <c r="Z1248" s="258" t="str">
        <f t="shared" si="136"/>
        <v/>
      </c>
      <c r="AA1248" s="258" t="str">
        <f t="shared" si="137"/>
        <v/>
      </c>
      <c r="AB1248" s="259">
        <f t="shared" si="131"/>
        <v>0</v>
      </c>
      <c r="AC1248" s="259">
        <f t="shared" si="132"/>
        <v>1807</v>
      </c>
      <c r="AD1248" s="260" t="str">
        <f t="shared" si="133"/>
        <v/>
      </c>
      <c r="AE1248" s="253" t="str">
        <f t="shared" si="134"/>
        <v>-</v>
      </c>
    </row>
    <row r="1249" spans="1:31" ht="20.100000000000001" customHeight="1" x14ac:dyDescent="0.5">
      <c r="A1249" s="30">
        <v>1247</v>
      </c>
      <c r="B1249" s="238"/>
      <c r="C1249" s="261"/>
      <c r="D1249" s="261"/>
      <c r="E1249" s="270"/>
      <c r="F1249" s="270"/>
      <c r="G1249" s="257" t="str">
        <f t="shared" si="135"/>
        <v/>
      </c>
      <c r="H1249" s="30" t="str">
        <f>IF(AND(S1249=H$1),LOOKUP(9.99999999999999E+307,$H$2:H1248)+1,"")</f>
        <v/>
      </c>
      <c r="I1249" s="30">
        <f>IF(AND(B1249=I$1),LOOKUP(9.99999999999999E+307,$I$2:I1248)+1,"")</f>
        <v>1054</v>
      </c>
      <c r="J1249" s="30">
        <f>IF(AND(B1249=J$1),LOOKUP(9.99999999999999E+307,$J$2:J1248)+1,"")</f>
        <v>1054</v>
      </c>
      <c r="K1249" s="30">
        <f>IF(AND(B1249=K$1),LOOKUP(9.99999999999999E+307,$K$2:K1248)+1,"")</f>
        <v>1054</v>
      </c>
      <c r="L1249" s="30">
        <f>IF(AND(B1249=L$1),LOOKUP(9.99999999999999E+307,$L$2:L1248)+1,"")</f>
        <v>1054</v>
      </c>
      <c r="M1249" s="30">
        <f>IF(AND(B1249=M$1),LOOKUP(9.99999999999999E+307,$M$2:M1248)+1,"")</f>
        <v>1054</v>
      </c>
      <c r="N1249" s="30">
        <f>IF(AND($B1249=N$1),LOOKUP(9.99999999999999E+307,$N$2:N1248)+1,"")</f>
        <v>1054</v>
      </c>
      <c r="O1249" s="30">
        <f>IF(AND($B1249=O$1),LOOKUP(9.99999999999999E+307,$O$2:O1248)+1,"")</f>
        <v>1054</v>
      </c>
      <c r="P1249" s="30">
        <f>IF(AND($B1249=P$1),LOOKUP(9.99999999999999E+307,$P$2:P1248)+1,"")</f>
        <v>1054</v>
      </c>
      <c r="Q1249" s="30">
        <f>IF(AND($B1249=Q$1),LOOKUP(9.99999999999999E+307,$Q$2:Q1248)+1,"")</f>
        <v>1054</v>
      </c>
      <c r="R1249" s="30">
        <f>IF(AND($B1249=R$1),LOOKUP(9.99999999999999E+307,$R$2:R1248)+1,"")</f>
        <v>1054</v>
      </c>
      <c r="S1249" s="314"/>
      <c r="T1249" s="274"/>
      <c r="U1249" s="274"/>
      <c r="Z1249" s="258" t="str">
        <f t="shared" si="136"/>
        <v/>
      </c>
      <c r="AA1249" s="258" t="str">
        <f t="shared" si="137"/>
        <v/>
      </c>
      <c r="AB1249" s="259">
        <f t="shared" si="131"/>
        <v>0</v>
      </c>
      <c r="AC1249" s="259">
        <f t="shared" si="132"/>
        <v>1807</v>
      </c>
      <c r="AD1249" s="260" t="str">
        <f t="shared" si="133"/>
        <v/>
      </c>
      <c r="AE1249" s="253" t="str">
        <f t="shared" si="134"/>
        <v>-</v>
      </c>
    </row>
    <row r="1250" spans="1:31" ht="20.100000000000001" customHeight="1" x14ac:dyDescent="0.5">
      <c r="A1250" s="30">
        <v>1248</v>
      </c>
      <c r="B1250" s="238"/>
      <c r="C1250" s="261"/>
      <c r="D1250" s="261"/>
      <c r="E1250" s="270"/>
      <c r="F1250" s="270"/>
      <c r="G1250" s="257" t="str">
        <f t="shared" si="135"/>
        <v/>
      </c>
      <c r="H1250" s="30" t="str">
        <f>IF(AND(S1250=H$1),LOOKUP(9.99999999999999E+307,$H$2:H1249)+1,"")</f>
        <v/>
      </c>
      <c r="I1250" s="30">
        <f>IF(AND(B1250=I$1),LOOKUP(9.99999999999999E+307,$I$2:I1249)+1,"")</f>
        <v>1055</v>
      </c>
      <c r="J1250" s="30">
        <f>IF(AND(B1250=J$1),LOOKUP(9.99999999999999E+307,$J$2:J1249)+1,"")</f>
        <v>1055</v>
      </c>
      <c r="K1250" s="30">
        <f>IF(AND(B1250=K$1),LOOKUP(9.99999999999999E+307,$K$2:K1249)+1,"")</f>
        <v>1055</v>
      </c>
      <c r="L1250" s="30">
        <f>IF(AND(B1250=L$1),LOOKUP(9.99999999999999E+307,$L$2:L1249)+1,"")</f>
        <v>1055</v>
      </c>
      <c r="M1250" s="30">
        <f>IF(AND(B1250=M$1),LOOKUP(9.99999999999999E+307,$M$2:M1249)+1,"")</f>
        <v>1055</v>
      </c>
      <c r="N1250" s="30">
        <f>IF(AND($B1250=N$1),LOOKUP(9.99999999999999E+307,$N$2:N1249)+1,"")</f>
        <v>1055</v>
      </c>
      <c r="O1250" s="30">
        <f>IF(AND($B1250=O$1),LOOKUP(9.99999999999999E+307,$O$2:O1249)+1,"")</f>
        <v>1055</v>
      </c>
      <c r="P1250" s="30">
        <f>IF(AND($B1250=P$1),LOOKUP(9.99999999999999E+307,$P$2:P1249)+1,"")</f>
        <v>1055</v>
      </c>
      <c r="Q1250" s="30">
        <f>IF(AND($B1250=Q$1),LOOKUP(9.99999999999999E+307,$Q$2:Q1249)+1,"")</f>
        <v>1055</v>
      </c>
      <c r="R1250" s="30">
        <f>IF(AND($B1250=R$1),LOOKUP(9.99999999999999E+307,$R$2:R1249)+1,"")</f>
        <v>1055</v>
      </c>
      <c r="S1250" s="314"/>
      <c r="T1250" s="274"/>
      <c r="U1250" s="274"/>
      <c r="Z1250" s="258" t="str">
        <f t="shared" si="136"/>
        <v/>
      </c>
      <c r="AA1250" s="258" t="str">
        <f t="shared" si="137"/>
        <v/>
      </c>
      <c r="AB1250" s="259">
        <f t="shared" si="131"/>
        <v>0</v>
      </c>
      <c r="AC1250" s="259">
        <f t="shared" si="132"/>
        <v>1807</v>
      </c>
      <c r="AD1250" s="260" t="str">
        <f t="shared" si="133"/>
        <v/>
      </c>
      <c r="AE1250" s="253" t="str">
        <f t="shared" si="134"/>
        <v>-</v>
      </c>
    </row>
    <row r="1251" spans="1:31" ht="20.100000000000001" customHeight="1" x14ac:dyDescent="0.5">
      <c r="A1251" s="30">
        <v>1249</v>
      </c>
      <c r="B1251" s="238"/>
      <c r="C1251" s="261"/>
      <c r="D1251" s="261"/>
      <c r="E1251" s="270"/>
      <c r="F1251" s="270"/>
      <c r="G1251" s="257" t="str">
        <f t="shared" si="135"/>
        <v/>
      </c>
      <c r="H1251" s="30" t="str">
        <f>IF(AND(S1251=H$1),LOOKUP(9.99999999999999E+307,$H$2:H1250)+1,"")</f>
        <v/>
      </c>
      <c r="I1251" s="30">
        <f>IF(AND(B1251=I$1),LOOKUP(9.99999999999999E+307,$I$2:I1250)+1,"")</f>
        <v>1056</v>
      </c>
      <c r="J1251" s="30">
        <f>IF(AND(B1251=J$1),LOOKUP(9.99999999999999E+307,$J$2:J1250)+1,"")</f>
        <v>1056</v>
      </c>
      <c r="K1251" s="30">
        <f>IF(AND(B1251=K$1),LOOKUP(9.99999999999999E+307,$K$2:K1250)+1,"")</f>
        <v>1056</v>
      </c>
      <c r="L1251" s="30">
        <f>IF(AND(B1251=L$1),LOOKUP(9.99999999999999E+307,$L$2:L1250)+1,"")</f>
        <v>1056</v>
      </c>
      <c r="M1251" s="30">
        <f>IF(AND(B1251=M$1),LOOKUP(9.99999999999999E+307,$M$2:M1250)+1,"")</f>
        <v>1056</v>
      </c>
      <c r="N1251" s="30">
        <f>IF(AND($B1251=N$1),LOOKUP(9.99999999999999E+307,$N$2:N1250)+1,"")</f>
        <v>1056</v>
      </c>
      <c r="O1251" s="30">
        <f>IF(AND($B1251=O$1),LOOKUP(9.99999999999999E+307,$O$2:O1250)+1,"")</f>
        <v>1056</v>
      </c>
      <c r="P1251" s="30">
        <f>IF(AND($B1251=P$1),LOOKUP(9.99999999999999E+307,$P$2:P1250)+1,"")</f>
        <v>1056</v>
      </c>
      <c r="Q1251" s="30">
        <f>IF(AND($B1251=Q$1),LOOKUP(9.99999999999999E+307,$Q$2:Q1250)+1,"")</f>
        <v>1056</v>
      </c>
      <c r="R1251" s="30">
        <f>IF(AND($B1251=R$1),LOOKUP(9.99999999999999E+307,$R$2:R1250)+1,"")</f>
        <v>1056</v>
      </c>
      <c r="S1251" s="314"/>
      <c r="T1251" s="274"/>
      <c r="U1251" s="274"/>
      <c r="Z1251" s="258" t="str">
        <f t="shared" si="136"/>
        <v/>
      </c>
      <c r="AA1251" s="258" t="str">
        <f t="shared" si="137"/>
        <v/>
      </c>
      <c r="AB1251" s="259">
        <f t="shared" si="131"/>
        <v>0</v>
      </c>
      <c r="AC1251" s="259">
        <f t="shared" si="132"/>
        <v>1807</v>
      </c>
      <c r="AD1251" s="260" t="str">
        <f t="shared" si="133"/>
        <v/>
      </c>
      <c r="AE1251" s="253" t="str">
        <f t="shared" si="134"/>
        <v>-</v>
      </c>
    </row>
    <row r="1252" spans="1:31" ht="20.100000000000001" customHeight="1" x14ac:dyDescent="0.5">
      <c r="A1252" s="30">
        <v>1250</v>
      </c>
      <c r="B1252" s="238"/>
      <c r="C1252" s="261"/>
      <c r="D1252" s="261"/>
      <c r="E1252" s="270"/>
      <c r="F1252" s="270"/>
      <c r="G1252" s="257" t="str">
        <f t="shared" si="135"/>
        <v/>
      </c>
      <c r="H1252" s="30" t="str">
        <f>IF(AND(S1252=H$1),LOOKUP(9.99999999999999E+307,$H$2:H1251)+1,"")</f>
        <v/>
      </c>
      <c r="I1252" s="30">
        <f>IF(AND(B1252=I$1),LOOKUP(9.99999999999999E+307,$I$2:I1251)+1,"")</f>
        <v>1057</v>
      </c>
      <c r="J1252" s="30">
        <f>IF(AND(B1252=J$1),LOOKUP(9.99999999999999E+307,$J$2:J1251)+1,"")</f>
        <v>1057</v>
      </c>
      <c r="K1252" s="30">
        <f>IF(AND(B1252=K$1),LOOKUP(9.99999999999999E+307,$K$2:K1251)+1,"")</f>
        <v>1057</v>
      </c>
      <c r="L1252" s="30">
        <f>IF(AND(B1252=L$1),LOOKUP(9.99999999999999E+307,$L$2:L1251)+1,"")</f>
        <v>1057</v>
      </c>
      <c r="M1252" s="30">
        <f>IF(AND(B1252=M$1),LOOKUP(9.99999999999999E+307,$M$2:M1251)+1,"")</f>
        <v>1057</v>
      </c>
      <c r="N1252" s="30">
        <f>IF(AND($B1252=N$1),LOOKUP(9.99999999999999E+307,$N$2:N1251)+1,"")</f>
        <v>1057</v>
      </c>
      <c r="O1252" s="30">
        <f>IF(AND($B1252=O$1),LOOKUP(9.99999999999999E+307,$O$2:O1251)+1,"")</f>
        <v>1057</v>
      </c>
      <c r="P1252" s="30">
        <f>IF(AND($B1252=P$1),LOOKUP(9.99999999999999E+307,$P$2:P1251)+1,"")</f>
        <v>1057</v>
      </c>
      <c r="Q1252" s="30">
        <f>IF(AND($B1252=Q$1),LOOKUP(9.99999999999999E+307,$Q$2:Q1251)+1,"")</f>
        <v>1057</v>
      </c>
      <c r="R1252" s="30">
        <f>IF(AND($B1252=R$1),LOOKUP(9.99999999999999E+307,$R$2:R1251)+1,"")</f>
        <v>1057</v>
      </c>
      <c r="S1252" s="314"/>
      <c r="T1252" s="274"/>
      <c r="U1252" s="274"/>
      <c r="Z1252" s="258" t="str">
        <f t="shared" si="136"/>
        <v/>
      </c>
      <c r="AA1252" s="258" t="str">
        <f t="shared" si="137"/>
        <v/>
      </c>
      <c r="AB1252" s="259">
        <f t="shared" si="131"/>
        <v>0</v>
      </c>
      <c r="AC1252" s="259">
        <f t="shared" si="132"/>
        <v>1807</v>
      </c>
      <c r="AD1252" s="260" t="str">
        <f t="shared" si="133"/>
        <v/>
      </c>
      <c r="AE1252" s="253" t="str">
        <f t="shared" si="134"/>
        <v>-</v>
      </c>
    </row>
    <row r="1253" spans="1:31" ht="20.100000000000001" customHeight="1" x14ac:dyDescent="0.5">
      <c r="A1253" s="30">
        <v>1251</v>
      </c>
      <c r="B1253" s="238"/>
      <c r="C1253" s="261"/>
      <c r="D1253" s="261"/>
      <c r="E1253" s="270"/>
      <c r="F1253" s="270"/>
      <c r="G1253" s="257" t="str">
        <f t="shared" si="135"/>
        <v/>
      </c>
      <c r="H1253" s="30" t="str">
        <f>IF(AND(S1253=H$1),LOOKUP(9.99999999999999E+307,$H$2:H1252)+1,"")</f>
        <v/>
      </c>
      <c r="I1253" s="30">
        <f>IF(AND(B1253=I$1),LOOKUP(9.99999999999999E+307,$I$2:I1252)+1,"")</f>
        <v>1058</v>
      </c>
      <c r="J1253" s="30">
        <f>IF(AND(B1253=J$1),LOOKUP(9.99999999999999E+307,$J$2:J1252)+1,"")</f>
        <v>1058</v>
      </c>
      <c r="K1253" s="30">
        <f>IF(AND(B1253=K$1),LOOKUP(9.99999999999999E+307,$K$2:K1252)+1,"")</f>
        <v>1058</v>
      </c>
      <c r="L1253" s="30">
        <f>IF(AND(B1253=L$1),LOOKUP(9.99999999999999E+307,$L$2:L1252)+1,"")</f>
        <v>1058</v>
      </c>
      <c r="M1253" s="30">
        <f>IF(AND(B1253=M$1),LOOKUP(9.99999999999999E+307,$M$2:M1252)+1,"")</f>
        <v>1058</v>
      </c>
      <c r="N1253" s="30">
        <f>IF(AND($B1253=N$1),LOOKUP(9.99999999999999E+307,$N$2:N1252)+1,"")</f>
        <v>1058</v>
      </c>
      <c r="O1253" s="30">
        <f>IF(AND($B1253=O$1),LOOKUP(9.99999999999999E+307,$O$2:O1252)+1,"")</f>
        <v>1058</v>
      </c>
      <c r="P1253" s="30">
        <f>IF(AND($B1253=P$1),LOOKUP(9.99999999999999E+307,$P$2:P1252)+1,"")</f>
        <v>1058</v>
      </c>
      <c r="Q1253" s="30">
        <f>IF(AND($B1253=Q$1),LOOKUP(9.99999999999999E+307,$Q$2:Q1252)+1,"")</f>
        <v>1058</v>
      </c>
      <c r="R1253" s="30">
        <f>IF(AND($B1253=R$1),LOOKUP(9.99999999999999E+307,$R$2:R1252)+1,"")</f>
        <v>1058</v>
      </c>
      <c r="S1253" s="314"/>
      <c r="T1253" s="274"/>
      <c r="U1253" s="274"/>
      <c r="Z1253" s="258" t="str">
        <f t="shared" si="136"/>
        <v/>
      </c>
      <c r="AA1253" s="258" t="str">
        <f t="shared" si="137"/>
        <v/>
      </c>
      <c r="AB1253" s="259">
        <f t="shared" si="131"/>
        <v>0</v>
      </c>
      <c r="AC1253" s="259">
        <f t="shared" si="132"/>
        <v>1807</v>
      </c>
      <c r="AD1253" s="260" t="str">
        <f t="shared" si="133"/>
        <v/>
      </c>
      <c r="AE1253" s="253" t="str">
        <f t="shared" si="134"/>
        <v>-</v>
      </c>
    </row>
    <row r="1254" spans="1:31" ht="20.100000000000001" customHeight="1" x14ac:dyDescent="0.5">
      <c r="A1254" s="30">
        <v>1252</v>
      </c>
      <c r="B1254" s="238"/>
      <c r="C1254" s="261"/>
      <c r="D1254" s="261"/>
      <c r="E1254" s="270"/>
      <c r="F1254" s="270"/>
      <c r="G1254" s="257" t="str">
        <f t="shared" si="135"/>
        <v/>
      </c>
      <c r="H1254" s="30" t="str">
        <f>IF(AND(S1254=H$1),LOOKUP(9.99999999999999E+307,$H$2:H1253)+1,"")</f>
        <v/>
      </c>
      <c r="I1254" s="30">
        <f>IF(AND(B1254=I$1),LOOKUP(9.99999999999999E+307,$I$2:I1253)+1,"")</f>
        <v>1059</v>
      </c>
      <c r="J1254" s="30">
        <f>IF(AND(B1254=J$1),LOOKUP(9.99999999999999E+307,$J$2:J1253)+1,"")</f>
        <v>1059</v>
      </c>
      <c r="K1254" s="30">
        <f>IF(AND(B1254=K$1),LOOKUP(9.99999999999999E+307,$K$2:K1253)+1,"")</f>
        <v>1059</v>
      </c>
      <c r="L1254" s="30">
        <f>IF(AND(B1254=L$1),LOOKUP(9.99999999999999E+307,$L$2:L1253)+1,"")</f>
        <v>1059</v>
      </c>
      <c r="M1254" s="30">
        <f>IF(AND(B1254=M$1),LOOKUP(9.99999999999999E+307,$M$2:M1253)+1,"")</f>
        <v>1059</v>
      </c>
      <c r="N1254" s="30">
        <f>IF(AND($B1254=N$1),LOOKUP(9.99999999999999E+307,$N$2:N1253)+1,"")</f>
        <v>1059</v>
      </c>
      <c r="O1254" s="30">
        <f>IF(AND($B1254=O$1),LOOKUP(9.99999999999999E+307,$O$2:O1253)+1,"")</f>
        <v>1059</v>
      </c>
      <c r="P1254" s="30">
        <f>IF(AND($B1254=P$1),LOOKUP(9.99999999999999E+307,$P$2:P1253)+1,"")</f>
        <v>1059</v>
      </c>
      <c r="Q1254" s="30">
        <f>IF(AND($B1254=Q$1),LOOKUP(9.99999999999999E+307,$Q$2:Q1253)+1,"")</f>
        <v>1059</v>
      </c>
      <c r="R1254" s="30">
        <f>IF(AND($B1254=R$1),LOOKUP(9.99999999999999E+307,$R$2:R1253)+1,"")</f>
        <v>1059</v>
      </c>
      <c r="S1254" s="314"/>
      <c r="T1254" s="274"/>
      <c r="U1254" s="274"/>
      <c r="Z1254" s="258" t="str">
        <f t="shared" si="136"/>
        <v/>
      </c>
      <c r="AA1254" s="258" t="str">
        <f t="shared" si="137"/>
        <v/>
      </c>
      <c r="AB1254" s="259">
        <f t="shared" si="131"/>
        <v>0</v>
      </c>
      <c r="AC1254" s="259">
        <f t="shared" si="132"/>
        <v>1807</v>
      </c>
      <c r="AD1254" s="260" t="str">
        <f t="shared" si="133"/>
        <v/>
      </c>
      <c r="AE1254" s="253" t="str">
        <f t="shared" si="134"/>
        <v>-</v>
      </c>
    </row>
    <row r="1255" spans="1:31" ht="20.100000000000001" customHeight="1" x14ac:dyDescent="0.5">
      <c r="A1255" s="30">
        <v>1253</v>
      </c>
      <c r="B1255" s="238"/>
      <c r="C1255" s="261"/>
      <c r="D1255" s="261"/>
      <c r="E1255" s="270"/>
      <c r="F1255" s="270"/>
      <c r="G1255" s="257" t="str">
        <f t="shared" si="135"/>
        <v/>
      </c>
      <c r="H1255" s="30" t="str">
        <f>IF(AND(S1255=H$1),LOOKUP(9.99999999999999E+307,$H$2:H1254)+1,"")</f>
        <v/>
      </c>
      <c r="I1255" s="30">
        <f>IF(AND(B1255=I$1),LOOKUP(9.99999999999999E+307,$I$2:I1254)+1,"")</f>
        <v>1060</v>
      </c>
      <c r="J1255" s="30">
        <f>IF(AND(B1255=J$1),LOOKUP(9.99999999999999E+307,$J$2:J1254)+1,"")</f>
        <v>1060</v>
      </c>
      <c r="K1255" s="30">
        <f>IF(AND(B1255=K$1),LOOKUP(9.99999999999999E+307,$K$2:K1254)+1,"")</f>
        <v>1060</v>
      </c>
      <c r="L1255" s="30">
        <f>IF(AND(B1255=L$1),LOOKUP(9.99999999999999E+307,$L$2:L1254)+1,"")</f>
        <v>1060</v>
      </c>
      <c r="M1255" s="30">
        <f>IF(AND(B1255=M$1),LOOKUP(9.99999999999999E+307,$M$2:M1254)+1,"")</f>
        <v>1060</v>
      </c>
      <c r="N1255" s="30">
        <f>IF(AND($B1255=N$1),LOOKUP(9.99999999999999E+307,$N$2:N1254)+1,"")</f>
        <v>1060</v>
      </c>
      <c r="O1255" s="30">
        <f>IF(AND($B1255=O$1),LOOKUP(9.99999999999999E+307,$O$2:O1254)+1,"")</f>
        <v>1060</v>
      </c>
      <c r="P1255" s="30">
        <f>IF(AND($B1255=P$1),LOOKUP(9.99999999999999E+307,$P$2:P1254)+1,"")</f>
        <v>1060</v>
      </c>
      <c r="Q1255" s="30">
        <f>IF(AND($B1255=Q$1),LOOKUP(9.99999999999999E+307,$Q$2:Q1254)+1,"")</f>
        <v>1060</v>
      </c>
      <c r="R1255" s="30">
        <f>IF(AND($B1255=R$1),LOOKUP(9.99999999999999E+307,$R$2:R1254)+1,"")</f>
        <v>1060</v>
      </c>
      <c r="S1255" s="314"/>
      <c r="T1255" s="274"/>
      <c r="U1255" s="274"/>
      <c r="Z1255" s="258" t="str">
        <f t="shared" si="136"/>
        <v/>
      </c>
      <c r="AA1255" s="258" t="str">
        <f t="shared" si="137"/>
        <v/>
      </c>
      <c r="AB1255" s="259">
        <f t="shared" si="131"/>
        <v>0</v>
      </c>
      <c r="AC1255" s="259">
        <f t="shared" si="132"/>
        <v>1807</v>
      </c>
      <c r="AD1255" s="260" t="str">
        <f t="shared" si="133"/>
        <v/>
      </c>
      <c r="AE1255" s="253" t="str">
        <f t="shared" si="134"/>
        <v>-</v>
      </c>
    </row>
    <row r="1256" spans="1:31" ht="20.100000000000001" customHeight="1" x14ac:dyDescent="0.5">
      <c r="A1256" s="30">
        <v>1254</v>
      </c>
      <c r="B1256" s="238"/>
      <c r="C1256" s="261"/>
      <c r="D1256" s="261"/>
      <c r="E1256" s="270"/>
      <c r="F1256" s="270"/>
      <c r="G1256" s="257" t="str">
        <f t="shared" si="135"/>
        <v/>
      </c>
      <c r="H1256" s="30" t="str">
        <f>IF(AND(S1256=H$1),LOOKUP(9.99999999999999E+307,$H$2:H1255)+1,"")</f>
        <v/>
      </c>
      <c r="I1256" s="30">
        <f>IF(AND(B1256=I$1),LOOKUP(9.99999999999999E+307,$I$2:I1255)+1,"")</f>
        <v>1061</v>
      </c>
      <c r="J1256" s="30">
        <f>IF(AND(B1256=J$1),LOOKUP(9.99999999999999E+307,$J$2:J1255)+1,"")</f>
        <v>1061</v>
      </c>
      <c r="K1256" s="30">
        <f>IF(AND(B1256=K$1),LOOKUP(9.99999999999999E+307,$K$2:K1255)+1,"")</f>
        <v>1061</v>
      </c>
      <c r="L1256" s="30">
        <f>IF(AND(B1256=L$1),LOOKUP(9.99999999999999E+307,$L$2:L1255)+1,"")</f>
        <v>1061</v>
      </c>
      <c r="M1256" s="30">
        <f>IF(AND(B1256=M$1),LOOKUP(9.99999999999999E+307,$M$2:M1255)+1,"")</f>
        <v>1061</v>
      </c>
      <c r="N1256" s="30">
        <f>IF(AND($B1256=N$1),LOOKUP(9.99999999999999E+307,$N$2:N1255)+1,"")</f>
        <v>1061</v>
      </c>
      <c r="O1256" s="30">
        <f>IF(AND($B1256=O$1),LOOKUP(9.99999999999999E+307,$O$2:O1255)+1,"")</f>
        <v>1061</v>
      </c>
      <c r="P1256" s="30">
        <f>IF(AND($B1256=P$1),LOOKUP(9.99999999999999E+307,$P$2:P1255)+1,"")</f>
        <v>1061</v>
      </c>
      <c r="Q1256" s="30">
        <f>IF(AND($B1256=Q$1),LOOKUP(9.99999999999999E+307,$Q$2:Q1255)+1,"")</f>
        <v>1061</v>
      </c>
      <c r="R1256" s="30">
        <f>IF(AND($B1256=R$1),LOOKUP(9.99999999999999E+307,$R$2:R1255)+1,"")</f>
        <v>1061</v>
      </c>
      <c r="S1256" s="314"/>
      <c r="T1256" s="274"/>
      <c r="U1256" s="274"/>
      <c r="Z1256" s="258" t="str">
        <f t="shared" si="136"/>
        <v/>
      </c>
      <c r="AA1256" s="258" t="str">
        <f t="shared" si="137"/>
        <v/>
      </c>
      <c r="AB1256" s="259">
        <f t="shared" si="131"/>
        <v>0</v>
      </c>
      <c r="AC1256" s="259">
        <f t="shared" si="132"/>
        <v>1807</v>
      </c>
      <c r="AD1256" s="260" t="str">
        <f t="shared" si="133"/>
        <v/>
      </c>
      <c r="AE1256" s="253" t="str">
        <f t="shared" si="134"/>
        <v>-</v>
      </c>
    </row>
    <row r="1257" spans="1:31" ht="20.100000000000001" customHeight="1" x14ac:dyDescent="0.5">
      <c r="A1257" s="30">
        <v>1255</v>
      </c>
      <c r="B1257" s="238"/>
      <c r="C1257" s="261"/>
      <c r="D1257" s="261"/>
      <c r="E1257" s="270"/>
      <c r="F1257" s="270"/>
      <c r="G1257" s="257" t="str">
        <f t="shared" si="135"/>
        <v/>
      </c>
      <c r="H1257" s="30" t="str">
        <f>IF(AND(S1257=H$1),LOOKUP(9.99999999999999E+307,$H$2:H1256)+1,"")</f>
        <v/>
      </c>
      <c r="I1257" s="30">
        <f>IF(AND(B1257=I$1),LOOKUP(9.99999999999999E+307,$I$2:I1256)+1,"")</f>
        <v>1062</v>
      </c>
      <c r="J1257" s="30">
        <f>IF(AND(B1257=J$1),LOOKUP(9.99999999999999E+307,$J$2:J1256)+1,"")</f>
        <v>1062</v>
      </c>
      <c r="K1257" s="30">
        <f>IF(AND(B1257=K$1),LOOKUP(9.99999999999999E+307,$K$2:K1256)+1,"")</f>
        <v>1062</v>
      </c>
      <c r="L1257" s="30">
        <f>IF(AND(B1257=L$1),LOOKUP(9.99999999999999E+307,$L$2:L1256)+1,"")</f>
        <v>1062</v>
      </c>
      <c r="M1257" s="30">
        <f>IF(AND(B1257=M$1),LOOKUP(9.99999999999999E+307,$M$2:M1256)+1,"")</f>
        <v>1062</v>
      </c>
      <c r="N1257" s="30">
        <f>IF(AND($B1257=N$1),LOOKUP(9.99999999999999E+307,$N$2:N1256)+1,"")</f>
        <v>1062</v>
      </c>
      <c r="O1257" s="30">
        <f>IF(AND($B1257=O$1),LOOKUP(9.99999999999999E+307,$O$2:O1256)+1,"")</f>
        <v>1062</v>
      </c>
      <c r="P1257" s="30">
        <f>IF(AND($B1257=P$1),LOOKUP(9.99999999999999E+307,$P$2:P1256)+1,"")</f>
        <v>1062</v>
      </c>
      <c r="Q1257" s="30">
        <f>IF(AND($B1257=Q$1),LOOKUP(9.99999999999999E+307,$Q$2:Q1256)+1,"")</f>
        <v>1062</v>
      </c>
      <c r="R1257" s="30">
        <f>IF(AND($B1257=R$1),LOOKUP(9.99999999999999E+307,$R$2:R1256)+1,"")</f>
        <v>1062</v>
      </c>
      <c r="S1257" s="314"/>
      <c r="T1257" s="274"/>
      <c r="U1257" s="274"/>
      <c r="Z1257" s="258" t="str">
        <f t="shared" si="136"/>
        <v/>
      </c>
      <c r="AA1257" s="258" t="str">
        <f t="shared" si="137"/>
        <v/>
      </c>
      <c r="AB1257" s="259">
        <f t="shared" si="131"/>
        <v>0</v>
      </c>
      <c r="AC1257" s="259">
        <f t="shared" si="132"/>
        <v>1807</v>
      </c>
      <c r="AD1257" s="260" t="str">
        <f t="shared" si="133"/>
        <v/>
      </c>
      <c r="AE1257" s="253" t="str">
        <f t="shared" si="134"/>
        <v>-</v>
      </c>
    </row>
    <row r="1258" spans="1:31" ht="20.100000000000001" customHeight="1" x14ac:dyDescent="0.5">
      <c r="A1258" s="30">
        <v>1256</v>
      </c>
      <c r="B1258" s="238"/>
      <c r="C1258" s="261"/>
      <c r="D1258" s="261"/>
      <c r="E1258" s="270"/>
      <c r="F1258" s="270"/>
      <c r="G1258" s="257" t="str">
        <f t="shared" si="135"/>
        <v/>
      </c>
      <c r="H1258" s="30" t="str">
        <f>IF(AND(S1258=H$1),LOOKUP(9.99999999999999E+307,$H$2:H1257)+1,"")</f>
        <v/>
      </c>
      <c r="I1258" s="30">
        <f>IF(AND(B1258=I$1),LOOKUP(9.99999999999999E+307,$I$2:I1257)+1,"")</f>
        <v>1063</v>
      </c>
      <c r="J1258" s="30">
        <f>IF(AND(B1258=J$1),LOOKUP(9.99999999999999E+307,$J$2:J1257)+1,"")</f>
        <v>1063</v>
      </c>
      <c r="K1258" s="30">
        <f>IF(AND(B1258=K$1),LOOKUP(9.99999999999999E+307,$K$2:K1257)+1,"")</f>
        <v>1063</v>
      </c>
      <c r="L1258" s="30">
        <f>IF(AND(B1258=L$1),LOOKUP(9.99999999999999E+307,$L$2:L1257)+1,"")</f>
        <v>1063</v>
      </c>
      <c r="M1258" s="30">
        <f>IF(AND(B1258=M$1),LOOKUP(9.99999999999999E+307,$M$2:M1257)+1,"")</f>
        <v>1063</v>
      </c>
      <c r="N1258" s="30">
        <f>IF(AND($B1258=N$1),LOOKUP(9.99999999999999E+307,$N$2:N1257)+1,"")</f>
        <v>1063</v>
      </c>
      <c r="O1258" s="30">
        <f>IF(AND($B1258=O$1),LOOKUP(9.99999999999999E+307,$O$2:O1257)+1,"")</f>
        <v>1063</v>
      </c>
      <c r="P1258" s="30">
        <f>IF(AND($B1258=P$1),LOOKUP(9.99999999999999E+307,$P$2:P1257)+1,"")</f>
        <v>1063</v>
      </c>
      <c r="Q1258" s="30">
        <f>IF(AND($B1258=Q$1),LOOKUP(9.99999999999999E+307,$Q$2:Q1257)+1,"")</f>
        <v>1063</v>
      </c>
      <c r="R1258" s="30">
        <f>IF(AND($B1258=R$1),LOOKUP(9.99999999999999E+307,$R$2:R1257)+1,"")</f>
        <v>1063</v>
      </c>
      <c r="S1258" s="314"/>
      <c r="T1258" s="274"/>
      <c r="U1258" s="274"/>
      <c r="Z1258" s="258" t="str">
        <f t="shared" si="136"/>
        <v/>
      </c>
      <c r="AA1258" s="258" t="str">
        <f t="shared" si="137"/>
        <v/>
      </c>
      <c r="AB1258" s="259">
        <f t="shared" si="131"/>
        <v>0</v>
      </c>
      <c r="AC1258" s="259">
        <f t="shared" si="132"/>
        <v>1807</v>
      </c>
      <c r="AD1258" s="260" t="str">
        <f t="shared" si="133"/>
        <v/>
      </c>
      <c r="AE1258" s="253" t="str">
        <f t="shared" si="134"/>
        <v>-</v>
      </c>
    </row>
    <row r="1259" spans="1:31" ht="20.100000000000001" customHeight="1" x14ac:dyDescent="0.5">
      <c r="A1259" s="30">
        <v>1257</v>
      </c>
      <c r="B1259" s="238"/>
      <c r="C1259" s="261"/>
      <c r="D1259" s="261"/>
      <c r="E1259" s="270"/>
      <c r="F1259" s="270"/>
      <c r="G1259" s="257" t="str">
        <f t="shared" si="135"/>
        <v/>
      </c>
      <c r="H1259" s="30" t="str">
        <f>IF(AND(S1259=H$1),LOOKUP(9.99999999999999E+307,$H$2:H1258)+1,"")</f>
        <v/>
      </c>
      <c r="I1259" s="30">
        <f>IF(AND(B1259=I$1),LOOKUP(9.99999999999999E+307,$I$2:I1258)+1,"")</f>
        <v>1064</v>
      </c>
      <c r="J1259" s="30">
        <f>IF(AND(B1259=J$1),LOOKUP(9.99999999999999E+307,$J$2:J1258)+1,"")</f>
        <v>1064</v>
      </c>
      <c r="K1259" s="30">
        <f>IF(AND(B1259=K$1),LOOKUP(9.99999999999999E+307,$K$2:K1258)+1,"")</f>
        <v>1064</v>
      </c>
      <c r="L1259" s="30">
        <f>IF(AND(B1259=L$1),LOOKUP(9.99999999999999E+307,$L$2:L1258)+1,"")</f>
        <v>1064</v>
      </c>
      <c r="M1259" s="30">
        <f>IF(AND(B1259=M$1),LOOKUP(9.99999999999999E+307,$M$2:M1258)+1,"")</f>
        <v>1064</v>
      </c>
      <c r="N1259" s="30">
        <f>IF(AND($B1259=N$1),LOOKUP(9.99999999999999E+307,$N$2:N1258)+1,"")</f>
        <v>1064</v>
      </c>
      <c r="O1259" s="30">
        <f>IF(AND($B1259=O$1),LOOKUP(9.99999999999999E+307,$O$2:O1258)+1,"")</f>
        <v>1064</v>
      </c>
      <c r="P1259" s="30">
        <f>IF(AND($B1259=P$1),LOOKUP(9.99999999999999E+307,$P$2:P1258)+1,"")</f>
        <v>1064</v>
      </c>
      <c r="Q1259" s="30">
        <f>IF(AND($B1259=Q$1),LOOKUP(9.99999999999999E+307,$Q$2:Q1258)+1,"")</f>
        <v>1064</v>
      </c>
      <c r="R1259" s="30">
        <f>IF(AND($B1259=R$1),LOOKUP(9.99999999999999E+307,$R$2:R1258)+1,"")</f>
        <v>1064</v>
      </c>
      <c r="S1259" s="314"/>
      <c r="T1259" s="274"/>
      <c r="U1259" s="274"/>
      <c r="Z1259" s="258" t="str">
        <f t="shared" si="136"/>
        <v/>
      </c>
      <c r="AA1259" s="258" t="str">
        <f t="shared" si="137"/>
        <v/>
      </c>
      <c r="AB1259" s="259">
        <f t="shared" si="131"/>
        <v>0</v>
      </c>
      <c r="AC1259" s="259">
        <f t="shared" si="132"/>
        <v>1807</v>
      </c>
      <c r="AD1259" s="260" t="str">
        <f t="shared" si="133"/>
        <v/>
      </c>
      <c r="AE1259" s="253" t="str">
        <f t="shared" si="134"/>
        <v>-</v>
      </c>
    </row>
    <row r="1260" spans="1:31" ht="20.100000000000001" customHeight="1" x14ac:dyDescent="0.5">
      <c r="A1260" s="30">
        <v>1258</v>
      </c>
      <c r="B1260" s="238"/>
      <c r="C1260" s="261"/>
      <c r="D1260" s="261"/>
      <c r="E1260" s="270"/>
      <c r="F1260" s="270"/>
      <c r="G1260" s="257" t="str">
        <f t="shared" si="135"/>
        <v/>
      </c>
      <c r="H1260" s="30" t="str">
        <f>IF(AND(S1260=H$1),LOOKUP(9.99999999999999E+307,$H$2:H1259)+1,"")</f>
        <v/>
      </c>
      <c r="I1260" s="30">
        <f>IF(AND(B1260=I$1),LOOKUP(9.99999999999999E+307,$I$2:I1259)+1,"")</f>
        <v>1065</v>
      </c>
      <c r="J1260" s="30">
        <f>IF(AND(B1260=J$1),LOOKUP(9.99999999999999E+307,$J$2:J1259)+1,"")</f>
        <v>1065</v>
      </c>
      <c r="K1260" s="30">
        <f>IF(AND(B1260=K$1),LOOKUP(9.99999999999999E+307,$K$2:K1259)+1,"")</f>
        <v>1065</v>
      </c>
      <c r="L1260" s="30">
        <f>IF(AND(B1260=L$1),LOOKUP(9.99999999999999E+307,$L$2:L1259)+1,"")</f>
        <v>1065</v>
      </c>
      <c r="M1260" s="30">
        <f>IF(AND(B1260=M$1),LOOKUP(9.99999999999999E+307,$M$2:M1259)+1,"")</f>
        <v>1065</v>
      </c>
      <c r="N1260" s="30">
        <f>IF(AND($B1260=N$1),LOOKUP(9.99999999999999E+307,$N$2:N1259)+1,"")</f>
        <v>1065</v>
      </c>
      <c r="O1260" s="30">
        <f>IF(AND($B1260=O$1),LOOKUP(9.99999999999999E+307,$O$2:O1259)+1,"")</f>
        <v>1065</v>
      </c>
      <c r="P1260" s="30">
        <f>IF(AND($B1260=P$1),LOOKUP(9.99999999999999E+307,$P$2:P1259)+1,"")</f>
        <v>1065</v>
      </c>
      <c r="Q1260" s="30">
        <f>IF(AND($B1260=Q$1),LOOKUP(9.99999999999999E+307,$Q$2:Q1259)+1,"")</f>
        <v>1065</v>
      </c>
      <c r="R1260" s="30">
        <f>IF(AND($B1260=R$1),LOOKUP(9.99999999999999E+307,$R$2:R1259)+1,"")</f>
        <v>1065</v>
      </c>
      <c r="S1260" s="314"/>
      <c r="T1260" s="274"/>
      <c r="U1260" s="274"/>
      <c r="Z1260" s="258" t="str">
        <f t="shared" si="136"/>
        <v/>
      </c>
      <c r="AA1260" s="258" t="str">
        <f t="shared" si="137"/>
        <v/>
      </c>
      <c r="AB1260" s="259">
        <f t="shared" si="131"/>
        <v>0</v>
      </c>
      <c r="AC1260" s="259">
        <f t="shared" si="132"/>
        <v>1807</v>
      </c>
      <c r="AD1260" s="260" t="str">
        <f t="shared" si="133"/>
        <v/>
      </c>
      <c r="AE1260" s="253" t="str">
        <f t="shared" si="134"/>
        <v>-</v>
      </c>
    </row>
    <row r="1261" spans="1:31" ht="20.100000000000001" customHeight="1" x14ac:dyDescent="0.5">
      <c r="A1261" s="30">
        <v>1259</v>
      </c>
      <c r="B1261" s="238"/>
      <c r="C1261" s="261"/>
      <c r="D1261" s="261"/>
      <c r="E1261" s="270"/>
      <c r="F1261" s="270"/>
      <c r="G1261" s="257" t="str">
        <f t="shared" si="135"/>
        <v/>
      </c>
      <c r="H1261" s="30" t="str">
        <f>IF(AND(S1261=H$1),LOOKUP(9.99999999999999E+307,$H$2:H1260)+1,"")</f>
        <v/>
      </c>
      <c r="I1261" s="30">
        <f>IF(AND(B1261=I$1),LOOKUP(9.99999999999999E+307,$I$2:I1260)+1,"")</f>
        <v>1066</v>
      </c>
      <c r="J1261" s="30">
        <f>IF(AND(B1261=J$1),LOOKUP(9.99999999999999E+307,$J$2:J1260)+1,"")</f>
        <v>1066</v>
      </c>
      <c r="K1261" s="30">
        <f>IF(AND(B1261=K$1),LOOKUP(9.99999999999999E+307,$K$2:K1260)+1,"")</f>
        <v>1066</v>
      </c>
      <c r="L1261" s="30">
        <f>IF(AND(B1261=L$1),LOOKUP(9.99999999999999E+307,$L$2:L1260)+1,"")</f>
        <v>1066</v>
      </c>
      <c r="M1261" s="30">
        <f>IF(AND(B1261=M$1),LOOKUP(9.99999999999999E+307,$M$2:M1260)+1,"")</f>
        <v>1066</v>
      </c>
      <c r="N1261" s="30">
        <f>IF(AND($B1261=N$1),LOOKUP(9.99999999999999E+307,$N$2:N1260)+1,"")</f>
        <v>1066</v>
      </c>
      <c r="O1261" s="30">
        <f>IF(AND($B1261=O$1),LOOKUP(9.99999999999999E+307,$O$2:O1260)+1,"")</f>
        <v>1066</v>
      </c>
      <c r="P1261" s="30">
        <f>IF(AND($B1261=P$1),LOOKUP(9.99999999999999E+307,$P$2:P1260)+1,"")</f>
        <v>1066</v>
      </c>
      <c r="Q1261" s="30">
        <f>IF(AND($B1261=Q$1),LOOKUP(9.99999999999999E+307,$Q$2:Q1260)+1,"")</f>
        <v>1066</v>
      </c>
      <c r="R1261" s="30">
        <f>IF(AND($B1261=R$1),LOOKUP(9.99999999999999E+307,$R$2:R1260)+1,"")</f>
        <v>1066</v>
      </c>
      <c r="S1261" s="314"/>
      <c r="T1261" s="274"/>
      <c r="U1261" s="274"/>
      <c r="Z1261" s="258" t="str">
        <f t="shared" si="136"/>
        <v/>
      </c>
      <c r="AA1261" s="258" t="str">
        <f t="shared" si="137"/>
        <v/>
      </c>
      <c r="AB1261" s="259">
        <f t="shared" si="131"/>
        <v>0</v>
      </c>
      <c r="AC1261" s="259">
        <f t="shared" si="132"/>
        <v>1807</v>
      </c>
      <c r="AD1261" s="260" t="str">
        <f t="shared" si="133"/>
        <v/>
      </c>
      <c r="AE1261" s="253" t="str">
        <f t="shared" si="134"/>
        <v>-</v>
      </c>
    </row>
    <row r="1262" spans="1:31" ht="20.100000000000001" customHeight="1" x14ac:dyDescent="0.5">
      <c r="A1262" s="30">
        <v>1260</v>
      </c>
      <c r="B1262" s="238"/>
      <c r="C1262" s="261"/>
      <c r="D1262" s="261"/>
      <c r="E1262" s="270"/>
      <c r="F1262" s="270"/>
      <c r="G1262" s="257" t="str">
        <f t="shared" si="135"/>
        <v/>
      </c>
      <c r="H1262" s="30" t="str">
        <f>IF(AND(S1262=H$1),LOOKUP(9.99999999999999E+307,$H$2:H1261)+1,"")</f>
        <v/>
      </c>
      <c r="I1262" s="30">
        <f>IF(AND(B1262=I$1),LOOKUP(9.99999999999999E+307,$I$2:I1261)+1,"")</f>
        <v>1067</v>
      </c>
      <c r="J1262" s="30">
        <f>IF(AND(B1262=J$1),LOOKUP(9.99999999999999E+307,$J$2:J1261)+1,"")</f>
        <v>1067</v>
      </c>
      <c r="K1262" s="30">
        <f>IF(AND(B1262=K$1),LOOKUP(9.99999999999999E+307,$K$2:K1261)+1,"")</f>
        <v>1067</v>
      </c>
      <c r="L1262" s="30">
        <f>IF(AND(B1262=L$1),LOOKUP(9.99999999999999E+307,$L$2:L1261)+1,"")</f>
        <v>1067</v>
      </c>
      <c r="M1262" s="30">
        <f>IF(AND(B1262=M$1),LOOKUP(9.99999999999999E+307,$M$2:M1261)+1,"")</f>
        <v>1067</v>
      </c>
      <c r="N1262" s="30">
        <f>IF(AND($B1262=N$1),LOOKUP(9.99999999999999E+307,$N$2:N1261)+1,"")</f>
        <v>1067</v>
      </c>
      <c r="O1262" s="30">
        <f>IF(AND($B1262=O$1),LOOKUP(9.99999999999999E+307,$O$2:O1261)+1,"")</f>
        <v>1067</v>
      </c>
      <c r="P1262" s="30">
        <f>IF(AND($B1262=P$1),LOOKUP(9.99999999999999E+307,$P$2:P1261)+1,"")</f>
        <v>1067</v>
      </c>
      <c r="Q1262" s="30">
        <f>IF(AND($B1262=Q$1),LOOKUP(9.99999999999999E+307,$Q$2:Q1261)+1,"")</f>
        <v>1067</v>
      </c>
      <c r="R1262" s="30">
        <f>IF(AND($B1262=R$1),LOOKUP(9.99999999999999E+307,$R$2:R1261)+1,"")</f>
        <v>1067</v>
      </c>
      <c r="S1262" s="314"/>
      <c r="T1262" s="274"/>
      <c r="U1262" s="274"/>
      <c r="Z1262" s="258" t="str">
        <f t="shared" si="136"/>
        <v/>
      </c>
      <c r="AA1262" s="258" t="str">
        <f t="shared" si="137"/>
        <v/>
      </c>
      <c r="AB1262" s="259">
        <f t="shared" si="131"/>
        <v>0</v>
      </c>
      <c r="AC1262" s="259">
        <f t="shared" si="132"/>
        <v>1807</v>
      </c>
      <c r="AD1262" s="260" t="str">
        <f t="shared" si="133"/>
        <v/>
      </c>
      <c r="AE1262" s="253" t="str">
        <f t="shared" si="134"/>
        <v>-</v>
      </c>
    </row>
    <row r="1263" spans="1:31" ht="20.100000000000001" customHeight="1" x14ac:dyDescent="0.5">
      <c r="A1263" s="30">
        <v>1261</v>
      </c>
      <c r="B1263" s="238"/>
      <c r="C1263" s="261"/>
      <c r="D1263" s="261"/>
      <c r="E1263" s="270"/>
      <c r="F1263" s="270"/>
      <c r="G1263" s="257" t="str">
        <f t="shared" si="135"/>
        <v/>
      </c>
      <c r="H1263" s="30" t="str">
        <f>IF(AND(S1263=H$1),LOOKUP(9.99999999999999E+307,$H$2:H1262)+1,"")</f>
        <v/>
      </c>
      <c r="I1263" s="30">
        <f>IF(AND(B1263=I$1),LOOKUP(9.99999999999999E+307,$I$2:I1262)+1,"")</f>
        <v>1068</v>
      </c>
      <c r="J1263" s="30">
        <f>IF(AND(B1263=J$1),LOOKUP(9.99999999999999E+307,$J$2:J1262)+1,"")</f>
        <v>1068</v>
      </c>
      <c r="K1263" s="30">
        <f>IF(AND(B1263=K$1),LOOKUP(9.99999999999999E+307,$K$2:K1262)+1,"")</f>
        <v>1068</v>
      </c>
      <c r="L1263" s="30">
        <f>IF(AND(B1263=L$1),LOOKUP(9.99999999999999E+307,$L$2:L1262)+1,"")</f>
        <v>1068</v>
      </c>
      <c r="M1263" s="30">
        <f>IF(AND(B1263=M$1),LOOKUP(9.99999999999999E+307,$M$2:M1262)+1,"")</f>
        <v>1068</v>
      </c>
      <c r="N1263" s="30">
        <f>IF(AND($B1263=N$1),LOOKUP(9.99999999999999E+307,$N$2:N1262)+1,"")</f>
        <v>1068</v>
      </c>
      <c r="O1263" s="30">
        <f>IF(AND($B1263=O$1),LOOKUP(9.99999999999999E+307,$O$2:O1262)+1,"")</f>
        <v>1068</v>
      </c>
      <c r="P1263" s="30">
        <f>IF(AND($B1263=P$1),LOOKUP(9.99999999999999E+307,$P$2:P1262)+1,"")</f>
        <v>1068</v>
      </c>
      <c r="Q1263" s="30">
        <f>IF(AND($B1263=Q$1),LOOKUP(9.99999999999999E+307,$Q$2:Q1262)+1,"")</f>
        <v>1068</v>
      </c>
      <c r="R1263" s="30">
        <f>IF(AND($B1263=R$1),LOOKUP(9.99999999999999E+307,$R$2:R1262)+1,"")</f>
        <v>1068</v>
      </c>
      <c r="S1263" s="314"/>
      <c r="T1263" s="274"/>
      <c r="U1263" s="274"/>
      <c r="Z1263" s="258" t="str">
        <f t="shared" si="136"/>
        <v/>
      </c>
      <c r="AA1263" s="258" t="str">
        <f t="shared" si="137"/>
        <v/>
      </c>
      <c r="AB1263" s="259">
        <f t="shared" si="131"/>
        <v>0</v>
      </c>
      <c r="AC1263" s="259">
        <f t="shared" si="132"/>
        <v>1807</v>
      </c>
      <c r="AD1263" s="260" t="str">
        <f t="shared" si="133"/>
        <v/>
      </c>
      <c r="AE1263" s="253" t="str">
        <f t="shared" si="134"/>
        <v>-</v>
      </c>
    </row>
    <row r="1264" spans="1:31" ht="20.100000000000001" customHeight="1" x14ac:dyDescent="0.5">
      <c r="A1264" s="30">
        <v>1262</v>
      </c>
      <c r="B1264" s="238"/>
      <c r="C1264" s="261"/>
      <c r="D1264" s="261"/>
      <c r="E1264" s="270"/>
      <c r="F1264" s="270"/>
      <c r="G1264" s="257" t="str">
        <f t="shared" si="135"/>
        <v/>
      </c>
      <c r="H1264" s="30" t="str">
        <f>IF(AND(S1264=H$1),LOOKUP(9.99999999999999E+307,$H$2:H1263)+1,"")</f>
        <v/>
      </c>
      <c r="I1264" s="30">
        <f>IF(AND(B1264=I$1),LOOKUP(9.99999999999999E+307,$I$2:I1263)+1,"")</f>
        <v>1069</v>
      </c>
      <c r="J1264" s="30">
        <f>IF(AND(B1264=J$1),LOOKUP(9.99999999999999E+307,$J$2:J1263)+1,"")</f>
        <v>1069</v>
      </c>
      <c r="K1264" s="30">
        <f>IF(AND(B1264=K$1),LOOKUP(9.99999999999999E+307,$K$2:K1263)+1,"")</f>
        <v>1069</v>
      </c>
      <c r="L1264" s="30">
        <f>IF(AND(B1264=L$1),LOOKUP(9.99999999999999E+307,$L$2:L1263)+1,"")</f>
        <v>1069</v>
      </c>
      <c r="M1264" s="30">
        <f>IF(AND(B1264=M$1),LOOKUP(9.99999999999999E+307,$M$2:M1263)+1,"")</f>
        <v>1069</v>
      </c>
      <c r="N1264" s="30">
        <f>IF(AND($B1264=N$1),LOOKUP(9.99999999999999E+307,$N$2:N1263)+1,"")</f>
        <v>1069</v>
      </c>
      <c r="O1264" s="30">
        <f>IF(AND($B1264=O$1),LOOKUP(9.99999999999999E+307,$O$2:O1263)+1,"")</f>
        <v>1069</v>
      </c>
      <c r="P1264" s="30">
        <f>IF(AND($B1264=P$1),LOOKUP(9.99999999999999E+307,$P$2:P1263)+1,"")</f>
        <v>1069</v>
      </c>
      <c r="Q1264" s="30">
        <f>IF(AND($B1264=Q$1),LOOKUP(9.99999999999999E+307,$Q$2:Q1263)+1,"")</f>
        <v>1069</v>
      </c>
      <c r="R1264" s="30">
        <f>IF(AND($B1264=R$1),LOOKUP(9.99999999999999E+307,$R$2:R1263)+1,"")</f>
        <v>1069</v>
      </c>
      <c r="S1264" s="314"/>
      <c r="T1264" s="274"/>
      <c r="U1264" s="274"/>
      <c r="Z1264" s="258" t="str">
        <f t="shared" si="136"/>
        <v/>
      </c>
      <c r="AA1264" s="258" t="str">
        <f t="shared" si="137"/>
        <v/>
      </c>
      <c r="AB1264" s="259">
        <f t="shared" si="131"/>
        <v>0</v>
      </c>
      <c r="AC1264" s="259">
        <f t="shared" si="132"/>
        <v>1807</v>
      </c>
      <c r="AD1264" s="260" t="str">
        <f t="shared" si="133"/>
        <v/>
      </c>
      <c r="AE1264" s="253" t="str">
        <f t="shared" si="134"/>
        <v>-</v>
      </c>
    </row>
    <row r="1265" spans="1:31" ht="20.100000000000001" customHeight="1" x14ac:dyDescent="0.5">
      <c r="A1265" s="30">
        <v>1263</v>
      </c>
      <c r="B1265" s="238"/>
      <c r="C1265" s="261"/>
      <c r="D1265" s="261"/>
      <c r="E1265" s="270"/>
      <c r="F1265" s="270"/>
      <c r="G1265" s="257" t="str">
        <f t="shared" si="135"/>
        <v/>
      </c>
      <c r="H1265" s="30" t="str">
        <f>IF(AND(S1265=H$1),LOOKUP(9.99999999999999E+307,$H$2:H1264)+1,"")</f>
        <v/>
      </c>
      <c r="I1265" s="30">
        <f>IF(AND(B1265=I$1),LOOKUP(9.99999999999999E+307,$I$2:I1264)+1,"")</f>
        <v>1070</v>
      </c>
      <c r="J1265" s="30">
        <f>IF(AND(B1265=J$1),LOOKUP(9.99999999999999E+307,$J$2:J1264)+1,"")</f>
        <v>1070</v>
      </c>
      <c r="K1265" s="30">
        <f>IF(AND(B1265=K$1),LOOKUP(9.99999999999999E+307,$K$2:K1264)+1,"")</f>
        <v>1070</v>
      </c>
      <c r="L1265" s="30">
        <f>IF(AND(B1265=L$1),LOOKUP(9.99999999999999E+307,$L$2:L1264)+1,"")</f>
        <v>1070</v>
      </c>
      <c r="M1265" s="30">
        <f>IF(AND(B1265=M$1),LOOKUP(9.99999999999999E+307,$M$2:M1264)+1,"")</f>
        <v>1070</v>
      </c>
      <c r="N1265" s="30">
        <f>IF(AND($B1265=N$1),LOOKUP(9.99999999999999E+307,$N$2:N1264)+1,"")</f>
        <v>1070</v>
      </c>
      <c r="O1265" s="30">
        <f>IF(AND($B1265=O$1),LOOKUP(9.99999999999999E+307,$O$2:O1264)+1,"")</f>
        <v>1070</v>
      </c>
      <c r="P1265" s="30">
        <f>IF(AND($B1265=P$1),LOOKUP(9.99999999999999E+307,$P$2:P1264)+1,"")</f>
        <v>1070</v>
      </c>
      <c r="Q1265" s="30">
        <f>IF(AND($B1265=Q$1),LOOKUP(9.99999999999999E+307,$Q$2:Q1264)+1,"")</f>
        <v>1070</v>
      </c>
      <c r="R1265" s="30">
        <f>IF(AND($B1265=R$1),LOOKUP(9.99999999999999E+307,$R$2:R1264)+1,"")</f>
        <v>1070</v>
      </c>
      <c r="S1265" s="314"/>
      <c r="T1265" s="274"/>
      <c r="U1265" s="274"/>
      <c r="Z1265" s="258" t="str">
        <f t="shared" si="136"/>
        <v/>
      </c>
      <c r="AA1265" s="258" t="str">
        <f t="shared" si="137"/>
        <v/>
      </c>
      <c r="AB1265" s="259">
        <f t="shared" si="131"/>
        <v>0</v>
      </c>
      <c r="AC1265" s="259">
        <f t="shared" si="132"/>
        <v>1807</v>
      </c>
      <c r="AD1265" s="260" t="str">
        <f t="shared" si="133"/>
        <v/>
      </c>
      <c r="AE1265" s="253" t="str">
        <f t="shared" si="134"/>
        <v>-</v>
      </c>
    </row>
    <row r="1266" spans="1:31" ht="20.100000000000001" customHeight="1" x14ac:dyDescent="0.5">
      <c r="A1266" s="30">
        <v>1264</v>
      </c>
      <c r="B1266" s="238"/>
      <c r="C1266" s="261"/>
      <c r="D1266" s="261"/>
      <c r="E1266" s="270"/>
      <c r="F1266" s="270"/>
      <c r="G1266" s="257" t="str">
        <f t="shared" si="135"/>
        <v/>
      </c>
      <c r="H1266" s="30" t="str">
        <f>IF(AND(S1266=H$1),LOOKUP(9.99999999999999E+307,$H$2:H1265)+1,"")</f>
        <v/>
      </c>
      <c r="I1266" s="30">
        <f>IF(AND(B1266=I$1),LOOKUP(9.99999999999999E+307,$I$2:I1265)+1,"")</f>
        <v>1071</v>
      </c>
      <c r="J1266" s="30">
        <f>IF(AND(B1266=J$1),LOOKUP(9.99999999999999E+307,$J$2:J1265)+1,"")</f>
        <v>1071</v>
      </c>
      <c r="K1266" s="30">
        <f>IF(AND(B1266=K$1),LOOKUP(9.99999999999999E+307,$K$2:K1265)+1,"")</f>
        <v>1071</v>
      </c>
      <c r="L1266" s="30">
        <f>IF(AND(B1266=L$1),LOOKUP(9.99999999999999E+307,$L$2:L1265)+1,"")</f>
        <v>1071</v>
      </c>
      <c r="M1266" s="30">
        <f>IF(AND(B1266=M$1),LOOKUP(9.99999999999999E+307,$M$2:M1265)+1,"")</f>
        <v>1071</v>
      </c>
      <c r="N1266" s="30">
        <f>IF(AND($B1266=N$1),LOOKUP(9.99999999999999E+307,$N$2:N1265)+1,"")</f>
        <v>1071</v>
      </c>
      <c r="O1266" s="30">
        <f>IF(AND($B1266=O$1),LOOKUP(9.99999999999999E+307,$O$2:O1265)+1,"")</f>
        <v>1071</v>
      </c>
      <c r="P1266" s="30">
        <f>IF(AND($B1266=P$1),LOOKUP(9.99999999999999E+307,$P$2:P1265)+1,"")</f>
        <v>1071</v>
      </c>
      <c r="Q1266" s="30">
        <f>IF(AND($B1266=Q$1),LOOKUP(9.99999999999999E+307,$Q$2:Q1265)+1,"")</f>
        <v>1071</v>
      </c>
      <c r="R1266" s="30">
        <f>IF(AND($B1266=R$1),LOOKUP(9.99999999999999E+307,$R$2:R1265)+1,"")</f>
        <v>1071</v>
      </c>
      <c r="S1266" s="314"/>
      <c r="T1266" s="274"/>
      <c r="U1266" s="274"/>
      <c r="Z1266" s="258" t="str">
        <f t="shared" si="136"/>
        <v/>
      </c>
      <c r="AA1266" s="258" t="str">
        <f t="shared" si="137"/>
        <v/>
      </c>
      <c r="AB1266" s="259">
        <f t="shared" si="131"/>
        <v>0</v>
      </c>
      <c r="AC1266" s="259">
        <f t="shared" si="132"/>
        <v>1807</v>
      </c>
      <c r="AD1266" s="260" t="str">
        <f t="shared" si="133"/>
        <v/>
      </c>
      <c r="AE1266" s="253" t="str">
        <f t="shared" si="134"/>
        <v>-</v>
      </c>
    </row>
    <row r="1267" spans="1:31" ht="20.100000000000001" customHeight="1" x14ac:dyDescent="0.5">
      <c r="A1267" s="30">
        <v>1265</v>
      </c>
      <c r="B1267" s="238"/>
      <c r="C1267" s="261"/>
      <c r="D1267" s="261"/>
      <c r="E1267" s="270"/>
      <c r="F1267" s="270"/>
      <c r="G1267" s="257" t="str">
        <f t="shared" si="135"/>
        <v/>
      </c>
      <c r="H1267" s="30" t="str">
        <f>IF(AND(S1267=H$1),LOOKUP(9.99999999999999E+307,$H$2:H1266)+1,"")</f>
        <v/>
      </c>
      <c r="I1267" s="30">
        <f>IF(AND(B1267=I$1),LOOKUP(9.99999999999999E+307,$I$2:I1266)+1,"")</f>
        <v>1072</v>
      </c>
      <c r="J1267" s="30">
        <f>IF(AND(B1267=J$1),LOOKUP(9.99999999999999E+307,$J$2:J1266)+1,"")</f>
        <v>1072</v>
      </c>
      <c r="K1267" s="30">
        <f>IF(AND(B1267=K$1),LOOKUP(9.99999999999999E+307,$K$2:K1266)+1,"")</f>
        <v>1072</v>
      </c>
      <c r="L1267" s="30">
        <f>IF(AND(B1267=L$1),LOOKUP(9.99999999999999E+307,$L$2:L1266)+1,"")</f>
        <v>1072</v>
      </c>
      <c r="M1267" s="30">
        <f>IF(AND(B1267=M$1),LOOKUP(9.99999999999999E+307,$M$2:M1266)+1,"")</f>
        <v>1072</v>
      </c>
      <c r="N1267" s="30">
        <f>IF(AND($B1267=N$1),LOOKUP(9.99999999999999E+307,$N$2:N1266)+1,"")</f>
        <v>1072</v>
      </c>
      <c r="O1267" s="30">
        <f>IF(AND($B1267=O$1),LOOKUP(9.99999999999999E+307,$O$2:O1266)+1,"")</f>
        <v>1072</v>
      </c>
      <c r="P1267" s="30">
        <f>IF(AND($B1267=P$1),LOOKUP(9.99999999999999E+307,$P$2:P1266)+1,"")</f>
        <v>1072</v>
      </c>
      <c r="Q1267" s="30">
        <f>IF(AND($B1267=Q$1),LOOKUP(9.99999999999999E+307,$Q$2:Q1266)+1,"")</f>
        <v>1072</v>
      </c>
      <c r="R1267" s="30">
        <f>IF(AND($B1267=R$1),LOOKUP(9.99999999999999E+307,$R$2:R1266)+1,"")</f>
        <v>1072</v>
      </c>
      <c r="S1267" s="314"/>
      <c r="T1267" s="274"/>
      <c r="U1267" s="274"/>
      <c r="Z1267" s="258" t="str">
        <f t="shared" si="136"/>
        <v/>
      </c>
      <c r="AA1267" s="258" t="str">
        <f t="shared" si="137"/>
        <v/>
      </c>
      <c r="AB1267" s="259">
        <f t="shared" si="131"/>
        <v>0</v>
      </c>
      <c r="AC1267" s="259">
        <f t="shared" si="132"/>
        <v>1807</v>
      </c>
      <c r="AD1267" s="260" t="str">
        <f t="shared" si="133"/>
        <v/>
      </c>
      <c r="AE1267" s="253" t="str">
        <f t="shared" si="134"/>
        <v>-</v>
      </c>
    </row>
    <row r="1268" spans="1:31" ht="20.100000000000001" customHeight="1" x14ac:dyDescent="0.5">
      <c r="A1268" s="30">
        <v>1266</v>
      </c>
      <c r="B1268" s="238"/>
      <c r="C1268" s="261"/>
      <c r="D1268" s="261"/>
      <c r="E1268" s="270"/>
      <c r="F1268" s="270"/>
      <c r="G1268" s="257" t="str">
        <f t="shared" si="135"/>
        <v/>
      </c>
      <c r="H1268" s="30" t="str">
        <f>IF(AND(S1268=H$1),LOOKUP(9.99999999999999E+307,$H$2:H1267)+1,"")</f>
        <v/>
      </c>
      <c r="I1268" s="30">
        <f>IF(AND(B1268=I$1),LOOKUP(9.99999999999999E+307,$I$2:I1267)+1,"")</f>
        <v>1073</v>
      </c>
      <c r="J1268" s="30">
        <f>IF(AND(B1268=J$1),LOOKUP(9.99999999999999E+307,$J$2:J1267)+1,"")</f>
        <v>1073</v>
      </c>
      <c r="K1268" s="30">
        <f>IF(AND(B1268=K$1),LOOKUP(9.99999999999999E+307,$K$2:K1267)+1,"")</f>
        <v>1073</v>
      </c>
      <c r="L1268" s="30">
        <f>IF(AND(B1268=L$1),LOOKUP(9.99999999999999E+307,$L$2:L1267)+1,"")</f>
        <v>1073</v>
      </c>
      <c r="M1268" s="30">
        <f>IF(AND(B1268=M$1),LOOKUP(9.99999999999999E+307,$M$2:M1267)+1,"")</f>
        <v>1073</v>
      </c>
      <c r="N1268" s="30">
        <f>IF(AND($B1268=N$1),LOOKUP(9.99999999999999E+307,$N$2:N1267)+1,"")</f>
        <v>1073</v>
      </c>
      <c r="O1268" s="30">
        <f>IF(AND($B1268=O$1),LOOKUP(9.99999999999999E+307,$O$2:O1267)+1,"")</f>
        <v>1073</v>
      </c>
      <c r="P1268" s="30">
        <f>IF(AND($B1268=P$1),LOOKUP(9.99999999999999E+307,$P$2:P1267)+1,"")</f>
        <v>1073</v>
      </c>
      <c r="Q1268" s="30">
        <f>IF(AND($B1268=Q$1),LOOKUP(9.99999999999999E+307,$Q$2:Q1267)+1,"")</f>
        <v>1073</v>
      </c>
      <c r="R1268" s="30">
        <f>IF(AND($B1268=R$1),LOOKUP(9.99999999999999E+307,$R$2:R1267)+1,"")</f>
        <v>1073</v>
      </c>
      <c r="S1268" s="314"/>
      <c r="T1268" s="274"/>
      <c r="U1268" s="274"/>
      <c r="Z1268" s="258" t="str">
        <f t="shared" si="136"/>
        <v/>
      </c>
      <c r="AA1268" s="258" t="str">
        <f t="shared" si="137"/>
        <v/>
      </c>
      <c r="AB1268" s="259">
        <f t="shared" si="131"/>
        <v>0</v>
      </c>
      <c r="AC1268" s="259">
        <f t="shared" si="132"/>
        <v>1807</v>
      </c>
      <c r="AD1268" s="260" t="str">
        <f t="shared" si="133"/>
        <v/>
      </c>
      <c r="AE1268" s="253" t="str">
        <f t="shared" si="134"/>
        <v>-</v>
      </c>
    </row>
    <row r="1269" spans="1:31" ht="20.100000000000001" customHeight="1" x14ac:dyDescent="0.5">
      <c r="A1269" s="30">
        <v>1267</v>
      </c>
      <c r="B1269" s="238"/>
      <c r="C1269" s="261"/>
      <c r="D1269" s="261"/>
      <c r="E1269" s="270"/>
      <c r="F1269" s="270"/>
      <c r="G1269" s="257" t="str">
        <f t="shared" si="135"/>
        <v/>
      </c>
      <c r="H1269" s="30" t="str">
        <f>IF(AND(S1269=H$1),LOOKUP(9.99999999999999E+307,$H$2:H1268)+1,"")</f>
        <v/>
      </c>
      <c r="I1269" s="30">
        <f>IF(AND(B1269=I$1),LOOKUP(9.99999999999999E+307,$I$2:I1268)+1,"")</f>
        <v>1074</v>
      </c>
      <c r="J1269" s="30">
        <f>IF(AND(B1269=J$1),LOOKUP(9.99999999999999E+307,$J$2:J1268)+1,"")</f>
        <v>1074</v>
      </c>
      <c r="K1269" s="30">
        <f>IF(AND(B1269=K$1),LOOKUP(9.99999999999999E+307,$K$2:K1268)+1,"")</f>
        <v>1074</v>
      </c>
      <c r="L1269" s="30">
        <f>IF(AND(B1269=L$1),LOOKUP(9.99999999999999E+307,$L$2:L1268)+1,"")</f>
        <v>1074</v>
      </c>
      <c r="M1269" s="30">
        <f>IF(AND(B1269=M$1),LOOKUP(9.99999999999999E+307,$M$2:M1268)+1,"")</f>
        <v>1074</v>
      </c>
      <c r="N1269" s="30">
        <f>IF(AND($B1269=N$1),LOOKUP(9.99999999999999E+307,$N$2:N1268)+1,"")</f>
        <v>1074</v>
      </c>
      <c r="O1269" s="30">
        <f>IF(AND($B1269=O$1),LOOKUP(9.99999999999999E+307,$O$2:O1268)+1,"")</f>
        <v>1074</v>
      </c>
      <c r="P1269" s="30">
        <f>IF(AND($B1269=P$1),LOOKUP(9.99999999999999E+307,$P$2:P1268)+1,"")</f>
        <v>1074</v>
      </c>
      <c r="Q1269" s="30">
        <f>IF(AND($B1269=Q$1),LOOKUP(9.99999999999999E+307,$Q$2:Q1268)+1,"")</f>
        <v>1074</v>
      </c>
      <c r="R1269" s="30">
        <f>IF(AND($B1269=R$1),LOOKUP(9.99999999999999E+307,$R$2:R1268)+1,"")</f>
        <v>1074</v>
      </c>
      <c r="S1269" s="314"/>
      <c r="T1269" s="274"/>
      <c r="U1269" s="274"/>
      <c r="Z1269" s="258" t="str">
        <f t="shared" si="136"/>
        <v/>
      </c>
      <c r="AA1269" s="258" t="str">
        <f t="shared" si="137"/>
        <v/>
      </c>
      <c r="AB1269" s="259">
        <f t="shared" si="131"/>
        <v>0</v>
      </c>
      <c r="AC1269" s="259">
        <f t="shared" si="132"/>
        <v>1807</v>
      </c>
      <c r="AD1269" s="260" t="str">
        <f t="shared" si="133"/>
        <v/>
      </c>
      <c r="AE1269" s="253" t="str">
        <f t="shared" si="134"/>
        <v>-</v>
      </c>
    </row>
    <row r="1270" spans="1:31" ht="20.100000000000001" customHeight="1" x14ac:dyDescent="0.5">
      <c r="A1270" s="30">
        <v>1268</v>
      </c>
      <c r="B1270" s="238"/>
      <c r="C1270" s="261"/>
      <c r="D1270" s="261"/>
      <c r="E1270" s="270"/>
      <c r="F1270" s="270"/>
      <c r="G1270" s="257" t="str">
        <f t="shared" si="135"/>
        <v/>
      </c>
      <c r="H1270" s="30" t="str">
        <f>IF(AND(S1270=H$1),LOOKUP(9.99999999999999E+307,$H$2:H1269)+1,"")</f>
        <v/>
      </c>
      <c r="I1270" s="30">
        <f>IF(AND(B1270=I$1),LOOKUP(9.99999999999999E+307,$I$2:I1269)+1,"")</f>
        <v>1075</v>
      </c>
      <c r="J1270" s="30">
        <f>IF(AND(B1270=J$1),LOOKUP(9.99999999999999E+307,$J$2:J1269)+1,"")</f>
        <v>1075</v>
      </c>
      <c r="K1270" s="30">
        <f>IF(AND(B1270=K$1),LOOKUP(9.99999999999999E+307,$K$2:K1269)+1,"")</f>
        <v>1075</v>
      </c>
      <c r="L1270" s="30">
        <f>IF(AND(B1270=L$1),LOOKUP(9.99999999999999E+307,$L$2:L1269)+1,"")</f>
        <v>1075</v>
      </c>
      <c r="M1270" s="30">
        <f>IF(AND(B1270=M$1),LOOKUP(9.99999999999999E+307,$M$2:M1269)+1,"")</f>
        <v>1075</v>
      </c>
      <c r="N1270" s="30">
        <f>IF(AND($B1270=N$1),LOOKUP(9.99999999999999E+307,$N$2:N1269)+1,"")</f>
        <v>1075</v>
      </c>
      <c r="O1270" s="30">
        <f>IF(AND($B1270=O$1),LOOKUP(9.99999999999999E+307,$O$2:O1269)+1,"")</f>
        <v>1075</v>
      </c>
      <c r="P1270" s="30">
        <f>IF(AND($B1270=P$1),LOOKUP(9.99999999999999E+307,$P$2:P1269)+1,"")</f>
        <v>1075</v>
      </c>
      <c r="Q1270" s="30">
        <f>IF(AND($B1270=Q$1),LOOKUP(9.99999999999999E+307,$Q$2:Q1269)+1,"")</f>
        <v>1075</v>
      </c>
      <c r="R1270" s="30">
        <f>IF(AND($B1270=R$1),LOOKUP(9.99999999999999E+307,$R$2:R1269)+1,"")</f>
        <v>1075</v>
      </c>
      <c r="S1270" s="314"/>
      <c r="T1270" s="274"/>
      <c r="U1270" s="274"/>
      <c r="Z1270" s="258" t="str">
        <f t="shared" si="136"/>
        <v/>
      </c>
      <c r="AA1270" s="258" t="str">
        <f t="shared" si="137"/>
        <v/>
      </c>
      <c r="AB1270" s="259">
        <f t="shared" si="131"/>
        <v>0</v>
      </c>
      <c r="AC1270" s="259">
        <f t="shared" si="132"/>
        <v>1807</v>
      </c>
      <c r="AD1270" s="260" t="str">
        <f t="shared" si="133"/>
        <v/>
      </c>
      <c r="AE1270" s="253" t="str">
        <f t="shared" si="134"/>
        <v>-</v>
      </c>
    </row>
    <row r="1271" spans="1:31" ht="20.100000000000001" customHeight="1" x14ac:dyDescent="0.5">
      <c r="A1271" s="30">
        <v>1269</v>
      </c>
      <c r="B1271" s="238"/>
      <c r="C1271" s="261"/>
      <c r="D1271" s="261"/>
      <c r="E1271" s="270"/>
      <c r="F1271" s="270"/>
      <c r="G1271" s="257" t="str">
        <f t="shared" si="135"/>
        <v/>
      </c>
      <c r="H1271" s="30" t="str">
        <f>IF(AND(S1271=H$1),LOOKUP(9.99999999999999E+307,$H$2:H1270)+1,"")</f>
        <v/>
      </c>
      <c r="I1271" s="30">
        <f>IF(AND(B1271=I$1),LOOKUP(9.99999999999999E+307,$I$2:I1270)+1,"")</f>
        <v>1076</v>
      </c>
      <c r="J1271" s="30">
        <f>IF(AND(B1271=J$1),LOOKUP(9.99999999999999E+307,$J$2:J1270)+1,"")</f>
        <v>1076</v>
      </c>
      <c r="K1271" s="30">
        <f>IF(AND(B1271=K$1),LOOKUP(9.99999999999999E+307,$K$2:K1270)+1,"")</f>
        <v>1076</v>
      </c>
      <c r="L1271" s="30">
        <f>IF(AND(B1271=L$1),LOOKUP(9.99999999999999E+307,$L$2:L1270)+1,"")</f>
        <v>1076</v>
      </c>
      <c r="M1271" s="30">
        <f>IF(AND(B1271=M$1),LOOKUP(9.99999999999999E+307,$M$2:M1270)+1,"")</f>
        <v>1076</v>
      </c>
      <c r="N1271" s="30">
        <f>IF(AND($B1271=N$1),LOOKUP(9.99999999999999E+307,$N$2:N1270)+1,"")</f>
        <v>1076</v>
      </c>
      <c r="O1271" s="30">
        <f>IF(AND($B1271=O$1),LOOKUP(9.99999999999999E+307,$O$2:O1270)+1,"")</f>
        <v>1076</v>
      </c>
      <c r="P1271" s="30">
        <f>IF(AND($B1271=P$1),LOOKUP(9.99999999999999E+307,$P$2:P1270)+1,"")</f>
        <v>1076</v>
      </c>
      <c r="Q1271" s="30">
        <f>IF(AND($B1271=Q$1),LOOKUP(9.99999999999999E+307,$Q$2:Q1270)+1,"")</f>
        <v>1076</v>
      </c>
      <c r="R1271" s="30">
        <f>IF(AND($B1271=R$1),LOOKUP(9.99999999999999E+307,$R$2:R1270)+1,"")</f>
        <v>1076</v>
      </c>
      <c r="S1271" s="314"/>
      <c r="T1271" s="274"/>
      <c r="U1271" s="274"/>
      <c r="Z1271" s="258" t="str">
        <f t="shared" si="136"/>
        <v/>
      </c>
      <c r="AA1271" s="258" t="str">
        <f t="shared" si="137"/>
        <v/>
      </c>
      <c r="AB1271" s="259">
        <f t="shared" si="131"/>
        <v>0</v>
      </c>
      <c r="AC1271" s="259">
        <f t="shared" si="132"/>
        <v>1807</v>
      </c>
      <c r="AD1271" s="260" t="str">
        <f t="shared" si="133"/>
        <v/>
      </c>
      <c r="AE1271" s="253" t="str">
        <f t="shared" si="134"/>
        <v>-</v>
      </c>
    </row>
    <row r="1272" spans="1:31" ht="20.100000000000001" customHeight="1" x14ac:dyDescent="0.5">
      <c r="A1272" s="30">
        <v>1270</v>
      </c>
      <c r="B1272" s="238"/>
      <c r="C1272" s="261"/>
      <c r="D1272" s="261"/>
      <c r="E1272" s="270"/>
      <c r="F1272" s="270"/>
      <c r="G1272" s="257" t="str">
        <f t="shared" si="135"/>
        <v/>
      </c>
      <c r="H1272" s="30" t="str">
        <f>IF(AND(S1272=H$1),LOOKUP(9.99999999999999E+307,$H$2:H1271)+1,"")</f>
        <v/>
      </c>
      <c r="I1272" s="30">
        <f>IF(AND(B1272=I$1),LOOKUP(9.99999999999999E+307,$I$2:I1271)+1,"")</f>
        <v>1077</v>
      </c>
      <c r="J1272" s="30">
        <f>IF(AND(B1272=J$1),LOOKUP(9.99999999999999E+307,$J$2:J1271)+1,"")</f>
        <v>1077</v>
      </c>
      <c r="K1272" s="30">
        <f>IF(AND(B1272=K$1),LOOKUP(9.99999999999999E+307,$K$2:K1271)+1,"")</f>
        <v>1077</v>
      </c>
      <c r="L1272" s="30">
        <f>IF(AND(B1272=L$1),LOOKUP(9.99999999999999E+307,$L$2:L1271)+1,"")</f>
        <v>1077</v>
      </c>
      <c r="M1272" s="30">
        <f>IF(AND(B1272=M$1),LOOKUP(9.99999999999999E+307,$M$2:M1271)+1,"")</f>
        <v>1077</v>
      </c>
      <c r="N1272" s="30">
        <f>IF(AND($B1272=N$1),LOOKUP(9.99999999999999E+307,$N$2:N1271)+1,"")</f>
        <v>1077</v>
      </c>
      <c r="O1272" s="30">
        <f>IF(AND($B1272=O$1),LOOKUP(9.99999999999999E+307,$O$2:O1271)+1,"")</f>
        <v>1077</v>
      </c>
      <c r="P1272" s="30">
        <f>IF(AND($B1272=P$1),LOOKUP(9.99999999999999E+307,$P$2:P1271)+1,"")</f>
        <v>1077</v>
      </c>
      <c r="Q1272" s="30">
        <f>IF(AND($B1272=Q$1),LOOKUP(9.99999999999999E+307,$Q$2:Q1271)+1,"")</f>
        <v>1077</v>
      </c>
      <c r="R1272" s="30">
        <f>IF(AND($B1272=R$1),LOOKUP(9.99999999999999E+307,$R$2:R1271)+1,"")</f>
        <v>1077</v>
      </c>
      <c r="S1272" s="314"/>
      <c r="T1272" s="274"/>
      <c r="U1272" s="274"/>
      <c r="Z1272" s="258" t="str">
        <f t="shared" si="136"/>
        <v/>
      </c>
      <c r="AA1272" s="258" t="str">
        <f t="shared" si="137"/>
        <v/>
      </c>
      <c r="AB1272" s="259">
        <f t="shared" si="131"/>
        <v>0</v>
      </c>
      <c r="AC1272" s="259">
        <f t="shared" si="132"/>
        <v>1807</v>
      </c>
      <c r="AD1272" s="260" t="str">
        <f t="shared" si="133"/>
        <v/>
      </c>
      <c r="AE1272" s="253" t="str">
        <f t="shared" si="134"/>
        <v>-</v>
      </c>
    </row>
    <row r="1273" spans="1:31" ht="20.100000000000001" customHeight="1" x14ac:dyDescent="0.5">
      <c r="A1273" s="30">
        <v>1271</v>
      </c>
      <c r="B1273" s="238"/>
      <c r="C1273" s="261"/>
      <c r="D1273" s="261"/>
      <c r="E1273" s="270"/>
      <c r="F1273" s="270"/>
      <c r="G1273" s="257" t="str">
        <f t="shared" si="135"/>
        <v/>
      </c>
      <c r="H1273" s="30" t="str">
        <f>IF(AND(S1273=H$1),LOOKUP(9.99999999999999E+307,$H$2:H1272)+1,"")</f>
        <v/>
      </c>
      <c r="I1273" s="30">
        <f>IF(AND(B1273=I$1),LOOKUP(9.99999999999999E+307,$I$2:I1272)+1,"")</f>
        <v>1078</v>
      </c>
      <c r="J1273" s="30">
        <f>IF(AND(B1273=J$1),LOOKUP(9.99999999999999E+307,$J$2:J1272)+1,"")</f>
        <v>1078</v>
      </c>
      <c r="K1273" s="30">
        <f>IF(AND(B1273=K$1),LOOKUP(9.99999999999999E+307,$K$2:K1272)+1,"")</f>
        <v>1078</v>
      </c>
      <c r="L1273" s="30">
        <f>IF(AND(B1273=L$1),LOOKUP(9.99999999999999E+307,$L$2:L1272)+1,"")</f>
        <v>1078</v>
      </c>
      <c r="M1273" s="30">
        <f>IF(AND(B1273=M$1),LOOKUP(9.99999999999999E+307,$M$2:M1272)+1,"")</f>
        <v>1078</v>
      </c>
      <c r="N1273" s="30">
        <f>IF(AND($B1273=N$1),LOOKUP(9.99999999999999E+307,$N$2:N1272)+1,"")</f>
        <v>1078</v>
      </c>
      <c r="O1273" s="30">
        <f>IF(AND($B1273=O$1),LOOKUP(9.99999999999999E+307,$O$2:O1272)+1,"")</f>
        <v>1078</v>
      </c>
      <c r="P1273" s="30">
        <f>IF(AND($B1273=P$1),LOOKUP(9.99999999999999E+307,$P$2:P1272)+1,"")</f>
        <v>1078</v>
      </c>
      <c r="Q1273" s="30">
        <f>IF(AND($B1273=Q$1),LOOKUP(9.99999999999999E+307,$Q$2:Q1272)+1,"")</f>
        <v>1078</v>
      </c>
      <c r="R1273" s="30">
        <f>IF(AND($B1273=R$1),LOOKUP(9.99999999999999E+307,$R$2:R1272)+1,"")</f>
        <v>1078</v>
      </c>
      <c r="S1273" s="314"/>
      <c r="T1273" s="274"/>
      <c r="U1273" s="274"/>
      <c r="Z1273" s="258" t="str">
        <f t="shared" si="136"/>
        <v/>
      </c>
      <c r="AA1273" s="258" t="str">
        <f t="shared" si="137"/>
        <v/>
      </c>
      <c r="AB1273" s="259">
        <f t="shared" si="131"/>
        <v>0</v>
      </c>
      <c r="AC1273" s="259">
        <f t="shared" si="132"/>
        <v>1807</v>
      </c>
      <c r="AD1273" s="260" t="str">
        <f t="shared" si="133"/>
        <v/>
      </c>
      <c r="AE1273" s="253" t="str">
        <f t="shared" si="134"/>
        <v>-</v>
      </c>
    </row>
    <row r="1274" spans="1:31" ht="20.100000000000001" customHeight="1" x14ac:dyDescent="0.5">
      <c r="A1274" s="30">
        <v>1272</v>
      </c>
      <c r="B1274" s="238"/>
      <c r="C1274" s="261"/>
      <c r="D1274" s="261"/>
      <c r="E1274" s="270"/>
      <c r="F1274" s="270"/>
      <c r="G1274" s="257" t="str">
        <f t="shared" si="135"/>
        <v/>
      </c>
      <c r="H1274" s="30" t="str">
        <f>IF(AND(S1274=H$1),LOOKUP(9.99999999999999E+307,$H$2:H1273)+1,"")</f>
        <v/>
      </c>
      <c r="I1274" s="30">
        <f>IF(AND(B1274=I$1),LOOKUP(9.99999999999999E+307,$I$2:I1273)+1,"")</f>
        <v>1079</v>
      </c>
      <c r="J1274" s="30">
        <f>IF(AND(B1274=J$1),LOOKUP(9.99999999999999E+307,$J$2:J1273)+1,"")</f>
        <v>1079</v>
      </c>
      <c r="K1274" s="30">
        <f>IF(AND(B1274=K$1),LOOKUP(9.99999999999999E+307,$K$2:K1273)+1,"")</f>
        <v>1079</v>
      </c>
      <c r="L1274" s="30">
        <f>IF(AND(B1274=L$1),LOOKUP(9.99999999999999E+307,$L$2:L1273)+1,"")</f>
        <v>1079</v>
      </c>
      <c r="M1274" s="30">
        <f>IF(AND(B1274=M$1),LOOKUP(9.99999999999999E+307,$M$2:M1273)+1,"")</f>
        <v>1079</v>
      </c>
      <c r="N1274" s="30">
        <f>IF(AND($B1274=N$1),LOOKUP(9.99999999999999E+307,$N$2:N1273)+1,"")</f>
        <v>1079</v>
      </c>
      <c r="O1274" s="30">
        <f>IF(AND($B1274=O$1),LOOKUP(9.99999999999999E+307,$O$2:O1273)+1,"")</f>
        <v>1079</v>
      </c>
      <c r="P1274" s="30">
        <f>IF(AND($B1274=P$1),LOOKUP(9.99999999999999E+307,$P$2:P1273)+1,"")</f>
        <v>1079</v>
      </c>
      <c r="Q1274" s="30">
        <f>IF(AND($B1274=Q$1),LOOKUP(9.99999999999999E+307,$Q$2:Q1273)+1,"")</f>
        <v>1079</v>
      </c>
      <c r="R1274" s="30">
        <f>IF(AND($B1274=R$1),LOOKUP(9.99999999999999E+307,$R$2:R1273)+1,"")</f>
        <v>1079</v>
      </c>
      <c r="S1274" s="314"/>
      <c r="T1274" s="274"/>
      <c r="U1274" s="274"/>
      <c r="Z1274" s="258" t="str">
        <f t="shared" si="136"/>
        <v/>
      </c>
      <c r="AA1274" s="258" t="str">
        <f t="shared" si="137"/>
        <v/>
      </c>
      <c r="AB1274" s="259">
        <f t="shared" si="131"/>
        <v>0</v>
      </c>
      <c r="AC1274" s="259">
        <f t="shared" si="132"/>
        <v>1807</v>
      </c>
      <c r="AD1274" s="260" t="str">
        <f t="shared" si="133"/>
        <v/>
      </c>
      <c r="AE1274" s="253" t="str">
        <f t="shared" si="134"/>
        <v>-</v>
      </c>
    </row>
    <row r="1275" spans="1:31" ht="20.100000000000001" customHeight="1" x14ac:dyDescent="0.5">
      <c r="A1275" s="30">
        <v>1273</v>
      </c>
      <c r="B1275" s="238"/>
      <c r="C1275" s="261"/>
      <c r="D1275" s="261"/>
      <c r="E1275" s="270"/>
      <c r="F1275" s="270"/>
      <c r="G1275" s="257" t="str">
        <f t="shared" si="135"/>
        <v/>
      </c>
      <c r="H1275" s="30" t="str">
        <f>IF(AND(S1275=H$1),LOOKUP(9.99999999999999E+307,$H$2:H1274)+1,"")</f>
        <v/>
      </c>
      <c r="I1275" s="30">
        <f>IF(AND(B1275=I$1),LOOKUP(9.99999999999999E+307,$I$2:I1274)+1,"")</f>
        <v>1080</v>
      </c>
      <c r="J1275" s="30">
        <f>IF(AND(B1275=J$1),LOOKUP(9.99999999999999E+307,$J$2:J1274)+1,"")</f>
        <v>1080</v>
      </c>
      <c r="K1275" s="30">
        <f>IF(AND(B1275=K$1),LOOKUP(9.99999999999999E+307,$K$2:K1274)+1,"")</f>
        <v>1080</v>
      </c>
      <c r="L1275" s="30">
        <f>IF(AND(B1275=L$1),LOOKUP(9.99999999999999E+307,$L$2:L1274)+1,"")</f>
        <v>1080</v>
      </c>
      <c r="M1275" s="30">
        <f>IF(AND(B1275=M$1),LOOKUP(9.99999999999999E+307,$M$2:M1274)+1,"")</f>
        <v>1080</v>
      </c>
      <c r="N1275" s="30">
        <f>IF(AND($B1275=N$1),LOOKUP(9.99999999999999E+307,$N$2:N1274)+1,"")</f>
        <v>1080</v>
      </c>
      <c r="O1275" s="30">
        <f>IF(AND($B1275=O$1),LOOKUP(9.99999999999999E+307,$O$2:O1274)+1,"")</f>
        <v>1080</v>
      </c>
      <c r="P1275" s="30">
        <f>IF(AND($B1275=P$1),LOOKUP(9.99999999999999E+307,$P$2:P1274)+1,"")</f>
        <v>1080</v>
      </c>
      <c r="Q1275" s="30">
        <f>IF(AND($B1275=Q$1),LOOKUP(9.99999999999999E+307,$Q$2:Q1274)+1,"")</f>
        <v>1080</v>
      </c>
      <c r="R1275" s="30">
        <f>IF(AND($B1275=R$1),LOOKUP(9.99999999999999E+307,$R$2:R1274)+1,"")</f>
        <v>1080</v>
      </c>
      <c r="S1275" s="314"/>
      <c r="T1275" s="274"/>
      <c r="U1275" s="274"/>
      <c r="Z1275" s="258" t="str">
        <f t="shared" si="136"/>
        <v/>
      </c>
      <c r="AA1275" s="258" t="str">
        <f t="shared" si="137"/>
        <v/>
      </c>
      <c r="AB1275" s="259">
        <f t="shared" si="131"/>
        <v>0</v>
      </c>
      <c r="AC1275" s="259">
        <f t="shared" si="132"/>
        <v>1807</v>
      </c>
      <c r="AD1275" s="260" t="str">
        <f t="shared" si="133"/>
        <v/>
      </c>
      <c r="AE1275" s="253" t="str">
        <f t="shared" si="134"/>
        <v>-</v>
      </c>
    </row>
    <row r="1276" spans="1:31" ht="20.100000000000001" customHeight="1" x14ac:dyDescent="0.5">
      <c r="A1276" s="30">
        <v>1274</v>
      </c>
      <c r="B1276" s="238"/>
      <c r="C1276" s="261"/>
      <c r="D1276" s="261"/>
      <c r="E1276" s="270"/>
      <c r="F1276" s="270"/>
      <c r="G1276" s="257" t="str">
        <f t="shared" si="135"/>
        <v/>
      </c>
      <c r="H1276" s="30" t="str">
        <f>IF(AND(S1276=H$1),LOOKUP(9.99999999999999E+307,$H$2:H1275)+1,"")</f>
        <v/>
      </c>
      <c r="I1276" s="30">
        <f>IF(AND(B1276=I$1),LOOKUP(9.99999999999999E+307,$I$2:I1275)+1,"")</f>
        <v>1081</v>
      </c>
      <c r="J1276" s="30">
        <f>IF(AND(B1276=J$1),LOOKUP(9.99999999999999E+307,$J$2:J1275)+1,"")</f>
        <v>1081</v>
      </c>
      <c r="K1276" s="30">
        <f>IF(AND(B1276=K$1),LOOKUP(9.99999999999999E+307,$K$2:K1275)+1,"")</f>
        <v>1081</v>
      </c>
      <c r="L1276" s="30">
        <f>IF(AND(B1276=L$1),LOOKUP(9.99999999999999E+307,$L$2:L1275)+1,"")</f>
        <v>1081</v>
      </c>
      <c r="M1276" s="30">
        <f>IF(AND(B1276=M$1),LOOKUP(9.99999999999999E+307,$M$2:M1275)+1,"")</f>
        <v>1081</v>
      </c>
      <c r="N1276" s="30">
        <f>IF(AND($B1276=N$1),LOOKUP(9.99999999999999E+307,$N$2:N1275)+1,"")</f>
        <v>1081</v>
      </c>
      <c r="O1276" s="30">
        <f>IF(AND($B1276=O$1),LOOKUP(9.99999999999999E+307,$O$2:O1275)+1,"")</f>
        <v>1081</v>
      </c>
      <c r="P1276" s="30">
        <f>IF(AND($B1276=P$1),LOOKUP(9.99999999999999E+307,$P$2:P1275)+1,"")</f>
        <v>1081</v>
      </c>
      <c r="Q1276" s="30">
        <f>IF(AND($B1276=Q$1),LOOKUP(9.99999999999999E+307,$Q$2:Q1275)+1,"")</f>
        <v>1081</v>
      </c>
      <c r="R1276" s="30">
        <f>IF(AND($B1276=R$1),LOOKUP(9.99999999999999E+307,$R$2:R1275)+1,"")</f>
        <v>1081</v>
      </c>
      <c r="S1276" s="314"/>
      <c r="T1276" s="274"/>
      <c r="U1276" s="274"/>
      <c r="Z1276" s="258" t="str">
        <f t="shared" si="136"/>
        <v/>
      </c>
      <c r="AA1276" s="258" t="str">
        <f t="shared" si="137"/>
        <v/>
      </c>
      <c r="AB1276" s="259">
        <f t="shared" si="131"/>
        <v>0</v>
      </c>
      <c r="AC1276" s="259">
        <f t="shared" si="132"/>
        <v>1807</v>
      </c>
      <c r="AD1276" s="260" t="str">
        <f t="shared" si="133"/>
        <v/>
      </c>
      <c r="AE1276" s="253" t="str">
        <f t="shared" si="134"/>
        <v>-</v>
      </c>
    </row>
    <row r="1277" spans="1:31" ht="20.100000000000001" customHeight="1" x14ac:dyDescent="0.5">
      <c r="A1277" s="30">
        <v>1275</v>
      </c>
      <c r="B1277" s="238"/>
      <c r="C1277" s="261"/>
      <c r="D1277" s="261"/>
      <c r="E1277" s="270"/>
      <c r="F1277" s="270"/>
      <c r="G1277" s="257" t="str">
        <f t="shared" si="135"/>
        <v/>
      </c>
      <c r="H1277" s="30" t="str">
        <f>IF(AND(S1277=H$1),LOOKUP(9.99999999999999E+307,$H$2:H1276)+1,"")</f>
        <v/>
      </c>
      <c r="I1277" s="30">
        <f>IF(AND(B1277=I$1),LOOKUP(9.99999999999999E+307,$I$2:I1276)+1,"")</f>
        <v>1082</v>
      </c>
      <c r="J1277" s="30">
        <f>IF(AND(B1277=J$1),LOOKUP(9.99999999999999E+307,$J$2:J1276)+1,"")</f>
        <v>1082</v>
      </c>
      <c r="K1277" s="30">
        <f>IF(AND(B1277=K$1),LOOKUP(9.99999999999999E+307,$K$2:K1276)+1,"")</f>
        <v>1082</v>
      </c>
      <c r="L1277" s="30">
        <f>IF(AND(B1277=L$1),LOOKUP(9.99999999999999E+307,$L$2:L1276)+1,"")</f>
        <v>1082</v>
      </c>
      <c r="M1277" s="30">
        <f>IF(AND(B1277=M$1),LOOKUP(9.99999999999999E+307,$M$2:M1276)+1,"")</f>
        <v>1082</v>
      </c>
      <c r="N1277" s="30">
        <f>IF(AND($B1277=N$1),LOOKUP(9.99999999999999E+307,$N$2:N1276)+1,"")</f>
        <v>1082</v>
      </c>
      <c r="O1277" s="30">
        <f>IF(AND($B1277=O$1),LOOKUP(9.99999999999999E+307,$O$2:O1276)+1,"")</f>
        <v>1082</v>
      </c>
      <c r="P1277" s="30">
        <f>IF(AND($B1277=P$1),LOOKUP(9.99999999999999E+307,$P$2:P1276)+1,"")</f>
        <v>1082</v>
      </c>
      <c r="Q1277" s="30">
        <f>IF(AND($B1277=Q$1),LOOKUP(9.99999999999999E+307,$Q$2:Q1276)+1,"")</f>
        <v>1082</v>
      </c>
      <c r="R1277" s="30">
        <f>IF(AND($B1277=R$1),LOOKUP(9.99999999999999E+307,$R$2:R1276)+1,"")</f>
        <v>1082</v>
      </c>
      <c r="S1277" s="314"/>
      <c r="T1277" s="274"/>
      <c r="U1277" s="274"/>
      <c r="Z1277" s="258" t="str">
        <f t="shared" si="136"/>
        <v/>
      </c>
      <c r="AA1277" s="258" t="str">
        <f t="shared" si="137"/>
        <v/>
      </c>
      <c r="AB1277" s="259">
        <f t="shared" si="131"/>
        <v>0</v>
      </c>
      <c r="AC1277" s="259">
        <f t="shared" si="132"/>
        <v>1807</v>
      </c>
      <c r="AD1277" s="260" t="str">
        <f t="shared" si="133"/>
        <v/>
      </c>
      <c r="AE1277" s="253" t="str">
        <f t="shared" si="134"/>
        <v>-</v>
      </c>
    </row>
    <row r="1278" spans="1:31" ht="20.100000000000001" customHeight="1" x14ac:dyDescent="0.5">
      <c r="A1278" s="30">
        <v>1276</v>
      </c>
      <c r="B1278" s="238"/>
      <c r="C1278" s="261"/>
      <c r="D1278" s="261"/>
      <c r="E1278" s="270"/>
      <c r="F1278" s="270"/>
      <c r="G1278" s="257" t="str">
        <f t="shared" si="135"/>
        <v/>
      </c>
      <c r="H1278" s="30" t="str">
        <f>IF(AND(S1278=H$1),LOOKUP(9.99999999999999E+307,$H$2:H1277)+1,"")</f>
        <v/>
      </c>
      <c r="I1278" s="30">
        <f>IF(AND(B1278=I$1),LOOKUP(9.99999999999999E+307,$I$2:I1277)+1,"")</f>
        <v>1083</v>
      </c>
      <c r="J1278" s="30">
        <f>IF(AND(B1278=J$1),LOOKUP(9.99999999999999E+307,$J$2:J1277)+1,"")</f>
        <v>1083</v>
      </c>
      <c r="K1278" s="30">
        <f>IF(AND(B1278=K$1),LOOKUP(9.99999999999999E+307,$K$2:K1277)+1,"")</f>
        <v>1083</v>
      </c>
      <c r="L1278" s="30">
        <f>IF(AND(B1278=L$1),LOOKUP(9.99999999999999E+307,$L$2:L1277)+1,"")</f>
        <v>1083</v>
      </c>
      <c r="M1278" s="30">
        <f>IF(AND(B1278=M$1),LOOKUP(9.99999999999999E+307,$M$2:M1277)+1,"")</f>
        <v>1083</v>
      </c>
      <c r="N1278" s="30">
        <f>IF(AND($B1278=N$1),LOOKUP(9.99999999999999E+307,$N$2:N1277)+1,"")</f>
        <v>1083</v>
      </c>
      <c r="O1278" s="30">
        <f>IF(AND($B1278=O$1),LOOKUP(9.99999999999999E+307,$O$2:O1277)+1,"")</f>
        <v>1083</v>
      </c>
      <c r="P1278" s="30">
        <f>IF(AND($B1278=P$1),LOOKUP(9.99999999999999E+307,$P$2:P1277)+1,"")</f>
        <v>1083</v>
      </c>
      <c r="Q1278" s="30">
        <f>IF(AND($B1278=Q$1),LOOKUP(9.99999999999999E+307,$Q$2:Q1277)+1,"")</f>
        <v>1083</v>
      </c>
      <c r="R1278" s="30">
        <f>IF(AND($B1278=R$1),LOOKUP(9.99999999999999E+307,$R$2:R1277)+1,"")</f>
        <v>1083</v>
      </c>
      <c r="S1278" s="314"/>
      <c r="T1278" s="274"/>
      <c r="U1278" s="274"/>
      <c r="Z1278" s="258" t="str">
        <f t="shared" si="136"/>
        <v/>
      </c>
      <c r="AA1278" s="258" t="str">
        <f t="shared" si="137"/>
        <v/>
      </c>
      <c r="AB1278" s="259">
        <f t="shared" si="131"/>
        <v>0</v>
      </c>
      <c r="AC1278" s="259">
        <f t="shared" si="132"/>
        <v>1807</v>
      </c>
      <c r="AD1278" s="260" t="str">
        <f t="shared" si="133"/>
        <v/>
      </c>
      <c r="AE1278" s="253" t="str">
        <f t="shared" si="134"/>
        <v>-</v>
      </c>
    </row>
    <row r="1279" spans="1:31" ht="20.100000000000001" customHeight="1" x14ac:dyDescent="0.5">
      <c r="A1279" s="30">
        <v>1277</v>
      </c>
      <c r="B1279" s="238"/>
      <c r="C1279" s="261"/>
      <c r="D1279" s="261"/>
      <c r="E1279" s="270"/>
      <c r="F1279" s="270"/>
      <c r="G1279" s="257" t="str">
        <f t="shared" si="135"/>
        <v/>
      </c>
      <c r="H1279" s="30" t="str">
        <f>IF(AND(S1279=H$1),LOOKUP(9.99999999999999E+307,$H$2:H1278)+1,"")</f>
        <v/>
      </c>
      <c r="I1279" s="30">
        <f>IF(AND(B1279=I$1),LOOKUP(9.99999999999999E+307,$I$2:I1278)+1,"")</f>
        <v>1084</v>
      </c>
      <c r="J1279" s="30">
        <f>IF(AND(B1279=J$1),LOOKUP(9.99999999999999E+307,$J$2:J1278)+1,"")</f>
        <v>1084</v>
      </c>
      <c r="K1279" s="30">
        <f>IF(AND(B1279=K$1),LOOKUP(9.99999999999999E+307,$K$2:K1278)+1,"")</f>
        <v>1084</v>
      </c>
      <c r="L1279" s="30">
        <f>IF(AND(B1279=L$1),LOOKUP(9.99999999999999E+307,$L$2:L1278)+1,"")</f>
        <v>1084</v>
      </c>
      <c r="M1279" s="30">
        <f>IF(AND(B1279=M$1),LOOKUP(9.99999999999999E+307,$M$2:M1278)+1,"")</f>
        <v>1084</v>
      </c>
      <c r="N1279" s="30">
        <f>IF(AND($B1279=N$1),LOOKUP(9.99999999999999E+307,$N$2:N1278)+1,"")</f>
        <v>1084</v>
      </c>
      <c r="O1279" s="30">
        <f>IF(AND($B1279=O$1),LOOKUP(9.99999999999999E+307,$O$2:O1278)+1,"")</f>
        <v>1084</v>
      </c>
      <c r="P1279" s="30">
        <f>IF(AND($B1279=P$1),LOOKUP(9.99999999999999E+307,$P$2:P1278)+1,"")</f>
        <v>1084</v>
      </c>
      <c r="Q1279" s="30">
        <f>IF(AND($B1279=Q$1),LOOKUP(9.99999999999999E+307,$Q$2:Q1278)+1,"")</f>
        <v>1084</v>
      </c>
      <c r="R1279" s="30">
        <f>IF(AND($B1279=R$1),LOOKUP(9.99999999999999E+307,$R$2:R1278)+1,"")</f>
        <v>1084</v>
      </c>
      <c r="S1279" s="314"/>
      <c r="T1279" s="274"/>
      <c r="U1279" s="274"/>
      <c r="Z1279" s="258" t="str">
        <f t="shared" si="136"/>
        <v/>
      </c>
      <c r="AA1279" s="258" t="str">
        <f t="shared" si="137"/>
        <v/>
      </c>
      <c r="AB1279" s="259">
        <f t="shared" si="131"/>
        <v>0</v>
      </c>
      <c r="AC1279" s="259">
        <f t="shared" si="132"/>
        <v>1807</v>
      </c>
      <c r="AD1279" s="260" t="str">
        <f t="shared" si="133"/>
        <v/>
      </c>
      <c r="AE1279" s="253" t="str">
        <f t="shared" si="134"/>
        <v>-</v>
      </c>
    </row>
    <row r="1280" spans="1:31" ht="20.100000000000001" customHeight="1" x14ac:dyDescent="0.5">
      <c r="A1280" s="30">
        <v>1278</v>
      </c>
      <c r="B1280" s="238"/>
      <c r="C1280" s="261"/>
      <c r="D1280" s="261"/>
      <c r="E1280" s="270"/>
      <c r="F1280" s="270"/>
      <c r="G1280" s="257" t="str">
        <f t="shared" si="135"/>
        <v/>
      </c>
      <c r="H1280" s="30" t="str">
        <f>IF(AND(S1280=H$1),LOOKUP(9.99999999999999E+307,$H$2:H1279)+1,"")</f>
        <v/>
      </c>
      <c r="I1280" s="30">
        <f>IF(AND(B1280=I$1),LOOKUP(9.99999999999999E+307,$I$2:I1279)+1,"")</f>
        <v>1085</v>
      </c>
      <c r="J1280" s="30">
        <f>IF(AND(B1280=J$1),LOOKUP(9.99999999999999E+307,$J$2:J1279)+1,"")</f>
        <v>1085</v>
      </c>
      <c r="K1280" s="30">
        <f>IF(AND(B1280=K$1),LOOKUP(9.99999999999999E+307,$K$2:K1279)+1,"")</f>
        <v>1085</v>
      </c>
      <c r="L1280" s="30">
        <f>IF(AND(B1280=L$1),LOOKUP(9.99999999999999E+307,$L$2:L1279)+1,"")</f>
        <v>1085</v>
      </c>
      <c r="M1280" s="30">
        <f>IF(AND(B1280=M$1),LOOKUP(9.99999999999999E+307,$M$2:M1279)+1,"")</f>
        <v>1085</v>
      </c>
      <c r="N1280" s="30">
        <f>IF(AND($B1280=N$1),LOOKUP(9.99999999999999E+307,$N$2:N1279)+1,"")</f>
        <v>1085</v>
      </c>
      <c r="O1280" s="30">
        <f>IF(AND($B1280=O$1),LOOKUP(9.99999999999999E+307,$O$2:O1279)+1,"")</f>
        <v>1085</v>
      </c>
      <c r="P1280" s="30">
        <f>IF(AND($B1280=P$1),LOOKUP(9.99999999999999E+307,$P$2:P1279)+1,"")</f>
        <v>1085</v>
      </c>
      <c r="Q1280" s="30">
        <f>IF(AND($B1280=Q$1),LOOKUP(9.99999999999999E+307,$Q$2:Q1279)+1,"")</f>
        <v>1085</v>
      </c>
      <c r="R1280" s="30">
        <f>IF(AND($B1280=R$1),LOOKUP(9.99999999999999E+307,$R$2:R1279)+1,"")</f>
        <v>1085</v>
      </c>
      <c r="S1280" s="314"/>
      <c r="T1280" s="274"/>
      <c r="U1280" s="274"/>
      <c r="Z1280" s="258" t="str">
        <f t="shared" si="136"/>
        <v/>
      </c>
      <c r="AA1280" s="258" t="str">
        <f t="shared" si="137"/>
        <v/>
      </c>
      <c r="AB1280" s="259">
        <f t="shared" si="131"/>
        <v>0</v>
      </c>
      <c r="AC1280" s="259">
        <f t="shared" si="132"/>
        <v>1807</v>
      </c>
      <c r="AD1280" s="260" t="str">
        <f t="shared" si="133"/>
        <v/>
      </c>
      <c r="AE1280" s="253" t="str">
        <f t="shared" si="134"/>
        <v>-</v>
      </c>
    </row>
    <row r="1281" spans="1:31" ht="20.100000000000001" customHeight="1" x14ac:dyDescent="0.5">
      <c r="A1281" s="30">
        <v>1279</v>
      </c>
      <c r="B1281" s="238"/>
      <c r="C1281" s="261"/>
      <c r="D1281" s="261"/>
      <c r="E1281" s="270"/>
      <c r="F1281" s="270"/>
      <c r="G1281" s="257" t="str">
        <f t="shared" si="135"/>
        <v/>
      </c>
      <c r="H1281" s="30" t="str">
        <f>IF(AND(S1281=H$1),LOOKUP(9.99999999999999E+307,$H$2:H1280)+1,"")</f>
        <v/>
      </c>
      <c r="I1281" s="30">
        <f>IF(AND(B1281=I$1),LOOKUP(9.99999999999999E+307,$I$2:I1280)+1,"")</f>
        <v>1086</v>
      </c>
      <c r="J1281" s="30">
        <f>IF(AND(B1281=J$1),LOOKUP(9.99999999999999E+307,$J$2:J1280)+1,"")</f>
        <v>1086</v>
      </c>
      <c r="K1281" s="30">
        <f>IF(AND(B1281=K$1),LOOKUP(9.99999999999999E+307,$K$2:K1280)+1,"")</f>
        <v>1086</v>
      </c>
      <c r="L1281" s="30">
        <f>IF(AND(B1281=L$1),LOOKUP(9.99999999999999E+307,$L$2:L1280)+1,"")</f>
        <v>1086</v>
      </c>
      <c r="M1281" s="30">
        <f>IF(AND(B1281=M$1),LOOKUP(9.99999999999999E+307,$M$2:M1280)+1,"")</f>
        <v>1086</v>
      </c>
      <c r="N1281" s="30">
        <f>IF(AND($B1281=N$1),LOOKUP(9.99999999999999E+307,$N$2:N1280)+1,"")</f>
        <v>1086</v>
      </c>
      <c r="O1281" s="30">
        <f>IF(AND($B1281=O$1),LOOKUP(9.99999999999999E+307,$O$2:O1280)+1,"")</f>
        <v>1086</v>
      </c>
      <c r="P1281" s="30">
        <f>IF(AND($B1281=P$1),LOOKUP(9.99999999999999E+307,$P$2:P1280)+1,"")</f>
        <v>1086</v>
      </c>
      <c r="Q1281" s="30">
        <f>IF(AND($B1281=Q$1),LOOKUP(9.99999999999999E+307,$Q$2:Q1280)+1,"")</f>
        <v>1086</v>
      </c>
      <c r="R1281" s="30">
        <f>IF(AND($B1281=R$1),LOOKUP(9.99999999999999E+307,$R$2:R1280)+1,"")</f>
        <v>1086</v>
      </c>
      <c r="S1281" s="314"/>
      <c r="T1281" s="274"/>
      <c r="U1281" s="274"/>
      <c r="Z1281" s="258" t="str">
        <f t="shared" si="136"/>
        <v/>
      </c>
      <c r="AA1281" s="258" t="str">
        <f t="shared" si="137"/>
        <v/>
      </c>
      <c r="AB1281" s="259">
        <f t="shared" si="131"/>
        <v>0</v>
      </c>
      <c r="AC1281" s="259">
        <f t="shared" si="132"/>
        <v>1807</v>
      </c>
      <c r="AD1281" s="260" t="str">
        <f t="shared" si="133"/>
        <v/>
      </c>
      <c r="AE1281" s="253" t="str">
        <f t="shared" si="134"/>
        <v>-</v>
      </c>
    </row>
    <row r="1282" spans="1:31" ht="20.100000000000001" customHeight="1" x14ac:dyDescent="0.5">
      <c r="A1282" s="30">
        <v>1280</v>
      </c>
      <c r="B1282" s="238"/>
      <c r="C1282" s="261"/>
      <c r="D1282" s="261"/>
      <c r="E1282" s="270"/>
      <c r="F1282" s="270"/>
      <c r="G1282" s="257" t="str">
        <f t="shared" si="135"/>
        <v/>
      </c>
      <c r="H1282" s="30" t="str">
        <f>IF(AND(S1282=H$1),LOOKUP(9.99999999999999E+307,$H$2:H1281)+1,"")</f>
        <v/>
      </c>
      <c r="I1282" s="30">
        <f>IF(AND(B1282=I$1),LOOKUP(9.99999999999999E+307,$I$2:I1281)+1,"")</f>
        <v>1087</v>
      </c>
      <c r="J1282" s="30">
        <f>IF(AND(B1282=J$1),LOOKUP(9.99999999999999E+307,$J$2:J1281)+1,"")</f>
        <v>1087</v>
      </c>
      <c r="K1282" s="30">
        <f>IF(AND(B1282=K$1),LOOKUP(9.99999999999999E+307,$K$2:K1281)+1,"")</f>
        <v>1087</v>
      </c>
      <c r="L1282" s="30">
        <f>IF(AND(B1282=L$1),LOOKUP(9.99999999999999E+307,$L$2:L1281)+1,"")</f>
        <v>1087</v>
      </c>
      <c r="M1282" s="30">
        <f>IF(AND(B1282=M$1),LOOKUP(9.99999999999999E+307,$M$2:M1281)+1,"")</f>
        <v>1087</v>
      </c>
      <c r="N1282" s="30">
        <f>IF(AND($B1282=N$1),LOOKUP(9.99999999999999E+307,$N$2:N1281)+1,"")</f>
        <v>1087</v>
      </c>
      <c r="O1282" s="30">
        <f>IF(AND($B1282=O$1),LOOKUP(9.99999999999999E+307,$O$2:O1281)+1,"")</f>
        <v>1087</v>
      </c>
      <c r="P1282" s="30">
        <f>IF(AND($B1282=P$1),LOOKUP(9.99999999999999E+307,$P$2:P1281)+1,"")</f>
        <v>1087</v>
      </c>
      <c r="Q1282" s="30">
        <f>IF(AND($B1282=Q$1),LOOKUP(9.99999999999999E+307,$Q$2:Q1281)+1,"")</f>
        <v>1087</v>
      </c>
      <c r="R1282" s="30">
        <f>IF(AND($B1282=R$1),LOOKUP(9.99999999999999E+307,$R$2:R1281)+1,"")</f>
        <v>1087</v>
      </c>
      <c r="S1282" s="314"/>
      <c r="T1282" s="274"/>
      <c r="U1282" s="274"/>
      <c r="Z1282" s="258" t="str">
        <f t="shared" si="136"/>
        <v/>
      </c>
      <c r="AA1282" s="258" t="str">
        <f t="shared" si="137"/>
        <v/>
      </c>
      <c r="AB1282" s="259">
        <f t="shared" si="131"/>
        <v>0</v>
      </c>
      <c r="AC1282" s="259">
        <f t="shared" si="132"/>
        <v>1807</v>
      </c>
      <c r="AD1282" s="260" t="str">
        <f t="shared" si="133"/>
        <v/>
      </c>
      <c r="AE1282" s="253" t="str">
        <f t="shared" si="134"/>
        <v>-</v>
      </c>
    </row>
    <row r="1283" spans="1:31" ht="20.100000000000001" customHeight="1" x14ac:dyDescent="0.5">
      <c r="A1283" s="30">
        <v>1281</v>
      </c>
      <c r="B1283" s="238"/>
      <c r="C1283" s="261"/>
      <c r="D1283" s="261"/>
      <c r="E1283" s="270"/>
      <c r="F1283" s="270"/>
      <c r="G1283" s="257" t="str">
        <f t="shared" si="135"/>
        <v/>
      </c>
      <c r="H1283" s="30" t="str">
        <f>IF(AND(S1283=H$1),LOOKUP(9.99999999999999E+307,$H$2:H1282)+1,"")</f>
        <v/>
      </c>
      <c r="I1283" s="30">
        <f>IF(AND(B1283=I$1),LOOKUP(9.99999999999999E+307,$I$2:I1282)+1,"")</f>
        <v>1088</v>
      </c>
      <c r="J1283" s="30">
        <f>IF(AND(B1283=J$1),LOOKUP(9.99999999999999E+307,$J$2:J1282)+1,"")</f>
        <v>1088</v>
      </c>
      <c r="K1283" s="30">
        <f>IF(AND(B1283=K$1),LOOKUP(9.99999999999999E+307,$K$2:K1282)+1,"")</f>
        <v>1088</v>
      </c>
      <c r="L1283" s="30">
        <f>IF(AND(B1283=L$1),LOOKUP(9.99999999999999E+307,$L$2:L1282)+1,"")</f>
        <v>1088</v>
      </c>
      <c r="M1283" s="30">
        <f>IF(AND(B1283=M$1),LOOKUP(9.99999999999999E+307,$M$2:M1282)+1,"")</f>
        <v>1088</v>
      </c>
      <c r="N1283" s="30">
        <f>IF(AND($B1283=N$1),LOOKUP(9.99999999999999E+307,$N$2:N1282)+1,"")</f>
        <v>1088</v>
      </c>
      <c r="O1283" s="30">
        <f>IF(AND($B1283=O$1),LOOKUP(9.99999999999999E+307,$O$2:O1282)+1,"")</f>
        <v>1088</v>
      </c>
      <c r="P1283" s="30">
        <f>IF(AND($B1283=P$1),LOOKUP(9.99999999999999E+307,$P$2:P1282)+1,"")</f>
        <v>1088</v>
      </c>
      <c r="Q1283" s="30">
        <f>IF(AND($B1283=Q$1),LOOKUP(9.99999999999999E+307,$Q$2:Q1282)+1,"")</f>
        <v>1088</v>
      </c>
      <c r="R1283" s="30">
        <f>IF(AND($B1283=R$1),LOOKUP(9.99999999999999E+307,$R$2:R1282)+1,"")</f>
        <v>1088</v>
      </c>
      <c r="S1283" s="314"/>
      <c r="T1283" s="274"/>
      <c r="U1283" s="274"/>
      <c r="Z1283" s="258" t="str">
        <f t="shared" si="136"/>
        <v/>
      </c>
      <c r="AA1283" s="258" t="str">
        <f t="shared" si="137"/>
        <v/>
      </c>
      <c r="AB1283" s="259">
        <f t="shared" ref="AB1283:AB1346" si="138">COUNTIF($C$3:$C$2002,C1283)</f>
        <v>0</v>
      </c>
      <c r="AC1283" s="259">
        <f t="shared" ref="AC1283:AC1346" si="139">SUMPRODUCT(--(E1283&amp;F1283=$E$3:$E$2002&amp;$F$3:$F$2002))</f>
        <v>1807</v>
      </c>
      <c r="AD1283" s="260" t="str">
        <f t="shared" ref="AD1283:AD1346" si="140">IF(D1283="เด็กชาย",1,IF(D1283="นาย",1,IF(D1283="เด็กหญิง",2,IF(D1283="นางสาว",2,IF(D1283="ด.ช.",1,IF(D1283="ด.ญ.",2,IF(D1283="น.ส.",2,"")))))))</f>
        <v/>
      </c>
      <c r="AE1283" s="253" t="str">
        <f t="shared" ref="AE1283:AE1346" si="141">CONCATENATE(B1283,"-",AD1283)</f>
        <v>-</v>
      </c>
    </row>
    <row r="1284" spans="1:31" ht="20.100000000000001" customHeight="1" x14ac:dyDescent="0.5">
      <c r="A1284" s="30">
        <v>1282</v>
      </c>
      <c r="B1284" s="238"/>
      <c r="C1284" s="261"/>
      <c r="D1284" s="261"/>
      <c r="E1284" s="270"/>
      <c r="F1284" s="270"/>
      <c r="G1284" s="257" t="str">
        <f t="shared" ref="G1284:G1347" si="142">B1284&amp;C1284</f>
        <v/>
      </c>
      <c r="H1284" s="30" t="str">
        <f>IF(AND(S1284=H$1),LOOKUP(9.99999999999999E+307,$H$2:H1283)+1,"")</f>
        <v/>
      </c>
      <c r="I1284" s="30">
        <f>IF(AND(B1284=I$1),LOOKUP(9.99999999999999E+307,$I$2:I1283)+1,"")</f>
        <v>1089</v>
      </c>
      <c r="J1284" s="30">
        <f>IF(AND(B1284=J$1),LOOKUP(9.99999999999999E+307,$J$2:J1283)+1,"")</f>
        <v>1089</v>
      </c>
      <c r="K1284" s="30">
        <f>IF(AND(B1284=K$1),LOOKUP(9.99999999999999E+307,$K$2:K1283)+1,"")</f>
        <v>1089</v>
      </c>
      <c r="L1284" s="30">
        <f>IF(AND(B1284=L$1),LOOKUP(9.99999999999999E+307,$L$2:L1283)+1,"")</f>
        <v>1089</v>
      </c>
      <c r="M1284" s="30">
        <f>IF(AND(B1284=M$1),LOOKUP(9.99999999999999E+307,$M$2:M1283)+1,"")</f>
        <v>1089</v>
      </c>
      <c r="N1284" s="30">
        <f>IF(AND($B1284=N$1),LOOKUP(9.99999999999999E+307,$N$2:N1283)+1,"")</f>
        <v>1089</v>
      </c>
      <c r="O1284" s="30">
        <f>IF(AND($B1284=O$1),LOOKUP(9.99999999999999E+307,$O$2:O1283)+1,"")</f>
        <v>1089</v>
      </c>
      <c r="P1284" s="30">
        <f>IF(AND($B1284=P$1),LOOKUP(9.99999999999999E+307,$P$2:P1283)+1,"")</f>
        <v>1089</v>
      </c>
      <c r="Q1284" s="30">
        <f>IF(AND($B1284=Q$1),LOOKUP(9.99999999999999E+307,$Q$2:Q1283)+1,"")</f>
        <v>1089</v>
      </c>
      <c r="R1284" s="30">
        <f>IF(AND($B1284=R$1),LOOKUP(9.99999999999999E+307,$R$2:R1283)+1,"")</f>
        <v>1089</v>
      </c>
      <c r="S1284" s="314"/>
      <c r="T1284" s="274"/>
      <c r="U1284" s="274"/>
      <c r="Z1284" s="258" t="str">
        <f t="shared" ref="Z1284:Z1347" si="143">IF(AC1284=2,"นักเรียนซ้ำ","")</f>
        <v/>
      </c>
      <c r="AA1284" s="258" t="str">
        <f t="shared" ref="AA1284:AA1347" si="144">IF(AB1284=2,"เลขประจำตัวซ้ำ","")</f>
        <v/>
      </c>
      <c r="AB1284" s="259">
        <f t="shared" si="138"/>
        <v>0</v>
      </c>
      <c r="AC1284" s="259">
        <f t="shared" si="139"/>
        <v>1807</v>
      </c>
      <c r="AD1284" s="260" t="str">
        <f t="shared" si="140"/>
        <v/>
      </c>
      <c r="AE1284" s="253" t="str">
        <f t="shared" si="141"/>
        <v>-</v>
      </c>
    </row>
    <row r="1285" spans="1:31" ht="20.100000000000001" customHeight="1" x14ac:dyDescent="0.5">
      <c r="A1285" s="30">
        <v>1283</v>
      </c>
      <c r="B1285" s="238"/>
      <c r="C1285" s="261"/>
      <c r="D1285" s="261"/>
      <c r="E1285" s="270"/>
      <c r="F1285" s="270"/>
      <c r="G1285" s="257" t="str">
        <f t="shared" si="142"/>
        <v/>
      </c>
      <c r="H1285" s="30" t="str">
        <f>IF(AND(S1285=H$1),LOOKUP(9.99999999999999E+307,$H$2:H1284)+1,"")</f>
        <v/>
      </c>
      <c r="I1285" s="30">
        <f>IF(AND(B1285=I$1),LOOKUP(9.99999999999999E+307,$I$2:I1284)+1,"")</f>
        <v>1090</v>
      </c>
      <c r="J1285" s="30">
        <f>IF(AND(B1285=J$1),LOOKUP(9.99999999999999E+307,$J$2:J1284)+1,"")</f>
        <v>1090</v>
      </c>
      <c r="K1285" s="30">
        <f>IF(AND(B1285=K$1),LOOKUP(9.99999999999999E+307,$K$2:K1284)+1,"")</f>
        <v>1090</v>
      </c>
      <c r="L1285" s="30">
        <f>IF(AND(B1285=L$1),LOOKUP(9.99999999999999E+307,$L$2:L1284)+1,"")</f>
        <v>1090</v>
      </c>
      <c r="M1285" s="30">
        <f>IF(AND(B1285=M$1),LOOKUP(9.99999999999999E+307,$M$2:M1284)+1,"")</f>
        <v>1090</v>
      </c>
      <c r="N1285" s="30">
        <f>IF(AND($B1285=N$1),LOOKUP(9.99999999999999E+307,$N$2:N1284)+1,"")</f>
        <v>1090</v>
      </c>
      <c r="O1285" s="30">
        <f>IF(AND($B1285=O$1),LOOKUP(9.99999999999999E+307,$O$2:O1284)+1,"")</f>
        <v>1090</v>
      </c>
      <c r="P1285" s="30">
        <f>IF(AND($B1285=P$1),LOOKUP(9.99999999999999E+307,$P$2:P1284)+1,"")</f>
        <v>1090</v>
      </c>
      <c r="Q1285" s="30">
        <f>IF(AND($B1285=Q$1),LOOKUP(9.99999999999999E+307,$Q$2:Q1284)+1,"")</f>
        <v>1090</v>
      </c>
      <c r="R1285" s="30">
        <f>IF(AND($B1285=R$1),LOOKUP(9.99999999999999E+307,$R$2:R1284)+1,"")</f>
        <v>1090</v>
      </c>
      <c r="S1285" s="314"/>
      <c r="T1285" s="274"/>
      <c r="U1285" s="274"/>
      <c r="Z1285" s="258" t="str">
        <f t="shared" si="143"/>
        <v/>
      </c>
      <c r="AA1285" s="258" t="str">
        <f t="shared" si="144"/>
        <v/>
      </c>
      <c r="AB1285" s="259">
        <f t="shared" si="138"/>
        <v>0</v>
      </c>
      <c r="AC1285" s="259">
        <f t="shared" si="139"/>
        <v>1807</v>
      </c>
      <c r="AD1285" s="260" t="str">
        <f t="shared" si="140"/>
        <v/>
      </c>
      <c r="AE1285" s="253" t="str">
        <f t="shared" si="141"/>
        <v>-</v>
      </c>
    </row>
    <row r="1286" spans="1:31" ht="20.100000000000001" customHeight="1" x14ac:dyDescent="0.5">
      <c r="A1286" s="30">
        <v>1284</v>
      </c>
      <c r="B1286" s="238"/>
      <c r="C1286" s="261"/>
      <c r="D1286" s="261"/>
      <c r="E1286" s="270"/>
      <c r="F1286" s="270"/>
      <c r="G1286" s="257" t="str">
        <f t="shared" si="142"/>
        <v/>
      </c>
      <c r="H1286" s="30" t="str">
        <f>IF(AND(S1286=H$1),LOOKUP(9.99999999999999E+307,$H$2:H1285)+1,"")</f>
        <v/>
      </c>
      <c r="I1286" s="30">
        <f>IF(AND(B1286=I$1),LOOKUP(9.99999999999999E+307,$I$2:I1285)+1,"")</f>
        <v>1091</v>
      </c>
      <c r="J1286" s="30">
        <f>IF(AND(B1286=J$1),LOOKUP(9.99999999999999E+307,$J$2:J1285)+1,"")</f>
        <v>1091</v>
      </c>
      <c r="K1286" s="30">
        <f>IF(AND(B1286=K$1),LOOKUP(9.99999999999999E+307,$K$2:K1285)+1,"")</f>
        <v>1091</v>
      </c>
      <c r="L1286" s="30">
        <f>IF(AND(B1286=L$1),LOOKUP(9.99999999999999E+307,$L$2:L1285)+1,"")</f>
        <v>1091</v>
      </c>
      <c r="M1286" s="30">
        <f>IF(AND(B1286=M$1),LOOKUP(9.99999999999999E+307,$M$2:M1285)+1,"")</f>
        <v>1091</v>
      </c>
      <c r="N1286" s="30">
        <f>IF(AND($B1286=N$1),LOOKUP(9.99999999999999E+307,$N$2:N1285)+1,"")</f>
        <v>1091</v>
      </c>
      <c r="O1286" s="30">
        <f>IF(AND($B1286=O$1),LOOKUP(9.99999999999999E+307,$O$2:O1285)+1,"")</f>
        <v>1091</v>
      </c>
      <c r="P1286" s="30">
        <f>IF(AND($B1286=P$1),LOOKUP(9.99999999999999E+307,$P$2:P1285)+1,"")</f>
        <v>1091</v>
      </c>
      <c r="Q1286" s="30">
        <f>IF(AND($B1286=Q$1),LOOKUP(9.99999999999999E+307,$Q$2:Q1285)+1,"")</f>
        <v>1091</v>
      </c>
      <c r="R1286" s="30">
        <f>IF(AND($B1286=R$1),LOOKUP(9.99999999999999E+307,$R$2:R1285)+1,"")</f>
        <v>1091</v>
      </c>
      <c r="S1286" s="314"/>
      <c r="T1286" s="274"/>
      <c r="U1286" s="274"/>
      <c r="Z1286" s="258" t="str">
        <f t="shared" si="143"/>
        <v/>
      </c>
      <c r="AA1286" s="258" t="str">
        <f t="shared" si="144"/>
        <v/>
      </c>
      <c r="AB1286" s="259">
        <f t="shared" si="138"/>
        <v>0</v>
      </c>
      <c r="AC1286" s="259">
        <f t="shared" si="139"/>
        <v>1807</v>
      </c>
      <c r="AD1286" s="260" t="str">
        <f t="shared" si="140"/>
        <v/>
      </c>
      <c r="AE1286" s="253" t="str">
        <f t="shared" si="141"/>
        <v>-</v>
      </c>
    </row>
    <row r="1287" spans="1:31" ht="20.100000000000001" customHeight="1" x14ac:dyDescent="0.5">
      <c r="A1287" s="30">
        <v>1285</v>
      </c>
      <c r="B1287" s="238"/>
      <c r="C1287" s="261"/>
      <c r="D1287" s="261"/>
      <c r="E1287" s="270"/>
      <c r="F1287" s="270"/>
      <c r="G1287" s="257" t="str">
        <f t="shared" si="142"/>
        <v/>
      </c>
      <c r="H1287" s="30" t="str">
        <f>IF(AND(S1287=H$1),LOOKUP(9.99999999999999E+307,$H$2:H1286)+1,"")</f>
        <v/>
      </c>
      <c r="I1287" s="30">
        <f>IF(AND(B1287=I$1),LOOKUP(9.99999999999999E+307,$I$2:I1286)+1,"")</f>
        <v>1092</v>
      </c>
      <c r="J1287" s="30">
        <f>IF(AND(B1287=J$1),LOOKUP(9.99999999999999E+307,$J$2:J1286)+1,"")</f>
        <v>1092</v>
      </c>
      <c r="K1287" s="30">
        <f>IF(AND(B1287=K$1),LOOKUP(9.99999999999999E+307,$K$2:K1286)+1,"")</f>
        <v>1092</v>
      </c>
      <c r="L1287" s="30">
        <f>IF(AND(B1287=L$1),LOOKUP(9.99999999999999E+307,$L$2:L1286)+1,"")</f>
        <v>1092</v>
      </c>
      <c r="M1287" s="30">
        <f>IF(AND(B1287=M$1),LOOKUP(9.99999999999999E+307,$M$2:M1286)+1,"")</f>
        <v>1092</v>
      </c>
      <c r="N1287" s="30">
        <f>IF(AND($B1287=N$1),LOOKUP(9.99999999999999E+307,$N$2:N1286)+1,"")</f>
        <v>1092</v>
      </c>
      <c r="O1287" s="30">
        <f>IF(AND($B1287=O$1),LOOKUP(9.99999999999999E+307,$O$2:O1286)+1,"")</f>
        <v>1092</v>
      </c>
      <c r="P1287" s="30">
        <f>IF(AND($B1287=P$1),LOOKUP(9.99999999999999E+307,$P$2:P1286)+1,"")</f>
        <v>1092</v>
      </c>
      <c r="Q1287" s="30">
        <f>IF(AND($B1287=Q$1),LOOKUP(9.99999999999999E+307,$Q$2:Q1286)+1,"")</f>
        <v>1092</v>
      </c>
      <c r="R1287" s="30">
        <f>IF(AND($B1287=R$1),LOOKUP(9.99999999999999E+307,$R$2:R1286)+1,"")</f>
        <v>1092</v>
      </c>
      <c r="S1287" s="314"/>
      <c r="T1287" s="274"/>
      <c r="U1287" s="274"/>
      <c r="Z1287" s="258" t="str">
        <f t="shared" si="143"/>
        <v/>
      </c>
      <c r="AA1287" s="258" t="str">
        <f t="shared" si="144"/>
        <v/>
      </c>
      <c r="AB1287" s="259">
        <f t="shared" si="138"/>
        <v>0</v>
      </c>
      <c r="AC1287" s="259">
        <f t="shared" si="139"/>
        <v>1807</v>
      </c>
      <c r="AD1287" s="260" t="str">
        <f t="shared" si="140"/>
        <v/>
      </c>
      <c r="AE1287" s="253" t="str">
        <f t="shared" si="141"/>
        <v>-</v>
      </c>
    </row>
    <row r="1288" spans="1:31" ht="20.100000000000001" customHeight="1" x14ac:dyDescent="0.5">
      <c r="A1288" s="30">
        <v>1286</v>
      </c>
      <c r="B1288" s="238"/>
      <c r="C1288" s="261"/>
      <c r="D1288" s="261"/>
      <c r="E1288" s="270"/>
      <c r="F1288" s="270"/>
      <c r="G1288" s="257" t="str">
        <f t="shared" si="142"/>
        <v/>
      </c>
      <c r="H1288" s="30" t="str">
        <f>IF(AND(S1288=H$1),LOOKUP(9.99999999999999E+307,$H$2:H1287)+1,"")</f>
        <v/>
      </c>
      <c r="I1288" s="30">
        <f>IF(AND(B1288=I$1),LOOKUP(9.99999999999999E+307,$I$2:I1287)+1,"")</f>
        <v>1093</v>
      </c>
      <c r="J1288" s="30">
        <f>IF(AND(B1288=J$1),LOOKUP(9.99999999999999E+307,$J$2:J1287)+1,"")</f>
        <v>1093</v>
      </c>
      <c r="K1288" s="30">
        <f>IF(AND(B1288=K$1),LOOKUP(9.99999999999999E+307,$K$2:K1287)+1,"")</f>
        <v>1093</v>
      </c>
      <c r="L1288" s="30">
        <f>IF(AND(B1288=L$1),LOOKUP(9.99999999999999E+307,$L$2:L1287)+1,"")</f>
        <v>1093</v>
      </c>
      <c r="M1288" s="30">
        <f>IF(AND(B1288=M$1),LOOKUP(9.99999999999999E+307,$M$2:M1287)+1,"")</f>
        <v>1093</v>
      </c>
      <c r="N1288" s="30">
        <f>IF(AND($B1288=N$1),LOOKUP(9.99999999999999E+307,$N$2:N1287)+1,"")</f>
        <v>1093</v>
      </c>
      <c r="O1288" s="30">
        <f>IF(AND($B1288=O$1),LOOKUP(9.99999999999999E+307,$O$2:O1287)+1,"")</f>
        <v>1093</v>
      </c>
      <c r="P1288" s="30">
        <f>IF(AND($B1288=P$1),LOOKUP(9.99999999999999E+307,$P$2:P1287)+1,"")</f>
        <v>1093</v>
      </c>
      <c r="Q1288" s="30">
        <f>IF(AND($B1288=Q$1),LOOKUP(9.99999999999999E+307,$Q$2:Q1287)+1,"")</f>
        <v>1093</v>
      </c>
      <c r="R1288" s="30">
        <f>IF(AND($B1288=R$1),LOOKUP(9.99999999999999E+307,$R$2:R1287)+1,"")</f>
        <v>1093</v>
      </c>
      <c r="S1288" s="314"/>
      <c r="T1288" s="274"/>
      <c r="U1288" s="274"/>
      <c r="Z1288" s="258" t="str">
        <f t="shared" si="143"/>
        <v/>
      </c>
      <c r="AA1288" s="258" t="str">
        <f t="shared" si="144"/>
        <v/>
      </c>
      <c r="AB1288" s="259">
        <f t="shared" si="138"/>
        <v>0</v>
      </c>
      <c r="AC1288" s="259">
        <f t="shared" si="139"/>
        <v>1807</v>
      </c>
      <c r="AD1288" s="260" t="str">
        <f t="shared" si="140"/>
        <v/>
      </c>
      <c r="AE1288" s="253" t="str">
        <f t="shared" si="141"/>
        <v>-</v>
      </c>
    </row>
    <row r="1289" spans="1:31" ht="20.100000000000001" customHeight="1" x14ac:dyDescent="0.5">
      <c r="A1289" s="30">
        <v>1287</v>
      </c>
      <c r="B1289" s="238"/>
      <c r="C1289" s="261"/>
      <c r="D1289" s="261"/>
      <c r="E1289" s="270"/>
      <c r="F1289" s="270"/>
      <c r="G1289" s="257" t="str">
        <f t="shared" si="142"/>
        <v/>
      </c>
      <c r="H1289" s="30" t="str">
        <f>IF(AND(S1289=H$1),LOOKUP(9.99999999999999E+307,$H$2:H1288)+1,"")</f>
        <v/>
      </c>
      <c r="I1289" s="30">
        <f>IF(AND(B1289=I$1),LOOKUP(9.99999999999999E+307,$I$2:I1288)+1,"")</f>
        <v>1094</v>
      </c>
      <c r="J1289" s="30">
        <f>IF(AND(B1289=J$1),LOOKUP(9.99999999999999E+307,$J$2:J1288)+1,"")</f>
        <v>1094</v>
      </c>
      <c r="K1289" s="30">
        <f>IF(AND(B1289=K$1),LOOKUP(9.99999999999999E+307,$K$2:K1288)+1,"")</f>
        <v>1094</v>
      </c>
      <c r="L1289" s="30">
        <f>IF(AND(B1289=L$1),LOOKUP(9.99999999999999E+307,$L$2:L1288)+1,"")</f>
        <v>1094</v>
      </c>
      <c r="M1289" s="30">
        <f>IF(AND(B1289=M$1),LOOKUP(9.99999999999999E+307,$M$2:M1288)+1,"")</f>
        <v>1094</v>
      </c>
      <c r="N1289" s="30">
        <f>IF(AND($B1289=N$1),LOOKUP(9.99999999999999E+307,$N$2:N1288)+1,"")</f>
        <v>1094</v>
      </c>
      <c r="O1289" s="30">
        <f>IF(AND($B1289=O$1),LOOKUP(9.99999999999999E+307,$O$2:O1288)+1,"")</f>
        <v>1094</v>
      </c>
      <c r="P1289" s="30">
        <f>IF(AND($B1289=P$1),LOOKUP(9.99999999999999E+307,$P$2:P1288)+1,"")</f>
        <v>1094</v>
      </c>
      <c r="Q1289" s="30">
        <f>IF(AND($B1289=Q$1),LOOKUP(9.99999999999999E+307,$Q$2:Q1288)+1,"")</f>
        <v>1094</v>
      </c>
      <c r="R1289" s="30">
        <f>IF(AND($B1289=R$1),LOOKUP(9.99999999999999E+307,$R$2:R1288)+1,"")</f>
        <v>1094</v>
      </c>
      <c r="S1289" s="314"/>
      <c r="T1289" s="274"/>
      <c r="U1289" s="274"/>
      <c r="Z1289" s="258" t="str">
        <f t="shared" si="143"/>
        <v/>
      </c>
      <c r="AA1289" s="258" t="str">
        <f t="shared" si="144"/>
        <v/>
      </c>
      <c r="AB1289" s="259">
        <f t="shared" si="138"/>
        <v>0</v>
      </c>
      <c r="AC1289" s="259">
        <f t="shared" si="139"/>
        <v>1807</v>
      </c>
      <c r="AD1289" s="260" t="str">
        <f t="shared" si="140"/>
        <v/>
      </c>
      <c r="AE1289" s="253" t="str">
        <f t="shared" si="141"/>
        <v>-</v>
      </c>
    </row>
    <row r="1290" spans="1:31" ht="20.100000000000001" customHeight="1" x14ac:dyDescent="0.5">
      <c r="A1290" s="30">
        <v>1288</v>
      </c>
      <c r="B1290" s="238"/>
      <c r="C1290" s="261"/>
      <c r="D1290" s="261"/>
      <c r="E1290" s="270"/>
      <c r="F1290" s="270"/>
      <c r="G1290" s="257" t="str">
        <f t="shared" si="142"/>
        <v/>
      </c>
      <c r="H1290" s="30" t="str">
        <f>IF(AND(S1290=H$1),LOOKUP(9.99999999999999E+307,$H$2:H1289)+1,"")</f>
        <v/>
      </c>
      <c r="I1290" s="30">
        <f>IF(AND(B1290=I$1),LOOKUP(9.99999999999999E+307,$I$2:I1289)+1,"")</f>
        <v>1095</v>
      </c>
      <c r="J1290" s="30">
        <f>IF(AND(B1290=J$1),LOOKUP(9.99999999999999E+307,$J$2:J1289)+1,"")</f>
        <v>1095</v>
      </c>
      <c r="K1290" s="30">
        <f>IF(AND(B1290=K$1),LOOKUP(9.99999999999999E+307,$K$2:K1289)+1,"")</f>
        <v>1095</v>
      </c>
      <c r="L1290" s="30">
        <f>IF(AND(B1290=L$1),LOOKUP(9.99999999999999E+307,$L$2:L1289)+1,"")</f>
        <v>1095</v>
      </c>
      <c r="M1290" s="30">
        <f>IF(AND(B1290=M$1),LOOKUP(9.99999999999999E+307,$M$2:M1289)+1,"")</f>
        <v>1095</v>
      </c>
      <c r="N1290" s="30">
        <f>IF(AND($B1290=N$1),LOOKUP(9.99999999999999E+307,$N$2:N1289)+1,"")</f>
        <v>1095</v>
      </c>
      <c r="O1290" s="30">
        <f>IF(AND($B1290=O$1),LOOKUP(9.99999999999999E+307,$O$2:O1289)+1,"")</f>
        <v>1095</v>
      </c>
      <c r="P1290" s="30">
        <f>IF(AND($B1290=P$1),LOOKUP(9.99999999999999E+307,$P$2:P1289)+1,"")</f>
        <v>1095</v>
      </c>
      <c r="Q1290" s="30">
        <f>IF(AND($B1290=Q$1),LOOKUP(9.99999999999999E+307,$Q$2:Q1289)+1,"")</f>
        <v>1095</v>
      </c>
      <c r="R1290" s="30">
        <f>IF(AND($B1290=R$1),LOOKUP(9.99999999999999E+307,$R$2:R1289)+1,"")</f>
        <v>1095</v>
      </c>
      <c r="S1290" s="314"/>
      <c r="T1290" s="274"/>
      <c r="U1290" s="274"/>
      <c r="Z1290" s="258" t="str">
        <f t="shared" si="143"/>
        <v/>
      </c>
      <c r="AA1290" s="258" t="str">
        <f t="shared" si="144"/>
        <v/>
      </c>
      <c r="AB1290" s="259">
        <f t="shared" si="138"/>
        <v>0</v>
      </c>
      <c r="AC1290" s="259">
        <f t="shared" si="139"/>
        <v>1807</v>
      </c>
      <c r="AD1290" s="260" t="str">
        <f t="shared" si="140"/>
        <v/>
      </c>
      <c r="AE1290" s="253" t="str">
        <f t="shared" si="141"/>
        <v>-</v>
      </c>
    </row>
    <row r="1291" spans="1:31" ht="20.100000000000001" customHeight="1" x14ac:dyDescent="0.5">
      <c r="A1291" s="30">
        <v>1289</v>
      </c>
      <c r="B1291" s="238"/>
      <c r="C1291" s="261"/>
      <c r="D1291" s="261"/>
      <c r="E1291" s="270"/>
      <c r="F1291" s="270"/>
      <c r="G1291" s="257" t="str">
        <f t="shared" si="142"/>
        <v/>
      </c>
      <c r="H1291" s="30" t="str">
        <f>IF(AND(S1291=H$1),LOOKUP(9.99999999999999E+307,$H$2:H1290)+1,"")</f>
        <v/>
      </c>
      <c r="I1291" s="30">
        <f>IF(AND(B1291=I$1),LOOKUP(9.99999999999999E+307,$I$2:I1290)+1,"")</f>
        <v>1096</v>
      </c>
      <c r="J1291" s="30">
        <f>IF(AND(B1291=J$1),LOOKUP(9.99999999999999E+307,$J$2:J1290)+1,"")</f>
        <v>1096</v>
      </c>
      <c r="K1291" s="30">
        <f>IF(AND(B1291=K$1),LOOKUP(9.99999999999999E+307,$K$2:K1290)+1,"")</f>
        <v>1096</v>
      </c>
      <c r="L1291" s="30">
        <f>IF(AND(B1291=L$1),LOOKUP(9.99999999999999E+307,$L$2:L1290)+1,"")</f>
        <v>1096</v>
      </c>
      <c r="M1291" s="30">
        <f>IF(AND(B1291=M$1),LOOKUP(9.99999999999999E+307,$M$2:M1290)+1,"")</f>
        <v>1096</v>
      </c>
      <c r="N1291" s="30">
        <f>IF(AND($B1291=N$1),LOOKUP(9.99999999999999E+307,$N$2:N1290)+1,"")</f>
        <v>1096</v>
      </c>
      <c r="O1291" s="30">
        <f>IF(AND($B1291=O$1),LOOKUP(9.99999999999999E+307,$O$2:O1290)+1,"")</f>
        <v>1096</v>
      </c>
      <c r="P1291" s="30">
        <f>IF(AND($B1291=P$1),LOOKUP(9.99999999999999E+307,$P$2:P1290)+1,"")</f>
        <v>1096</v>
      </c>
      <c r="Q1291" s="30">
        <f>IF(AND($B1291=Q$1),LOOKUP(9.99999999999999E+307,$Q$2:Q1290)+1,"")</f>
        <v>1096</v>
      </c>
      <c r="R1291" s="30">
        <f>IF(AND($B1291=R$1),LOOKUP(9.99999999999999E+307,$R$2:R1290)+1,"")</f>
        <v>1096</v>
      </c>
      <c r="S1291" s="314"/>
      <c r="T1291" s="274"/>
      <c r="U1291" s="274"/>
      <c r="Z1291" s="258" t="str">
        <f t="shared" si="143"/>
        <v/>
      </c>
      <c r="AA1291" s="258" t="str">
        <f t="shared" si="144"/>
        <v/>
      </c>
      <c r="AB1291" s="259">
        <f t="shared" si="138"/>
        <v>0</v>
      </c>
      <c r="AC1291" s="259">
        <f t="shared" si="139"/>
        <v>1807</v>
      </c>
      <c r="AD1291" s="260" t="str">
        <f t="shared" si="140"/>
        <v/>
      </c>
      <c r="AE1291" s="253" t="str">
        <f t="shared" si="141"/>
        <v>-</v>
      </c>
    </row>
    <row r="1292" spans="1:31" ht="20.100000000000001" customHeight="1" x14ac:dyDescent="0.5">
      <c r="A1292" s="30">
        <v>1290</v>
      </c>
      <c r="B1292" s="238"/>
      <c r="C1292" s="261"/>
      <c r="D1292" s="261"/>
      <c r="E1292" s="270"/>
      <c r="F1292" s="270"/>
      <c r="G1292" s="257" t="str">
        <f t="shared" si="142"/>
        <v/>
      </c>
      <c r="H1292" s="30" t="str">
        <f>IF(AND(S1292=H$1),LOOKUP(9.99999999999999E+307,$H$2:H1291)+1,"")</f>
        <v/>
      </c>
      <c r="I1292" s="30">
        <f>IF(AND(B1292=I$1),LOOKUP(9.99999999999999E+307,$I$2:I1291)+1,"")</f>
        <v>1097</v>
      </c>
      <c r="J1292" s="30">
        <f>IF(AND(B1292=J$1),LOOKUP(9.99999999999999E+307,$J$2:J1291)+1,"")</f>
        <v>1097</v>
      </c>
      <c r="K1292" s="30">
        <f>IF(AND(B1292=K$1),LOOKUP(9.99999999999999E+307,$K$2:K1291)+1,"")</f>
        <v>1097</v>
      </c>
      <c r="L1292" s="30">
        <f>IF(AND(B1292=L$1),LOOKUP(9.99999999999999E+307,$L$2:L1291)+1,"")</f>
        <v>1097</v>
      </c>
      <c r="M1292" s="30">
        <f>IF(AND(B1292=M$1),LOOKUP(9.99999999999999E+307,$M$2:M1291)+1,"")</f>
        <v>1097</v>
      </c>
      <c r="N1292" s="30">
        <f>IF(AND($B1292=N$1),LOOKUP(9.99999999999999E+307,$N$2:N1291)+1,"")</f>
        <v>1097</v>
      </c>
      <c r="O1292" s="30">
        <f>IF(AND($B1292=O$1),LOOKUP(9.99999999999999E+307,$O$2:O1291)+1,"")</f>
        <v>1097</v>
      </c>
      <c r="P1292" s="30">
        <f>IF(AND($B1292=P$1),LOOKUP(9.99999999999999E+307,$P$2:P1291)+1,"")</f>
        <v>1097</v>
      </c>
      <c r="Q1292" s="30">
        <f>IF(AND($B1292=Q$1),LOOKUP(9.99999999999999E+307,$Q$2:Q1291)+1,"")</f>
        <v>1097</v>
      </c>
      <c r="R1292" s="30">
        <f>IF(AND($B1292=R$1),LOOKUP(9.99999999999999E+307,$R$2:R1291)+1,"")</f>
        <v>1097</v>
      </c>
      <c r="S1292" s="314"/>
      <c r="T1292" s="274"/>
      <c r="U1292" s="274"/>
      <c r="Z1292" s="258" t="str">
        <f t="shared" si="143"/>
        <v/>
      </c>
      <c r="AA1292" s="258" t="str">
        <f t="shared" si="144"/>
        <v/>
      </c>
      <c r="AB1292" s="259">
        <f t="shared" si="138"/>
        <v>0</v>
      </c>
      <c r="AC1292" s="259">
        <f t="shared" si="139"/>
        <v>1807</v>
      </c>
      <c r="AD1292" s="260" t="str">
        <f t="shared" si="140"/>
        <v/>
      </c>
      <c r="AE1292" s="253" t="str">
        <f t="shared" si="141"/>
        <v>-</v>
      </c>
    </row>
    <row r="1293" spans="1:31" ht="20.100000000000001" customHeight="1" x14ac:dyDescent="0.5">
      <c r="A1293" s="30">
        <v>1291</v>
      </c>
      <c r="B1293" s="238"/>
      <c r="C1293" s="261"/>
      <c r="D1293" s="261"/>
      <c r="E1293" s="270"/>
      <c r="F1293" s="270"/>
      <c r="G1293" s="257" t="str">
        <f t="shared" si="142"/>
        <v/>
      </c>
      <c r="H1293" s="30" t="str">
        <f>IF(AND(S1293=H$1),LOOKUP(9.99999999999999E+307,$H$2:H1292)+1,"")</f>
        <v/>
      </c>
      <c r="I1293" s="30">
        <f>IF(AND(B1293=I$1),LOOKUP(9.99999999999999E+307,$I$2:I1292)+1,"")</f>
        <v>1098</v>
      </c>
      <c r="J1293" s="30">
        <f>IF(AND(B1293=J$1),LOOKUP(9.99999999999999E+307,$J$2:J1292)+1,"")</f>
        <v>1098</v>
      </c>
      <c r="K1293" s="30">
        <f>IF(AND(B1293=K$1),LOOKUP(9.99999999999999E+307,$K$2:K1292)+1,"")</f>
        <v>1098</v>
      </c>
      <c r="L1293" s="30">
        <f>IF(AND(B1293=L$1),LOOKUP(9.99999999999999E+307,$L$2:L1292)+1,"")</f>
        <v>1098</v>
      </c>
      <c r="M1293" s="30">
        <f>IF(AND(B1293=M$1),LOOKUP(9.99999999999999E+307,$M$2:M1292)+1,"")</f>
        <v>1098</v>
      </c>
      <c r="N1293" s="30">
        <f>IF(AND($B1293=N$1),LOOKUP(9.99999999999999E+307,$N$2:N1292)+1,"")</f>
        <v>1098</v>
      </c>
      <c r="O1293" s="30">
        <f>IF(AND($B1293=O$1),LOOKUP(9.99999999999999E+307,$O$2:O1292)+1,"")</f>
        <v>1098</v>
      </c>
      <c r="P1293" s="30">
        <f>IF(AND($B1293=P$1),LOOKUP(9.99999999999999E+307,$P$2:P1292)+1,"")</f>
        <v>1098</v>
      </c>
      <c r="Q1293" s="30">
        <f>IF(AND($B1293=Q$1),LOOKUP(9.99999999999999E+307,$Q$2:Q1292)+1,"")</f>
        <v>1098</v>
      </c>
      <c r="R1293" s="30">
        <f>IF(AND($B1293=R$1),LOOKUP(9.99999999999999E+307,$R$2:R1292)+1,"")</f>
        <v>1098</v>
      </c>
      <c r="S1293" s="314"/>
      <c r="T1293" s="274"/>
      <c r="U1293" s="274"/>
      <c r="Z1293" s="258" t="str">
        <f t="shared" si="143"/>
        <v/>
      </c>
      <c r="AA1293" s="258" t="str">
        <f t="shared" si="144"/>
        <v/>
      </c>
      <c r="AB1293" s="259">
        <f t="shared" si="138"/>
        <v>0</v>
      </c>
      <c r="AC1293" s="259">
        <f t="shared" si="139"/>
        <v>1807</v>
      </c>
      <c r="AD1293" s="260" t="str">
        <f t="shared" si="140"/>
        <v/>
      </c>
      <c r="AE1293" s="253" t="str">
        <f t="shared" si="141"/>
        <v>-</v>
      </c>
    </row>
    <row r="1294" spans="1:31" ht="20.100000000000001" customHeight="1" x14ac:dyDescent="0.5">
      <c r="A1294" s="30">
        <v>1292</v>
      </c>
      <c r="B1294" s="238"/>
      <c r="C1294" s="261"/>
      <c r="D1294" s="261"/>
      <c r="E1294" s="270"/>
      <c r="F1294" s="270"/>
      <c r="G1294" s="257" t="str">
        <f t="shared" si="142"/>
        <v/>
      </c>
      <c r="H1294" s="30" t="str">
        <f>IF(AND(S1294=H$1),LOOKUP(9.99999999999999E+307,$H$2:H1293)+1,"")</f>
        <v/>
      </c>
      <c r="I1294" s="30">
        <f>IF(AND(B1294=I$1),LOOKUP(9.99999999999999E+307,$I$2:I1293)+1,"")</f>
        <v>1099</v>
      </c>
      <c r="J1294" s="30">
        <f>IF(AND(B1294=J$1),LOOKUP(9.99999999999999E+307,$J$2:J1293)+1,"")</f>
        <v>1099</v>
      </c>
      <c r="K1294" s="30">
        <f>IF(AND(B1294=K$1),LOOKUP(9.99999999999999E+307,$K$2:K1293)+1,"")</f>
        <v>1099</v>
      </c>
      <c r="L1294" s="30">
        <f>IF(AND(B1294=L$1),LOOKUP(9.99999999999999E+307,$L$2:L1293)+1,"")</f>
        <v>1099</v>
      </c>
      <c r="M1294" s="30">
        <f>IF(AND(B1294=M$1),LOOKUP(9.99999999999999E+307,$M$2:M1293)+1,"")</f>
        <v>1099</v>
      </c>
      <c r="N1294" s="30">
        <f>IF(AND($B1294=N$1),LOOKUP(9.99999999999999E+307,$N$2:N1293)+1,"")</f>
        <v>1099</v>
      </c>
      <c r="O1294" s="30">
        <f>IF(AND($B1294=O$1),LOOKUP(9.99999999999999E+307,$O$2:O1293)+1,"")</f>
        <v>1099</v>
      </c>
      <c r="P1294" s="30">
        <f>IF(AND($B1294=P$1),LOOKUP(9.99999999999999E+307,$P$2:P1293)+1,"")</f>
        <v>1099</v>
      </c>
      <c r="Q1294" s="30">
        <f>IF(AND($B1294=Q$1),LOOKUP(9.99999999999999E+307,$Q$2:Q1293)+1,"")</f>
        <v>1099</v>
      </c>
      <c r="R1294" s="30">
        <f>IF(AND($B1294=R$1),LOOKUP(9.99999999999999E+307,$R$2:R1293)+1,"")</f>
        <v>1099</v>
      </c>
      <c r="S1294" s="314"/>
      <c r="T1294" s="274"/>
      <c r="U1294" s="274"/>
      <c r="Z1294" s="258" t="str">
        <f t="shared" si="143"/>
        <v/>
      </c>
      <c r="AA1294" s="258" t="str">
        <f t="shared" si="144"/>
        <v/>
      </c>
      <c r="AB1294" s="259">
        <f t="shared" si="138"/>
        <v>0</v>
      </c>
      <c r="AC1294" s="259">
        <f t="shared" si="139"/>
        <v>1807</v>
      </c>
      <c r="AD1294" s="260" t="str">
        <f t="shared" si="140"/>
        <v/>
      </c>
      <c r="AE1294" s="253" t="str">
        <f t="shared" si="141"/>
        <v>-</v>
      </c>
    </row>
    <row r="1295" spans="1:31" ht="20.100000000000001" customHeight="1" x14ac:dyDescent="0.5">
      <c r="A1295" s="30">
        <v>1293</v>
      </c>
      <c r="B1295" s="238"/>
      <c r="C1295" s="261"/>
      <c r="D1295" s="261"/>
      <c r="E1295" s="270"/>
      <c r="F1295" s="270"/>
      <c r="G1295" s="257" t="str">
        <f t="shared" si="142"/>
        <v/>
      </c>
      <c r="H1295" s="30" t="str">
        <f>IF(AND(S1295=H$1),LOOKUP(9.99999999999999E+307,$H$2:H1294)+1,"")</f>
        <v/>
      </c>
      <c r="I1295" s="30">
        <f>IF(AND(B1295=I$1),LOOKUP(9.99999999999999E+307,$I$2:I1294)+1,"")</f>
        <v>1100</v>
      </c>
      <c r="J1295" s="30">
        <f>IF(AND(B1295=J$1),LOOKUP(9.99999999999999E+307,$J$2:J1294)+1,"")</f>
        <v>1100</v>
      </c>
      <c r="K1295" s="30">
        <f>IF(AND(B1295=K$1),LOOKUP(9.99999999999999E+307,$K$2:K1294)+1,"")</f>
        <v>1100</v>
      </c>
      <c r="L1295" s="30">
        <f>IF(AND(B1295=L$1),LOOKUP(9.99999999999999E+307,$L$2:L1294)+1,"")</f>
        <v>1100</v>
      </c>
      <c r="M1295" s="30">
        <f>IF(AND(B1295=M$1),LOOKUP(9.99999999999999E+307,$M$2:M1294)+1,"")</f>
        <v>1100</v>
      </c>
      <c r="N1295" s="30">
        <f>IF(AND($B1295=N$1),LOOKUP(9.99999999999999E+307,$N$2:N1294)+1,"")</f>
        <v>1100</v>
      </c>
      <c r="O1295" s="30">
        <f>IF(AND($B1295=O$1),LOOKUP(9.99999999999999E+307,$O$2:O1294)+1,"")</f>
        <v>1100</v>
      </c>
      <c r="P1295" s="30">
        <f>IF(AND($B1295=P$1),LOOKUP(9.99999999999999E+307,$P$2:P1294)+1,"")</f>
        <v>1100</v>
      </c>
      <c r="Q1295" s="30">
        <f>IF(AND($B1295=Q$1),LOOKUP(9.99999999999999E+307,$Q$2:Q1294)+1,"")</f>
        <v>1100</v>
      </c>
      <c r="R1295" s="30">
        <f>IF(AND($B1295=R$1),LOOKUP(9.99999999999999E+307,$R$2:R1294)+1,"")</f>
        <v>1100</v>
      </c>
      <c r="S1295" s="314"/>
      <c r="T1295" s="274"/>
      <c r="U1295" s="274"/>
      <c r="Z1295" s="258" t="str">
        <f t="shared" si="143"/>
        <v/>
      </c>
      <c r="AA1295" s="258" t="str">
        <f t="shared" si="144"/>
        <v/>
      </c>
      <c r="AB1295" s="259">
        <f t="shared" si="138"/>
        <v>0</v>
      </c>
      <c r="AC1295" s="259">
        <f t="shared" si="139"/>
        <v>1807</v>
      </c>
      <c r="AD1295" s="260" t="str">
        <f t="shared" si="140"/>
        <v/>
      </c>
      <c r="AE1295" s="253" t="str">
        <f t="shared" si="141"/>
        <v>-</v>
      </c>
    </row>
    <row r="1296" spans="1:31" ht="20.100000000000001" customHeight="1" x14ac:dyDescent="0.5">
      <c r="A1296" s="30">
        <v>1294</v>
      </c>
      <c r="B1296" s="238"/>
      <c r="C1296" s="261"/>
      <c r="D1296" s="261"/>
      <c r="E1296" s="270"/>
      <c r="F1296" s="270"/>
      <c r="G1296" s="257" t="str">
        <f t="shared" si="142"/>
        <v/>
      </c>
      <c r="H1296" s="30" t="str">
        <f>IF(AND(S1296=H$1),LOOKUP(9.99999999999999E+307,$H$2:H1295)+1,"")</f>
        <v/>
      </c>
      <c r="I1296" s="30">
        <f>IF(AND(B1296=I$1),LOOKUP(9.99999999999999E+307,$I$2:I1295)+1,"")</f>
        <v>1101</v>
      </c>
      <c r="J1296" s="30">
        <f>IF(AND(B1296=J$1),LOOKUP(9.99999999999999E+307,$J$2:J1295)+1,"")</f>
        <v>1101</v>
      </c>
      <c r="K1296" s="30">
        <f>IF(AND(B1296=K$1),LOOKUP(9.99999999999999E+307,$K$2:K1295)+1,"")</f>
        <v>1101</v>
      </c>
      <c r="L1296" s="30">
        <f>IF(AND(B1296=L$1),LOOKUP(9.99999999999999E+307,$L$2:L1295)+1,"")</f>
        <v>1101</v>
      </c>
      <c r="M1296" s="30">
        <f>IF(AND(B1296=M$1),LOOKUP(9.99999999999999E+307,$M$2:M1295)+1,"")</f>
        <v>1101</v>
      </c>
      <c r="N1296" s="30">
        <f>IF(AND($B1296=N$1),LOOKUP(9.99999999999999E+307,$N$2:N1295)+1,"")</f>
        <v>1101</v>
      </c>
      <c r="O1296" s="30">
        <f>IF(AND($B1296=O$1),LOOKUP(9.99999999999999E+307,$O$2:O1295)+1,"")</f>
        <v>1101</v>
      </c>
      <c r="P1296" s="30">
        <f>IF(AND($B1296=P$1),LOOKUP(9.99999999999999E+307,$P$2:P1295)+1,"")</f>
        <v>1101</v>
      </c>
      <c r="Q1296" s="30">
        <f>IF(AND($B1296=Q$1),LOOKUP(9.99999999999999E+307,$Q$2:Q1295)+1,"")</f>
        <v>1101</v>
      </c>
      <c r="R1296" s="30">
        <f>IF(AND($B1296=R$1),LOOKUP(9.99999999999999E+307,$R$2:R1295)+1,"")</f>
        <v>1101</v>
      </c>
      <c r="S1296" s="314"/>
      <c r="T1296" s="274"/>
      <c r="U1296" s="274"/>
      <c r="Z1296" s="258" t="str">
        <f t="shared" si="143"/>
        <v/>
      </c>
      <c r="AA1296" s="258" t="str">
        <f t="shared" si="144"/>
        <v/>
      </c>
      <c r="AB1296" s="259">
        <f t="shared" si="138"/>
        <v>0</v>
      </c>
      <c r="AC1296" s="259">
        <f t="shared" si="139"/>
        <v>1807</v>
      </c>
      <c r="AD1296" s="260" t="str">
        <f t="shared" si="140"/>
        <v/>
      </c>
      <c r="AE1296" s="253" t="str">
        <f t="shared" si="141"/>
        <v>-</v>
      </c>
    </row>
    <row r="1297" spans="1:31" ht="20.100000000000001" customHeight="1" x14ac:dyDescent="0.5">
      <c r="A1297" s="30">
        <v>1295</v>
      </c>
      <c r="B1297" s="238"/>
      <c r="C1297" s="261"/>
      <c r="D1297" s="261"/>
      <c r="E1297" s="270"/>
      <c r="F1297" s="270"/>
      <c r="G1297" s="257" t="str">
        <f t="shared" si="142"/>
        <v/>
      </c>
      <c r="H1297" s="30" t="str">
        <f>IF(AND(S1297=H$1),LOOKUP(9.99999999999999E+307,$H$2:H1296)+1,"")</f>
        <v/>
      </c>
      <c r="I1297" s="30">
        <f>IF(AND(B1297=I$1),LOOKUP(9.99999999999999E+307,$I$2:I1296)+1,"")</f>
        <v>1102</v>
      </c>
      <c r="J1297" s="30">
        <f>IF(AND(B1297=J$1),LOOKUP(9.99999999999999E+307,$J$2:J1296)+1,"")</f>
        <v>1102</v>
      </c>
      <c r="K1297" s="30">
        <f>IF(AND(B1297=K$1),LOOKUP(9.99999999999999E+307,$K$2:K1296)+1,"")</f>
        <v>1102</v>
      </c>
      <c r="L1297" s="30">
        <f>IF(AND(B1297=L$1),LOOKUP(9.99999999999999E+307,$L$2:L1296)+1,"")</f>
        <v>1102</v>
      </c>
      <c r="M1297" s="30">
        <f>IF(AND(B1297=M$1),LOOKUP(9.99999999999999E+307,$M$2:M1296)+1,"")</f>
        <v>1102</v>
      </c>
      <c r="N1297" s="30">
        <f>IF(AND($B1297=N$1),LOOKUP(9.99999999999999E+307,$N$2:N1296)+1,"")</f>
        <v>1102</v>
      </c>
      <c r="O1297" s="30">
        <f>IF(AND($B1297=O$1),LOOKUP(9.99999999999999E+307,$O$2:O1296)+1,"")</f>
        <v>1102</v>
      </c>
      <c r="P1297" s="30">
        <f>IF(AND($B1297=P$1),LOOKUP(9.99999999999999E+307,$P$2:P1296)+1,"")</f>
        <v>1102</v>
      </c>
      <c r="Q1297" s="30">
        <f>IF(AND($B1297=Q$1),LOOKUP(9.99999999999999E+307,$Q$2:Q1296)+1,"")</f>
        <v>1102</v>
      </c>
      <c r="R1297" s="30">
        <f>IF(AND($B1297=R$1),LOOKUP(9.99999999999999E+307,$R$2:R1296)+1,"")</f>
        <v>1102</v>
      </c>
      <c r="S1297" s="314"/>
      <c r="T1297" s="274"/>
      <c r="U1297" s="274"/>
      <c r="Z1297" s="258" t="str">
        <f t="shared" si="143"/>
        <v/>
      </c>
      <c r="AA1297" s="258" t="str">
        <f t="shared" si="144"/>
        <v/>
      </c>
      <c r="AB1297" s="259">
        <f t="shared" si="138"/>
        <v>0</v>
      </c>
      <c r="AC1297" s="259">
        <f t="shared" si="139"/>
        <v>1807</v>
      </c>
      <c r="AD1297" s="260" t="str">
        <f t="shared" si="140"/>
        <v/>
      </c>
      <c r="AE1297" s="253" t="str">
        <f t="shared" si="141"/>
        <v>-</v>
      </c>
    </row>
    <row r="1298" spans="1:31" ht="20.100000000000001" customHeight="1" x14ac:dyDescent="0.5">
      <c r="A1298" s="30">
        <v>1296</v>
      </c>
      <c r="B1298" s="238"/>
      <c r="C1298" s="261"/>
      <c r="D1298" s="261"/>
      <c r="E1298" s="270"/>
      <c r="F1298" s="270"/>
      <c r="G1298" s="257" t="str">
        <f t="shared" si="142"/>
        <v/>
      </c>
      <c r="H1298" s="30" t="str">
        <f>IF(AND(S1298=H$1),LOOKUP(9.99999999999999E+307,$H$2:H1297)+1,"")</f>
        <v/>
      </c>
      <c r="I1298" s="30">
        <f>IF(AND(B1298=I$1),LOOKUP(9.99999999999999E+307,$I$2:I1297)+1,"")</f>
        <v>1103</v>
      </c>
      <c r="J1298" s="30">
        <f>IF(AND(B1298=J$1),LOOKUP(9.99999999999999E+307,$J$2:J1297)+1,"")</f>
        <v>1103</v>
      </c>
      <c r="K1298" s="30">
        <f>IF(AND(B1298=K$1),LOOKUP(9.99999999999999E+307,$K$2:K1297)+1,"")</f>
        <v>1103</v>
      </c>
      <c r="L1298" s="30">
        <f>IF(AND(B1298=L$1),LOOKUP(9.99999999999999E+307,$L$2:L1297)+1,"")</f>
        <v>1103</v>
      </c>
      <c r="M1298" s="30">
        <f>IF(AND(B1298=M$1),LOOKUP(9.99999999999999E+307,$M$2:M1297)+1,"")</f>
        <v>1103</v>
      </c>
      <c r="N1298" s="30">
        <f>IF(AND($B1298=N$1),LOOKUP(9.99999999999999E+307,$N$2:N1297)+1,"")</f>
        <v>1103</v>
      </c>
      <c r="O1298" s="30">
        <f>IF(AND($B1298=O$1),LOOKUP(9.99999999999999E+307,$O$2:O1297)+1,"")</f>
        <v>1103</v>
      </c>
      <c r="P1298" s="30">
        <f>IF(AND($B1298=P$1),LOOKUP(9.99999999999999E+307,$P$2:P1297)+1,"")</f>
        <v>1103</v>
      </c>
      <c r="Q1298" s="30">
        <f>IF(AND($B1298=Q$1),LOOKUP(9.99999999999999E+307,$Q$2:Q1297)+1,"")</f>
        <v>1103</v>
      </c>
      <c r="R1298" s="30">
        <f>IF(AND($B1298=R$1),LOOKUP(9.99999999999999E+307,$R$2:R1297)+1,"")</f>
        <v>1103</v>
      </c>
      <c r="S1298" s="314"/>
      <c r="T1298" s="274"/>
      <c r="U1298" s="274"/>
      <c r="Z1298" s="258" t="str">
        <f t="shared" si="143"/>
        <v/>
      </c>
      <c r="AA1298" s="258" t="str">
        <f t="shared" si="144"/>
        <v/>
      </c>
      <c r="AB1298" s="259">
        <f t="shared" si="138"/>
        <v>0</v>
      </c>
      <c r="AC1298" s="259">
        <f t="shared" si="139"/>
        <v>1807</v>
      </c>
      <c r="AD1298" s="260" t="str">
        <f t="shared" si="140"/>
        <v/>
      </c>
      <c r="AE1298" s="253" t="str">
        <f t="shared" si="141"/>
        <v>-</v>
      </c>
    </row>
    <row r="1299" spans="1:31" ht="20.100000000000001" customHeight="1" x14ac:dyDescent="0.5">
      <c r="A1299" s="30">
        <v>1297</v>
      </c>
      <c r="B1299" s="238"/>
      <c r="C1299" s="261"/>
      <c r="D1299" s="261"/>
      <c r="E1299" s="270"/>
      <c r="F1299" s="270"/>
      <c r="G1299" s="257" t="str">
        <f t="shared" si="142"/>
        <v/>
      </c>
      <c r="H1299" s="30" t="str">
        <f>IF(AND(S1299=H$1),LOOKUP(9.99999999999999E+307,$H$2:H1298)+1,"")</f>
        <v/>
      </c>
      <c r="I1299" s="30">
        <f>IF(AND(B1299=I$1),LOOKUP(9.99999999999999E+307,$I$2:I1298)+1,"")</f>
        <v>1104</v>
      </c>
      <c r="J1299" s="30">
        <f>IF(AND(B1299=J$1),LOOKUP(9.99999999999999E+307,$J$2:J1298)+1,"")</f>
        <v>1104</v>
      </c>
      <c r="K1299" s="30">
        <f>IF(AND(B1299=K$1),LOOKUP(9.99999999999999E+307,$K$2:K1298)+1,"")</f>
        <v>1104</v>
      </c>
      <c r="L1299" s="30">
        <f>IF(AND(B1299=L$1),LOOKUP(9.99999999999999E+307,$L$2:L1298)+1,"")</f>
        <v>1104</v>
      </c>
      <c r="M1299" s="30">
        <f>IF(AND(B1299=M$1),LOOKUP(9.99999999999999E+307,$M$2:M1298)+1,"")</f>
        <v>1104</v>
      </c>
      <c r="N1299" s="30">
        <f>IF(AND($B1299=N$1),LOOKUP(9.99999999999999E+307,$N$2:N1298)+1,"")</f>
        <v>1104</v>
      </c>
      <c r="O1299" s="30">
        <f>IF(AND($B1299=O$1),LOOKUP(9.99999999999999E+307,$O$2:O1298)+1,"")</f>
        <v>1104</v>
      </c>
      <c r="P1299" s="30">
        <f>IF(AND($B1299=P$1),LOOKUP(9.99999999999999E+307,$P$2:P1298)+1,"")</f>
        <v>1104</v>
      </c>
      <c r="Q1299" s="30">
        <f>IF(AND($B1299=Q$1),LOOKUP(9.99999999999999E+307,$Q$2:Q1298)+1,"")</f>
        <v>1104</v>
      </c>
      <c r="R1299" s="30">
        <f>IF(AND($B1299=R$1),LOOKUP(9.99999999999999E+307,$R$2:R1298)+1,"")</f>
        <v>1104</v>
      </c>
      <c r="S1299" s="314"/>
      <c r="T1299" s="274"/>
      <c r="U1299" s="274"/>
      <c r="Z1299" s="258" t="str">
        <f t="shared" si="143"/>
        <v/>
      </c>
      <c r="AA1299" s="258" t="str">
        <f t="shared" si="144"/>
        <v/>
      </c>
      <c r="AB1299" s="259">
        <f t="shared" si="138"/>
        <v>0</v>
      </c>
      <c r="AC1299" s="259">
        <f t="shared" si="139"/>
        <v>1807</v>
      </c>
      <c r="AD1299" s="260" t="str">
        <f t="shared" si="140"/>
        <v/>
      </c>
      <c r="AE1299" s="253" t="str">
        <f t="shared" si="141"/>
        <v>-</v>
      </c>
    </row>
    <row r="1300" spans="1:31" ht="20.100000000000001" customHeight="1" x14ac:dyDescent="0.5">
      <c r="A1300" s="30">
        <v>1298</v>
      </c>
      <c r="B1300" s="238"/>
      <c r="C1300" s="261"/>
      <c r="D1300" s="261"/>
      <c r="E1300" s="270"/>
      <c r="F1300" s="270"/>
      <c r="G1300" s="257" t="str">
        <f t="shared" si="142"/>
        <v/>
      </c>
      <c r="H1300" s="30" t="str">
        <f>IF(AND(S1300=H$1),LOOKUP(9.99999999999999E+307,$H$2:H1299)+1,"")</f>
        <v/>
      </c>
      <c r="I1300" s="30">
        <f>IF(AND(B1300=I$1),LOOKUP(9.99999999999999E+307,$I$2:I1299)+1,"")</f>
        <v>1105</v>
      </c>
      <c r="J1300" s="30">
        <f>IF(AND(B1300=J$1),LOOKUP(9.99999999999999E+307,$J$2:J1299)+1,"")</f>
        <v>1105</v>
      </c>
      <c r="K1300" s="30">
        <f>IF(AND(B1300=K$1),LOOKUP(9.99999999999999E+307,$K$2:K1299)+1,"")</f>
        <v>1105</v>
      </c>
      <c r="L1300" s="30">
        <f>IF(AND(B1300=L$1),LOOKUP(9.99999999999999E+307,$L$2:L1299)+1,"")</f>
        <v>1105</v>
      </c>
      <c r="M1300" s="30">
        <f>IF(AND(B1300=M$1),LOOKUP(9.99999999999999E+307,$M$2:M1299)+1,"")</f>
        <v>1105</v>
      </c>
      <c r="N1300" s="30">
        <f>IF(AND($B1300=N$1),LOOKUP(9.99999999999999E+307,$N$2:N1299)+1,"")</f>
        <v>1105</v>
      </c>
      <c r="O1300" s="30">
        <f>IF(AND($B1300=O$1),LOOKUP(9.99999999999999E+307,$O$2:O1299)+1,"")</f>
        <v>1105</v>
      </c>
      <c r="P1300" s="30">
        <f>IF(AND($B1300=P$1),LOOKUP(9.99999999999999E+307,$P$2:P1299)+1,"")</f>
        <v>1105</v>
      </c>
      <c r="Q1300" s="30">
        <f>IF(AND($B1300=Q$1),LOOKUP(9.99999999999999E+307,$Q$2:Q1299)+1,"")</f>
        <v>1105</v>
      </c>
      <c r="R1300" s="30">
        <f>IF(AND($B1300=R$1),LOOKUP(9.99999999999999E+307,$R$2:R1299)+1,"")</f>
        <v>1105</v>
      </c>
      <c r="S1300" s="314"/>
      <c r="T1300" s="274"/>
      <c r="U1300" s="274"/>
      <c r="Z1300" s="258" t="str">
        <f t="shared" si="143"/>
        <v/>
      </c>
      <c r="AA1300" s="258" t="str">
        <f t="shared" si="144"/>
        <v/>
      </c>
      <c r="AB1300" s="259">
        <f t="shared" si="138"/>
        <v>0</v>
      </c>
      <c r="AC1300" s="259">
        <f t="shared" si="139"/>
        <v>1807</v>
      </c>
      <c r="AD1300" s="260" t="str">
        <f t="shared" si="140"/>
        <v/>
      </c>
      <c r="AE1300" s="253" t="str">
        <f t="shared" si="141"/>
        <v>-</v>
      </c>
    </row>
    <row r="1301" spans="1:31" ht="20.100000000000001" customHeight="1" x14ac:dyDescent="0.5">
      <c r="A1301" s="30">
        <v>1299</v>
      </c>
      <c r="B1301" s="238"/>
      <c r="C1301" s="261"/>
      <c r="D1301" s="261"/>
      <c r="E1301" s="270"/>
      <c r="F1301" s="270"/>
      <c r="G1301" s="257" t="str">
        <f t="shared" si="142"/>
        <v/>
      </c>
      <c r="H1301" s="30" t="str">
        <f>IF(AND(S1301=H$1),LOOKUP(9.99999999999999E+307,$H$2:H1300)+1,"")</f>
        <v/>
      </c>
      <c r="I1301" s="30">
        <f>IF(AND(B1301=I$1),LOOKUP(9.99999999999999E+307,$I$2:I1300)+1,"")</f>
        <v>1106</v>
      </c>
      <c r="J1301" s="30">
        <f>IF(AND(B1301=J$1),LOOKUP(9.99999999999999E+307,$J$2:J1300)+1,"")</f>
        <v>1106</v>
      </c>
      <c r="K1301" s="30">
        <f>IF(AND(B1301=K$1),LOOKUP(9.99999999999999E+307,$K$2:K1300)+1,"")</f>
        <v>1106</v>
      </c>
      <c r="L1301" s="30">
        <f>IF(AND(B1301=L$1),LOOKUP(9.99999999999999E+307,$L$2:L1300)+1,"")</f>
        <v>1106</v>
      </c>
      <c r="M1301" s="30">
        <f>IF(AND(B1301=M$1),LOOKUP(9.99999999999999E+307,$M$2:M1300)+1,"")</f>
        <v>1106</v>
      </c>
      <c r="N1301" s="30">
        <f>IF(AND($B1301=N$1),LOOKUP(9.99999999999999E+307,$N$2:N1300)+1,"")</f>
        <v>1106</v>
      </c>
      <c r="O1301" s="30">
        <f>IF(AND($B1301=O$1),LOOKUP(9.99999999999999E+307,$O$2:O1300)+1,"")</f>
        <v>1106</v>
      </c>
      <c r="P1301" s="30">
        <f>IF(AND($B1301=P$1),LOOKUP(9.99999999999999E+307,$P$2:P1300)+1,"")</f>
        <v>1106</v>
      </c>
      <c r="Q1301" s="30">
        <f>IF(AND($B1301=Q$1),LOOKUP(9.99999999999999E+307,$Q$2:Q1300)+1,"")</f>
        <v>1106</v>
      </c>
      <c r="R1301" s="30">
        <f>IF(AND($B1301=R$1),LOOKUP(9.99999999999999E+307,$R$2:R1300)+1,"")</f>
        <v>1106</v>
      </c>
      <c r="S1301" s="314"/>
      <c r="T1301" s="274"/>
      <c r="U1301" s="274"/>
      <c r="Z1301" s="258" t="str">
        <f t="shared" si="143"/>
        <v/>
      </c>
      <c r="AA1301" s="258" t="str">
        <f t="shared" si="144"/>
        <v/>
      </c>
      <c r="AB1301" s="259">
        <f t="shared" si="138"/>
        <v>0</v>
      </c>
      <c r="AC1301" s="259">
        <f t="shared" si="139"/>
        <v>1807</v>
      </c>
      <c r="AD1301" s="260" t="str">
        <f t="shared" si="140"/>
        <v/>
      </c>
      <c r="AE1301" s="253" t="str">
        <f t="shared" si="141"/>
        <v>-</v>
      </c>
    </row>
    <row r="1302" spans="1:31" ht="20.100000000000001" customHeight="1" x14ac:dyDescent="0.5">
      <c r="A1302" s="30">
        <v>1300</v>
      </c>
      <c r="B1302" s="238"/>
      <c r="C1302" s="261"/>
      <c r="D1302" s="261"/>
      <c r="E1302" s="270"/>
      <c r="F1302" s="270"/>
      <c r="G1302" s="257" t="str">
        <f t="shared" si="142"/>
        <v/>
      </c>
      <c r="H1302" s="30" t="str">
        <f>IF(AND(S1302=H$1),LOOKUP(9.99999999999999E+307,$H$2:H1301)+1,"")</f>
        <v/>
      </c>
      <c r="I1302" s="30">
        <f>IF(AND(B1302=I$1),LOOKUP(9.99999999999999E+307,$I$2:I1301)+1,"")</f>
        <v>1107</v>
      </c>
      <c r="J1302" s="30">
        <f>IF(AND(B1302=J$1),LOOKUP(9.99999999999999E+307,$J$2:J1301)+1,"")</f>
        <v>1107</v>
      </c>
      <c r="K1302" s="30">
        <f>IF(AND(B1302=K$1),LOOKUP(9.99999999999999E+307,$K$2:K1301)+1,"")</f>
        <v>1107</v>
      </c>
      <c r="L1302" s="30">
        <f>IF(AND(B1302=L$1),LOOKUP(9.99999999999999E+307,$L$2:L1301)+1,"")</f>
        <v>1107</v>
      </c>
      <c r="M1302" s="30">
        <f>IF(AND(B1302=M$1),LOOKUP(9.99999999999999E+307,$M$2:M1301)+1,"")</f>
        <v>1107</v>
      </c>
      <c r="N1302" s="30">
        <f>IF(AND($B1302=N$1),LOOKUP(9.99999999999999E+307,$N$2:N1301)+1,"")</f>
        <v>1107</v>
      </c>
      <c r="O1302" s="30">
        <f>IF(AND($B1302=O$1),LOOKUP(9.99999999999999E+307,$O$2:O1301)+1,"")</f>
        <v>1107</v>
      </c>
      <c r="P1302" s="30">
        <f>IF(AND($B1302=P$1),LOOKUP(9.99999999999999E+307,$P$2:P1301)+1,"")</f>
        <v>1107</v>
      </c>
      <c r="Q1302" s="30">
        <f>IF(AND($B1302=Q$1),LOOKUP(9.99999999999999E+307,$Q$2:Q1301)+1,"")</f>
        <v>1107</v>
      </c>
      <c r="R1302" s="30">
        <f>IF(AND($B1302=R$1),LOOKUP(9.99999999999999E+307,$R$2:R1301)+1,"")</f>
        <v>1107</v>
      </c>
      <c r="S1302" s="314"/>
      <c r="T1302" s="274"/>
      <c r="U1302" s="274"/>
      <c r="Z1302" s="258" t="str">
        <f t="shared" si="143"/>
        <v/>
      </c>
      <c r="AA1302" s="258" t="str">
        <f t="shared" si="144"/>
        <v/>
      </c>
      <c r="AB1302" s="259">
        <f t="shared" si="138"/>
        <v>0</v>
      </c>
      <c r="AC1302" s="259">
        <f t="shared" si="139"/>
        <v>1807</v>
      </c>
      <c r="AD1302" s="260" t="str">
        <f t="shared" si="140"/>
        <v/>
      </c>
      <c r="AE1302" s="253" t="str">
        <f t="shared" si="141"/>
        <v>-</v>
      </c>
    </row>
    <row r="1303" spans="1:31" ht="20.100000000000001" customHeight="1" x14ac:dyDescent="0.5">
      <c r="A1303" s="30">
        <v>1301</v>
      </c>
      <c r="B1303" s="238"/>
      <c r="C1303" s="261"/>
      <c r="D1303" s="261"/>
      <c r="E1303" s="270"/>
      <c r="F1303" s="270"/>
      <c r="G1303" s="257" t="str">
        <f t="shared" si="142"/>
        <v/>
      </c>
      <c r="H1303" s="30" t="str">
        <f>IF(AND(S1303=H$1),LOOKUP(9.99999999999999E+307,$H$2:H1302)+1,"")</f>
        <v/>
      </c>
      <c r="I1303" s="30">
        <f>IF(AND(B1303=I$1),LOOKUP(9.99999999999999E+307,$I$2:I1302)+1,"")</f>
        <v>1108</v>
      </c>
      <c r="J1303" s="30">
        <f>IF(AND(B1303=J$1),LOOKUP(9.99999999999999E+307,$J$2:J1302)+1,"")</f>
        <v>1108</v>
      </c>
      <c r="K1303" s="30">
        <f>IF(AND(B1303=K$1),LOOKUP(9.99999999999999E+307,$K$2:K1302)+1,"")</f>
        <v>1108</v>
      </c>
      <c r="L1303" s="30">
        <f>IF(AND(B1303=L$1),LOOKUP(9.99999999999999E+307,$L$2:L1302)+1,"")</f>
        <v>1108</v>
      </c>
      <c r="M1303" s="30">
        <f>IF(AND(B1303=M$1),LOOKUP(9.99999999999999E+307,$M$2:M1302)+1,"")</f>
        <v>1108</v>
      </c>
      <c r="N1303" s="30">
        <f>IF(AND($B1303=N$1),LOOKUP(9.99999999999999E+307,$N$2:N1302)+1,"")</f>
        <v>1108</v>
      </c>
      <c r="O1303" s="30">
        <f>IF(AND($B1303=O$1),LOOKUP(9.99999999999999E+307,$O$2:O1302)+1,"")</f>
        <v>1108</v>
      </c>
      <c r="P1303" s="30">
        <f>IF(AND($B1303=P$1),LOOKUP(9.99999999999999E+307,$P$2:P1302)+1,"")</f>
        <v>1108</v>
      </c>
      <c r="Q1303" s="30">
        <f>IF(AND($B1303=Q$1),LOOKUP(9.99999999999999E+307,$Q$2:Q1302)+1,"")</f>
        <v>1108</v>
      </c>
      <c r="R1303" s="30">
        <f>IF(AND($B1303=R$1),LOOKUP(9.99999999999999E+307,$R$2:R1302)+1,"")</f>
        <v>1108</v>
      </c>
      <c r="S1303" s="314"/>
      <c r="T1303" s="274"/>
      <c r="U1303" s="274"/>
      <c r="Z1303" s="258" t="str">
        <f t="shared" si="143"/>
        <v/>
      </c>
      <c r="AA1303" s="258" t="str">
        <f t="shared" si="144"/>
        <v/>
      </c>
      <c r="AB1303" s="259">
        <f t="shared" si="138"/>
        <v>0</v>
      </c>
      <c r="AC1303" s="259">
        <f t="shared" si="139"/>
        <v>1807</v>
      </c>
      <c r="AD1303" s="260" t="str">
        <f t="shared" si="140"/>
        <v/>
      </c>
      <c r="AE1303" s="253" t="str">
        <f t="shared" si="141"/>
        <v>-</v>
      </c>
    </row>
    <row r="1304" spans="1:31" ht="20.100000000000001" customHeight="1" x14ac:dyDescent="0.5">
      <c r="A1304" s="30">
        <v>1302</v>
      </c>
      <c r="B1304" s="238"/>
      <c r="C1304" s="261"/>
      <c r="D1304" s="261"/>
      <c r="E1304" s="270"/>
      <c r="F1304" s="270"/>
      <c r="G1304" s="257" t="str">
        <f t="shared" si="142"/>
        <v/>
      </c>
      <c r="H1304" s="30" t="str">
        <f>IF(AND(S1304=H$1),LOOKUP(9.99999999999999E+307,$H$2:H1303)+1,"")</f>
        <v/>
      </c>
      <c r="I1304" s="30">
        <f>IF(AND(B1304=I$1),LOOKUP(9.99999999999999E+307,$I$2:I1303)+1,"")</f>
        <v>1109</v>
      </c>
      <c r="J1304" s="30">
        <f>IF(AND(B1304=J$1),LOOKUP(9.99999999999999E+307,$J$2:J1303)+1,"")</f>
        <v>1109</v>
      </c>
      <c r="K1304" s="30">
        <f>IF(AND(B1304=K$1),LOOKUP(9.99999999999999E+307,$K$2:K1303)+1,"")</f>
        <v>1109</v>
      </c>
      <c r="L1304" s="30">
        <f>IF(AND(B1304=L$1),LOOKUP(9.99999999999999E+307,$L$2:L1303)+1,"")</f>
        <v>1109</v>
      </c>
      <c r="M1304" s="30">
        <f>IF(AND(B1304=M$1),LOOKUP(9.99999999999999E+307,$M$2:M1303)+1,"")</f>
        <v>1109</v>
      </c>
      <c r="N1304" s="30">
        <f>IF(AND($B1304=N$1),LOOKUP(9.99999999999999E+307,$N$2:N1303)+1,"")</f>
        <v>1109</v>
      </c>
      <c r="O1304" s="30">
        <f>IF(AND($B1304=O$1),LOOKUP(9.99999999999999E+307,$O$2:O1303)+1,"")</f>
        <v>1109</v>
      </c>
      <c r="P1304" s="30">
        <f>IF(AND($B1304=P$1),LOOKUP(9.99999999999999E+307,$P$2:P1303)+1,"")</f>
        <v>1109</v>
      </c>
      <c r="Q1304" s="30">
        <f>IF(AND($B1304=Q$1),LOOKUP(9.99999999999999E+307,$Q$2:Q1303)+1,"")</f>
        <v>1109</v>
      </c>
      <c r="R1304" s="30">
        <f>IF(AND($B1304=R$1),LOOKUP(9.99999999999999E+307,$R$2:R1303)+1,"")</f>
        <v>1109</v>
      </c>
      <c r="S1304" s="314"/>
      <c r="T1304" s="274"/>
      <c r="U1304" s="274"/>
      <c r="Z1304" s="258" t="str">
        <f t="shared" si="143"/>
        <v/>
      </c>
      <c r="AA1304" s="258" t="str">
        <f t="shared" si="144"/>
        <v/>
      </c>
      <c r="AB1304" s="259">
        <f t="shared" si="138"/>
        <v>0</v>
      </c>
      <c r="AC1304" s="259">
        <f t="shared" si="139"/>
        <v>1807</v>
      </c>
      <c r="AD1304" s="260" t="str">
        <f t="shared" si="140"/>
        <v/>
      </c>
      <c r="AE1304" s="253" t="str">
        <f t="shared" si="141"/>
        <v>-</v>
      </c>
    </row>
    <row r="1305" spans="1:31" ht="20.100000000000001" customHeight="1" x14ac:dyDescent="0.5">
      <c r="A1305" s="30">
        <v>1303</v>
      </c>
      <c r="B1305" s="238"/>
      <c r="C1305" s="261"/>
      <c r="D1305" s="261"/>
      <c r="E1305" s="270"/>
      <c r="F1305" s="270"/>
      <c r="G1305" s="257" t="str">
        <f t="shared" si="142"/>
        <v/>
      </c>
      <c r="H1305" s="30" t="str">
        <f>IF(AND(S1305=H$1),LOOKUP(9.99999999999999E+307,$H$2:H1304)+1,"")</f>
        <v/>
      </c>
      <c r="I1305" s="30">
        <f>IF(AND(B1305=I$1),LOOKUP(9.99999999999999E+307,$I$2:I1304)+1,"")</f>
        <v>1110</v>
      </c>
      <c r="J1305" s="30">
        <f>IF(AND(B1305=J$1),LOOKUP(9.99999999999999E+307,$J$2:J1304)+1,"")</f>
        <v>1110</v>
      </c>
      <c r="K1305" s="30">
        <f>IF(AND(B1305=K$1),LOOKUP(9.99999999999999E+307,$K$2:K1304)+1,"")</f>
        <v>1110</v>
      </c>
      <c r="L1305" s="30">
        <f>IF(AND(B1305=L$1),LOOKUP(9.99999999999999E+307,$L$2:L1304)+1,"")</f>
        <v>1110</v>
      </c>
      <c r="M1305" s="30">
        <f>IF(AND(B1305=M$1),LOOKUP(9.99999999999999E+307,$M$2:M1304)+1,"")</f>
        <v>1110</v>
      </c>
      <c r="N1305" s="30">
        <f>IF(AND($B1305=N$1),LOOKUP(9.99999999999999E+307,$N$2:N1304)+1,"")</f>
        <v>1110</v>
      </c>
      <c r="O1305" s="30">
        <f>IF(AND($B1305=O$1),LOOKUP(9.99999999999999E+307,$O$2:O1304)+1,"")</f>
        <v>1110</v>
      </c>
      <c r="P1305" s="30">
        <f>IF(AND($B1305=P$1),LOOKUP(9.99999999999999E+307,$P$2:P1304)+1,"")</f>
        <v>1110</v>
      </c>
      <c r="Q1305" s="30">
        <f>IF(AND($B1305=Q$1),LOOKUP(9.99999999999999E+307,$Q$2:Q1304)+1,"")</f>
        <v>1110</v>
      </c>
      <c r="R1305" s="30">
        <f>IF(AND($B1305=R$1),LOOKUP(9.99999999999999E+307,$R$2:R1304)+1,"")</f>
        <v>1110</v>
      </c>
      <c r="S1305" s="314"/>
      <c r="T1305" s="274"/>
      <c r="U1305" s="274"/>
      <c r="Z1305" s="258" t="str">
        <f t="shared" si="143"/>
        <v/>
      </c>
      <c r="AA1305" s="258" t="str">
        <f t="shared" si="144"/>
        <v/>
      </c>
      <c r="AB1305" s="259">
        <f t="shared" si="138"/>
        <v>0</v>
      </c>
      <c r="AC1305" s="259">
        <f t="shared" si="139"/>
        <v>1807</v>
      </c>
      <c r="AD1305" s="260" t="str">
        <f t="shared" si="140"/>
        <v/>
      </c>
      <c r="AE1305" s="253" t="str">
        <f t="shared" si="141"/>
        <v>-</v>
      </c>
    </row>
    <row r="1306" spans="1:31" ht="20.100000000000001" customHeight="1" x14ac:dyDescent="0.5">
      <c r="A1306" s="30">
        <v>1304</v>
      </c>
      <c r="B1306" s="238"/>
      <c r="C1306" s="261"/>
      <c r="D1306" s="261"/>
      <c r="E1306" s="270"/>
      <c r="F1306" s="270"/>
      <c r="G1306" s="257" t="str">
        <f t="shared" si="142"/>
        <v/>
      </c>
      <c r="H1306" s="30" t="str">
        <f>IF(AND(S1306=H$1),LOOKUP(9.99999999999999E+307,$H$2:H1305)+1,"")</f>
        <v/>
      </c>
      <c r="I1306" s="30">
        <f>IF(AND(B1306=I$1),LOOKUP(9.99999999999999E+307,$I$2:I1305)+1,"")</f>
        <v>1111</v>
      </c>
      <c r="J1306" s="30">
        <f>IF(AND(B1306=J$1),LOOKUP(9.99999999999999E+307,$J$2:J1305)+1,"")</f>
        <v>1111</v>
      </c>
      <c r="K1306" s="30">
        <f>IF(AND(B1306=K$1),LOOKUP(9.99999999999999E+307,$K$2:K1305)+1,"")</f>
        <v>1111</v>
      </c>
      <c r="L1306" s="30">
        <f>IF(AND(B1306=L$1),LOOKUP(9.99999999999999E+307,$L$2:L1305)+1,"")</f>
        <v>1111</v>
      </c>
      <c r="M1306" s="30">
        <f>IF(AND(B1306=M$1),LOOKUP(9.99999999999999E+307,$M$2:M1305)+1,"")</f>
        <v>1111</v>
      </c>
      <c r="N1306" s="30">
        <f>IF(AND($B1306=N$1),LOOKUP(9.99999999999999E+307,$N$2:N1305)+1,"")</f>
        <v>1111</v>
      </c>
      <c r="O1306" s="30">
        <f>IF(AND($B1306=O$1),LOOKUP(9.99999999999999E+307,$O$2:O1305)+1,"")</f>
        <v>1111</v>
      </c>
      <c r="P1306" s="30">
        <f>IF(AND($B1306=P$1),LOOKUP(9.99999999999999E+307,$P$2:P1305)+1,"")</f>
        <v>1111</v>
      </c>
      <c r="Q1306" s="30">
        <f>IF(AND($B1306=Q$1),LOOKUP(9.99999999999999E+307,$Q$2:Q1305)+1,"")</f>
        <v>1111</v>
      </c>
      <c r="R1306" s="30">
        <f>IF(AND($B1306=R$1),LOOKUP(9.99999999999999E+307,$R$2:R1305)+1,"")</f>
        <v>1111</v>
      </c>
      <c r="S1306" s="314"/>
      <c r="T1306" s="274"/>
      <c r="U1306" s="274"/>
      <c r="Z1306" s="258" t="str">
        <f t="shared" si="143"/>
        <v/>
      </c>
      <c r="AA1306" s="258" t="str">
        <f t="shared" si="144"/>
        <v/>
      </c>
      <c r="AB1306" s="259">
        <f t="shared" si="138"/>
        <v>0</v>
      </c>
      <c r="AC1306" s="259">
        <f t="shared" si="139"/>
        <v>1807</v>
      </c>
      <c r="AD1306" s="260" t="str">
        <f t="shared" si="140"/>
        <v/>
      </c>
      <c r="AE1306" s="253" t="str">
        <f t="shared" si="141"/>
        <v>-</v>
      </c>
    </row>
    <row r="1307" spans="1:31" ht="20.100000000000001" customHeight="1" x14ac:dyDescent="0.5">
      <c r="A1307" s="30">
        <v>1305</v>
      </c>
      <c r="B1307" s="238"/>
      <c r="C1307" s="261"/>
      <c r="D1307" s="261"/>
      <c r="E1307" s="270"/>
      <c r="F1307" s="270"/>
      <c r="G1307" s="257" t="str">
        <f t="shared" si="142"/>
        <v/>
      </c>
      <c r="H1307" s="30" t="str">
        <f>IF(AND(S1307=H$1),LOOKUP(9.99999999999999E+307,$H$2:H1306)+1,"")</f>
        <v/>
      </c>
      <c r="I1307" s="30">
        <f>IF(AND(B1307=I$1),LOOKUP(9.99999999999999E+307,$I$2:I1306)+1,"")</f>
        <v>1112</v>
      </c>
      <c r="J1307" s="30">
        <f>IF(AND(B1307=J$1),LOOKUP(9.99999999999999E+307,$J$2:J1306)+1,"")</f>
        <v>1112</v>
      </c>
      <c r="K1307" s="30">
        <f>IF(AND(B1307=K$1),LOOKUP(9.99999999999999E+307,$K$2:K1306)+1,"")</f>
        <v>1112</v>
      </c>
      <c r="L1307" s="30">
        <f>IF(AND(B1307=L$1),LOOKUP(9.99999999999999E+307,$L$2:L1306)+1,"")</f>
        <v>1112</v>
      </c>
      <c r="M1307" s="30">
        <f>IF(AND(B1307=M$1),LOOKUP(9.99999999999999E+307,$M$2:M1306)+1,"")</f>
        <v>1112</v>
      </c>
      <c r="N1307" s="30">
        <f>IF(AND($B1307=N$1),LOOKUP(9.99999999999999E+307,$N$2:N1306)+1,"")</f>
        <v>1112</v>
      </c>
      <c r="O1307" s="30">
        <f>IF(AND($B1307=O$1),LOOKUP(9.99999999999999E+307,$O$2:O1306)+1,"")</f>
        <v>1112</v>
      </c>
      <c r="P1307" s="30">
        <f>IF(AND($B1307=P$1),LOOKUP(9.99999999999999E+307,$P$2:P1306)+1,"")</f>
        <v>1112</v>
      </c>
      <c r="Q1307" s="30">
        <f>IF(AND($B1307=Q$1),LOOKUP(9.99999999999999E+307,$Q$2:Q1306)+1,"")</f>
        <v>1112</v>
      </c>
      <c r="R1307" s="30">
        <f>IF(AND($B1307=R$1),LOOKUP(9.99999999999999E+307,$R$2:R1306)+1,"")</f>
        <v>1112</v>
      </c>
      <c r="S1307" s="314"/>
      <c r="T1307" s="274"/>
      <c r="U1307" s="274"/>
      <c r="Z1307" s="258" t="str">
        <f t="shared" si="143"/>
        <v/>
      </c>
      <c r="AA1307" s="258" t="str">
        <f t="shared" si="144"/>
        <v/>
      </c>
      <c r="AB1307" s="259">
        <f t="shared" si="138"/>
        <v>0</v>
      </c>
      <c r="AC1307" s="259">
        <f t="shared" si="139"/>
        <v>1807</v>
      </c>
      <c r="AD1307" s="260" t="str">
        <f t="shared" si="140"/>
        <v/>
      </c>
      <c r="AE1307" s="253" t="str">
        <f t="shared" si="141"/>
        <v>-</v>
      </c>
    </row>
    <row r="1308" spans="1:31" ht="20.100000000000001" customHeight="1" x14ac:dyDescent="0.5">
      <c r="A1308" s="30">
        <v>1306</v>
      </c>
      <c r="B1308" s="238"/>
      <c r="C1308" s="261"/>
      <c r="D1308" s="261"/>
      <c r="E1308" s="270"/>
      <c r="F1308" s="270"/>
      <c r="G1308" s="257" t="str">
        <f t="shared" si="142"/>
        <v/>
      </c>
      <c r="H1308" s="30" t="str">
        <f>IF(AND(S1308=H$1),LOOKUP(9.99999999999999E+307,$H$2:H1307)+1,"")</f>
        <v/>
      </c>
      <c r="I1308" s="30">
        <f>IF(AND(B1308=I$1),LOOKUP(9.99999999999999E+307,$I$2:I1307)+1,"")</f>
        <v>1113</v>
      </c>
      <c r="J1308" s="30">
        <f>IF(AND(B1308=J$1),LOOKUP(9.99999999999999E+307,$J$2:J1307)+1,"")</f>
        <v>1113</v>
      </c>
      <c r="K1308" s="30">
        <f>IF(AND(B1308=K$1),LOOKUP(9.99999999999999E+307,$K$2:K1307)+1,"")</f>
        <v>1113</v>
      </c>
      <c r="L1308" s="30">
        <f>IF(AND(B1308=L$1),LOOKUP(9.99999999999999E+307,$L$2:L1307)+1,"")</f>
        <v>1113</v>
      </c>
      <c r="M1308" s="30">
        <f>IF(AND(B1308=M$1),LOOKUP(9.99999999999999E+307,$M$2:M1307)+1,"")</f>
        <v>1113</v>
      </c>
      <c r="N1308" s="30">
        <f>IF(AND($B1308=N$1),LOOKUP(9.99999999999999E+307,$N$2:N1307)+1,"")</f>
        <v>1113</v>
      </c>
      <c r="O1308" s="30">
        <f>IF(AND($B1308=O$1),LOOKUP(9.99999999999999E+307,$O$2:O1307)+1,"")</f>
        <v>1113</v>
      </c>
      <c r="P1308" s="30">
        <f>IF(AND($B1308=P$1),LOOKUP(9.99999999999999E+307,$P$2:P1307)+1,"")</f>
        <v>1113</v>
      </c>
      <c r="Q1308" s="30">
        <f>IF(AND($B1308=Q$1),LOOKUP(9.99999999999999E+307,$Q$2:Q1307)+1,"")</f>
        <v>1113</v>
      </c>
      <c r="R1308" s="30">
        <f>IF(AND($B1308=R$1),LOOKUP(9.99999999999999E+307,$R$2:R1307)+1,"")</f>
        <v>1113</v>
      </c>
      <c r="S1308" s="314"/>
      <c r="T1308" s="274"/>
      <c r="U1308" s="274"/>
      <c r="Z1308" s="258" t="str">
        <f t="shared" si="143"/>
        <v/>
      </c>
      <c r="AA1308" s="258" t="str">
        <f t="shared" si="144"/>
        <v/>
      </c>
      <c r="AB1308" s="259">
        <f t="shared" si="138"/>
        <v>0</v>
      </c>
      <c r="AC1308" s="259">
        <f t="shared" si="139"/>
        <v>1807</v>
      </c>
      <c r="AD1308" s="260" t="str">
        <f t="shared" si="140"/>
        <v/>
      </c>
      <c r="AE1308" s="253" t="str">
        <f t="shared" si="141"/>
        <v>-</v>
      </c>
    </row>
    <row r="1309" spans="1:31" ht="20.100000000000001" customHeight="1" x14ac:dyDescent="0.5">
      <c r="A1309" s="30">
        <v>1307</v>
      </c>
      <c r="B1309" s="238"/>
      <c r="C1309" s="261"/>
      <c r="D1309" s="261"/>
      <c r="E1309" s="270"/>
      <c r="F1309" s="270"/>
      <c r="G1309" s="257" t="str">
        <f t="shared" si="142"/>
        <v/>
      </c>
      <c r="H1309" s="30" t="str">
        <f>IF(AND(S1309=H$1),LOOKUP(9.99999999999999E+307,$H$2:H1308)+1,"")</f>
        <v/>
      </c>
      <c r="I1309" s="30">
        <f>IF(AND(B1309=I$1),LOOKUP(9.99999999999999E+307,$I$2:I1308)+1,"")</f>
        <v>1114</v>
      </c>
      <c r="J1309" s="30">
        <f>IF(AND(B1309=J$1),LOOKUP(9.99999999999999E+307,$J$2:J1308)+1,"")</f>
        <v>1114</v>
      </c>
      <c r="K1309" s="30">
        <f>IF(AND(B1309=K$1),LOOKUP(9.99999999999999E+307,$K$2:K1308)+1,"")</f>
        <v>1114</v>
      </c>
      <c r="L1309" s="30">
        <f>IF(AND(B1309=L$1),LOOKUP(9.99999999999999E+307,$L$2:L1308)+1,"")</f>
        <v>1114</v>
      </c>
      <c r="M1309" s="30">
        <f>IF(AND(B1309=M$1),LOOKUP(9.99999999999999E+307,$M$2:M1308)+1,"")</f>
        <v>1114</v>
      </c>
      <c r="N1309" s="30">
        <f>IF(AND($B1309=N$1),LOOKUP(9.99999999999999E+307,$N$2:N1308)+1,"")</f>
        <v>1114</v>
      </c>
      <c r="O1309" s="30">
        <f>IF(AND($B1309=O$1),LOOKUP(9.99999999999999E+307,$O$2:O1308)+1,"")</f>
        <v>1114</v>
      </c>
      <c r="P1309" s="30">
        <f>IF(AND($B1309=P$1),LOOKUP(9.99999999999999E+307,$P$2:P1308)+1,"")</f>
        <v>1114</v>
      </c>
      <c r="Q1309" s="30">
        <f>IF(AND($B1309=Q$1),LOOKUP(9.99999999999999E+307,$Q$2:Q1308)+1,"")</f>
        <v>1114</v>
      </c>
      <c r="R1309" s="30">
        <f>IF(AND($B1309=R$1),LOOKUP(9.99999999999999E+307,$R$2:R1308)+1,"")</f>
        <v>1114</v>
      </c>
      <c r="S1309" s="314"/>
      <c r="T1309" s="274"/>
      <c r="U1309" s="274"/>
      <c r="Z1309" s="258" t="str">
        <f t="shared" si="143"/>
        <v/>
      </c>
      <c r="AA1309" s="258" t="str">
        <f t="shared" si="144"/>
        <v/>
      </c>
      <c r="AB1309" s="259">
        <f t="shared" si="138"/>
        <v>0</v>
      </c>
      <c r="AC1309" s="259">
        <f t="shared" si="139"/>
        <v>1807</v>
      </c>
      <c r="AD1309" s="260" t="str">
        <f t="shared" si="140"/>
        <v/>
      </c>
      <c r="AE1309" s="253" t="str">
        <f t="shared" si="141"/>
        <v>-</v>
      </c>
    </row>
    <row r="1310" spans="1:31" ht="20.100000000000001" customHeight="1" x14ac:dyDescent="0.5">
      <c r="A1310" s="30">
        <v>1308</v>
      </c>
      <c r="B1310" s="238"/>
      <c r="C1310" s="261"/>
      <c r="D1310" s="261"/>
      <c r="E1310" s="270"/>
      <c r="F1310" s="270"/>
      <c r="G1310" s="257" t="str">
        <f t="shared" si="142"/>
        <v/>
      </c>
      <c r="H1310" s="30" t="str">
        <f>IF(AND(S1310=H$1),LOOKUP(9.99999999999999E+307,$H$2:H1309)+1,"")</f>
        <v/>
      </c>
      <c r="I1310" s="30">
        <f>IF(AND(B1310=I$1),LOOKUP(9.99999999999999E+307,$I$2:I1309)+1,"")</f>
        <v>1115</v>
      </c>
      <c r="J1310" s="30">
        <f>IF(AND(B1310=J$1),LOOKUP(9.99999999999999E+307,$J$2:J1309)+1,"")</f>
        <v>1115</v>
      </c>
      <c r="K1310" s="30">
        <f>IF(AND(B1310=K$1),LOOKUP(9.99999999999999E+307,$K$2:K1309)+1,"")</f>
        <v>1115</v>
      </c>
      <c r="L1310" s="30">
        <f>IF(AND(B1310=L$1),LOOKUP(9.99999999999999E+307,$L$2:L1309)+1,"")</f>
        <v>1115</v>
      </c>
      <c r="M1310" s="30">
        <f>IF(AND(B1310=M$1),LOOKUP(9.99999999999999E+307,$M$2:M1309)+1,"")</f>
        <v>1115</v>
      </c>
      <c r="N1310" s="30">
        <f>IF(AND($B1310=N$1),LOOKUP(9.99999999999999E+307,$N$2:N1309)+1,"")</f>
        <v>1115</v>
      </c>
      <c r="O1310" s="30">
        <f>IF(AND($B1310=O$1),LOOKUP(9.99999999999999E+307,$O$2:O1309)+1,"")</f>
        <v>1115</v>
      </c>
      <c r="P1310" s="30">
        <f>IF(AND($B1310=P$1),LOOKUP(9.99999999999999E+307,$P$2:P1309)+1,"")</f>
        <v>1115</v>
      </c>
      <c r="Q1310" s="30">
        <f>IF(AND($B1310=Q$1),LOOKUP(9.99999999999999E+307,$Q$2:Q1309)+1,"")</f>
        <v>1115</v>
      </c>
      <c r="R1310" s="30">
        <f>IF(AND($B1310=R$1),LOOKUP(9.99999999999999E+307,$R$2:R1309)+1,"")</f>
        <v>1115</v>
      </c>
      <c r="S1310" s="314"/>
      <c r="T1310" s="274"/>
      <c r="U1310" s="274"/>
      <c r="Z1310" s="258" t="str">
        <f t="shared" si="143"/>
        <v/>
      </c>
      <c r="AA1310" s="258" t="str">
        <f t="shared" si="144"/>
        <v/>
      </c>
      <c r="AB1310" s="259">
        <f t="shared" si="138"/>
        <v>0</v>
      </c>
      <c r="AC1310" s="259">
        <f t="shared" si="139"/>
        <v>1807</v>
      </c>
      <c r="AD1310" s="260" t="str">
        <f t="shared" si="140"/>
        <v/>
      </c>
      <c r="AE1310" s="253" t="str">
        <f t="shared" si="141"/>
        <v>-</v>
      </c>
    </row>
    <row r="1311" spans="1:31" ht="20.100000000000001" customHeight="1" x14ac:dyDescent="0.5">
      <c r="A1311" s="30">
        <v>1309</v>
      </c>
      <c r="B1311" s="238"/>
      <c r="C1311" s="261"/>
      <c r="D1311" s="261"/>
      <c r="E1311" s="270"/>
      <c r="F1311" s="270"/>
      <c r="G1311" s="257" t="str">
        <f t="shared" si="142"/>
        <v/>
      </c>
      <c r="H1311" s="30" t="str">
        <f>IF(AND(S1311=H$1),LOOKUP(9.99999999999999E+307,$H$2:H1310)+1,"")</f>
        <v/>
      </c>
      <c r="I1311" s="30">
        <f>IF(AND(B1311=I$1),LOOKUP(9.99999999999999E+307,$I$2:I1310)+1,"")</f>
        <v>1116</v>
      </c>
      <c r="J1311" s="30">
        <f>IF(AND(B1311=J$1),LOOKUP(9.99999999999999E+307,$J$2:J1310)+1,"")</f>
        <v>1116</v>
      </c>
      <c r="K1311" s="30">
        <f>IF(AND(B1311=K$1),LOOKUP(9.99999999999999E+307,$K$2:K1310)+1,"")</f>
        <v>1116</v>
      </c>
      <c r="L1311" s="30">
        <f>IF(AND(B1311=L$1),LOOKUP(9.99999999999999E+307,$L$2:L1310)+1,"")</f>
        <v>1116</v>
      </c>
      <c r="M1311" s="30">
        <f>IF(AND(B1311=M$1),LOOKUP(9.99999999999999E+307,$M$2:M1310)+1,"")</f>
        <v>1116</v>
      </c>
      <c r="N1311" s="30">
        <f>IF(AND($B1311=N$1),LOOKUP(9.99999999999999E+307,$N$2:N1310)+1,"")</f>
        <v>1116</v>
      </c>
      <c r="O1311" s="30">
        <f>IF(AND($B1311=O$1),LOOKUP(9.99999999999999E+307,$O$2:O1310)+1,"")</f>
        <v>1116</v>
      </c>
      <c r="P1311" s="30">
        <f>IF(AND($B1311=P$1),LOOKUP(9.99999999999999E+307,$P$2:P1310)+1,"")</f>
        <v>1116</v>
      </c>
      <c r="Q1311" s="30">
        <f>IF(AND($B1311=Q$1),LOOKUP(9.99999999999999E+307,$Q$2:Q1310)+1,"")</f>
        <v>1116</v>
      </c>
      <c r="R1311" s="30">
        <f>IF(AND($B1311=R$1),LOOKUP(9.99999999999999E+307,$R$2:R1310)+1,"")</f>
        <v>1116</v>
      </c>
      <c r="S1311" s="314"/>
      <c r="T1311" s="274"/>
      <c r="U1311" s="274"/>
      <c r="Z1311" s="258" t="str">
        <f t="shared" si="143"/>
        <v/>
      </c>
      <c r="AA1311" s="258" t="str">
        <f t="shared" si="144"/>
        <v/>
      </c>
      <c r="AB1311" s="259">
        <f t="shared" si="138"/>
        <v>0</v>
      </c>
      <c r="AC1311" s="259">
        <f t="shared" si="139"/>
        <v>1807</v>
      </c>
      <c r="AD1311" s="260" t="str">
        <f t="shared" si="140"/>
        <v/>
      </c>
      <c r="AE1311" s="253" t="str">
        <f t="shared" si="141"/>
        <v>-</v>
      </c>
    </row>
    <row r="1312" spans="1:31" ht="20.100000000000001" customHeight="1" x14ac:dyDescent="0.5">
      <c r="A1312" s="30">
        <v>1310</v>
      </c>
      <c r="B1312" s="238"/>
      <c r="C1312" s="261"/>
      <c r="D1312" s="261"/>
      <c r="E1312" s="270"/>
      <c r="F1312" s="270"/>
      <c r="G1312" s="257" t="str">
        <f t="shared" si="142"/>
        <v/>
      </c>
      <c r="H1312" s="30" t="str">
        <f>IF(AND(S1312=H$1),LOOKUP(9.99999999999999E+307,$H$2:H1311)+1,"")</f>
        <v/>
      </c>
      <c r="I1312" s="30">
        <f>IF(AND(B1312=I$1),LOOKUP(9.99999999999999E+307,$I$2:I1311)+1,"")</f>
        <v>1117</v>
      </c>
      <c r="J1312" s="30">
        <f>IF(AND(B1312=J$1),LOOKUP(9.99999999999999E+307,$J$2:J1311)+1,"")</f>
        <v>1117</v>
      </c>
      <c r="K1312" s="30">
        <f>IF(AND(B1312=K$1),LOOKUP(9.99999999999999E+307,$K$2:K1311)+1,"")</f>
        <v>1117</v>
      </c>
      <c r="L1312" s="30">
        <f>IF(AND(B1312=L$1),LOOKUP(9.99999999999999E+307,$L$2:L1311)+1,"")</f>
        <v>1117</v>
      </c>
      <c r="M1312" s="30">
        <f>IF(AND(B1312=M$1),LOOKUP(9.99999999999999E+307,$M$2:M1311)+1,"")</f>
        <v>1117</v>
      </c>
      <c r="N1312" s="30">
        <f>IF(AND($B1312=N$1),LOOKUP(9.99999999999999E+307,$N$2:N1311)+1,"")</f>
        <v>1117</v>
      </c>
      <c r="O1312" s="30">
        <f>IF(AND($B1312=O$1),LOOKUP(9.99999999999999E+307,$O$2:O1311)+1,"")</f>
        <v>1117</v>
      </c>
      <c r="P1312" s="30">
        <f>IF(AND($B1312=P$1),LOOKUP(9.99999999999999E+307,$P$2:P1311)+1,"")</f>
        <v>1117</v>
      </c>
      <c r="Q1312" s="30">
        <f>IF(AND($B1312=Q$1),LOOKUP(9.99999999999999E+307,$Q$2:Q1311)+1,"")</f>
        <v>1117</v>
      </c>
      <c r="R1312" s="30">
        <f>IF(AND($B1312=R$1),LOOKUP(9.99999999999999E+307,$R$2:R1311)+1,"")</f>
        <v>1117</v>
      </c>
      <c r="S1312" s="314"/>
      <c r="T1312" s="274"/>
      <c r="U1312" s="274"/>
      <c r="Z1312" s="258" t="str">
        <f t="shared" si="143"/>
        <v/>
      </c>
      <c r="AA1312" s="258" t="str">
        <f t="shared" si="144"/>
        <v/>
      </c>
      <c r="AB1312" s="259">
        <f t="shared" si="138"/>
        <v>0</v>
      </c>
      <c r="AC1312" s="259">
        <f t="shared" si="139"/>
        <v>1807</v>
      </c>
      <c r="AD1312" s="260" t="str">
        <f t="shared" si="140"/>
        <v/>
      </c>
      <c r="AE1312" s="253" t="str">
        <f t="shared" si="141"/>
        <v>-</v>
      </c>
    </row>
    <row r="1313" spans="1:31" ht="20.100000000000001" customHeight="1" x14ac:dyDescent="0.5">
      <c r="A1313" s="30">
        <v>1311</v>
      </c>
      <c r="B1313" s="238"/>
      <c r="C1313" s="261"/>
      <c r="D1313" s="261"/>
      <c r="E1313" s="270"/>
      <c r="F1313" s="270"/>
      <c r="G1313" s="257" t="str">
        <f t="shared" si="142"/>
        <v/>
      </c>
      <c r="H1313" s="30" t="str">
        <f>IF(AND(S1313=H$1),LOOKUP(9.99999999999999E+307,$H$2:H1312)+1,"")</f>
        <v/>
      </c>
      <c r="I1313" s="30">
        <f>IF(AND(B1313=I$1),LOOKUP(9.99999999999999E+307,$I$2:I1312)+1,"")</f>
        <v>1118</v>
      </c>
      <c r="J1313" s="30">
        <f>IF(AND(B1313=J$1),LOOKUP(9.99999999999999E+307,$J$2:J1312)+1,"")</f>
        <v>1118</v>
      </c>
      <c r="K1313" s="30">
        <f>IF(AND(B1313=K$1),LOOKUP(9.99999999999999E+307,$K$2:K1312)+1,"")</f>
        <v>1118</v>
      </c>
      <c r="L1313" s="30">
        <f>IF(AND(B1313=L$1),LOOKUP(9.99999999999999E+307,$L$2:L1312)+1,"")</f>
        <v>1118</v>
      </c>
      <c r="M1313" s="30">
        <f>IF(AND(B1313=M$1),LOOKUP(9.99999999999999E+307,$M$2:M1312)+1,"")</f>
        <v>1118</v>
      </c>
      <c r="N1313" s="30">
        <f>IF(AND($B1313=N$1),LOOKUP(9.99999999999999E+307,$N$2:N1312)+1,"")</f>
        <v>1118</v>
      </c>
      <c r="O1313" s="30">
        <f>IF(AND($B1313=O$1),LOOKUP(9.99999999999999E+307,$O$2:O1312)+1,"")</f>
        <v>1118</v>
      </c>
      <c r="P1313" s="30">
        <f>IF(AND($B1313=P$1),LOOKUP(9.99999999999999E+307,$P$2:P1312)+1,"")</f>
        <v>1118</v>
      </c>
      <c r="Q1313" s="30">
        <f>IF(AND($B1313=Q$1),LOOKUP(9.99999999999999E+307,$Q$2:Q1312)+1,"")</f>
        <v>1118</v>
      </c>
      <c r="R1313" s="30">
        <f>IF(AND($B1313=R$1),LOOKUP(9.99999999999999E+307,$R$2:R1312)+1,"")</f>
        <v>1118</v>
      </c>
      <c r="S1313" s="314"/>
      <c r="T1313" s="274"/>
      <c r="U1313" s="274"/>
      <c r="Z1313" s="258" t="str">
        <f t="shared" si="143"/>
        <v/>
      </c>
      <c r="AA1313" s="258" t="str">
        <f t="shared" si="144"/>
        <v/>
      </c>
      <c r="AB1313" s="259">
        <f t="shared" si="138"/>
        <v>0</v>
      </c>
      <c r="AC1313" s="259">
        <f t="shared" si="139"/>
        <v>1807</v>
      </c>
      <c r="AD1313" s="260" t="str">
        <f t="shared" si="140"/>
        <v/>
      </c>
      <c r="AE1313" s="253" t="str">
        <f t="shared" si="141"/>
        <v>-</v>
      </c>
    </row>
    <row r="1314" spans="1:31" ht="20.100000000000001" customHeight="1" x14ac:dyDescent="0.5">
      <c r="A1314" s="30">
        <v>1312</v>
      </c>
      <c r="B1314" s="238"/>
      <c r="C1314" s="261"/>
      <c r="D1314" s="261"/>
      <c r="E1314" s="270"/>
      <c r="F1314" s="270"/>
      <c r="G1314" s="257" t="str">
        <f t="shared" si="142"/>
        <v/>
      </c>
      <c r="H1314" s="30" t="str">
        <f>IF(AND(S1314=H$1),LOOKUP(9.99999999999999E+307,$H$2:H1313)+1,"")</f>
        <v/>
      </c>
      <c r="I1314" s="30">
        <f>IF(AND(B1314=I$1),LOOKUP(9.99999999999999E+307,$I$2:I1313)+1,"")</f>
        <v>1119</v>
      </c>
      <c r="J1314" s="30">
        <f>IF(AND(B1314=J$1),LOOKUP(9.99999999999999E+307,$J$2:J1313)+1,"")</f>
        <v>1119</v>
      </c>
      <c r="K1314" s="30">
        <f>IF(AND(B1314=K$1),LOOKUP(9.99999999999999E+307,$K$2:K1313)+1,"")</f>
        <v>1119</v>
      </c>
      <c r="L1314" s="30">
        <f>IF(AND(B1314=L$1),LOOKUP(9.99999999999999E+307,$L$2:L1313)+1,"")</f>
        <v>1119</v>
      </c>
      <c r="M1314" s="30">
        <f>IF(AND(B1314=M$1),LOOKUP(9.99999999999999E+307,$M$2:M1313)+1,"")</f>
        <v>1119</v>
      </c>
      <c r="N1314" s="30">
        <f>IF(AND($B1314=N$1),LOOKUP(9.99999999999999E+307,$N$2:N1313)+1,"")</f>
        <v>1119</v>
      </c>
      <c r="O1314" s="30">
        <f>IF(AND($B1314=O$1),LOOKUP(9.99999999999999E+307,$O$2:O1313)+1,"")</f>
        <v>1119</v>
      </c>
      <c r="P1314" s="30">
        <f>IF(AND($B1314=P$1),LOOKUP(9.99999999999999E+307,$P$2:P1313)+1,"")</f>
        <v>1119</v>
      </c>
      <c r="Q1314" s="30">
        <f>IF(AND($B1314=Q$1),LOOKUP(9.99999999999999E+307,$Q$2:Q1313)+1,"")</f>
        <v>1119</v>
      </c>
      <c r="R1314" s="30">
        <f>IF(AND($B1314=R$1),LOOKUP(9.99999999999999E+307,$R$2:R1313)+1,"")</f>
        <v>1119</v>
      </c>
      <c r="S1314" s="314"/>
      <c r="T1314" s="274"/>
      <c r="U1314" s="274"/>
      <c r="Z1314" s="258" t="str">
        <f t="shared" si="143"/>
        <v/>
      </c>
      <c r="AA1314" s="258" t="str">
        <f t="shared" si="144"/>
        <v/>
      </c>
      <c r="AB1314" s="259">
        <f t="shared" si="138"/>
        <v>0</v>
      </c>
      <c r="AC1314" s="259">
        <f t="shared" si="139"/>
        <v>1807</v>
      </c>
      <c r="AD1314" s="260" t="str">
        <f t="shared" si="140"/>
        <v/>
      </c>
      <c r="AE1314" s="253" t="str">
        <f t="shared" si="141"/>
        <v>-</v>
      </c>
    </row>
    <row r="1315" spans="1:31" ht="20.100000000000001" customHeight="1" x14ac:dyDescent="0.5">
      <c r="A1315" s="30">
        <v>1313</v>
      </c>
      <c r="B1315" s="238"/>
      <c r="C1315" s="261"/>
      <c r="D1315" s="261"/>
      <c r="E1315" s="270"/>
      <c r="F1315" s="270"/>
      <c r="G1315" s="257" t="str">
        <f t="shared" si="142"/>
        <v/>
      </c>
      <c r="H1315" s="30" t="str">
        <f>IF(AND(S1315=H$1),LOOKUP(9.99999999999999E+307,$H$2:H1314)+1,"")</f>
        <v/>
      </c>
      <c r="I1315" s="30">
        <f>IF(AND(B1315=I$1),LOOKUP(9.99999999999999E+307,$I$2:I1314)+1,"")</f>
        <v>1120</v>
      </c>
      <c r="J1315" s="30">
        <f>IF(AND(B1315=J$1),LOOKUP(9.99999999999999E+307,$J$2:J1314)+1,"")</f>
        <v>1120</v>
      </c>
      <c r="K1315" s="30">
        <f>IF(AND(B1315=K$1),LOOKUP(9.99999999999999E+307,$K$2:K1314)+1,"")</f>
        <v>1120</v>
      </c>
      <c r="L1315" s="30">
        <f>IF(AND(B1315=L$1),LOOKUP(9.99999999999999E+307,$L$2:L1314)+1,"")</f>
        <v>1120</v>
      </c>
      <c r="M1315" s="30">
        <f>IF(AND(B1315=M$1),LOOKUP(9.99999999999999E+307,$M$2:M1314)+1,"")</f>
        <v>1120</v>
      </c>
      <c r="N1315" s="30">
        <f>IF(AND($B1315=N$1),LOOKUP(9.99999999999999E+307,$N$2:N1314)+1,"")</f>
        <v>1120</v>
      </c>
      <c r="O1315" s="30">
        <f>IF(AND($B1315=O$1),LOOKUP(9.99999999999999E+307,$O$2:O1314)+1,"")</f>
        <v>1120</v>
      </c>
      <c r="P1315" s="30">
        <f>IF(AND($B1315=P$1),LOOKUP(9.99999999999999E+307,$P$2:P1314)+1,"")</f>
        <v>1120</v>
      </c>
      <c r="Q1315" s="30">
        <f>IF(AND($B1315=Q$1),LOOKUP(9.99999999999999E+307,$Q$2:Q1314)+1,"")</f>
        <v>1120</v>
      </c>
      <c r="R1315" s="30">
        <f>IF(AND($B1315=R$1),LOOKUP(9.99999999999999E+307,$R$2:R1314)+1,"")</f>
        <v>1120</v>
      </c>
      <c r="S1315" s="314"/>
      <c r="T1315" s="274"/>
      <c r="U1315" s="274"/>
      <c r="Z1315" s="258" t="str">
        <f t="shared" si="143"/>
        <v/>
      </c>
      <c r="AA1315" s="258" t="str">
        <f t="shared" si="144"/>
        <v/>
      </c>
      <c r="AB1315" s="259">
        <f t="shared" si="138"/>
        <v>0</v>
      </c>
      <c r="AC1315" s="259">
        <f t="shared" si="139"/>
        <v>1807</v>
      </c>
      <c r="AD1315" s="260" t="str">
        <f t="shared" si="140"/>
        <v/>
      </c>
      <c r="AE1315" s="253" t="str">
        <f t="shared" si="141"/>
        <v>-</v>
      </c>
    </row>
    <row r="1316" spans="1:31" ht="20.100000000000001" customHeight="1" x14ac:dyDescent="0.5">
      <c r="A1316" s="30">
        <v>1314</v>
      </c>
      <c r="B1316" s="238"/>
      <c r="C1316" s="261"/>
      <c r="D1316" s="261"/>
      <c r="E1316" s="270"/>
      <c r="F1316" s="270"/>
      <c r="G1316" s="257" t="str">
        <f t="shared" si="142"/>
        <v/>
      </c>
      <c r="H1316" s="30" t="str">
        <f>IF(AND(S1316=H$1),LOOKUP(9.99999999999999E+307,$H$2:H1315)+1,"")</f>
        <v/>
      </c>
      <c r="I1316" s="30">
        <f>IF(AND(B1316=I$1),LOOKUP(9.99999999999999E+307,$I$2:I1315)+1,"")</f>
        <v>1121</v>
      </c>
      <c r="J1316" s="30">
        <f>IF(AND(B1316=J$1),LOOKUP(9.99999999999999E+307,$J$2:J1315)+1,"")</f>
        <v>1121</v>
      </c>
      <c r="K1316" s="30">
        <f>IF(AND(B1316=K$1),LOOKUP(9.99999999999999E+307,$K$2:K1315)+1,"")</f>
        <v>1121</v>
      </c>
      <c r="L1316" s="30">
        <f>IF(AND(B1316=L$1),LOOKUP(9.99999999999999E+307,$L$2:L1315)+1,"")</f>
        <v>1121</v>
      </c>
      <c r="M1316" s="30">
        <f>IF(AND(B1316=M$1),LOOKUP(9.99999999999999E+307,$M$2:M1315)+1,"")</f>
        <v>1121</v>
      </c>
      <c r="N1316" s="30">
        <f>IF(AND($B1316=N$1),LOOKUP(9.99999999999999E+307,$N$2:N1315)+1,"")</f>
        <v>1121</v>
      </c>
      <c r="O1316" s="30">
        <f>IF(AND($B1316=O$1),LOOKUP(9.99999999999999E+307,$O$2:O1315)+1,"")</f>
        <v>1121</v>
      </c>
      <c r="P1316" s="30">
        <f>IF(AND($B1316=P$1),LOOKUP(9.99999999999999E+307,$P$2:P1315)+1,"")</f>
        <v>1121</v>
      </c>
      <c r="Q1316" s="30">
        <f>IF(AND($B1316=Q$1),LOOKUP(9.99999999999999E+307,$Q$2:Q1315)+1,"")</f>
        <v>1121</v>
      </c>
      <c r="R1316" s="30">
        <f>IF(AND($B1316=R$1),LOOKUP(9.99999999999999E+307,$R$2:R1315)+1,"")</f>
        <v>1121</v>
      </c>
      <c r="S1316" s="314"/>
      <c r="T1316" s="274"/>
      <c r="U1316" s="274"/>
      <c r="Z1316" s="258" t="str">
        <f t="shared" si="143"/>
        <v/>
      </c>
      <c r="AA1316" s="258" t="str">
        <f t="shared" si="144"/>
        <v/>
      </c>
      <c r="AB1316" s="259">
        <f t="shared" si="138"/>
        <v>0</v>
      </c>
      <c r="AC1316" s="259">
        <f t="shared" si="139"/>
        <v>1807</v>
      </c>
      <c r="AD1316" s="260" t="str">
        <f t="shared" si="140"/>
        <v/>
      </c>
      <c r="AE1316" s="253" t="str">
        <f t="shared" si="141"/>
        <v>-</v>
      </c>
    </row>
    <row r="1317" spans="1:31" ht="20.100000000000001" customHeight="1" x14ac:dyDescent="0.5">
      <c r="A1317" s="30">
        <v>1315</v>
      </c>
      <c r="B1317" s="238"/>
      <c r="C1317" s="261"/>
      <c r="D1317" s="261"/>
      <c r="E1317" s="270"/>
      <c r="F1317" s="270"/>
      <c r="G1317" s="257" t="str">
        <f t="shared" si="142"/>
        <v/>
      </c>
      <c r="H1317" s="30" t="str">
        <f>IF(AND(S1317=H$1),LOOKUP(9.99999999999999E+307,$H$2:H1316)+1,"")</f>
        <v/>
      </c>
      <c r="I1317" s="30">
        <f>IF(AND(B1317=I$1),LOOKUP(9.99999999999999E+307,$I$2:I1316)+1,"")</f>
        <v>1122</v>
      </c>
      <c r="J1317" s="30">
        <f>IF(AND(B1317=J$1),LOOKUP(9.99999999999999E+307,$J$2:J1316)+1,"")</f>
        <v>1122</v>
      </c>
      <c r="K1317" s="30">
        <f>IF(AND(B1317=K$1),LOOKUP(9.99999999999999E+307,$K$2:K1316)+1,"")</f>
        <v>1122</v>
      </c>
      <c r="L1317" s="30">
        <f>IF(AND(B1317=L$1),LOOKUP(9.99999999999999E+307,$L$2:L1316)+1,"")</f>
        <v>1122</v>
      </c>
      <c r="M1317" s="30">
        <f>IF(AND(B1317=M$1),LOOKUP(9.99999999999999E+307,$M$2:M1316)+1,"")</f>
        <v>1122</v>
      </c>
      <c r="N1317" s="30">
        <f>IF(AND($B1317=N$1),LOOKUP(9.99999999999999E+307,$N$2:N1316)+1,"")</f>
        <v>1122</v>
      </c>
      <c r="O1317" s="30">
        <f>IF(AND($B1317=O$1),LOOKUP(9.99999999999999E+307,$O$2:O1316)+1,"")</f>
        <v>1122</v>
      </c>
      <c r="P1317" s="30">
        <f>IF(AND($B1317=P$1),LOOKUP(9.99999999999999E+307,$P$2:P1316)+1,"")</f>
        <v>1122</v>
      </c>
      <c r="Q1317" s="30">
        <f>IF(AND($B1317=Q$1),LOOKUP(9.99999999999999E+307,$Q$2:Q1316)+1,"")</f>
        <v>1122</v>
      </c>
      <c r="R1317" s="30">
        <f>IF(AND($B1317=R$1),LOOKUP(9.99999999999999E+307,$R$2:R1316)+1,"")</f>
        <v>1122</v>
      </c>
      <c r="S1317" s="314"/>
      <c r="T1317" s="274"/>
      <c r="U1317" s="274"/>
      <c r="Z1317" s="258" t="str">
        <f t="shared" si="143"/>
        <v/>
      </c>
      <c r="AA1317" s="258" t="str">
        <f t="shared" si="144"/>
        <v/>
      </c>
      <c r="AB1317" s="259">
        <f t="shared" si="138"/>
        <v>0</v>
      </c>
      <c r="AC1317" s="259">
        <f t="shared" si="139"/>
        <v>1807</v>
      </c>
      <c r="AD1317" s="260" t="str">
        <f t="shared" si="140"/>
        <v/>
      </c>
      <c r="AE1317" s="253" t="str">
        <f t="shared" si="141"/>
        <v>-</v>
      </c>
    </row>
    <row r="1318" spans="1:31" ht="20.100000000000001" customHeight="1" x14ac:dyDescent="0.5">
      <c r="A1318" s="30">
        <v>1316</v>
      </c>
      <c r="B1318" s="238"/>
      <c r="C1318" s="261"/>
      <c r="D1318" s="261"/>
      <c r="E1318" s="270"/>
      <c r="F1318" s="270"/>
      <c r="G1318" s="257" t="str">
        <f t="shared" si="142"/>
        <v/>
      </c>
      <c r="H1318" s="30" t="str">
        <f>IF(AND(S1318=H$1),LOOKUP(9.99999999999999E+307,$H$2:H1317)+1,"")</f>
        <v/>
      </c>
      <c r="I1318" s="30">
        <f>IF(AND(B1318=I$1),LOOKUP(9.99999999999999E+307,$I$2:I1317)+1,"")</f>
        <v>1123</v>
      </c>
      <c r="J1318" s="30">
        <f>IF(AND(B1318=J$1),LOOKUP(9.99999999999999E+307,$J$2:J1317)+1,"")</f>
        <v>1123</v>
      </c>
      <c r="K1318" s="30">
        <f>IF(AND(B1318=K$1),LOOKUP(9.99999999999999E+307,$K$2:K1317)+1,"")</f>
        <v>1123</v>
      </c>
      <c r="L1318" s="30">
        <f>IF(AND(B1318=L$1),LOOKUP(9.99999999999999E+307,$L$2:L1317)+1,"")</f>
        <v>1123</v>
      </c>
      <c r="M1318" s="30">
        <f>IF(AND(B1318=M$1),LOOKUP(9.99999999999999E+307,$M$2:M1317)+1,"")</f>
        <v>1123</v>
      </c>
      <c r="N1318" s="30">
        <f>IF(AND($B1318=N$1),LOOKUP(9.99999999999999E+307,$N$2:N1317)+1,"")</f>
        <v>1123</v>
      </c>
      <c r="O1318" s="30">
        <f>IF(AND($B1318=O$1),LOOKUP(9.99999999999999E+307,$O$2:O1317)+1,"")</f>
        <v>1123</v>
      </c>
      <c r="P1318" s="30">
        <f>IF(AND($B1318=P$1),LOOKUP(9.99999999999999E+307,$P$2:P1317)+1,"")</f>
        <v>1123</v>
      </c>
      <c r="Q1318" s="30">
        <f>IF(AND($B1318=Q$1),LOOKUP(9.99999999999999E+307,$Q$2:Q1317)+1,"")</f>
        <v>1123</v>
      </c>
      <c r="R1318" s="30">
        <f>IF(AND($B1318=R$1),LOOKUP(9.99999999999999E+307,$R$2:R1317)+1,"")</f>
        <v>1123</v>
      </c>
      <c r="S1318" s="314"/>
      <c r="T1318" s="274"/>
      <c r="U1318" s="274"/>
      <c r="Z1318" s="258" t="str">
        <f t="shared" si="143"/>
        <v/>
      </c>
      <c r="AA1318" s="258" t="str">
        <f t="shared" si="144"/>
        <v/>
      </c>
      <c r="AB1318" s="259">
        <f t="shared" si="138"/>
        <v>0</v>
      </c>
      <c r="AC1318" s="259">
        <f t="shared" si="139"/>
        <v>1807</v>
      </c>
      <c r="AD1318" s="260" t="str">
        <f t="shared" si="140"/>
        <v/>
      </c>
      <c r="AE1318" s="253" t="str">
        <f t="shared" si="141"/>
        <v>-</v>
      </c>
    </row>
    <row r="1319" spans="1:31" ht="20.100000000000001" customHeight="1" x14ac:dyDescent="0.5">
      <c r="A1319" s="30">
        <v>1317</v>
      </c>
      <c r="B1319" s="238"/>
      <c r="C1319" s="261"/>
      <c r="D1319" s="261"/>
      <c r="E1319" s="270"/>
      <c r="F1319" s="270"/>
      <c r="G1319" s="257" t="str">
        <f t="shared" si="142"/>
        <v/>
      </c>
      <c r="H1319" s="30" t="str">
        <f>IF(AND(S1319=H$1),LOOKUP(9.99999999999999E+307,$H$2:H1318)+1,"")</f>
        <v/>
      </c>
      <c r="I1319" s="30">
        <f>IF(AND(B1319=I$1),LOOKUP(9.99999999999999E+307,$I$2:I1318)+1,"")</f>
        <v>1124</v>
      </c>
      <c r="J1319" s="30">
        <f>IF(AND(B1319=J$1),LOOKUP(9.99999999999999E+307,$J$2:J1318)+1,"")</f>
        <v>1124</v>
      </c>
      <c r="K1319" s="30">
        <f>IF(AND(B1319=K$1),LOOKUP(9.99999999999999E+307,$K$2:K1318)+1,"")</f>
        <v>1124</v>
      </c>
      <c r="L1319" s="30">
        <f>IF(AND(B1319=L$1),LOOKUP(9.99999999999999E+307,$L$2:L1318)+1,"")</f>
        <v>1124</v>
      </c>
      <c r="M1319" s="30">
        <f>IF(AND(B1319=M$1),LOOKUP(9.99999999999999E+307,$M$2:M1318)+1,"")</f>
        <v>1124</v>
      </c>
      <c r="N1319" s="30">
        <f>IF(AND($B1319=N$1),LOOKUP(9.99999999999999E+307,$N$2:N1318)+1,"")</f>
        <v>1124</v>
      </c>
      <c r="O1319" s="30">
        <f>IF(AND($B1319=O$1),LOOKUP(9.99999999999999E+307,$O$2:O1318)+1,"")</f>
        <v>1124</v>
      </c>
      <c r="P1319" s="30">
        <f>IF(AND($B1319=P$1),LOOKUP(9.99999999999999E+307,$P$2:P1318)+1,"")</f>
        <v>1124</v>
      </c>
      <c r="Q1319" s="30">
        <f>IF(AND($B1319=Q$1),LOOKUP(9.99999999999999E+307,$Q$2:Q1318)+1,"")</f>
        <v>1124</v>
      </c>
      <c r="R1319" s="30">
        <f>IF(AND($B1319=R$1),LOOKUP(9.99999999999999E+307,$R$2:R1318)+1,"")</f>
        <v>1124</v>
      </c>
      <c r="S1319" s="314"/>
      <c r="T1319" s="274"/>
      <c r="U1319" s="274"/>
      <c r="Z1319" s="258" t="str">
        <f t="shared" si="143"/>
        <v/>
      </c>
      <c r="AA1319" s="258" t="str">
        <f t="shared" si="144"/>
        <v/>
      </c>
      <c r="AB1319" s="259">
        <f t="shared" si="138"/>
        <v>0</v>
      </c>
      <c r="AC1319" s="259">
        <f t="shared" si="139"/>
        <v>1807</v>
      </c>
      <c r="AD1319" s="260" t="str">
        <f t="shared" si="140"/>
        <v/>
      </c>
      <c r="AE1319" s="253" t="str">
        <f t="shared" si="141"/>
        <v>-</v>
      </c>
    </row>
    <row r="1320" spans="1:31" ht="20.100000000000001" customHeight="1" x14ac:dyDescent="0.5">
      <c r="A1320" s="30">
        <v>1318</v>
      </c>
      <c r="B1320" s="238"/>
      <c r="C1320" s="261"/>
      <c r="D1320" s="261"/>
      <c r="E1320" s="270"/>
      <c r="F1320" s="270"/>
      <c r="G1320" s="257" t="str">
        <f t="shared" si="142"/>
        <v/>
      </c>
      <c r="H1320" s="30" t="str">
        <f>IF(AND(S1320=H$1),LOOKUP(9.99999999999999E+307,$H$2:H1319)+1,"")</f>
        <v/>
      </c>
      <c r="I1320" s="30">
        <f>IF(AND(B1320=I$1),LOOKUP(9.99999999999999E+307,$I$2:I1319)+1,"")</f>
        <v>1125</v>
      </c>
      <c r="J1320" s="30">
        <f>IF(AND(B1320=J$1),LOOKUP(9.99999999999999E+307,$J$2:J1319)+1,"")</f>
        <v>1125</v>
      </c>
      <c r="K1320" s="30">
        <f>IF(AND(B1320=K$1),LOOKUP(9.99999999999999E+307,$K$2:K1319)+1,"")</f>
        <v>1125</v>
      </c>
      <c r="L1320" s="30">
        <f>IF(AND(B1320=L$1),LOOKUP(9.99999999999999E+307,$L$2:L1319)+1,"")</f>
        <v>1125</v>
      </c>
      <c r="M1320" s="30">
        <f>IF(AND(B1320=M$1),LOOKUP(9.99999999999999E+307,$M$2:M1319)+1,"")</f>
        <v>1125</v>
      </c>
      <c r="N1320" s="30">
        <f>IF(AND($B1320=N$1),LOOKUP(9.99999999999999E+307,$N$2:N1319)+1,"")</f>
        <v>1125</v>
      </c>
      <c r="O1320" s="30">
        <f>IF(AND($B1320=O$1),LOOKUP(9.99999999999999E+307,$O$2:O1319)+1,"")</f>
        <v>1125</v>
      </c>
      <c r="P1320" s="30">
        <f>IF(AND($B1320=P$1),LOOKUP(9.99999999999999E+307,$P$2:P1319)+1,"")</f>
        <v>1125</v>
      </c>
      <c r="Q1320" s="30">
        <f>IF(AND($B1320=Q$1),LOOKUP(9.99999999999999E+307,$Q$2:Q1319)+1,"")</f>
        <v>1125</v>
      </c>
      <c r="R1320" s="30">
        <f>IF(AND($B1320=R$1),LOOKUP(9.99999999999999E+307,$R$2:R1319)+1,"")</f>
        <v>1125</v>
      </c>
      <c r="S1320" s="314"/>
      <c r="T1320" s="274"/>
      <c r="U1320" s="274"/>
      <c r="Z1320" s="258" t="str">
        <f t="shared" si="143"/>
        <v/>
      </c>
      <c r="AA1320" s="258" t="str">
        <f t="shared" si="144"/>
        <v/>
      </c>
      <c r="AB1320" s="259">
        <f t="shared" si="138"/>
        <v>0</v>
      </c>
      <c r="AC1320" s="259">
        <f t="shared" si="139"/>
        <v>1807</v>
      </c>
      <c r="AD1320" s="260" t="str">
        <f t="shared" si="140"/>
        <v/>
      </c>
      <c r="AE1320" s="253" t="str">
        <f t="shared" si="141"/>
        <v>-</v>
      </c>
    </row>
    <row r="1321" spans="1:31" ht="20.100000000000001" customHeight="1" x14ac:dyDescent="0.5">
      <c r="A1321" s="30">
        <v>1319</v>
      </c>
      <c r="B1321" s="238"/>
      <c r="C1321" s="261"/>
      <c r="D1321" s="261"/>
      <c r="E1321" s="270"/>
      <c r="F1321" s="270"/>
      <c r="G1321" s="257" t="str">
        <f t="shared" si="142"/>
        <v/>
      </c>
      <c r="H1321" s="30" t="str">
        <f>IF(AND(S1321=H$1),LOOKUP(9.99999999999999E+307,$H$2:H1320)+1,"")</f>
        <v/>
      </c>
      <c r="I1321" s="30">
        <f>IF(AND(B1321=I$1),LOOKUP(9.99999999999999E+307,$I$2:I1320)+1,"")</f>
        <v>1126</v>
      </c>
      <c r="J1321" s="30">
        <f>IF(AND(B1321=J$1),LOOKUP(9.99999999999999E+307,$J$2:J1320)+1,"")</f>
        <v>1126</v>
      </c>
      <c r="K1321" s="30">
        <f>IF(AND(B1321=K$1),LOOKUP(9.99999999999999E+307,$K$2:K1320)+1,"")</f>
        <v>1126</v>
      </c>
      <c r="L1321" s="30">
        <f>IF(AND(B1321=L$1),LOOKUP(9.99999999999999E+307,$L$2:L1320)+1,"")</f>
        <v>1126</v>
      </c>
      <c r="M1321" s="30">
        <f>IF(AND(B1321=M$1),LOOKUP(9.99999999999999E+307,$M$2:M1320)+1,"")</f>
        <v>1126</v>
      </c>
      <c r="N1321" s="30">
        <f>IF(AND($B1321=N$1),LOOKUP(9.99999999999999E+307,$N$2:N1320)+1,"")</f>
        <v>1126</v>
      </c>
      <c r="O1321" s="30">
        <f>IF(AND($B1321=O$1),LOOKUP(9.99999999999999E+307,$O$2:O1320)+1,"")</f>
        <v>1126</v>
      </c>
      <c r="P1321" s="30">
        <f>IF(AND($B1321=P$1),LOOKUP(9.99999999999999E+307,$P$2:P1320)+1,"")</f>
        <v>1126</v>
      </c>
      <c r="Q1321" s="30">
        <f>IF(AND($B1321=Q$1),LOOKUP(9.99999999999999E+307,$Q$2:Q1320)+1,"")</f>
        <v>1126</v>
      </c>
      <c r="R1321" s="30">
        <f>IF(AND($B1321=R$1),LOOKUP(9.99999999999999E+307,$R$2:R1320)+1,"")</f>
        <v>1126</v>
      </c>
      <c r="S1321" s="314"/>
      <c r="T1321" s="274"/>
      <c r="U1321" s="274"/>
      <c r="Z1321" s="258" t="str">
        <f t="shared" si="143"/>
        <v/>
      </c>
      <c r="AA1321" s="258" t="str">
        <f t="shared" si="144"/>
        <v/>
      </c>
      <c r="AB1321" s="259">
        <f t="shared" si="138"/>
        <v>0</v>
      </c>
      <c r="AC1321" s="259">
        <f t="shared" si="139"/>
        <v>1807</v>
      </c>
      <c r="AD1321" s="260" t="str">
        <f t="shared" si="140"/>
        <v/>
      </c>
      <c r="AE1321" s="253" t="str">
        <f t="shared" si="141"/>
        <v>-</v>
      </c>
    </row>
    <row r="1322" spans="1:31" ht="20.100000000000001" customHeight="1" x14ac:dyDescent="0.5">
      <c r="A1322" s="30">
        <v>1320</v>
      </c>
      <c r="B1322" s="238"/>
      <c r="C1322" s="261"/>
      <c r="D1322" s="261"/>
      <c r="E1322" s="270"/>
      <c r="F1322" s="270"/>
      <c r="G1322" s="257" t="str">
        <f t="shared" si="142"/>
        <v/>
      </c>
      <c r="H1322" s="30" t="str">
        <f>IF(AND(S1322=H$1),LOOKUP(9.99999999999999E+307,$H$2:H1321)+1,"")</f>
        <v/>
      </c>
      <c r="I1322" s="30">
        <f>IF(AND(B1322=I$1),LOOKUP(9.99999999999999E+307,$I$2:I1321)+1,"")</f>
        <v>1127</v>
      </c>
      <c r="J1322" s="30">
        <f>IF(AND(B1322=J$1),LOOKUP(9.99999999999999E+307,$J$2:J1321)+1,"")</f>
        <v>1127</v>
      </c>
      <c r="K1322" s="30">
        <f>IF(AND(B1322=K$1),LOOKUP(9.99999999999999E+307,$K$2:K1321)+1,"")</f>
        <v>1127</v>
      </c>
      <c r="L1322" s="30">
        <f>IF(AND(B1322=L$1),LOOKUP(9.99999999999999E+307,$L$2:L1321)+1,"")</f>
        <v>1127</v>
      </c>
      <c r="M1322" s="30">
        <f>IF(AND(B1322=M$1),LOOKUP(9.99999999999999E+307,$M$2:M1321)+1,"")</f>
        <v>1127</v>
      </c>
      <c r="N1322" s="30">
        <f>IF(AND($B1322=N$1),LOOKUP(9.99999999999999E+307,$N$2:N1321)+1,"")</f>
        <v>1127</v>
      </c>
      <c r="O1322" s="30">
        <f>IF(AND($B1322=O$1),LOOKUP(9.99999999999999E+307,$O$2:O1321)+1,"")</f>
        <v>1127</v>
      </c>
      <c r="P1322" s="30">
        <f>IF(AND($B1322=P$1),LOOKUP(9.99999999999999E+307,$P$2:P1321)+1,"")</f>
        <v>1127</v>
      </c>
      <c r="Q1322" s="30">
        <f>IF(AND($B1322=Q$1),LOOKUP(9.99999999999999E+307,$Q$2:Q1321)+1,"")</f>
        <v>1127</v>
      </c>
      <c r="R1322" s="30">
        <f>IF(AND($B1322=R$1),LOOKUP(9.99999999999999E+307,$R$2:R1321)+1,"")</f>
        <v>1127</v>
      </c>
      <c r="S1322" s="314"/>
      <c r="T1322" s="274"/>
      <c r="U1322" s="274"/>
      <c r="Z1322" s="258" t="str">
        <f t="shared" si="143"/>
        <v/>
      </c>
      <c r="AA1322" s="258" t="str">
        <f t="shared" si="144"/>
        <v/>
      </c>
      <c r="AB1322" s="259">
        <f t="shared" si="138"/>
        <v>0</v>
      </c>
      <c r="AC1322" s="259">
        <f t="shared" si="139"/>
        <v>1807</v>
      </c>
      <c r="AD1322" s="260" t="str">
        <f t="shared" si="140"/>
        <v/>
      </c>
      <c r="AE1322" s="253" t="str">
        <f t="shared" si="141"/>
        <v>-</v>
      </c>
    </row>
    <row r="1323" spans="1:31" ht="20.100000000000001" customHeight="1" x14ac:dyDescent="0.5">
      <c r="A1323" s="30">
        <v>1321</v>
      </c>
      <c r="B1323" s="238"/>
      <c r="C1323" s="261"/>
      <c r="D1323" s="261"/>
      <c r="E1323" s="270"/>
      <c r="F1323" s="270"/>
      <c r="G1323" s="257" t="str">
        <f t="shared" si="142"/>
        <v/>
      </c>
      <c r="H1323" s="30" t="str">
        <f>IF(AND(S1323=H$1),LOOKUP(9.99999999999999E+307,$H$2:H1322)+1,"")</f>
        <v/>
      </c>
      <c r="I1323" s="30">
        <f>IF(AND(B1323=I$1),LOOKUP(9.99999999999999E+307,$I$2:I1322)+1,"")</f>
        <v>1128</v>
      </c>
      <c r="J1323" s="30">
        <f>IF(AND(B1323=J$1),LOOKUP(9.99999999999999E+307,$J$2:J1322)+1,"")</f>
        <v>1128</v>
      </c>
      <c r="K1323" s="30">
        <f>IF(AND(B1323=K$1),LOOKUP(9.99999999999999E+307,$K$2:K1322)+1,"")</f>
        <v>1128</v>
      </c>
      <c r="L1323" s="30">
        <f>IF(AND(B1323=L$1),LOOKUP(9.99999999999999E+307,$L$2:L1322)+1,"")</f>
        <v>1128</v>
      </c>
      <c r="M1323" s="30">
        <f>IF(AND(B1323=M$1),LOOKUP(9.99999999999999E+307,$M$2:M1322)+1,"")</f>
        <v>1128</v>
      </c>
      <c r="N1323" s="30">
        <f>IF(AND($B1323=N$1),LOOKUP(9.99999999999999E+307,$N$2:N1322)+1,"")</f>
        <v>1128</v>
      </c>
      <c r="O1323" s="30">
        <f>IF(AND($B1323=O$1),LOOKUP(9.99999999999999E+307,$O$2:O1322)+1,"")</f>
        <v>1128</v>
      </c>
      <c r="P1323" s="30">
        <f>IF(AND($B1323=P$1),LOOKUP(9.99999999999999E+307,$P$2:P1322)+1,"")</f>
        <v>1128</v>
      </c>
      <c r="Q1323" s="30">
        <f>IF(AND($B1323=Q$1),LOOKUP(9.99999999999999E+307,$Q$2:Q1322)+1,"")</f>
        <v>1128</v>
      </c>
      <c r="R1323" s="30">
        <f>IF(AND($B1323=R$1),LOOKUP(9.99999999999999E+307,$R$2:R1322)+1,"")</f>
        <v>1128</v>
      </c>
      <c r="S1323" s="314"/>
      <c r="T1323" s="274"/>
      <c r="U1323" s="274"/>
      <c r="Z1323" s="258" t="str">
        <f t="shared" si="143"/>
        <v/>
      </c>
      <c r="AA1323" s="258" t="str">
        <f t="shared" si="144"/>
        <v/>
      </c>
      <c r="AB1323" s="259">
        <f t="shared" si="138"/>
        <v>0</v>
      </c>
      <c r="AC1323" s="259">
        <f t="shared" si="139"/>
        <v>1807</v>
      </c>
      <c r="AD1323" s="260" t="str">
        <f t="shared" si="140"/>
        <v/>
      </c>
      <c r="AE1323" s="253" t="str">
        <f t="shared" si="141"/>
        <v>-</v>
      </c>
    </row>
    <row r="1324" spans="1:31" ht="20.100000000000001" customHeight="1" x14ac:dyDescent="0.5">
      <c r="A1324" s="30">
        <v>1322</v>
      </c>
      <c r="B1324" s="238"/>
      <c r="C1324" s="261"/>
      <c r="D1324" s="261"/>
      <c r="E1324" s="270"/>
      <c r="F1324" s="270"/>
      <c r="G1324" s="257" t="str">
        <f t="shared" si="142"/>
        <v/>
      </c>
      <c r="H1324" s="30" t="str">
        <f>IF(AND(S1324=H$1),LOOKUP(9.99999999999999E+307,$H$2:H1323)+1,"")</f>
        <v/>
      </c>
      <c r="I1324" s="30">
        <f>IF(AND(B1324=I$1),LOOKUP(9.99999999999999E+307,$I$2:I1323)+1,"")</f>
        <v>1129</v>
      </c>
      <c r="J1324" s="30">
        <f>IF(AND(B1324=J$1),LOOKUP(9.99999999999999E+307,$J$2:J1323)+1,"")</f>
        <v>1129</v>
      </c>
      <c r="K1324" s="30">
        <f>IF(AND(B1324=K$1),LOOKUP(9.99999999999999E+307,$K$2:K1323)+1,"")</f>
        <v>1129</v>
      </c>
      <c r="L1324" s="30">
        <f>IF(AND(B1324=L$1),LOOKUP(9.99999999999999E+307,$L$2:L1323)+1,"")</f>
        <v>1129</v>
      </c>
      <c r="M1324" s="30">
        <f>IF(AND(B1324=M$1),LOOKUP(9.99999999999999E+307,$M$2:M1323)+1,"")</f>
        <v>1129</v>
      </c>
      <c r="N1324" s="30">
        <f>IF(AND($B1324=N$1),LOOKUP(9.99999999999999E+307,$N$2:N1323)+1,"")</f>
        <v>1129</v>
      </c>
      <c r="O1324" s="30">
        <f>IF(AND($B1324=O$1),LOOKUP(9.99999999999999E+307,$O$2:O1323)+1,"")</f>
        <v>1129</v>
      </c>
      <c r="P1324" s="30">
        <f>IF(AND($B1324=P$1),LOOKUP(9.99999999999999E+307,$P$2:P1323)+1,"")</f>
        <v>1129</v>
      </c>
      <c r="Q1324" s="30">
        <f>IF(AND($B1324=Q$1),LOOKUP(9.99999999999999E+307,$Q$2:Q1323)+1,"")</f>
        <v>1129</v>
      </c>
      <c r="R1324" s="30">
        <f>IF(AND($B1324=R$1),LOOKUP(9.99999999999999E+307,$R$2:R1323)+1,"")</f>
        <v>1129</v>
      </c>
      <c r="S1324" s="314"/>
      <c r="T1324" s="274"/>
      <c r="U1324" s="274"/>
      <c r="Z1324" s="258" t="str">
        <f t="shared" si="143"/>
        <v/>
      </c>
      <c r="AA1324" s="258" t="str">
        <f t="shared" si="144"/>
        <v/>
      </c>
      <c r="AB1324" s="259">
        <f t="shared" si="138"/>
        <v>0</v>
      </c>
      <c r="AC1324" s="259">
        <f t="shared" si="139"/>
        <v>1807</v>
      </c>
      <c r="AD1324" s="260" t="str">
        <f t="shared" si="140"/>
        <v/>
      </c>
      <c r="AE1324" s="253" t="str">
        <f t="shared" si="141"/>
        <v>-</v>
      </c>
    </row>
    <row r="1325" spans="1:31" ht="20.100000000000001" customHeight="1" x14ac:dyDescent="0.5">
      <c r="A1325" s="30">
        <v>1323</v>
      </c>
      <c r="B1325" s="238"/>
      <c r="C1325" s="261"/>
      <c r="D1325" s="261"/>
      <c r="E1325" s="270"/>
      <c r="F1325" s="270"/>
      <c r="G1325" s="257" t="str">
        <f t="shared" si="142"/>
        <v/>
      </c>
      <c r="H1325" s="30" t="str">
        <f>IF(AND(S1325=H$1),LOOKUP(9.99999999999999E+307,$H$2:H1324)+1,"")</f>
        <v/>
      </c>
      <c r="I1325" s="30">
        <f>IF(AND(B1325=I$1),LOOKUP(9.99999999999999E+307,$I$2:I1324)+1,"")</f>
        <v>1130</v>
      </c>
      <c r="J1325" s="30">
        <f>IF(AND(B1325=J$1),LOOKUP(9.99999999999999E+307,$J$2:J1324)+1,"")</f>
        <v>1130</v>
      </c>
      <c r="K1325" s="30">
        <f>IF(AND(B1325=K$1),LOOKUP(9.99999999999999E+307,$K$2:K1324)+1,"")</f>
        <v>1130</v>
      </c>
      <c r="L1325" s="30">
        <f>IF(AND(B1325=L$1),LOOKUP(9.99999999999999E+307,$L$2:L1324)+1,"")</f>
        <v>1130</v>
      </c>
      <c r="M1325" s="30">
        <f>IF(AND(B1325=M$1),LOOKUP(9.99999999999999E+307,$M$2:M1324)+1,"")</f>
        <v>1130</v>
      </c>
      <c r="N1325" s="30">
        <f>IF(AND($B1325=N$1),LOOKUP(9.99999999999999E+307,$N$2:N1324)+1,"")</f>
        <v>1130</v>
      </c>
      <c r="O1325" s="30">
        <f>IF(AND($B1325=O$1),LOOKUP(9.99999999999999E+307,$O$2:O1324)+1,"")</f>
        <v>1130</v>
      </c>
      <c r="P1325" s="30">
        <f>IF(AND($B1325=P$1),LOOKUP(9.99999999999999E+307,$P$2:P1324)+1,"")</f>
        <v>1130</v>
      </c>
      <c r="Q1325" s="30">
        <f>IF(AND($B1325=Q$1),LOOKUP(9.99999999999999E+307,$Q$2:Q1324)+1,"")</f>
        <v>1130</v>
      </c>
      <c r="R1325" s="30">
        <f>IF(AND($B1325=R$1),LOOKUP(9.99999999999999E+307,$R$2:R1324)+1,"")</f>
        <v>1130</v>
      </c>
      <c r="S1325" s="314"/>
      <c r="T1325" s="274"/>
      <c r="U1325" s="274"/>
      <c r="Z1325" s="258" t="str">
        <f t="shared" si="143"/>
        <v/>
      </c>
      <c r="AA1325" s="258" t="str">
        <f t="shared" si="144"/>
        <v/>
      </c>
      <c r="AB1325" s="259">
        <f t="shared" si="138"/>
        <v>0</v>
      </c>
      <c r="AC1325" s="259">
        <f t="shared" si="139"/>
        <v>1807</v>
      </c>
      <c r="AD1325" s="260" t="str">
        <f t="shared" si="140"/>
        <v/>
      </c>
      <c r="AE1325" s="253" t="str">
        <f t="shared" si="141"/>
        <v>-</v>
      </c>
    </row>
    <row r="1326" spans="1:31" ht="20.100000000000001" customHeight="1" x14ac:dyDescent="0.5">
      <c r="A1326" s="30">
        <v>1324</v>
      </c>
      <c r="B1326" s="238"/>
      <c r="C1326" s="261"/>
      <c r="D1326" s="261"/>
      <c r="E1326" s="270"/>
      <c r="F1326" s="270"/>
      <c r="G1326" s="257" t="str">
        <f t="shared" si="142"/>
        <v/>
      </c>
      <c r="H1326" s="30" t="str">
        <f>IF(AND(S1326=H$1),LOOKUP(9.99999999999999E+307,$H$2:H1325)+1,"")</f>
        <v/>
      </c>
      <c r="I1326" s="30">
        <f>IF(AND(B1326=I$1),LOOKUP(9.99999999999999E+307,$I$2:I1325)+1,"")</f>
        <v>1131</v>
      </c>
      <c r="J1326" s="30">
        <f>IF(AND(B1326=J$1),LOOKUP(9.99999999999999E+307,$J$2:J1325)+1,"")</f>
        <v>1131</v>
      </c>
      <c r="K1326" s="30">
        <f>IF(AND(B1326=K$1),LOOKUP(9.99999999999999E+307,$K$2:K1325)+1,"")</f>
        <v>1131</v>
      </c>
      <c r="L1326" s="30">
        <f>IF(AND(B1326=L$1),LOOKUP(9.99999999999999E+307,$L$2:L1325)+1,"")</f>
        <v>1131</v>
      </c>
      <c r="M1326" s="30">
        <f>IF(AND(B1326=M$1),LOOKUP(9.99999999999999E+307,$M$2:M1325)+1,"")</f>
        <v>1131</v>
      </c>
      <c r="N1326" s="30">
        <f>IF(AND($B1326=N$1),LOOKUP(9.99999999999999E+307,$N$2:N1325)+1,"")</f>
        <v>1131</v>
      </c>
      <c r="O1326" s="30">
        <f>IF(AND($B1326=O$1),LOOKUP(9.99999999999999E+307,$O$2:O1325)+1,"")</f>
        <v>1131</v>
      </c>
      <c r="P1326" s="30">
        <f>IF(AND($B1326=P$1),LOOKUP(9.99999999999999E+307,$P$2:P1325)+1,"")</f>
        <v>1131</v>
      </c>
      <c r="Q1326" s="30">
        <f>IF(AND($B1326=Q$1),LOOKUP(9.99999999999999E+307,$Q$2:Q1325)+1,"")</f>
        <v>1131</v>
      </c>
      <c r="R1326" s="30">
        <f>IF(AND($B1326=R$1),LOOKUP(9.99999999999999E+307,$R$2:R1325)+1,"")</f>
        <v>1131</v>
      </c>
      <c r="S1326" s="314"/>
      <c r="T1326" s="274"/>
      <c r="U1326" s="274"/>
      <c r="Z1326" s="258" t="str">
        <f t="shared" si="143"/>
        <v/>
      </c>
      <c r="AA1326" s="258" t="str">
        <f t="shared" si="144"/>
        <v/>
      </c>
      <c r="AB1326" s="259">
        <f t="shared" si="138"/>
        <v>0</v>
      </c>
      <c r="AC1326" s="259">
        <f t="shared" si="139"/>
        <v>1807</v>
      </c>
      <c r="AD1326" s="260" t="str">
        <f t="shared" si="140"/>
        <v/>
      </c>
      <c r="AE1326" s="253" t="str">
        <f t="shared" si="141"/>
        <v>-</v>
      </c>
    </row>
    <row r="1327" spans="1:31" ht="20.100000000000001" customHeight="1" x14ac:dyDescent="0.5">
      <c r="A1327" s="30">
        <v>1325</v>
      </c>
      <c r="B1327" s="238"/>
      <c r="C1327" s="261"/>
      <c r="D1327" s="261"/>
      <c r="E1327" s="270"/>
      <c r="F1327" s="270"/>
      <c r="G1327" s="257" t="str">
        <f t="shared" si="142"/>
        <v/>
      </c>
      <c r="H1327" s="30" t="str">
        <f>IF(AND(S1327=H$1),LOOKUP(9.99999999999999E+307,$H$2:H1326)+1,"")</f>
        <v/>
      </c>
      <c r="I1327" s="30">
        <f>IF(AND(B1327=I$1),LOOKUP(9.99999999999999E+307,$I$2:I1326)+1,"")</f>
        <v>1132</v>
      </c>
      <c r="J1327" s="30">
        <f>IF(AND(B1327=J$1),LOOKUP(9.99999999999999E+307,$J$2:J1326)+1,"")</f>
        <v>1132</v>
      </c>
      <c r="K1327" s="30">
        <f>IF(AND(B1327=K$1),LOOKUP(9.99999999999999E+307,$K$2:K1326)+1,"")</f>
        <v>1132</v>
      </c>
      <c r="L1327" s="30">
        <f>IF(AND(B1327=L$1),LOOKUP(9.99999999999999E+307,$L$2:L1326)+1,"")</f>
        <v>1132</v>
      </c>
      <c r="M1327" s="30">
        <f>IF(AND(B1327=M$1),LOOKUP(9.99999999999999E+307,$M$2:M1326)+1,"")</f>
        <v>1132</v>
      </c>
      <c r="N1327" s="30">
        <f>IF(AND($B1327=N$1),LOOKUP(9.99999999999999E+307,$N$2:N1326)+1,"")</f>
        <v>1132</v>
      </c>
      <c r="O1327" s="30">
        <f>IF(AND($B1327=O$1),LOOKUP(9.99999999999999E+307,$O$2:O1326)+1,"")</f>
        <v>1132</v>
      </c>
      <c r="P1327" s="30">
        <f>IF(AND($B1327=P$1),LOOKUP(9.99999999999999E+307,$P$2:P1326)+1,"")</f>
        <v>1132</v>
      </c>
      <c r="Q1327" s="30">
        <f>IF(AND($B1327=Q$1),LOOKUP(9.99999999999999E+307,$Q$2:Q1326)+1,"")</f>
        <v>1132</v>
      </c>
      <c r="R1327" s="30">
        <f>IF(AND($B1327=R$1),LOOKUP(9.99999999999999E+307,$R$2:R1326)+1,"")</f>
        <v>1132</v>
      </c>
      <c r="S1327" s="314"/>
      <c r="T1327" s="274"/>
      <c r="U1327" s="274"/>
      <c r="Z1327" s="258" t="str">
        <f t="shared" si="143"/>
        <v/>
      </c>
      <c r="AA1327" s="258" t="str">
        <f t="shared" si="144"/>
        <v/>
      </c>
      <c r="AB1327" s="259">
        <f t="shared" si="138"/>
        <v>0</v>
      </c>
      <c r="AC1327" s="259">
        <f t="shared" si="139"/>
        <v>1807</v>
      </c>
      <c r="AD1327" s="260" t="str">
        <f t="shared" si="140"/>
        <v/>
      </c>
      <c r="AE1327" s="253" t="str">
        <f t="shared" si="141"/>
        <v>-</v>
      </c>
    </row>
    <row r="1328" spans="1:31" ht="20.100000000000001" customHeight="1" x14ac:dyDescent="0.5">
      <c r="A1328" s="30">
        <v>1326</v>
      </c>
      <c r="B1328" s="238"/>
      <c r="C1328" s="261"/>
      <c r="D1328" s="261"/>
      <c r="E1328" s="270"/>
      <c r="F1328" s="270"/>
      <c r="G1328" s="257" t="str">
        <f t="shared" si="142"/>
        <v/>
      </c>
      <c r="H1328" s="30" t="str">
        <f>IF(AND(S1328=H$1),LOOKUP(9.99999999999999E+307,$H$2:H1327)+1,"")</f>
        <v/>
      </c>
      <c r="I1328" s="30">
        <f>IF(AND(B1328=I$1),LOOKUP(9.99999999999999E+307,$I$2:I1327)+1,"")</f>
        <v>1133</v>
      </c>
      <c r="J1328" s="30">
        <f>IF(AND(B1328=J$1),LOOKUP(9.99999999999999E+307,$J$2:J1327)+1,"")</f>
        <v>1133</v>
      </c>
      <c r="K1328" s="30">
        <f>IF(AND(B1328=K$1),LOOKUP(9.99999999999999E+307,$K$2:K1327)+1,"")</f>
        <v>1133</v>
      </c>
      <c r="L1328" s="30">
        <f>IF(AND(B1328=L$1),LOOKUP(9.99999999999999E+307,$L$2:L1327)+1,"")</f>
        <v>1133</v>
      </c>
      <c r="M1328" s="30">
        <f>IF(AND(B1328=M$1),LOOKUP(9.99999999999999E+307,$M$2:M1327)+1,"")</f>
        <v>1133</v>
      </c>
      <c r="N1328" s="30">
        <f>IF(AND($B1328=N$1),LOOKUP(9.99999999999999E+307,$N$2:N1327)+1,"")</f>
        <v>1133</v>
      </c>
      <c r="O1328" s="30">
        <f>IF(AND($B1328=O$1),LOOKUP(9.99999999999999E+307,$O$2:O1327)+1,"")</f>
        <v>1133</v>
      </c>
      <c r="P1328" s="30">
        <f>IF(AND($B1328=P$1),LOOKUP(9.99999999999999E+307,$P$2:P1327)+1,"")</f>
        <v>1133</v>
      </c>
      <c r="Q1328" s="30">
        <f>IF(AND($B1328=Q$1),LOOKUP(9.99999999999999E+307,$Q$2:Q1327)+1,"")</f>
        <v>1133</v>
      </c>
      <c r="R1328" s="30">
        <f>IF(AND($B1328=R$1),LOOKUP(9.99999999999999E+307,$R$2:R1327)+1,"")</f>
        <v>1133</v>
      </c>
      <c r="S1328" s="314"/>
      <c r="T1328" s="274"/>
      <c r="U1328" s="274"/>
      <c r="Z1328" s="258" t="str">
        <f t="shared" si="143"/>
        <v/>
      </c>
      <c r="AA1328" s="258" t="str">
        <f t="shared" si="144"/>
        <v/>
      </c>
      <c r="AB1328" s="259">
        <f t="shared" si="138"/>
        <v>0</v>
      </c>
      <c r="AC1328" s="259">
        <f t="shared" si="139"/>
        <v>1807</v>
      </c>
      <c r="AD1328" s="260" t="str">
        <f t="shared" si="140"/>
        <v/>
      </c>
      <c r="AE1328" s="253" t="str">
        <f t="shared" si="141"/>
        <v>-</v>
      </c>
    </row>
    <row r="1329" spans="1:31" ht="20.100000000000001" customHeight="1" x14ac:dyDescent="0.5">
      <c r="A1329" s="30">
        <v>1327</v>
      </c>
      <c r="B1329" s="238"/>
      <c r="C1329" s="261"/>
      <c r="D1329" s="261"/>
      <c r="E1329" s="270"/>
      <c r="F1329" s="270"/>
      <c r="G1329" s="257" t="str">
        <f t="shared" si="142"/>
        <v/>
      </c>
      <c r="H1329" s="30" t="str">
        <f>IF(AND(S1329=H$1),LOOKUP(9.99999999999999E+307,$H$2:H1328)+1,"")</f>
        <v/>
      </c>
      <c r="I1329" s="30">
        <f>IF(AND(B1329=I$1),LOOKUP(9.99999999999999E+307,$I$2:I1328)+1,"")</f>
        <v>1134</v>
      </c>
      <c r="J1329" s="30">
        <f>IF(AND(B1329=J$1),LOOKUP(9.99999999999999E+307,$J$2:J1328)+1,"")</f>
        <v>1134</v>
      </c>
      <c r="K1329" s="30">
        <f>IF(AND(B1329=K$1),LOOKUP(9.99999999999999E+307,$K$2:K1328)+1,"")</f>
        <v>1134</v>
      </c>
      <c r="L1329" s="30">
        <f>IF(AND(B1329=L$1),LOOKUP(9.99999999999999E+307,$L$2:L1328)+1,"")</f>
        <v>1134</v>
      </c>
      <c r="M1329" s="30">
        <f>IF(AND(B1329=M$1),LOOKUP(9.99999999999999E+307,$M$2:M1328)+1,"")</f>
        <v>1134</v>
      </c>
      <c r="N1329" s="30">
        <f>IF(AND($B1329=N$1),LOOKUP(9.99999999999999E+307,$N$2:N1328)+1,"")</f>
        <v>1134</v>
      </c>
      <c r="O1329" s="30">
        <f>IF(AND($B1329=O$1),LOOKUP(9.99999999999999E+307,$O$2:O1328)+1,"")</f>
        <v>1134</v>
      </c>
      <c r="P1329" s="30">
        <f>IF(AND($B1329=P$1),LOOKUP(9.99999999999999E+307,$P$2:P1328)+1,"")</f>
        <v>1134</v>
      </c>
      <c r="Q1329" s="30">
        <f>IF(AND($B1329=Q$1),LOOKUP(9.99999999999999E+307,$Q$2:Q1328)+1,"")</f>
        <v>1134</v>
      </c>
      <c r="R1329" s="30">
        <f>IF(AND($B1329=R$1),LOOKUP(9.99999999999999E+307,$R$2:R1328)+1,"")</f>
        <v>1134</v>
      </c>
      <c r="S1329" s="314"/>
      <c r="T1329" s="274"/>
      <c r="U1329" s="274"/>
      <c r="Z1329" s="258" t="str">
        <f t="shared" si="143"/>
        <v/>
      </c>
      <c r="AA1329" s="258" t="str">
        <f t="shared" si="144"/>
        <v/>
      </c>
      <c r="AB1329" s="259">
        <f t="shared" si="138"/>
        <v>0</v>
      </c>
      <c r="AC1329" s="259">
        <f t="shared" si="139"/>
        <v>1807</v>
      </c>
      <c r="AD1329" s="260" t="str">
        <f t="shared" si="140"/>
        <v/>
      </c>
      <c r="AE1329" s="253" t="str">
        <f t="shared" si="141"/>
        <v>-</v>
      </c>
    </row>
    <row r="1330" spans="1:31" ht="20.100000000000001" customHeight="1" x14ac:dyDescent="0.5">
      <c r="A1330" s="30">
        <v>1328</v>
      </c>
      <c r="B1330" s="238"/>
      <c r="C1330" s="261"/>
      <c r="D1330" s="261"/>
      <c r="E1330" s="270"/>
      <c r="F1330" s="270"/>
      <c r="G1330" s="257" t="str">
        <f t="shared" si="142"/>
        <v/>
      </c>
      <c r="H1330" s="30" t="str">
        <f>IF(AND(S1330=H$1),LOOKUP(9.99999999999999E+307,$H$2:H1329)+1,"")</f>
        <v/>
      </c>
      <c r="I1330" s="30">
        <f>IF(AND(B1330=I$1),LOOKUP(9.99999999999999E+307,$I$2:I1329)+1,"")</f>
        <v>1135</v>
      </c>
      <c r="J1330" s="30">
        <f>IF(AND(B1330=J$1),LOOKUP(9.99999999999999E+307,$J$2:J1329)+1,"")</f>
        <v>1135</v>
      </c>
      <c r="K1330" s="30">
        <f>IF(AND(B1330=K$1),LOOKUP(9.99999999999999E+307,$K$2:K1329)+1,"")</f>
        <v>1135</v>
      </c>
      <c r="L1330" s="30">
        <f>IF(AND(B1330=L$1),LOOKUP(9.99999999999999E+307,$L$2:L1329)+1,"")</f>
        <v>1135</v>
      </c>
      <c r="M1330" s="30">
        <f>IF(AND(B1330=M$1),LOOKUP(9.99999999999999E+307,$M$2:M1329)+1,"")</f>
        <v>1135</v>
      </c>
      <c r="N1330" s="30">
        <f>IF(AND($B1330=N$1),LOOKUP(9.99999999999999E+307,$N$2:N1329)+1,"")</f>
        <v>1135</v>
      </c>
      <c r="O1330" s="30">
        <f>IF(AND($B1330=O$1),LOOKUP(9.99999999999999E+307,$O$2:O1329)+1,"")</f>
        <v>1135</v>
      </c>
      <c r="P1330" s="30">
        <f>IF(AND($B1330=P$1),LOOKUP(9.99999999999999E+307,$P$2:P1329)+1,"")</f>
        <v>1135</v>
      </c>
      <c r="Q1330" s="30">
        <f>IF(AND($B1330=Q$1),LOOKUP(9.99999999999999E+307,$Q$2:Q1329)+1,"")</f>
        <v>1135</v>
      </c>
      <c r="R1330" s="30">
        <f>IF(AND($B1330=R$1),LOOKUP(9.99999999999999E+307,$R$2:R1329)+1,"")</f>
        <v>1135</v>
      </c>
      <c r="S1330" s="314"/>
      <c r="T1330" s="274"/>
      <c r="U1330" s="274"/>
      <c r="Z1330" s="258" t="str">
        <f t="shared" si="143"/>
        <v/>
      </c>
      <c r="AA1330" s="258" t="str">
        <f t="shared" si="144"/>
        <v/>
      </c>
      <c r="AB1330" s="259">
        <f t="shared" si="138"/>
        <v>0</v>
      </c>
      <c r="AC1330" s="259">
        <f t="shared" si="139"/>
        <v>1807</v>
      </c>
      <c r="AD1330" s="260" t="str">
        <f t="shared" si="140"/>
        <v/>
      </c>
      <c r="AE1330" s="253" t="str">
        <f t="shared" si="141"/>
        <v>-</v>
      </c>
    </row>
    <row r="1331" spans="1:31" ht="20.100000000000001" customHeight="1" x14ac:dyDescent="0.5">
      <c r="A1331" s="30">
        <v>1329</v>
      </c>
      <c r="B1331" s="238"/>
      <c r="C1331" s="261"/>
      <c r="D1331" s="261"/>
      <c r="E1331" s="270"/>
      <c r="F1331" s="270"/>
      <c r="G1331" s="257" t="str">
        <f t="shared" si="142"/>
        <v/>
      </c>
      <c r="H1331" s="30" t="str">
        <f>IF(AND(S1331=H$1),LOOKUP(9.99999999999999E+307,$H$2:H1330)+1,"")</f>
        <v/>
      </c>
      <c r="I1331" s="30">
        <f>IF(AND(B1331=I$1),LOOKUP(9.99999999999999E+307,$I$2:I1330)+1,"")</f>
        <v>1136</v>
      </c>
      <c r="J1331" s="30">
        <f>IF(AND(B1331=J$1),LOOKUP(9.99999999999999E+307,$J$2:J1330)+1,"")</f>
        <v>1136</v>
      </c>
      <c r="K1331" s="30">
        <f>IF(AND(B1331=K$1),LOOKUP(9.99999999999999E+307,$K$2:K1330)+1,"")</f>
        <v>1136</v>
      </c>
      <c r="L1331" s="30">
        <f>IF(AND(B1331=L$1),LOOKUP(9.99999999999999E+307,$L$2:L1330)+1,"")</f>
        <v>1136</v>
      </c>
      <c r="M1331" s="30">
        <f>IF(AND(B1331=M$1),LOOKUP(9.99999999999999E+307,$M$2:M1330)+1,"")</f>
        <v>1136</v>
      </c>
      <c r="N1331" s="30">
        <f>IF(AND($B1331=N$1),LOOKUP(9.99999999999999E+307,$N$2:N1330)+1,"")</f>
        <v>1136</v>
      </c>
      <c r="O1331" s="30">
        <f>IF(AND($B1331=O$1),LOOKUP(9.99999999999999E+307,$O$2:O1330)+1,"")</f>
        <v>1136</v>
      </c>
      <c r="P1331" s="30">
        <f>IF(AND($B1331=P$1),LOOKUP(9.99999999999999E+307,$P$2:P1330)+1,"")</f>
        <v>1136</v>
      </c>
      <c r="Q1331" s="30">
        <f>IF(AND($B1331=Q$1),LOOKUP(9.99999999999999E+307,$Q$2:Q1330)+1,"")</f>
        <v>1136</v>
      </c>
      <c r="R1331" s="30">
        <f>IF(AND($B1331=R$1),LOOKUP(9.99999999999999E+307,$R$2:R1330)+1,"")</f>
        <v>1136</v>
      </c>
      <c r="S1331" s="314"/>
      <c r="T1331" s="274"/>
      <c r="U1331" s="274"/>
      <c r="Z1331" s="258" t="str">
        <f t="shared" si="143"/>
        <v/>
      </c>
      <c r="AA1331" s="258" t="str">
        <f t="shared" si="144"/>
        <v/>
      </c>
      <c r="AB1331" s="259">
        <f t="shared" si="138"/>
        <v>0</v>
      </c>
      <c r="AC1331" s="259">
        <f t="shared" si="139"/>
        <v>1807</v>
      </c>
      <c r="AD1331" s="260" t="str">
        <f t="shared" si="140"/>
        <v/>
      </c>
      <c r="AE1331" s="253" t="str">
        <f t="shared" si="141"/>
        <v>-</v>
      </c>
    </row>
    <row r="1332" spans="1:31" ht="20.100000000000001" customHeight="1" x14ac:dyDescent="0.5">
      <c r="A1332" s="30">
        <v>1330</v>
      </c>
      <c r="B1332" s="238"/>
      <c r="C1332" s="261"/>
      <c r="D1332" s="261"/>
      <c r="E1332" s="270"/>
      <c r="F1332" s="270"/>
      <c r="G1332" s="257" t="str">
        <f t="shared" si="142"/>
        <v/>
      </c>
      <c r="H1332" s="30" t="str">
        <f>IF(AND(S1332=H$1),LOOKUP(9.99999999999999E+307,$H$2:H1331)+1,"")</f>
        <v/>
      </c>
      <c r="I1332" s="30">
        <f>IF(AND(B1332=I$1),LOOKUP(9.99999999999999E+307,$I$2:I1331)+1,"")</f>
        <v>1137</v>
      </c>
      <c r="J1332" s="30">
        <f>IF(AND(B1332=J$1),LOOKUP(9.99999999999999E+307,$J$2:J1331)+1,"")</f>
        <v>1137</v>
      </c>
      <c r="K1332" s="30">
        <f>IF(AND(B1332=K$1),LOOKUP(9.99999999999999E+307,$K$2:K1331)+1,"")</f>
        <v>1137</v>
      </c>
      <c r="L1332" s="30">
        <f>IF(AND(B1332=L$1),LOOKUP(9.99999999999999E+307,$L$2:L1331)+1,"")</f>
        <v>1137</v>
      </c>
      <c r="M1332" s="30">
        <f>IF(AND(B1332=M$1),LOOKUP(9.99999999999999E+307,$M$2:M1331)+1,"")</f>
        <v>1137</v>
      </c>
      <c r="N1332" s="30">
        <f>IF(AND($B1332=N$1),LOOKUP(9.99999999999999E+307,$N$2:N1331)+1,"")</f>
        <v>1137</v>
      </c>
      <c r="O1332" s="30">
        <f>IF(AND($B1332=O$1),LOOKUP(9.99999999999999E+307,$O$2:O1331)+1,"")</f>
        <v>1137</v>
      </c>
      <c r="P1332" s="30">
        <f>IF(AND($B1332=P$1),LOOKUP(9.99999999999999E+307,$P$2:P1331)+1,"")</f>
        <v>1137</v>
      </c>
      <c r="Q1332" s="30">
        <f>IF(AND($B1332=Q$1),LOOKUP(9.99999999999999E+307,$Q$2:Q1331)+1,"")</f>
        <v>1137</v>
      </c>
      <c r="R1332" s="30">
        <f>IF(AND($B1332=R$1),LOOKUP(9.99999999999999E+307,$R$2:R1331)+1,"")</f>
        <v>1137</v>
      </c>
      <c r="S1332" s="314"/>
      <c r="T1332" s="274"/>
      <c r="U1332" s="274"/>
      <c r="Z1332" s="258" t="str">
        <f t="shared" si="143"/>
        <v/>
      </c>
      <c r="AA1332" s="258" t="str">
        <f t="shared" si="144"/>
        <v/>
      </c>
      <c r="AB1332" s="259">
        <f t="shared" si="138"/>
        <v>0</v>
      </c>
      <c r="AC1332" s="259">
        <f t="shared" si="139"/>
        <v>1807</v>
      </c>
      <c r="AD1332" s="260" t="str">
        <f t="shared" si="140"/>
        <v/>
      </c>
      <c r="AE1332" s="253" t="str">
        <f t="shared" si="141"/>
        <v>-</v>
      </c>
    </row>
    <row r="1333" spans="1:31" ht="20.100000000000001" customHeight="1" x14ac:dyDescent="0.5">
      <c r="A1333" s="30">
        <v>1331</v>
      </c>
      <c r="B1333" s="238"/>
      <c r="C1333" s="261"/>
      <c r="D1333" s="261"/>
      <c r="E1333" s="270"/>
      <c r="F1333" s="270"/>
      <c r="G1333" s="257" t="str">
        <f t="shared" si="142"/>
        <v/>
      </c>
      <c r="H1333" s="30" t="str">
        <f>IF(AND(S1333=H$1),LOOKUP(9.99999999999999E+307,$H$2:H1332)+1,"")</f>
        <v/>
      </c>
      <c r="I1333" s="30">
        <f>IF(AND(B1333=I$1),LOOKUP(9.99999999999999E+307,$I$2:I1332)+1,"")</f>
        <v>1138</v>
      </c>
      <c r="J1333" s="30">
        <f>IF(AND(B1333=J$1),LOOKUP(9.99999999999999E+307,$J$2:J1332)+1,"")</f>
        <v>1138</v>
      </c>
      <c r="K1333" s="30">
        <f>IF(AND(B1333=K$1),LOOKUP(9.99999999999999E+307,$K$2:K1332)+1,"")</f>
        <v>1138</v>
      </c>
      <c r="L1333" s="30">
        <f>IF(AND(B1333=L$1),LOOKUP(9.99999999999999E+307,$L$2:L1332)+1,"")</f>
        <v>1138</v>
      </c>
      <c r="M1333" s="30">
        <f>IF(AND(B1333=M$1),LOOKUP(9.99999999999999E+307,$M$2:M1332)+1,"")</f>
        <v>1138</v>
      </c>
      <c r="N1333" s="30">
        <f>IF(AND($B1333=N$1),LOOKUP(9.99999999999999E+307,$N$2:N1332)+1,"")</f>
        <v>1138</v>
      </c>
      <c r="O1333" s="30">
        <f>IF(AND($B1333=O$1),LOOKUP(9.99999999999999E+307,$O$2:O1332)+1,"")</f>
        <v>1138</v>
      </c>
      <c r="P1333" s="30">
        <f>IF(AND($B1333=P$1),LOOKUP(9.99999999999999E+307,$P$2:P1332)+1,"")</f>
        <v>1138</v>
      </c>
      <c r="Q1333" s="30">
        <f>IF(AND($B1333=Q$1),LOOKUP(9.99999999999999E+307,$Q$2:Q1332)+1,"")</f>
        <v>1138</v>
      </c>
      <c r="R1333" s="30">
        <f>IF(AND($B1333=R$1),LOOKUP(9.99999999999999E+307,$R$2:R1332)+1,"")</f>
        <v>1138</v>
      </c>
      <c r="S1333" s="314"/>
      <c r="T1333" s="274"/>
      <c r="U1333" s="274"/>
      <c r="Z1333" s="258" t="str">
        <f t="shared" si="143"/>
        <v/>
      </c>
      <c r="AA1333" s="258" t="str">
        <f t="shared" si="144"/>
        <v/>
      </c>
      <c r="AB1333" s="259">
        <f t="shared" si="138"/>
        <v>0</v>
      </c>
      <c r="AC1333" s="259">
        <f t="shared" si="139"/>
        <v>1807</v>
      </c>
      <c r="AD1333" s="260" t="str">
        <f t="shared" si="140"/>
        <v/>
      </c>
      <c r="AE1333" s="253" t="str">
        <f t="shared" si="141"/>
        <v>-</v>
      </c>
    </row>
    <row r="1334" spans="1:31" ht="20.100000000000001" customHeight="1" x14ac:dyDescent="0.5">
      <c r="A1334" s="30">
        <v>1332</v>
      </c>
      <c r="B1334" s="238"/>
      <c r="C1334" s="261"/>
      <c r="D1334" s="261"/>
      <c r="E1334" s="270"/>
      <c r="F1334" s="270"/>
      <c r="G1334" s="257" t="str">
        <f t="shared" si="142"/>
        <v/>
      </c>
      <c r="H1334" s="30" t="str">
        <f>IF(AND(S1334=H$1),LOOKUP(9.99999999999999E+307,$H$2:H1333)+1,"")</f>
        <v/>
      </c>
      <c r="I1334" s="30">
        <f>IF(AND(B1334=I$1),LOOKUP(9.99999999999999E+307,$I$2:I1333)+1,"")</f>
        <v>1139</v>
      </c>
      <c r="J1334" s="30">
        <f>IF(AND(B1334=J$1),LOOKUP(9.99999999999999E+307,$J$2:J1333)+1,"")</f>
        <v>1139</v>
      </c>
      <c r="K1334" s="30">
        <f>IF(AND(B1334=K$1),LOOKUP(9.99999999999999E+307,$K$2:K1333)+1,"")</f>
        <v>1139</v>
      </c>
      <c r="L1334" s="30">
        <f>IF(AND(B1334=L$1),LOOKUP(9.99999999999999E+307,$L$2:L1333)+1,"")</f>
        <v>1139</v>
      </c>
      <c r="M1334" s="30">
        <f>IF(AND(B1334=M$1),LOOKUP(9.99999999999999E+307,$M$2:M1333)+1,"")</f>
        <v>1139</v>
      </c>
      <c r="N1334" s="30">
        <f>IF(AND($B1334=N$1),LOOKUP(9.99999999999999E+307,$N$2:N1333)+1,"")</f>
        <v>1139</v>
      </c>
      <c r="O1334" s="30">
        <f>IF(AND($B1334=O$1),LOOKUP(9.99999999999999E+307,$O$2:O1333)+1,"")</f>
        <v>1139</v>
      </c>
      <c r="P1334" s="30">
        <f>IF(AND($B1334=P$1),LOOKUP(9.99999999999999E+307,$P$2:P1333)+1,"")</f>
        <v>1139</v>
      </c>
      <c r="Q1334" s="30">
        <f>IF(AND($B1334=Q$1),LOOKUP(9.99999999999999E+307,$Q$2:Q1333)+1,"")</f>
        <v>1139</v>
      </c>
      <c r="R1334" s="30">
        <f>IF(AND($B1334=R$1),LOOKUP(9.99999999999999E+307,$R$2:R1333)+1,"")</f>
        <v>1139</v>
      </c>
      <c r="S1334" s="314"/>
      <c r="T1334" s="274"/>
      <c r="U1334" s="274"/>
      <c r="Z1334" s="258" t="str">
        <f t="shared" si="143"/>
        <v/>
      </c>
      <c r="AA1334" s="258" t="str">
        <f t="shared" si="144"/>
        <v/>
      </c>
      <c r="AB1334" s="259">
        <f t="shared" si="138"/>
        <v>0</v>
      </c>
      <c r="AC1334" s="259">
        <f t="shared" si="139"/>
        <v>1807</v>
      </c>
      <c r="AD1334" s="260" t="str">
        <f t="shared" si="140"/>
        <v/>
      </c>
      <c r="AE1334" s="253" t="str">
        <f t="shared" si="141"/>
        <v>-</v>
      </c>
    </row>
    <row r="1335" spans="1:31" ht="20.100000000000001" customHeight="1" x14ac:dyDescent="0.5">
      <c r="A1335" s="30">
        <v>1333</v>
      </c>
      <c r="B1335" s="238"/>
      <c r="C1335" s="261"/>
      <c r="D1335" s="261"/>
      <c r="E1335" s="270"/>
      <c r="F1335" s="270"/>
      <c r="G1335" s="257" t="str">
        <f t="shared" si="142"/>
        <v/>
      </c>
      <c r="H1335" s="30" t="str">
        <f>IF(AND(S1335=H$1),LOOKUP(9.99999999999999E+307,$H$2:H1334)+1,"")</f>
        <v/>
      </c>
      <c r="I1335" s="30">
        <f>IF(AND(B1335=I$1),LOOKUP(9.99999999999999E+307,$I$2:I1334)+1,"")</f>
        <v>1140</v>
      </c>
      <c r="J1335" s="30">
        <f>IF(AND(B1335=J$1),LOOKUP(9.99999999999999E+307,$J$2:J1334)+1,"")</f>
        <v>1140</v>
      </c>
      <c r="K1335" s="30">
        <f>IF(AND(B1335=K$1),LOOKUP(9.99999999999999E+307,$K$2:K1334)+1,"")</f>
        <v>1140</v>
      </c>
      <c r="L1335" s="30">
        <f>IF(AND(B1335=L$1),LOOKUP(9.99999999999999E+307,$L$2:L1334)+1,"")</f>
        <v>1140</v>
      </c>
      <c r="M1335" s="30">
        <f>IF(AND(B1335=M$1),LOOKUP(9.99999999999999E+307,$M$2:M1334)+1,"")</f>
        <v>1140</v>
      </c>
      <c r="N1335" s="30">
        <f>IF(AND($B1335=N$1),LOOKUP(9.99999999999999E+307,$N$2:N1334)+1,"")</f>
        <v>1140</v>
      </c>
      <c r="O1335" s="30">
        <f>IF(AND($B1335=O$1),LOOKUP(9.99999999999999E+307,$O$2:O1334)+1,"")</f>
        <v>1140</v>
      </c>
      <c r="P1335" s="30">
        <f>IF(AND($B1335=P$1),LOOKUP(9.99999999999999E+307,$P$2:P1334)+1,"")</f>
        <v>1140</v>
      </c>
      <c r="Q1335" s="30">
        <f>IF(AND($B1335=Q$1),LOOKUP(9.99999999999999E+307,$Q$2:Q1334)+1,"")</f>
        <v>1140</v>
      </c>
      <c r="R1335" s="30">
        <f>IF(AND($B1335=R$1),LOOKUP(9.99999999999999E+307,$R$2:R1334)+1,"")</f>
        <v>1140</v>
      </c>
      <c r="S1335" s="314"/>
      <c r="T1335" s="274"/>
      <c r="U1335" s="274"/>
      <c r="Z1335" s="258" t="str">
        <f t="shared" si="143"/>
        <v/>
      </c>
      <c r="AA1335" s="258" t="str">
        <f t="shared" si="144"/>
        <v/>
      </c>
      <c r="AB1335" s="259">
        <f t="shared" si="138"/>
        <v>0</v>
      </c>
      <c r="AC1335" s="259">
        <f t="shared" si="139"/>
        <v>1807</v>
      </c>
      <c r="AD1335" s="260" t="str">
        <f t="shared" si="140"/>
        <v/>
      </c>
      <c r="AE1335" s="253" t="str">
        <f t="shared" si="141"/>
        <v>-</v>
      </c>
    </row>
    <row r="1336" spans="1:31" ht="20.100000000000001" customHeight="1" x14ac:dyDescent="0.5">
      <c r="A1336" s="30">
        <v>1334</v>
      </c>
      <c r="B1336" s="238"/>
      <c r="C1336" s="261"/>
      <c r="D1336" s="261"/>
      <c r="E1336" s="270"/>
      <c r="F1336" s="270"/>
      <c r="G1336" s="257" t="str">
        <f t="shared" si="142"/>
        <v/>
      </c>
      <c r="H1336" s="30" t="str">
        <f>IF(AND(S1336=H$1),LOOKUP(9.99999999999999E+307,$H$2:H1335)+1,"")</f>
        <v/>
      </c>
      <c r="I1336" s="30">
        <f>IF(AND(B1336=I$1),LOOKUP(9.99999999999999E+307,$I$2:I1335)+1,"")</f>
        <v>1141</v>
      </c>
      <c r="J1336" s="30">
        <f>IF(AND(B1336=J$1),LOOKUP(9.99999999999999E+307,$J$2:J1335)+1,"")</f>
        <v>1141</v>
      </c>
      <c r="K1336" s="30">
        <f>IF(AND(B1336=K$1),LOOKUP(9.99999999999999E+307,$K$2:K1335)+1,"")</f>
        <v>1141</v>
      </c>
      <c r="L1336" s="30">
        <f>IF(AND(B1336=L$1),LOOKUP(9.99999999999999E+307,$L$2:L1335)+1,"")</f>
        <v>1141</v>
      </c>
      <c r="M1336" s="30">
        <f>IF(AND(B1336=M$1),LOOKUP(9.99999999999999E+307,$M$2:M1335)+1,"")</f>
        <v>1141</v>
      </c>
      <c r="N1336" s="30">
        <f>IF(AND($B1336=N$1),LOOKUP(9.99999999999999E+307,$N$2:N1335)+1,"")</f>
        <v>1141</v>
      </c>
      <c r="O1336" s="30">
        <f>IF(AND($B1336=O$1),LOOKUP(9.99999999999999E+307,$O$2:O1335)+1,"")</f>
        <v>1141</v>
      </c>
      <c r="P1336" s="30">
        <f>IF(AND($B1336=P$1),LOOKUP(9.99999999999999E+307,$P$2:P1335)+1,"")</f>
        <v>1141</v>
      </c>
      <c r="Q1336" s="30">
        <f>IF(AND($B1336=Q$1),LOOKUP(9.99999999999999E+307,$Q$2:Q1335)+1,"")</f>
        <v>1141</v>
      </c>
      <c r="R1336" s="30">
        <f>IF(AND($B1336=R$1),LOOKUP(9.99999999999999E+307,$R$2:R1335)+1,"")</f>
        <v>1141</v>
      </c>
      <c r="S1336" s="314"/>
      <c r="T1336" s="274"/>
      <c r="U1336" s="274"/>
      <c r="Z1336" s="258" t="str">
        <f t="shared" si="143"/>
        <v/>
      </c>
      <c r="AA1336" s="258" t="str">
        <f t="shared" si="144"/>
        <v/>
      </c>
      <c r="AB1336" s="259">
        <f t="shared" si="138"/>
        <v>0</v>
      </c>
      <c r="AC1336" s="259">
        <f t="shared" si="139"/>
        <v>1807</v>
      </c>
      <c r="AD1336" s="260" t="str">
        <f t="shared" si="140"/>
        <v/>
      </c>
      <c r="AE1336" s="253" t="str">
        <f t="shared" si="141"/>
        <v>-</v>
      </c>
    </row>
    <row r="1337" spans="1:31" ht="20.100000000000001" customHeight="1" x14ac:dyDescent="0.5">
      <c r="A1337" s="30">
        <v>1335</v>
      </c>
      <c r="B1337" s="238"/>
      <c r="C1337" s="261"/>
      <c r="D1337" s="261"/>
      <c r="E1337" s="270"/>
      <c r="F1337" s="270"/>
      <c r="G1337" s="257" t="str">
        <f t="shared" si="142"/>
        <v/>
      </c>
      <c r="H1337" s="30" t="str">
        <f>IF(AND(S1337=H$1),LOOKUP(9.99999999999999E+307,$H$2:H1336)+1,"")</f>
        <v/>
      </c>
      <c r="I1337" s="30">
        <f>IF(AND(B1337=I$1),LOOKUP(9.99999999999999E+307,$I$2:I1336)+1,"")</f>
        <v>1142</v>
      </c>
      <c r="J1337" s="30">
        <f>IF(AND(B1337=J$1),LOOKUP(9.99999999999999E+307,$J$2:J1336)+1,"")</f>
        <v>1142</v>
      </c>
      <c r="K1337" s="30">
        <f>IF(AND(B1337=K$1),LOOKUP(9.99999999999999E+307,$K$2:K1336)+1,"")</f>
        <v>1142</v>
      </c>
      <c r="L1337" s="30">
        <f>IF(AND(B1337=L$1),LOOKUP(9.99999999999999E+307,$L$2:L1336)+1,"")</f>
        <v>1142</v>
      </c>
      <c r="M1337" s="30">
        <f>IF(AND(B1337=M$1),LOOKUP(9.99999999999999E+307,$M$2:M1336)+1,"")</f>
        <v>1142</v>
      </c>
      <c r="N1337" s="30">
        <f>IF(AND($B1337=N$1),LOOKUP(9.99999999999999E+307,$N$2:N1336)+1,"")</f>
        <v>1142</v>
      </c>
      <c r="O1337" s="30">
        <f>IF(AND($B1337=O$1),LOOKUP(9.99999999999999E+307,$O$2:O1336)+1,"")</f>
        <v>1142</v>
      </c>
      <c r="P1337" s="30">
        <f>IF(AND($B1337=P$1),LOOKUP(9.99999999999999E+307,$P$2:P1336)+1,"")</f>
        <v>1142</v>
      </c>
      <c r="Q1337" s="30">
        <f>IF(AND($B1337=Q$1),LOOKUP(9.99999999999999E+307,$Q$2:Q1336)+1,"")</f>
        <v>1142</v>
      </c>
      <c r="R1337" s="30">
        <f>IF(AND($B1337=R$1),LOOKUP(9.99999999999999E+307,$R$2:R1336)+1,"")</f>
        <v>1142</v>
      </c>
      <c r="S1337" s="314"/>
      <c r="T1337" s="274"/>
      <c r="U1337" s="274"/>
      <c r="Z1337" s="258" t="str">
        <f t="shared" si="143"/>
        <v/>
      </c>
      <c r="AA1337" s="258" t="str">
        <f t="shared" si="144"/>
        <v/>
      </c>
      <c r="AB1337" s="259">
        <f t="shared" si="138"/>
        <v>0</v>
      </c>
      <c r="AC1337" s="259">
        <f t="shared" si="139"/>
        <v>1807</v>
      </c>
      <c r="AD1337" s="260" t="str">
        <f t="shared" si="140"/>
        <v/>
      </c>
      <c r="AE1337" s="253" t="str">
        <f t="shared" si="141"/>
        <v>-</v>
      </c>
    </row>
    <row r="1338" spans="1:31" ht="20.100000000000001" customHeight="1" x14ac:dyDescent="0.5">
      <c r="A1338" s="30">
        <v>1336</v>
      </c>
      <c r="B1338" s="238"/>
      <c r="C1338" s="261"/>
      <c r="D1338" s="261"/>
      <c r="E1338" s="270"/>
      <c r="F1338" s="270"/>
      <c r="G1338" s="257" t="str">
        <f t="shared" si="142"/>
        <v/>
      </c>
      <c r="H1338" s="30" t="str">
        <f>IF(AND(S1338=H$1),LOOKUP(9.99999999999999E+307,$H$2:H1337)+1,"")</f>
        <v/>
      </c>
      <c r="I1338" s="30">
        <f>IF(AND(B1338=I$1),LOOKUP(9.99999999999999E+307,$I$2:I1337)+1,"")</f>
        <v>1143</v>
      </c>
      <c r="J1338" s="30">
        <f>IF(AND(B1338=J$1),LOOKUP(9.99999999999999E+307,$J$2:J1337)+1,"")</f>
        <v>1143</v>
      </c>
      <c r="K1338" s="30">
        <f>IF(AND(B1338=K$1),LOOKUP(9.99999999999999E+307,$K$2:K1337)+1,"")</f>
        <v>1143</v>
      </c>
      <c r="L1338" s="30">
        <f>IF(AND(B1338=L$1),LOOKUP(9.99999999999999E+307,$L$2:L1337)+1,"")</f>
        <v>1143</v>
      </c>
      <c r="M1338" s="30">
        <f>IF(AND(B1338=M$1),LOOKUP(9.99999999999999E+307,$M$2:M1337)+1,"")</f>
        <v>1143</v>
      </c>
      <c r="N1338" s="30">
        <f>IF(AND($B1338=N$1),LOOKUP(9.99999999999999E+307,$N$2:N1337)+1,"")</f>
        <v>1143</v>
      </c>
      <c r="O1338" s="30">
        <f>IF(AND($B1338=O$1),LOOKUP(9.99999999999999E+307,$O$2:O1337)+1,"")</f>
        <v>1143</v>
      </c>
      <c r="P1338" s="30">
        <f>IF(AND($B1338=P$1),LOOKUP(9.99999999999999E+307,$P$2:P1337)+1,"")</f>
        <v>1143</v>
      </c>
      <c r="Q1338" s="30">
        <f>IF(AND($B1338=Q$1),LOOKUP(9.99999999999999E+307,$Q$2:Q1337)+1,"")</f>
        <v>1143</v>
      </c>
      <c r="R1338" s="30">
        <f>IF(AND($B1338=R$1),LOOKUP(9.99999999999999E+307,$R$2:R1337)+1,"")</f>
        <v>1143</v>
      </c>
      <c r="S1338" s="314"/>
      <c r="T1338" s="274"/>
      <c r="U1338" s="274"/>
      <c r="Z1338" s="258" t="str">
        <f t="shared" si="143"/>
        <v/>
      </c>
      <c r="AA1338" s="258" t="str">
        <f t="shared" si="144"/>
        <v/>
      </c>
      <c r="AB1338" s="259">
        <f t="shared" si="138"/>
        <v>0</v>
      </c>
      <c r="AC1338" s="259">
        <f t="shared" si="139"/>
        <v>1807</v>
      </c>
      <c r="AD1338" s="260" t="str">
        <f t="shared" si="140"/>
        <v/>
      </c>
      <c r="AE1338" s="253" t="str">
        <f t="shared" si="141"/>
        <v>-</v>
      </c>
    </row>
    <row r="1339" spans="1:31" ht="20.100000000000001" customHeight="1" x14ac:dyDescent="0.5">
      <c r="A1339" s="30">
        <v>1337</v>
      </c>
      <c r="B1339" s="238"/>
      <c r="C1339" s="261"/>
      <c r="D1339" s="261"/>
      <c r="E1339" s="270"/>
      <c r="F1339" s="270"/>
      <c r="G1339" s="257" t="str">
        <f t="shared" si="142"/>
        <v/>
      </c>
      <c r="H1339" s="30" t="str">
        <f>IF(AND(S1339=H$1),LOOKUP(9.99999999999999E+307,$H$2:H1338)+1,"")</f>
        <v/>
      </c>
      <c r="I1339" s="30">
        <f>IF(AND(B1339=I$1),LOOKUP(9.99999999999999E+307,$I$2:I1338)+1,"")</f>
        <v>1144</v>
      </c>
      <c r="J1339" s="30">
        <f>IF(AND(B1339=J$1),LOOKUP(9.99999999999999E+307,$J$2:J1338)+1,"")</f>
        <v>1144</v>
      </c>
      <c r="K1339" s="30">
        <f>IF(AND(B1339=K$1),LOOKUP(9.99999999999999E+307,$K$2:K1338)+1,"")</f>
        <v>1144</v>
      </c>
      <c r="L1339" s="30">
        <f>IF(AND(B1339=L$1),LOOKUP(9.99999999999999E+307,$L$2:L1338)+1,"")</f>
        <v>1144</v>
      </c>
      <c r="M1339" s="30">
        <f>IF(AND(B1339=M$1),LOOKUP(9.99999999999999E+307,$M$2:M1338)+1,"")</f>
        <v>1144</v>
      </c>
      <c r="N1339" s="30">
        <f>IF(AND($B1339=N$1),LOOKUP(9.99999999999999E+307,$N$2:N1338)+1,"")</f>
        <v>1144</v>
      </c>
      <c r="O1339" s="30">
        <f>IF(AND($B1339=O$1),LOOKUP(9.99999999999999E+307,$O$2:O1338)+1,"")</f>
        <v>1144</v>
      </c>
      <c r="P1339" s="30">
        <f>IF(AND($B1339=P$1),LOOKUP(9.99999999999999E+307,$P$2:P1338)+1,"")</f>
        <v>1144</v>
      </c>
      <c r="Q1339" s="30">
        <f>IF(AND($B1339=Q$1),LOOKUP(9.99999999999999E+307,$Q$2:Q1338)+1,"")</f>
        <v>1144</v>
      </c>
      <c r="R1339" s="30">
        <f>IF(AND($B1339=R$1),LOOKUP(9.99999999999999E+307,$R$2:R1338)+1,"")</f>
        <v>1144</v>
      </c>
      <c r="S1339" s="314"/>
      <c r="T1339" s="274"/>
      <c r="U1339" s="274"/>
      <c r="Z1339" s="258" t="str">
        <f t="shared" si="143"/>
        <v/>
      </c>
      <c r="AA1339" s="258" t="str">
        <f t="shared" si="144"/>
        <v/>
      </c>
      <c r="AB1339" s="259">
        <f t="shared" si="138"/>
        <v>0</v>
      </c>
      <c r="AC1339" s="259">
        <f t="shared" si="139"/>
        <v>1807</v>
      </c>
      <c r="AD1339" s="260" t="str">
        <f t="shared" si="140"/>
        <v/>
      </c>
      <c r="AE1339" s="253" t="str">
        <f t="shared" si="141"/>
        <v>-</v>
      </c>
    </row>
    <row r="1340" spans="1:31" ht="20.100000000000001" customHeight="1" x14ac:dyDescent="0.5">
      <c r="A1340" s="30">
        <v>1338</v>
      </c>
      <c r="B1340" s="238"/>
      <c r="C1340" s="261"/>
      <c r="D1340" s="261"/>
      <c r="E1340" s="270"/>
      <c r="F1340" s="270"/>
      <c r="G1340" s="257" t="str">
        <f t="shared" si="142"/>
        <v/>
      </c>
      <c r="H1340" s="30" t="str">
        <f>IF(AND(S1340=H$1),LOOKUP(9.99999999999999E+307,$H$2:H1339)+1,"")</f>
        <v/>
      </c>
      <c r="I1340" s="30">
        <f>IF(AND(B1340=I$1),LOOKUP(9.99999999999999E+307,$I$2:I1339)+1,"")</f>
        <v>1145</v>
      </c>
      <c r="J1340" s="30">
        <f>IF(AND(B1340=J$1),LOOKUP(9.99999999999999E+307,$J$2:J1339)+1,"")</f>
        <v>1145</v>
      </c>
      <c r="K1340" s="30">
        <f>IF(AND(B1340=K$1),LOOKUP(9.99999999999999E+307,$K$2:K1339)+1,"")</f>
        <v>1145</v>
      </c>
      <c r="L1340" s="30">
        <f>IF(AND(B1340=L$1),LOOKUP(9.99999999999999E+307,$L$2:L1339)+1,"")</f>
        <v>1145</v>
      </c>
      <c r="M1340" s="30">
        <f>IF(AND(B1340=M$1),LOOKUP(9.99999999999999E+307,$M$2:M1339)+1,"")</f>
        <v>1145</v>
      </c>
      <c r="N1340" s="30">
        <f>IF(AND($B1340=N$1),LOOKUP(9.99999999999999E+307,$N$2:N1339)+1,"")</f>
        <v>1145</v>
      </c>
      <c r="O1340" s="30">
        <f>IF(AND($B1340=O$1),LOOKUP(9.99999999999999E+307,$O$2:O1339)+1,"")</f>
        <v>1145</v>
      </c>
      <c r="P1340" s="30">
        <f>IF(AND($B1340=P$1),LOOKUP(9.99999999999999E+307,$P$2:P1339)+1,"")</f>
        <v>1145</v>
      </c>
      <c r="Q1340" s="30">
        <f>IF(AND($B1340=Q$1),LOOKUP(9.99999999999999E+307,$Q$2:Q1339)+1,"")</f>
        <v>1145</v>
      </c>
      <c r="R1340" s="30">
        <f>IF(AND($B1340=R$1),LOOKUP(9.99999999999999E+307,$R$2:R1339)+1,"")</f>
        <v>1145</v>
      </c>
      <c r="S1340" s="314"/>
      <c r="T1340" s="274"/>
      <c r="U1340" s="274"/>
      <c r="Z1340" s="258" t="str">
        <f t="shared" si="143"/>
        <v/>
      </c>
      <c r="AA1340" s="258" t="str">
        <f t="shared" si="144"/>
        <v/>
      </c>
      <c r="AB1340" s="259">
        <f t="shared" si="138"/>
        <v>0</v>
      </c>
      <c r="AC1340" s="259">
        <f t="shared" si="139"/>
        <v>1807</v>
      </c>
      <c r="AD1340" s="260" t="str">
        <f t="shared" si="140"/>
        <v/>
      </c>
      <c r="AE1340" s="253" t="str">
        <f t="shared" si="141"/>
        <v>-</v>
      </c>
    </row>
    <row r="1341" spans="1:31" ht="20.100000000000001" customHeight="1" x14ac:dyDescent="0.5">
      <c r="A1341" s="30">
        <v>1339</v>
      </c>
      <c r="B1341" s="238"/>
      <c r="C1341" s="261"/>
      <c r="D1341" s="261"/>
      <c r="E1341" s="270"/>
      <c r="F1341" s="270"/>
      <c r="G1341" s="257" t="str">
        <f t="shared" si="142"/>
        <v/>
      </c>
      <c r="H1341" s="30" t="str">
        <f>IF(AND(S1341=H$1),LOOKUP(9.99999999999999E+307,$H$2:H1340)+1,"")</f>
        <v/>
      </c>
      <c r="I1341" s="30">
        <f>IF(AND(B1341=I$1),LOOKUP(9.99999999999999E+307,$I$2:I1340)+1,"")</f>
        <v>1146</v>
      </c>
      <c r="J1341" s="30">
        <f>IF(AND(B1341=J$1),LOOKUP(9.99999999999999E+307,$J$2:J1340)+1,"")</f>
        <v>1146</v>
      </c>
      <c r="K1341" s="30">
        <f>IF(AND(B1341=K$1),LOOKUP(9.99999999999999E+307,$K$2:K1340)+1,"")</f>
        <v>1146</v>
      </c>
      <c r="L1341" s="30">
        <f>IF(AND(B1341=L$1),LOOKUP(9.99999999999999E+307,$L$2:L1340)+1,"")</f>
        <v>1146</v>
      </c>
      <c r="M1341" s="30">
        <f>IF(AND(B1341=M$1),LOOKUP(9.99999999999999E+307,$M$2:M1340)+1,"")</f>
        <v>1146</v>
      </c>
      <c r="N1341" s="30">
        <f>IF(AND($B1341=N$1),LOOKUP(9.99999999999999E+307,$N$2:N1340)+1,"")</f>
        <v>1146</v>
      </c>
      <c r="O1341" s="30">
        <f>IF(AND($B1341=O$1),LOOKUP(9.99999999999999E+307,$O$2:O1340)+1,"")</f>
        <v>1146</v>
      </c>
      <c r="P1341" s="30">
        <f>IF(AND($B1341=P$1),LOOKUP(9.99999999999999E+307,$P$2:P1340)+1,"")</f>
        <v>1146</v>
      </c>
      <c r="Q1341" s="30">
        <f>IF(AND($B1341=Q$1),LOOKUP(9.99999999999999E+307,$Q$2:Q1340)+1,"")</f>
        <v>1146</v>
      </c>
      <c r="R1341" s="30">
        <f>IF(AND($B1341=R$1),LOOKUP(9.99999999999999E+307,$R$2:R1340)+1,"")</f>
        <v>1146</v>
      </c>
      <c r="S1341" s="314"/>
      <c r="T1341" s="274"/>
      <c r="U1341" s="274"/>
      <c r="Z1341" s="258" t="str">
        <f t="shared" si="143"/>
        <v/>
      </c>
      <c r="AA1341" s="258" t="str">
        <f t="shared" si="144"/>
        <v/>
      </c>
      <c r="AB1341" s="259">
        <f t="shared" si="138"/>
        <v>0</v>
      </c>
      <c r="AC1341" s="259">
        <f t="shared" si="139"/>
        <v>1807</v>
      </c>
      <c r="AD1341" s="260" t="str">
        <f t="shared" si="140"/>
        <v/>
      </c>
      <c r="AE1341" s="253" t="str">
        <f t="shared" si="141"/>
        <v>-</v>
      </c>
    </row>
    <row r="1342" spans="1:31" ht="20.100000000000001" customHeight="1" x14ac:dyDescent="0.5">
      <c r="A1342" s="30">
        <v>1340</v>
      </c>
      <c r="B1342" s="238"/>
      <c r="C1342" s="261"/>
      <c r="D1342" s="261"/>
      <c r="E1342" s="270"/>
      <c r="F1342" s="270"/>
      <c r="G1342" s="257" t="str">
        <f t="shared" si="142"/>
        <v/>
      </c>
      <c r="H1342" s="30" t="str">
        <f>IF(AND(S1342=H$1),LOOKUP(9.99999999999999E+307,$H$2:H1341)+1,"")</f>
        <v/>
      </c>
      <c r="I1342" s="30">
        <f>IF(AND(B1342=I$1),LOOKUP(9.99999999999999E+307,$I$2:I1341)+1,"")</f>
        <v>1147</v>
      </c>
      <c r="J1342" s="30">
        <f>IF(AND(B1342=J$1),LOOKUP(9.99999999999999E+307,$J$2:J1341)+1,"")</f>
        <v>1147</v>
      </c>
      <c r="K1342" s="30">
        <f>IF(AND(B1342=K$1),LOOKUP(9.99999999999999E+307,$K$2:K1341)+1,"")</f>
        <v>1147</v>
      </c>
      <c r="L1342" s="30">
        <f>IF(AND(B1342=L$1),LOOKUP(9.99999999999999E+307,$L$2:L1341)+1,"")</f>
        <v>1147</v>
      </c>
      <c r="M1342" s="30">
        <f>IF(AND(B1342=M$1),LOOKUP(9.99999999999999E+307,$M$2:M1341)+1,"")</f>
        <v>1147</v>
      </c>
      <c r="N1342" s="30">
        <f>IF(AND($B1342=N$1),LOOKUP(9.99999999999999E+307,$N$2:N1341)+1,"")</f>
        <v>1147</v>
      </c>
      <c r="O1342" s="30">
        <f>IF(AND($B1342=O$1),LOOKUP(9.99999999999999E+307,$O$2:O1341)+1,"")</f>
        <v>1147</v>
      </c>
      <c r="P1342" s="30">
        <f>IF(AND($B1342=P$1),LOOKUP(9.99999999999999E+307,$P$2:P1341)+1,"")</f>
        <v>1147</v>
      </c>
      <c r="Q1342" s="30">
        <f>IF(AND($B1342=Q$1),LOOKUP(9.99999999999999E+307,$Q$2:Q1341)+1,"")</f>
        <v>1147</v>
      </c>
      <c r="R1342" s="30">
        <f>IF(AND($B1342=R$1),LOOKUP(9.99999999999999E+307,$R$2:R1341)+1,"")</f>
        <v>1147</v>
      </c>
      <c r="S1342" s="314"/>
      <c r="T1342" s="274"/>
      <c r="U1342" s="274"/>
      <c r="Z1342" s="258" t="str">
        <f t="shared" si="143"/>
        <v/>
      </c>
      <c r="AA1342" s="258" t="str">
        <f t="shared" si="144"/>
        <v/>
      </c>
      <c r="AB1342" s="259">
        <f t="shared" si="138"/>
        <v>0</v>
      </c>
      <c r="AC1342" s="259">
        <f t="shared" si="139"/>
        <v>1807</v>
      </c>
      <c r="AD1342" s="260" t="str">
        <f t="shared" si="140"/>
        <v/>
      </c>
      <c r="AE1342" s="253" t="str">
        <f t="shared" si="141"/>
        <v>-</v>
      </c>
    </row>
    <row r="1343" spans="1:31" ht="20.100000000000001" customHeight="1" x14ac:dyDescent="0.5">
      <c r="A1343" s="30">
        <v>1341</v>
      </c>
      <c r="B1343" s="238"/>
      <c r="C1343" s="261"/>
      <c r="D1343" s="261"/>
      <c r="E1343" s="270"/>
      <c r="F1343" s="270"/>
      <c r="G1343" s="257" t="str">
        <f t="shared" si="142"/>
        <v/>
      </c>
      <c r="H1343" s="30" t="str">
        <f>IF(AND(S1343=H$1),LOOKUP(9.99999999999999E+307,$H$2:H1342)+1,"")</f>
        <v/>
      </c>
      <c r="I1343" s="30">
        <f>IF(AND(B1343=I$1),LOOKUP(9.99999999999999E+307,$I$2:I1342)+1,"")</f>
        <v>1148</v>
      </c>
      <c r="J1343" s="30">
        <f>IF(AND(B1343=J$1),LOOKUP(9.99999999999999E+307,$J$2:J1342)+1,"")</f>
        <v>1148</v>
      </c>
      <c r="K1343" s="30">
        <f>IF(AND(B1343=K$1),LOOKUP(9.99999999999999E+307,$K$2:K1342)+1,"")</f>
        <v>1148</v>
      </c>
      <c r="L1343" s="30">
        <f>IF(AND(B1343=L$1),LOOKUP(9.99999999999999E+307,$L$2:L1342)+1,"")</f>
        <v>1148</v>
      </c>
      <c r="M1343" s="30">
        <f>IF(AND(B1343=M$1),LOOKUP(9.99999999999999E+307,$M$2:M1342)+1,"")</f>
        <v>1148</v>
      </c>
      <c r="N1343" s="30">
        <f>IF(AND($B1343=N$1),LOOKUP(9.99999999999999E+307,$N$2:N1342)+1,"")</f>
        <v>1148</v>
      </c>
      <c r="O1343" s="30">
        <f>IF(AND($B1343=O$1),LOOKUP(9.99999999999999E+307,$O$2:O1342)+1,"")</f>
        <v>1148</v>
      </c>
      <c r="P1343" s="30">
        <f>IF(AND($B1343=P$1),LOOKUP(9.99999999999999E+307,$P$2:P1342)+1,"")</f>
        <v>1148</v>
      </c>
      <c r="Q1343" s="30">
        <f>IF(AND($B1343=Q$1),LOOKUP(9.99999999999999E+307,$Q$2:Q1342)+1,"")</f>
        <v>1148</v>
      </c>
      <c r="R1343" s="30">
        <f>IF(AND($B1343=R$1),LOOKUP(9.99999999999999E+307,$R$2:R1342)+1,"")</f>
        <v>1148</v>
      </c>
      <c r="S1343" s="314"/>
      <c r="T1343" s="274"/>
      <c r="U1343" s="274"/>
      <c r="Z1343" s="258" t="str">
        <f t="shared" si="143"/>
        <v/>
      </c>
      <c r="AA1343" s="258" t="str">
        <f t="shared" si="144"/>
        <v/>
      </c>
      <c r="AB1343" s="259">
        <f t="shared" si="138"/>
        <v>0</v>
      </c>
      <c r="AC1343" s="259">
        <f t="shared" si="139"/>
        <v>1807</v>
      </c>
      <c r="AD1343" s="260" t="str">
        <f t="shared" si="140"/>
        <v/>
      </c>
      <c r="AE1343" s="253" t="str">
        <f t="shared" si="141"/>
        <v>-</v>
      </c>
    </row>
    <row r="1344" spans="1:31" ht="20.100000000000001" customHeight="1" x14ac:dyDescent="0.5">
      <c r="A1344" s="30">
        <v>1342</v>
      </c>
      <c r="B1344" s="238"/>
      <c r="C1344" s="261"/>
      <c r="D1344" s="261"/>
      <c r="E1344" s="270"/>
      <c r="F1344" s="270"/>
      <c r="G1344" s="257" t="str">
        <f t="shared" si="142"/>
        <v/>
      </c>
      <c r="H1344" s="30" t="str">
        <f>IF(AND(S1344=H$1),LOOKUP(9.99999999999999E+307,$H$2:H1343)+1,"")</f>
        <v/>
      </c>
      <c r="I1344" s="30">
        <f>IF(AND(B1344=I$1),LOOKUP(9.99999999999999E+307,$I$2:I1343)+1,"")</f>
        <v>1149</v>
      </c>
      <c r="J1344" s="30">
        <f>IF(AND(B1344=J$1),LOOKUP(9.99999999999999E+307,$J$2:J1343)+1,"")</f>
        <v>1149</v>
      </c>
      <c r="K1344" s="30">
        <f>IF(AND(B1344=K$1),LOOKUP(9.99999999999999E+307,$K$2:K1343)+1,"")</f>
        <v>1149</v>
      </c>
      <c r="L1344" s="30">
        <f>IF(AND(B1344=L$1),LOOKUP(9.99999999999999E+307,$L$2:L1343)+1,"")</f>
        <v>1149</v>
      </c>
      <c r="M1344" s="30">
        <f>IF(AND(B1344=M$1),LOOKUP(9.99999999999999E+307,$M$2:M1343)+1,"")</f>
        <v>1149</v>
      </c>
      <c r="N1344" s="30">
        <f>IF(AND($B1344=N$1),LOOKUP(9.99999999999999E+307,$N$2:N1343)+1,"")</f>
        <v>1149</v>
      </c>
      <c r="O1344" s="30">
        <f>IF(AND($B1344=O$1),LOOKUP(9.99999999999999E+307,$O$2:O1343)+1,"")</f>
        <v>1149</v>
      </c>
      <c r="P1344" s="30">
        <f>IF(AND($B1344=P$1),LOOKUP(9.99999999999999E+307,$P$2:P1343)+1,"")</f>
        <v>1149</v>
      </c>
      <c r="Q1344" s="30">
        <f>IF(AND($B1344=Q$1),LOOKUP(9.99999999999999E+307,$Q$2:Q1343)+1,"")</f>
        <v>1149</v>
      </c>
      <c r="R1344" s="30">
        <f>IF(AND($B1344=R$1),LOOKUP(9.99999999999999E+307,$R$2:R1343)+1,"")</f>
        <v>1149</v>
      </c>
      <c r="S1344" s="314"/>
      <c r="T1344" s="274"/>
      <c r="U1344" s="274"/>
      <c r="Z1344" s="258" t="str">
        <f t="shared" si="143"/>
        <v/>
      </c>
      <c r="AA1344" s="258" t="str">
        <f t="shared" si="144"/>
        <v/>
      </c>
      <c r="AB1344" s="259">
        <f t="shared" si="138"/>
        <v>0</v>
      </c>
      <c r="AC1344" s="259">
        <f t="shared" si="139"/>
        <v>1807</v>
      </c>
      <c r="AD1344" s="260" t="str">
        <f t="shared" si="140"/>
        <v/>
      </c>
      <c r="AE1344" s="253" t="str">
        <f t="shared" si="141"/>
        <v>-</v>
      </c>
    </row>
    <row r="1345" spans="1:31" ht="20.100000000000001" customHeight="1" x14ac:dyDescent="0.5">
      <c r="A1345" s="30">
        <v>1343</v>
      </c>
      <c r="B1345" s="238"/>
      <c r="C1345" s="261"/>
      <c r="D1345" s="261"/>
      <c r="E1345" s="270"/>
      <c r="F1345" s="270"/>
      <c r="G1345" s="257" t="str">
        <f t="shared" si="142"/>
        <v/>
      </c>
      <c r="H1345" s="30" t="str">
        <f>IF(AND(S1345=H$1),LOOKUP(9.99999999999999E+307,$H$2:H1344)+1,"")</f>
        <v/>
      </c>
      <c r="I1345" s="30">
        <f>IF(AND(B1345=I$1),LOOKUP(9.99999999999999E+307,$I$2:I1344)+1,"")</f>
        <v>1150</v>
      </c>
      <c r="J1345" s="30">
        <f>IF(AND(B1345=J$1),LOOKUP(9.99999999999999E+307,$J$2:J1344)+1,"")</f>
        <v>1150</v>
      </c>
      <c r="K1345" s="30">
        <f>IF(AND(B1345=K$1),LOOKUP(9.99999999999999E+307,$K$2:K1344)+1,"")</f>
        <v>1150</v>
      </c>
      <c r="L1345" s="30">
        <f>IF(AND(B1345=L$1),LOOKUP(9.99999999999999E+307,$L$2:L1344)+1,"")</f>
        <v>1150</v>
      </c>
      <c r="M1345" s="30">
        <f>IF(AND(B1345=M$1),LOOKUP(9.99999999999999E+307,$M$2:M1344)+1,"")</f>
        <v>1150</v>
      </c>
      <c r="N1345" s="30">
        <f>IF(AND($B1345=N$1),LOOKUP(9.99999999999999E+307,$N$2:N1344)+1,"")</f>
        <v>1150</v>
      </c>
      <c r="O1345" s="30">
        <f>IF(AND($B1345=O$1),LOOKUP(9.99999999999999E+307,$O$2:O1344)+1,"")</f>
        <v>1150</v>
      </c>
      <c r="P1345" s="30">
        <f>IF(AND($B1345=P$1),LOOKUP(9.99999999999999E+307,$P$2:P1344)+1,"")</f>
        <v>1150</v>
      </c>
      <c r="Q1345" s="30">
        <f>IF(AND($B1345=Q$1),LOOKUP(9.99999999999999E+307,$Q$2:Q1344)+1,"")</f>
        <v>1150</v>
      </c>
      <c r="R1345" s="30">
        <f>IF(AND($B1345=R$1),LOOKUP(9.99999999999999E+307,$R$2:R1344)+1,"")</f>
        <v>1150</v>
      </c>
      <c r="S1345" s="314"/>
      <c r="T1345" s="274"/>
      <c r="U1345" s="274"/>
      <c r="Z1345" s="258" t="str">
        <f t="shared" si="143"/>
        <v/>
      </c>
      <c r="AA1345" s="258" t="str">
        <f t="shared" si="144"/>
        <v/>
      </c>
      <c r="AB1345" s="259">
        <f t="shared" si="138"/>
        <v>0</v>
      </c>
      <c r="AC1345" s="259">
        <f t="shared" si="139"/>
        <v>1807</v>
      </c>
      <c r="AD1345" s="260" t="str">
        <f t="shared" si="140"/>
        <v/>
      </c>
      <c r="AE1345" s="253" t="str">
        <f t="shared" si="141"/>
        <v>-</v>
      </c>
    </row>
    <row r="1346" spans="1:31" ht="20.100000000000001" customHeight="1" x14ac:dyDescent="0.5">
      <c r="A1346" s="30">
        <v>1344</v>
      </c>
      <c r="B1346" s="238"/>
      <c r="C1346" s="261"/>
      <c r="D1346" s="261"/>
      <c r="E1346" s="270"/>
      <c r="F1346" s="270"/>
      <c r="G1346" s="257" t="str">
        <f t="shared" si="142"/>
        <v/>
      </c>
      <c r="H1346" s="30" t="str">
        <f>IF(AND(S1346=H$1),LOOKUP(9.99999999999999E+307,$H$2:H1345)+1,"")</f>
        <v/>
      </c>
      <c r="I1346" s="30">
        <f>IF(AND(B1346=I$1),LOOKUP(9.99999999999999E+307,$I$2:I1345)+1,"")</f>
        <v>1151</v>
      </c>
      <c r="J1346" s="30">
        <f>IF(AND(B1346=J$1),LOOKUP(9.99999999999999E+307,$J$2:J1345)+1,"")</f>
        <v>1151</v>
      </c>
      <c r="K1346" s="30">
        <f>IF(AND(B1346=K$1),LOOKUP(9.99999999999999E+307,$K$2:K1345)+1,"")</f>
        <v>1151</v>
      </c>
      <c r="L1346" s="30">
        <f>IF(AND(B1346=L$1),LOOKUP(9.99999999999999E+307,$L$2:L1345)+1,"")</f>
        <v>1151</v>
      </c>
      <c r="M1346" s="30">
        <f>IF(AND(B1346=M$1),LOOKUP(9.99999999999999E+307,$M$2:M1345)+1,"")</f>
        <v>1151</v>
      </c>
      <c r="N1346" s="30">
        <f>IF(AND($B1346=N$1),LOOKUP(9.99999999999999E+307,$N$2:N1345)+1,"")</f>
        <v>1151</v>
      </c>
      <c r="O1346" s="30">
        <f>IF(AND($B1346=O$1),LOOKUP(9.99999999999999E+307,$O$2:O1345)+1,"")</f>
        <v>1151</v>
      </c>
      <c r="P1346" s="30">
        <f>IF(AND($B1346=P$1),LOOKUP(9.99999999999999E+307,$P$2:P1345)+1,"")</f>
        <v>1151</v>
      </c>
      <c r="Q1346" s="30">
        <f>IF(AND($B1346=Q$1),LOOKUP(9.99999999999999E+307,$Q$2:Q1345)+1,"")</f>
        <v>1151</v>
      </c>
      <c r="R1346" s="30">
        <f>IF(AND($B1346=R$1),LOOKUP(9.99999999999999E+307,$R$2:R1345)+1,"")</f>
        <v>1151</v>
      </c>
      <c r="S1346" s="314"/>
      <c r="T1346" s="274"/>
      <c r="U1346" s="274"/>
      <c r="Z1346" s="258" t="str">
        <f t="shared" si="143"/>
        <v/>
      </c>
      <c r="AA1346" s="258" t="str">
        <f t="shared" si="144"/>
        <v/>
      </c>
      <c r="AB1346" s="259">
        <f t="shared" si="138"/>
        <v>0</v>
      </c>
      <c r="AC1346" s="259">
        <f t="shared" si="139"/>
        <v>1807</v>
      </c>
      <c r="AD1346" s="260" t="str">
        <f t="shared" si="140"/>
        <v/>
      </c>
      <c r="AE1346" s="253" t="str">
        <f t="shared" si="141"/>
        <v>-</v>
      </c>
    </row>
    <row r="1347" spans="1:31" ht="20.100000000000001" customHeight="1" x14ac:dyDescent="0.5">
      <c r="A1347" s="30">
        <v>1345</v>
      </c>
      <c r="B1347" s="238"/>
      <c r="C1347" s="261"/>
      <c r="D1347" s="261"/>
      <c r="E1347" s="270"/>
      <c r="F1347" s="270"/>
      <c r="G1347" s="257" t="str">
        <f t="shared" si="142"/>
        <v/>
      </c>
      <c r="H1347" s="30" t="str">
        <f>IF(AND(S1347=H$1),LOOKUP(9.99999999999999E+307,$H$2:H1346)+1,"")</f>
        <v/>
      </c>
      <c r="I1347" s="30">
        <f>IF(AND(B1347=I$1),LOOKUP(9.99999999999999E+307,$I$2:I1346)+1,"")</f>
        <v>1152</v>
      </c>
      <c r="J1347" s="30">
        <f>IF(AND(B1347=J$1),LOOKUP(9.99999999999999E+307,$J$2:J1346)+1,"")</f>
        <v>1152</v>
      </c>
      <c r="K1347" s="30">
        <f>IF(AND(B1347=K$1),LOOKUP(9.99999999999999E+307,$K$2:K1346)+1,"")</f>
        <v>1152</v>
      </c>
      <c r="L1347" s="30">
        <f>IF(AND(B1347=L$1),LOOKUP(9.99999999999999E+307,$L$2:L1346)+1,"")</f>
        <v>1152</v>
      </c>
      <c r="M1347" s="30">
        <f>IF(AND(B1347=M$1),LOOKUP(9.99999999999999E+307,$M$2:M1346)+1,"")</f>
        <v>1152</v>
      </c>
      <c r="N1347" s="30">
        <f>IF(AND($B1347=N$1),LOOKUP(9.99999999999999E+307,$N$2:N1346)+1,"")</f>
        <v>1152</v>
      </c>
      <c r="O1347" s="30">
        <f>IF(AND($B1347=O$1),LOOKUP(9.99999999999999E+307,$O$2:O1346)+1,"")</f>
        <v>1152</v>
      </c>
      <c r="P1347" s="30">
        <f>IF(AND($B1347=P$1),LOOKUP(9.99999999999999E+307,$P$2:P1346)+1,"")</f>
        <v>1152</v>
      </c>
      <c r="Q1347" s="30">
        <f>IF(AND($B1347=Q$1),LOOKUP(9.99999999999999E+307,$Q$2:Q1346)+1,"")</f>
        <v>1152</v>
      </c>
      <c r="R1347" s="30">
        <f>IF(AND($B1347=R$1),LOOKUP(9.99999999999999E+307,$R$2:R1346)+1,"")</f>
        <v>1152</v>
      </c>
      <c r="S1347" s="314"/>
      <c r="T1347" s="274"/>
      <c r="U1347" s="274"/>
      <c r="Z1347" s="258" t="str">
        <f t="shared" si="143"/>
        <v/>
      </c>
      <c r="AA1347" s="258" t="str">
        <f t="shared" si="144"/>
        <v/>
      </c>
      <c r="AB1347" s="259">
        <f t="shared" ref="AB1347:AB1410" si="145">COUNTIF($C$3:$C$2002,C1347)</f>
        <v>0</v>
      </c>
      <c r="AC1347" s="259">
        <f t="shared" ref="AC1347:AC1410" si="146">SUMPRODUCT(--(E1347&amp;F1347=$E$3:$E$2002&amp;$F$3:$F$2002))</f>
        <v>1807</v>
      </c>
      <c r="AD1347" s="260" t="str">
        <f t="shared" ref="AD1347:AD1410" si="147">IF(D1347="เด็กชาย",1,IF(D1347="นาย",1,IF(D1347="เด็กหญิง",2,IF(D1347="นางสาว",2,IF(D1347="ด.ช.",1,IF(D1347="ด.ญ.",2,IF(D1347="น.ส.",2,"")))))))</f>
        <v/>
      </c>
      <c r="AE1347" s="253" t="str">
        <f t="shared" ref="AE1347:AE1410" si="148">CONCATENATE(B1347,"-",AD1347)</f>
        <v>-</v>
      </c>
    </row>
    <row r="1348" spans="1:31" ht="20.100000000000001" customHeight="1" x14ac:dyDescent="0.5">
      <c r="A1348" s="30">
        <v>1346</v>
      </c>
      <c r="B1348" s="238"/>
      <c r="C1348" s="261"/>
      <c r="D1348" s="261"/>
      <c r="E1348" s="270"/>
      <c r="F1348" s="270"/>
      <c r="G1348" s="257" t="str">
        <f t="shared" ref="G1348:G1411" si="149">B1348&amp;C1348</f>
        <v/>
      </c>
      <c r="H1348" s="30" t="str">
        <f>IF(AND(S1348=H$1),LOOKUP(9.99999999999999E+307,$H$2:H1347)+1,"")</f>
        <v/>
      </c>
      <c r="I1348" s="30">
        <f>IF(AND(B1348=I$1),LOOKUP(9.99999999999999E+307,$I$2:I1347)+1,"")</f>
        <v>1153</v>
      </c>
      <c r="J1348" s="30">
        <f>IF(AND(B1348=J$1),LOOKUP(9.99999999999999E+307,$J$2:J1347)+1,"")</f>
        <v>1153</v>
      </c>
      <c r="K1348" s="30">
        <f>IF(AND(B1348=K$1),LOOKUP(9.99999999999999E+307,$K$2:K1347)+1,"")</f>
        <v>1153</v>
      </c>
      <c r="L1348" s="30">
        <f>IF(AND(B1348=L$1),LOOKUP(9.99999999999999E+307,$L$2:L1347)+1,"")</f>
        <v>1153</v>
      </c>
      <c r="M1348" s="30">
        <f>IF(AND(B1348=M$1),LOOKUP(9.99999999999999E+307,$M$2:M1347)+1,"")</f>
        <v>1153</v>
      </c>
      <c r="N1348" s="30">
        <f>IF(AND($B1348=N$1),LOOKUP(9.99999999999999E+307,$N$2:N1347)+1,"")</f>
        <v>1153</v>
      </c>
      <c r="O1348" s="30">
        <f>IF(AND($B1348=O$1),LOOKUP(9.99999999999999E+307,$O$2:O1347)+1,"")</f>
        <v>1153</v>
      </c>
      <c r="P1348" s="30">
        <f>IF(AND($B1348=P$1),LOOKUP(9.99999999999999E+307,$P$2:P1347)+1,"")</f>
        <v>1153</v>
      </c>
      <c r="Q1348" s="30">
        <f>IF(AND($B1348=Q$1),LOOKUP(9.99999999999999E+307,$Q$2:Q1347)+1,"")</f>
        <v>1153</v>
      </c>
      <c r="R1348" s="30">
        <f>IF(AND($B1348=R$1),LOOKUP(9.99999999999999E+307,$R$2:R1347)+1,"")</f>
        <v>1153</v>
      </c>
      <c r="S1348" s="314"/>
      <c r="T1348" s="274"/>
      <c r="U1348" s="274"/>
      <c r="Z1348" s="258" t="str">
        <f t="shared" ref="Z1348:Z1411" si="150">IF(AC1348=2,"นักเรียนซ้ำ","")</f>
        <v/>
      </c>
      <c r="AA1348" s="258" t="str">
        <f t="shared" ref="AA1348:AA1411" si="151">IF(AB1348=2,"เลขประจำตัวซ้ำ","")</f>
        <v/>
      </c>
      <c r="AB1348" s="259">
        <f t="shared" si="145"/>
        <v>0</v>
      </c>
      <c r="AC1348" s="259">
        <f t="shared" si="146"/>
        <v>1807</v>
      </c>
      <c r="AD1348" s="260" t="str">
        <f t="shared" si="147"/>
        <v/>
      </c>
      <c r="AE1348" s="253" t="str">
        <f t="shared" si="148"/>
        <v>-</v>
      </c>
    </row>
    <row r="1349" spans="1:31" ht="20.100000000000001" customHeight="1" x14ac:dyDescent="0.5">
      <c r="A1349" s="30">
        <v>1347</v>
      </c>
      <c r="B1349" s="238"/>
      <c r="C1349" s="261"/>
      <c r="D1349" s="261"/>
      <c r="E1349" s="270"/>
      <c r="F1349" s="270"/>
      <c r="G1349" s="257" t="str">
        <f t="shared" si="149"/>
        <v/>
      </c>
      <c r="H1349" s="30" t="str">
        <f>IF(AND(S1349=H$1),LOOKUP(9.99999999999999E+307,$H$2:H1348)+1,"")</f>
        <v/>
      </c>
      <c r="I1349" s="30">
        <f>IF(AND(B1349=I$1),LOOKUP(9.99999999999999E+307,$I$2:I1348)+1,"")</f>
        <v>1154</v>
      </c>
      <c r="J1349" s="30">
        <f>IF(AND(B1349=J$1),LOOKUP(9.99999999999999E+307,$J$2:J1348)+1,"")</f>
        <v>1154</v>
      </c>
      <c r="K1349" s="30">
        <f>IF(AND(B1349=K$1),LOOKUP(9.99999999999999E+307,$K$2:K1348)+1,"")</f>
        <v>1154</v>
      </c>
      <c r="L1349" s="30">
        <f>IF(AND(B1349=L$1),LOOKUP(9.99999999999999E+307,$L$2:L1348)+1,"")</f>
        <v>1154</v>
      </c>
      <c r="M1349" s="30">
        <f>IF(AND(B1349=M$1),LOOKUP(9.99999999999999E+307,$M$2:M1348)+1,"")</f>
        <v>1154</v>
      </c>
      <c r="N1349" s="30">
        <f>IF(AND($B1349=N$1),LOOKUP(9.99999999999999E+307,$N$2:N1348)+1,"")</f>
        <v>1154</v>
      </c>
      <c r="O1349" s="30">
        <f>IF(AND($B1349=O$1),LOOKUP(9.99999999999999E+307,$O$2:O1348)+1,"")</f>
        <v>1154</v>
      </c>
      <c r="P1349" s="30">
        <f>IF(AND($B1349=P$1),LOOKUP(9.99999999999999E+307,$P$2:P1348)+1,"")</f>
        <v>1154</v>
      </c>
      <c r="Q1349" s="30">
        <f>IF(AND($B1349=Q$1),LOOKUP(9.99999999999999E+307,$Q$2:Q1348)+1,"")</f>
        <v>1154</v>
      </c>
      <c r="R1349" s="30">
        <f>IF(AND($B1349=R$1),LOOKUP(9.99999999999999E+307,$R$2:R1348)+1,"")</f>
        <v>1154</v>
      </c>
      <c r="S1349" s="314"/>
      <c r="T1349" s="274"/>
      <c r="U1349" s="274"/>
      <c r="Z1349" s="258" t="str">
        <f t="shared" si="150"/>
        <v/>
      </c>
      <c r="AA1349" s="258" t="str">
        <f t="shared" si="151"/>
        <v/>
      </c>
      <c r="AB1349" s="259">
        <f t="shared" si="145"/>
        <v>0</v>
      </c>
      <c r="AC1349" s="259">
        <f t="shared" si="146"/>
        <v>1807</v>
      </c>
      <c r="AD1349" s="260" t="str">
        <f t="shared" si="147"/>
        <v/>
      </c>
      <c r="AE1349" s="253" t="str">
        <f t="shared" si="148"/>
        <v>-</v>
      </c>
    </row>
    <row r="1350" spans="1:31" ht="20.100000000000001" customHeight="1" x14ac:dyDescent="0.5">
      <c r="A1350" s="30">
        <v>1348</v>
      </c>
      <c r="B1350" s="238"/>
      <c r="C1350" s="261"/>
      <c r="D1350" s="261"/>
      <c r="E1350" s="270"/>
      <c r="F1350" s="270"/>
      <c r="G1350" s="257" t="str">
        <f t="shared" si="149"/>
        <v/>
      </c>
      <c r="H1350" s="30" t="str">
        <f>IF(AND(S1350=H$1),LOOKUP(9.99999999999999E+307,$H$2:H1349)+1,"")</f>
        <v/>
      </c>
      <c r="I1350" s="30">
        <f>IF(AND(B1350=I$1),LOOKUP(9.99999999999999E+307,$I$2:I1349)+1,"")</f>
        <v>1155</v>
      </c>
      <c r="J1350" s="30">
        <f>IF(AND(B1350=J$1),LOOKUP(9.99999999999999E+307,$J$2:J1349)+1,"")</f>
        <v>1155</v>
      </c>
      <c r="K1350" s="30">
        <f>IF(AND(B1350=K$1),LOOKUP(9.99999999999999E+307,$K$2:K1349)+1,"")</f>
        <v>1155</v>
      </c>
      <c r="L1350" s="30">
        <f>IF(AND(B1350=L$1),LOOKUP(9.99999999999999E+307,$L$2:L1349)+1,"")</f>
        <v>1155</v>
      </c>
      <c r="M1350" s="30">
        <f>IF(AND(B1350=M$1),LOOKUP(9.99999999999999E+307,$M$2:M1349)+1,"")</f>
        <v>1155</v>
      </c>
      <c r="N1350" s="30">
        <f>IF(AND($B1350=N$1),LOOKUP(9.99999999999999E+307,$N$2:N1349)+1,"")</f>
        <v>1155</v>
      </c>
      <c r="O1350" s="30">
        <f>IF(AND($B1350=O$1),LOOKUP(9.99999999999999E+307,$O$2:O1349)+1,"")</f>
        <v>1155</v>
      </c>
      <c r="P1350" s="30">
        <f>IF(AND($B1350=P$1),LOOKUP(9.99999999999999E+307,$P$2:P1349)+1,"")</f>
        <v>1155</v>
      </c>
      <c r="Q1350" s="30">
        <f>IF(AND($B1350=Q$1),LOOKUP(9.99999999999999E+307,$Q$2:Q1349)+1,"")</f>
        <v>1155</v>
      </c>
      <c r="R1350" s="30">
        <f>IF(AND($B1350=R$1),LOOKUP(9.99999999999999E+307,$R$2:R1349)+1,"")</f>
        <v>1155</v>
      </c>
      <c r="S1350" s="314"/>
      <c r="T1350" s="274"/>
      <c r="U1350" s="274"/>
      <c r="Z1350" s="258" t="str">
        <f t="shared" si="150"/>
        <v/>
      </c>
      <c r="AA1350" s="258" t="str">
        <f t="shared" si="151"/>
        <v/>
      </c>
      <c r="AB1350" s="259">
        <f t="shared" si="145"/>
        <v>0</v>
      </c>
      <c r="AC1350" s="259">
        <f t="shared" si="146"/>
        <v>1807</v>
      </c>
      <c r="AD1350" s="260" t="str">
        <f t="shared" si="147"/>
        <v/>
      </c>
      <c r="AE1350" s="253" t="str">
        <f t="shared" si="148"/>
        <v>-</v>
      </c>
    </row>
    <row r="1351" spans="1:31" ht="20.100000000000001" customHeight="1" x14ac:dyDescent="0.5">
      <c r="A1351" s="30">
        <v>1349</v>
      </c>
      <c r="B1351" s="238"/>
      <c r="C1351" s="261"/>
      <c r="D1351" s="261"/>
      <c r="E1351" s="270"/>
      <c r="F1351" s="270"/>
      <c r="G1351" s="257" t="str">
        <f t="shared" si="149"/>
        <v/>
      </c>
      <c r="H1351" s="30" t="str">
        <f>IF(AND(S1351=H$1),LOOKUP(9.99999999999999E+307,$H$2:H1350)+1,"")</f>
        <v/>
      </c>
      <c r="I1351" s="30">
        <f>IF(AND(B1351=I$1),LOOKUP(9.99999999999999E+307,$I$2:I1350)+1,"")</f>
        <v>1156</v>
      </c>
      <c r="J1351" s="30">
        <f>IF(AND(B1351=J$1),LOOKUP(9.99999999999999E+307,$J$2:J1350)+1,"")</f>
        <v>1156</v>
      </c>
      <c r="K1351" s="30">
        <f>IF(AND(B1351=K$1),LOOKUP(9.99999999999999E+307,$K$2:K1350)+1,"")</f>
        <v>1156</v>
      </c>
      <c r="L1351" s="30">
        <f>IF(AND(B1351=L$1),LOOKUP(9.99999999999999E+307,$L$2:L1350)+1,"")</f>
        <v>1156</v>
      </c>
      <c r="M1351" s="30">
        <f>IF(AND(B1351=M$1),LOOKUP(9.99999999999999E+307,$M$2:M1350)+1,"")</f>
        <v>1156</v>
      </c>
      <c r="N1351" s="30">
        <f>IF(AND($B1351=N$1),LOOKUP(9.99999999999999E+307,$N$2:N1350)+1,"")</f>
        <v>1156</v>
      </c>
      <c r="O1351" s="30">
        <f>IF(AND($B1351=O$1),LOOKUP(9.99999999999999E+307,$O$2:O1350)+1,"")</f>
        <v>1156</v>
      </c>
      <c r="P1351" s="30">
        <f>IF(AND($B1351=P$1),LOOKUP(9.99999999999999E+307,$P$2:P1350)+1,"")</f>
        <v>1156</v>
      </c>
      <c r="Q1351" s="30">
        <f>IF(AND($B1351=Q$1),LOOKUP(9.99999999999999E+307,$Q$2:Q1350)+1,"")</f>
        <v>1156</v>
      </c>
      <c r="R1351" s="30">
        <f>IF(AND($B1351=R$1),LOOKUP(9.99999999999999E+307,$R$2:R1350)+1,"")</f>
        <v>1156</v>
      </c>
      <c r="S1351" s="314"/>
      <c r="T1351" s="274"/>
      <c r="U1351" s="274"/>
      <c r="Z1351" s="258" t="str">
        <f t="shared" si="150"/>
        <v/>
      </c>
      <c r="AA1351" s="258" t="str">
        <f t="shared" si="151"/>
        <v/>
      </c>
      <c r="AB1351" s="259">
        <f t="shared" si="145"/>
        <v>0</v>
      </c>
      <c r="AC1351" s="259">
        <f t="shared" si="146"/>
        <v>1807</v>
      </c>
      <c r="AD1351" s="260" t="str">
        <f t="shared" si="147"/>
        <v/>
      </c>
      <c r="AE1351" s="253" t="str">
        <f t="shared" si="148"/>
        <v>-</v>
      </c>
    </row>
    <row r="1352" spans="1:31" ht="20.100000000000001" customHeight="1" x14ac:dyDescent="0.5">
      <c r="A1352" s="30">
        <v>1350</v>
      </c>
      <c r="B1352" s="238"/>
      <c r="C1352" s="261"/>
      <c r="D1352" s="261"/>
      <c r="E1352" s="270"/>
      <c r="F1352" s="270"/>
      <c r="G1352" s="257" t="str">
        <f t="shared" si="149"/>
        <v/>
      </c>
      <c r="H1352" s="30" t="str">
        <f>IF(AND(S1352=H$1),LOOKUP(9.99999999999999E+307,$H$2:H1351)+1,"")</f>
        <v/>
      </c>
      <c r="I1352" s="30">
        <f>IF(AND(B1352=I$1),LOOKUP(9.99999999999999E+307,$I$2:I1351)+1,"")</f>
        <v>1157</v>
      </c>
      <c r="J1352" s="30">
        <f>IF(AND(B1352=J$1),LOOKUP(9.99999999999999E+307,$J$2:J1351)+1,"")</f>
        <v>1157</v>
      </c>
      <c r="K1352" s="30">
        <f>IF(AND(B1352=K$1),LOOKUP(9.99999999999999E+307,$K$2:K1351)+1,"")</f>
        <v>1157</v>
      </c>
      <c r="L1352" s="30">
        <f>IF(AND(B1352=L$1),LOOKUP(9.99999999999999E+307,$L$2:L1351)+1,"")</f>
        <v>1157</v>
      </c>
      <c r="M1352" s="30">
        <f>IF(AND(B1352=M$1),LOOKUP(9.99999999999999E+307,$M$2:M1351)+1,"")</f>
        <v>1157</v>
      </c>
      <c r="N1352" s="30">
        <f>IF(AND($B1352=N$1),LOOKUP(9.99999999999999E+307,$N$2:N1351)+1,"")</f>
        <v>1157</v>
      </c>
      <c r="O1352" s="30">
        <f>IF(AND($B1352=O$1),LOOKUP(9.99999999999999E+307,$O$2:O1351)+1,"")</f>
        <v>1157</v>
      </c>
      <c r="P1352" s="30">
        <f>IF(AND($B1352=P$1),LOOKUP(9.99999999999999E+307,$P$2:P1351)+1,"")</f>
        <v>1157</v>
      </c>
      <c r="Q1352" s="30">
        <f>IF(AND($B1352=Q$1),LOOKUP(9.99999999999999E+307,$Q$2:Q1351)+1,"")</f>
        <v>1157</v>
      </c>
      <c r="R1352" s="30">
        <f>IF(AND($B1352=R$1),LOOKUP(9.99999999999999E+307,$R$2:R1351)+1,"")</f>
        <v>1157</v>
      </c>
      <c r="S1352" s="314"/>
      <c r="T1352" s="274"/>
      <c r="U1352" s="274"/>
      <c r="Z1352" s="258" t="str">
        <f t="shared" si="150"/>
        <v/>
      </c>
      <c r="AA1352" s="258" t="str">
        <f t="shared" si="151"/>
        <v/>
      </c>
      <c r="AB1352" s="259">
        <f t="shared" si="145"/>
        <v>0</v>
      </c>
      <c r="AC1352" s="259">
        <f t="shared" si="146"/>
        <v>1807</v>
      </c>
      <c r="AD1352" s="260" t="str">
        <f t="shared" si="147"/>
        <v/>
      </c>
      <c r="AE1352" s="253" t="str">
        <f t="shared" si="148"/>
        <v>-</v>
      </c>
    </row>
    <row r="1353" spans="1:31" ht="20.100000000000001" customHeight="1" x14ac:dyDescent="0.5">
      <c r="A1353" s="30">
        <v>1351</v>
      </c>
      <c r="B1353" s="238"/>
      <c r="C1353" s="261"/>
      <c r="D1353" s="261"/>
      <c r="E1353" s="270"/>
      <c r="F1353" s="270"/>
      <c r="G1353" s="257" t="str">
        <f t="shared" si="149"/>
        <v/>
      </c>
      <c r="H1353" s="30" t="str">
        <f>IF(AND(S1353=H$1),LOOKUP(9.99999999999999E+307,$H$2:H1352)+1,"")</f>
        <v/>
      </c>
      <c r="I1353" s="30">
        <f>IF(AND(B1353=I$1),LOOKUP(9.99999999999999E+307,$I$2:I1352)+1,"")</f>
        <v>1158</v>
      </c>
      <c r="J1353" s="30">
        <f>IF(AND(B1353=J$1),LOOKUP(9.99999999999999E+307,$J$2:J1352)+1,"")</f>
        <v>1158</v>
      </c>
      <c r="K1353" s="30">
        <f>IF(AND(B1353=K$1),LOOKUP(9.99999999999999E+307,$K$2:K1352)+1,"")</f>
        <v>1158</v>
      </c>
      <c r="L1353" s="30">
        <f>IF(AND(B1353=L$1),LOOKUP(9.99999999999999E+307,$L$2:L1352)+1,"")</f>
        <v>1158</v>
      </c>
      <c r="M1353" s="30">
        <f>IF(AND(B1353=M$1),LOOKUP(9.99999999999999E+307,$M$2:M1352)+1,"")</f>
        <v>1158</v>
      </c>
      <c r="N1353" s="30">
        <f>IF(AND($B1353=N$1),LOOKUP(9.99999999999999E+307,$N$2:N1352)+1,"")</f>
        <v>1158</v>
      </c>
      <c r="O1353" s="30">
        <f>IF(AND($B1353=O$1),LOOKUP(9.99999999999999E+307,$O$2:O1352)+1,"")</f>
        <v>1158</v>
      </c>
      <c r="P1353" s="30">
        <f>IF(AND($B1353=P$1),LOOKUP(9.99999999999999E+307,$P$2:P1352)+1,"")</f>
        <v>1158</v>
      </c>
      <c r="Q1353" s="30">
        <f>IF(AND($B1353=Q$1),LOOKUP(9.99999999999999E+307,$Q$2:Q1352)+1,"")</f>
        <v>1158</v>
      </c>
      <c r="R1353" s="30">
        <f>IF(AND($B1353=R$1),LOOKUP(9.99999999999999E+307,$R$2:R1352)+1,"")</f>
        <v>1158</v>
      </c>
      <c r="S1353" s="314"/>
      <c r="T1353" s="274"/>
      <c r="U1353" s="274"/>
      <c r="Z1353" s="258" t="str">
        <f t="shared" si="150"/>
        <v/>
      </c>
      <c r="AA1353" s="258" t="str">
        <f t="shared" si="151"/>
        <v/>
      </c>
      <c r="AB1353" s="259">
        <f t="shared" si="145"/>
        <v>0</v>
      </c>
      <c r="AC1353" s="259">
        <f t="shared" si="146"/>
        <v>1807</v>
      </c>
      <c r="AD1353" s="260" t="str">
        <f t="shared" si="147"/>
        <v/>
      </c>
      <c r="AE1353" s="253" t="str">
        <f t="shared" si="148"/>
        <v>-</v>
      </c>
    </row>
    <row r="1354" spans="1:31" ht="20.100000000000001" customHeight="1" x14ac:dyDescent="0.5">
      <c r="A1354" s="30">
        <v>1352</v>
      </c>
      <c r="B1354" s="238"/>
      <c r="C1354" s="261"/>
      <c r="D1354" s="261"/>
      <c r="E1354" s="270"/>
      <c r="F1354" s="270"/>
      <c r="G1354" s="257" t="str">
        <f t="shared" si="149"/>
        <v/>
      </c>
      <c r="H1354" s="30" t="str">
        <f>IF(AND(S1354=H$1),LOOKUP(9.99999999999999E+307,$H$2:H1353)+1,"")</f>
        <v/>
      </c>
      <c r="I1354" s="30">
        <f>IF(AND(B1354=I$1),LOOKUP(9.99999999999999E+307,$I$2:I1353)+1,"")</f>
        <v>1159</v>
      </c>
      <c r="J1354" s="30">
        <f>IF(AND(B1354=J$1),LOOKUP(9.99999999999999E+307,$J$2:J1353)+1,"")</f>
        <v>1159</v>
      </c>
      <c r="K1354" s="30">
        <f>IF(AND(B1354=K$1),LOOKUP(9.99999999999999E+307,$K$2:K1353)+1,"")</f>
        <v>1159</v>
      </c>
      <c r="L1354" s="30">
        <f>IF(AND(B1354=L$1),LOOKUP(9.99999999999999E+307,$L$2:L1353)+1,"")</f>
        <v>1159</v>
      </c>
      <c r="M1354" s="30">
        <f>IF(AND(B1354=M$1),LOOKUP(9.99999999999999E+307,$M$2:M1353)+1,"")</f>
        <v>1159</v>
      </c>
      <c r="N1354" s="30">
        <f>IF(AND($B1354=N$1),LOOKUP(9.99999999999999E+307,$N$2:N1353)+1,"")</f>
        <v>1159</v>
      </c>
      <c r="O1354" s="30">
        <f>IF(AND($B1354=O$1),LOOKUP(9.99999999999999E+307,$O$2:O1353)+1,"")</f>
        <v>1159</v>
      </c>
      <c r="P1354" s="30">
        <f>IF(AND($B1354=P$1),LOOKUP(9.99999999999999E+307,$P$2:P1353)+1,"")</f>
        <v>1159</v>
      </c>
      <c r="Q1354" s="30">
        <f>IF(AND($B1354=Q$1),LOOKUP(9.99999999999999E+307,$Q$2:Q1353)+1,"")</f>
        <v>1159</v>
      </c>
      <c r="R1354" s="30">
        <f>IF(AND($B1354=R$1),LOOKUP(9.99999999999999E+307,$R$2:R1353)+1,"")</f>
        <v>1159</v>
      </c>
      <c r="S1354" s="314"/>
      <c r="T1354" s="274"/>
      <c r="U1354" s="274"/>
      <c r="Z1354" s="258" t="str">
        <f t="shared" si="150"/>
        <v/>
      </c>
      <c r="AA1354" s="258" t="str">
        <f t="shared" si="151"/>
        <v/>
      </c>
      <c r="AB1354" s="259">
        <f t="shared" si="145"/>
        <v>0</v>
      </c>
      <c r="AC1354" s="259">
        <f t="shared" si="146"/>
        <v>1807</v>
      </c>
      <c r="AD1354" s="260" t="str">
        <f t="shared" si="147"/>
        <v/>
      </c>
      <c r="AE1354" s="253" t="str">
        <f t="shared" si="148"/>
        <v>-</v>
      </c>
    </row>
    <row r="1355" spans="1:31" ht="20.100000000000001" customHeight="1" x14ac:dyDescent="0.5">
      <c r="A1355" s="30">
        <v>1353</v>
      </c>
      <c r="B1355" s="238"/>
      <c r="C1355" s="261"/>
      <c r="D1355" s="261"/>
      <c r="E1355" s="270"/>
      <c r="F1355" s="270"/>
      <c r="G1355" s="257" t="str">
        <f t="shared" si="149"/>
        <v/>
      </c>
      <c r="H1355" s="30" t="str">
        <f>IF(AND(S1355=H$1),LOOKUP(9.99999999999999E+307,$H$2:H1354)+1,"")</f>
        <v/>
      </c>
      <c r="I1355" s="30">
        <f>IF(AND(B1355=I$1),LOOKUP(9.99999999999999E+307,$I$2:I1354)+1,"")</f>
        <v>1160</v>
      </c>
      <c r="J1355" s="30">
        <f>IF(AND(B1355=J$1),LOOKUP(9.99999999999999E+307,$J$2:J1354)+1,"")</f>
        <v>1160</v>
      </c>
      <c r="K1355" s="30">
        <f>IF(AND(B1355=K$1),LOOKUP(9.99999999999999E+307,$K$2:K1354)+1,"")</f>
        <v>1160</v>
      </c>
      <c r="L1355" s="30">
        <f>IF(AND(B1355=L$1),LOOKUP(9.99999999999999E+307,$L$2:L1354)+1,"")</f>
        <v>1160</v>
      </c>
      <c r="M1355" s="30">
        <f>IF(AND(B1355=M$1),LOOKUP(9.99999999999999E+307,$M$2:M1354)+1,"")</f>
        <v>1160</v>
      </c>
      <c r="N1355" s="30">
        <f>IF(AND($B1355=N$1),LOOKUP(9.99999999999999E+307,$N$2:N1354)+1,"")</f>
        <v>1160</v>
      </c>
      <c r="O1355" s="30">
        <f>IF(AND($B1355=O$1),LOOKUP(9.99999999999999E+307,$O$2:O1354)+1,"")</f>
        <v>1160</v>
      </c>
      <c r="P1355" s="30">
        <f>IF(AND($B1355=P$1),LOOKUP(9.99999999999999E+307,$P$2:P1354)+1,"")</f>
        <v>1160</v>
      </c>
      <c r="Q1355" s="30">
        <f>IF(AND($B1355=Q$1),LOOKUP(9.99999999999999E+307,$Q$2:Q1354)+1,"")</f>
        <v>1160</v>
      </c>
      <c r="R1355" s="30">
        <f>IF(AND($B1355=R$1),LOOKUP(9.99999999999999E+307,$R$2:R1354)+1,"")</f>
        <v>1160</v>
      </c>
      <c r="S1355" s="314"/>
      <c r="T1355" s="274"/>
      <c r="U1355" s="274"/>
      <c r="Z1355" s="258" t="str">
        <f t="shared" si="150"/>
        <v/>
      </c>
      <c r="AA1355" s="258" t="str">
        <f t="shared" si="151"/>
        <v/>
      </c>
      <c r="AB1355" s="259">
        <f t="shared" si="145"/>
        <v>0</v>
      </c>
      <c r="AC1355" s="259">
        <f t="shared" si="146"/>
        <v>1807</v>
      </c>
      <c r="AD1355" s="260" t="str">
        <f t="shared" si="147"/>
        <v/>
      </c>
      <c r="AE1355" s="253" t="str">
        <f t="shared" si="148"/>
        <v>-</v>
      </c>
    </row>
    <row r="1356" spans="1:31" ht="20.100000000000001" customHeight="1" x14ac:dyDescent="0.5">
      <c r="A1356" s="30">
        <v>1354</v>
      </c>
      <c r="B1356" s="238"/>
      <c r="C1356" s="261"/>
      <c r="D1356" s="261"/>
      <c r="E1356" s="270"/>
      <c r="F1356" s="270"/>
      <c r="G1356" s="257" t="str">
        <f t="shared" si="149"/>
        <v/>
      </c>
      <c r="H1356" s="30" t="str">
        <f>IF(AND(S1356=H$1),LOOKUP(9.99999999999999E+307,$H$2:H1355)+1,"")</f>
        <v/>
      </c>
      <c r="I1356" s="30">
        <f>IF(AND(B1356=I$1),LOOKUP(9.99999999999999E+307,$I$2:I1355)+1,"")</f>
        <v>1161</v>
      </c>
      <c r="J1356" s="30">
        <f>IF(AND(B1356=J$1),LOOKUP(9.99999999999999E+307,$J$2:J1355)+1,"")</f>
        <v>1161</v>
      </c>
      <c r="K1356" s="30">
        <f>IF(AND(B1356=K$1),LOOKUP(9.99999999999999E+307,$K$2:K1355)+1,"")</f>
        <v>1161</v>
      </c>
      <c r="L1356" s="30">
        <f>IF(AND(B1356=L$1),LOOKUP(9.99999999999999E+307,$L$2:L1355)+1,"")</f>
        <v>1161</v>
      </c>
      <c r="M1356" s="30">
        <f>IF(AND(B1356=M$1),LOOKUP(9.99999999999999E+307,$M$2:M1355)+1,"")</f>
        <v>1161</v>
      </c>
      <c r="N1356" s="30">
        <f>IF(AND($B1356=N$1),LOOKUP(9.99999999999999E+307,$N$2:N1355)+1,"")</f>
        <v>1161</v>
      </c>
      <c r="O1356" s="30">
        <f>IF(AND($B1356=O$1),LOOKUP(9.99999999999999E+307,$O$2:O1355)+1,"")</f>
        <v>1161</v>
      </c>
      <c r="P1356" s="30">
        <f>IF(AND($B1356=P$1),LOOKUP(9.99999999999999E+307,$P$2:P1355)+1,"")</f>
        <v>1161</v>
      </c>
      <c r="Q1356" s="30">
        <f>IF(AND($B1356=Q$1),LOOKUP(9.99999999999999E+307,$Q$2:Q1355)+1,"")</f>
        <v>1161</v>
      </c>
      <c r="R1356" s="30">
        <f>IF(AND($B1356=R$1),LOOKUP(9.99999999999999E+307,$R$2:R1355)+1,"")</f>
        <v>1161</v>
      </c>
      <c r="S1356" s="314"/>
      <c r="T1356" s="274"/>
      <c r="U1356" s="274"/>
      <c r="Z1356" s="258" t="str">
        <f t="shared" si="150"/>
        <v/>
      </c>
      <c r="AA1356" s="258" t="str">
        <f t="shared" si="151"/>
        <v/>
      </c>
      <c r="AB1356" s="259">
        <f t="shared" si="145"/>
        <v>0</v>
      </c>
      <c r="AC1356" s="259">
        <f t="shared" si="146"/>
        <v>1807</v>
      </c>
      <c r="AD1356" s="260" t="str">
        <f t="shared" si="147"/>
        <v/>
      </c>
      <c r="AE1356" s="253" t="str">
        <f t="shared" si="148"/>
        <v>-</v>
      </c>
    </row>
    <row r="1357" spans="1:31" ht="20.100000000000001" customHeight="1" x14ac:dyDescent="0.5">
      <c r="A1357" s="30">
        <v>1355</v>
      </c>
      <c r="B1357" s="238"/>
      <c r="C1357" s="261"/>
      <c r="D1357" s="261"/>
      <c r="E1357" s="270"/>
      <c r="F1357" s="270"/>
      <c r="G1357" s="257" t="str">
        <f t="shared" si="149"/>
        <v/>
      </c>
      <c r="H1357" s="30" t="str">
        <f>IF(AND(S1357=H$1),LOOKUP(9.99999999999999E+307,$H$2:H1356)+1,"")</f>
        <v/>
      </c>
      <c r="I1357" s="30">
        <f>IF(AND(B1357=I$1),LOOKUP(9.99999999999999E+307,$I$2:I1356)+1,"")</f>
        <v>1162</v>
      </c>
      <c r="J1357" s="30">
        <f>IF(AND(B1357=J$1),LOOKUP(9.99999999999999E+307,$J$2:J1356)+1,"")</f>
        <v>1162</v>
      </c>
      <c r="K1357" s="30">
        <f>IF(AND(B1357=K$1),LOOKUP(9.99999999999999E+307,$K$2:K1356)+1,"")</f>
        <v>1162</v>
      </c>
      <c r="L1357" s="30">
        <f>IF(AND(B1357=L$1),LOOKUP(9.99999999999999E+307,$L$2:L1356)+1,"")</f>
        <v>1162</v>
      </c>
      <c r="M1357" s="30">
        <f>IF(AND(B1357=M$1),LOOKUP(9.99999999999999E+307,$M$2:M1356)+1,"")</f>
        <v>1162</v>
      </c>
      <c r="N1357" s="30">
        <f>IF(AND($B1357=N$1),LOOKUP(9.99999999999999E+307,$N$2:N1356)+1,"")</f>
        <v>1162</v>
      </c>
      <c r="O1357" s="30">
        <f>IF(AND($B1357=O$1),LOOKUP(9.99999999999999E+307,$O$2:O1356)+1,"")</f>
        <v>1162</v>
      </c>
      <c r="P1357" s="30">
        <f>IF(AND($B1357=P$1),LOOKUP(9.99999999999999E+307,$P$2:P1356)+1,"")</f>
        <v>1162</v>
      </c>
      <c r="Q1357" s="30">
        <f>IF(AND($B1357=Q$1),LOOKUP(9.99999999999999E+307,$Q$2:Q1356)+1,"")</f>
        <v>1162</v>
      </c>
      <c r="R1357" s="30">
        <f>IF(AND($B1357=R$1),LOOKUP(9.99999999999999E+307,$R$2:R1356)+1,"")</f>
        <v>1162</v>
      </c>
      <c r="S1357" s="314"/>
      <c r="T1357" s="274"/>
      <c r="U1357" s="274"/>
      <c r="Z1357" s="258" t="str">
        <f t="shared" si="150"/>
        <v/>
      </c>
      <c r="AA1357" s="258" t="str">
        <f t="shared" si="151"/>
        <v/>
      </c>
      <c r="AB1357" s="259">
        <f t="shared" si="145"/>
        <v>0</v>
      </c>
      <c r="AC1357" s="259">
        <f t="shared" si="146"/>
        <v>1807</v>
      </c>
      <c r="AD1357" s="260" t="str">
        <f t="shared" si="147"/>
        <v/>
      </c>
      <c r="AE1357" s="253" t="str">
        <f t="shared" si="148"/>
        <v>-</v>
      </c>
    </row>
    <row r="1358" spans="1:31" ht="20.100000000000001" customHeight="1" x14ac:dyDescent="0.5">
      <c r="A1358" s="30">
        <v>1356</v>
      </c>
      <c r="B1358" s="238"/>
      <c r="C1358" s="261"/>
      <c r="D1358" s="261"/>
      <c r="E1358" s="270"/>
      <c r="F1358" s="270"/>
      <c r="G1358" s="257" t="str">
        <f t="shared" si="149"/>
        <v/>
      </c>
      <c r="H1358" s="30" t="str">
        <f>IF(AND(S1358=H$1),LOOKUP(9.99999999999999E+307,$H$2:H1357)+1,"")</f>
        <v/>
      </c>
      <c r="I1358" s="30">
        <f>IF(AND(B1358=I$1),LOOKUP(9.99999999999999E+307,$I$2:I1357)+1,"")</f>
        <v>1163</v>
      </c>
      <c r="J1358" s="30">
        <f>IF(AND(B1358=J$1),LOOKUP(9.99999999999999E+307,$J$2:J1357)+1,"")</f>
        <v>1163</v>
      </c>
      <c r="K1358" s="30">
        <f>IF(AND(B1358=K$1),LOOKUP(9.99999999999999E+307,$K$2:K1357)+1,"")</f>
        <v>1163</v>
      </c>
      <c r="L1358" s="30">
        <f>IF(AND(B1358=L$1),LOOKUP(9.99999999999999E+307,$L$2:L1357)+1,"")</f>
        <v>1163</v>
      </c>
      <c r="M1358" s="30">
        <f>IF(AND(B1358=M$1),LOOKUP(9.99999999999999E+307,$M$2:M1357)+1,"")</f>
        <v>1163</v>
      </c>
      <c r="N1358" s="30">
        <f>IF(AND($B1358=N$1),LOOKUP(9.99999999999999E+307,$N$2:N1357)+1,"")</f>
        <v>1163</v>
      </c>
      <c r="O1358" s="30">
        <f>IF(AND($B1358=O$1),LOOKUP(9.99999999999999E+307,$O$2:O1357)+1,"")</f>
        <v>1163</v>
      </c>
      <c r="P1358" s="30">
        <f>IF(AND($B1358=P$1),LOOKUP(9.99999999999999E+307,$P$2:P1357)+1,"")</f>
        <v>1163</v>
      </c>
      <c r="Q1358" s="30">
        <f>IF(AND($B1358=Q$1),LOOKUP(9.99999999999999E+307,$Q$2:Q1357)+1,"")</f>
        <v>1163</v>
      </c>
      <c r="R1358" s="30">
        <f>IF(AND($B1358=R$1),LOOKUP(9.99999999999999E+307,$R$2:R1357)+1,"")</f>
        <v>1163</v>
      </c>
      <c r="S1358" s="314"/>
      <c r="T1358" s="274"/>
      <c r="U1358" s="274"/>
      <c r="Z1358" s="258" t="str">
        <f t="shared" si="150"/>
        <v/>
      </c>
      <c r="AA1358" s="258" t="str">
        <f t="shared" si="151"/>
        <v/>
      </c>
      <c r="AB1358" s="259">
        <f t="shared" si="145"/>
        <v>0</v>
      </c>
      <c r="AC1358" s="259">
        <f t="shared" si="146"/>
        <v>1807</v>
      </c>
      <c r="AD1358" s="260" t="str">
        <f t="shared" si="147"/>
        <v/>
      </c>
      <c r="AE1358" s="253" t="str">
        <f t="shared" si="148"/>
        <v>-</v>
      </c>
    </row>
    <row r="1359" spans="1:31" ht="20.100000000000001" customHeight="1" x14ac:dyDescent="0.5">
      <c r="A1359" s="30">
        <v>1357</v>
      </c>
      <c r="B1359" s="238"/>
      <c r="C1359" s="261"/>
      <c r="D1359" s="261"/>
      <c r="E1359" s="270"/>
      <c r="F1359" s="270"/>
      <c r="G1359" s="257" t="str">
        <f t="shared" si="149"/>
        <v/>
      </c>
      <c r="H1359" s="30" t="str">
        <f>IF(AND(S1359=H$1),LOOKUP(9.99999999999999E+307,$H$2:H1358)+1,"")</f>
        <v/>
      </c>
      <c r="I1359" s="30">
        <f>IF(AND(B1359=I$1),LOOKUP(9.99999999999999E+307,$I$2:I1358)+1,"")</f>
        <v>1164</v>
      </c>
      <c r="J1359" s="30">
        <f>IF(AND(B1359=J$1),LOOKUP(9.99999999999999E+307,$J$2:J1358)+1,"")</f>
        <v>1164</v>
      </c>
      <c r="K1359" s="30">
        <f>IF(AND(B1359=K$1),LOOKUP(9.99999999999999E+307,$K$2:K1358)+1,"")</f>
        <v>1164</v>
      </c>
      <c r="L1359" s="30">
        <f>IF(AND(B1359=L$1),LOOKUP(9.99999999999999E+307,$L$2:L1358)+1,"")</f>
        <v>1164</v>
      </c>
      <c r="M1359" s="30">
        <f>IF(AND(B1359=M$1),LOOKUP(9.99999999999999E+307,$M$2:M1358)+1,"")</f>
        <v>1164</v>
      </c>
      <c r="N1359" s="30">
        <f>IF(AND($B1359=N$1),LOOKUP(9.99999999999999E+307,$N$2:N1358)+1,"")</f>
        <v>1164</v>
      </c>
      <c r="O1359" s="30">
        <f>IF(AND($B1359=O$1),LOOKUP(9.99999999999999E+307,$O$2:O1358)+1,"")</f>
        <v>1164</v>
      </c>
      <c r="P1359" s="30">
        <f>IF(AND($B1359=P$1),LOOKUP(9.99999999999999E+307,$P$2:P1358)+1,"")</f>
        <v>1164</v>
      </c>
      <c r="Q1359" s="30">
        <f>IF(AND($B1359=Q$1),LOOKUP(9.99999999999999E+307,$Q$2:Q1358)+1,"")</f>
        <v>1164</v>
      </c>
      <c r="R1359" s="30">
        <f>IF(AND($B1359=R$1),LOOKUP(9.99999999999999E+307,$R$2:R1358)+1,"")</f>
        <v>1164</v>
      </c>
      <c r="S1359" s="314"/>
      <c r="T1359" s="274"/>
      <c r="U1359" s="274"/>
      <c r="Z1359" s="258" t="str">
        <f t="shared" si="150"/>
        <v/>
      </c>
      <c r="AA1359" s="258" t="str">
        <f t="shared" si="151"/>
        <v/>
      </c>
      <c r="AB1359" s="259">
        <f t="shared" si="145"/>
        <v>0</v>
      </c>
      <c r="AC1359" s="259">
        <f t="shared" si="146"/>
        <v>1807</v>
      </c>
      <c r="AD1359" s="260" t="str">
        <f t="shared" si="147"/>
        <v/>
      </c>
      <c r="AE1359" s="253" t="str">
        <f t="shared" si="148"/>
        <v>-</v>
      </c>
    </row>
    <row r="1360" spans="1:31" ht="20.100000000000001" customHeight="1" x14ac:dyDescent="0.5">
      <c r="A1360" s="30">
        <v>1358</v>
      </c>
      <c r="B1360" s="238"/>
      <c r="C1360" s="261"/>
      <c r="D1360" s="261"/>
      <c r="E1360" s="270"/>
      <c r="F1360" s="270"/>
      <c r="G1360" s="257" t="str">
        <f t="shared" si="149"/>
        <v/>
      </c>
      <c r="H1360" s="30" t="str">
        <f>IF(AND(S1360=H$1),LOOKUP(9.99999999999999E+307,$H$2:H1359)+1,"")</f>
        <v/>
      </c>
      <c r="I1360" s="30">
        <f>IF(AND(B1360=I$1),LOOKUP(9.99999999999999E+307,$I$2:I1359)+1,"")</f>
        <v>1165</v>
      </c>
      <c r="J1360" s="30">
        <f>IF(AND(B1360=J$1),LOOKUP(9.99999999999999E+307,$J$2:J1359)+1,"")</f>
        <v>1165</v>
      </c>
      <c r="K1360" s="30">
        <f>IF(AND(B1360=K$1),LOOKUP(9.99999999999999E+307,$K$2:K1359)+1,"")</f>
        <v>1165</v>
      </c>
      <c r="L1360" s="30">
        <f>IF(AND(B1360=L$1),LOOKUP(9.99999999999999E+307,$L$2:L1359)+1,"")</f>
        <v>1165</v>
      </c>
      <c r="M1360" s="30">
        <f>IF(AND(B1360=M$1),LOOKUP(9.99999999999999E+307,$M$2:M1359)+1,"")</f>
        <v>1165</v>
      </c>
      <c r="N1360" s="30">
        <f>IF(AND($B1360=N$1),LOOKUP(9.99999999999999E+307,$N$2:N1359)+1,"")</f>
        <v>1165</v>
      </c>
      <c r="O1360" s="30">
        <f>IF(AND($B1360=O$1),LOOKUP(9.99999999999999E+307,$O$2:O1359)+1,"")</f>
        <v>1165</v>
      </c>
      <c r="P1360" s="30">
        <f>IF(AND($B1360=P$1),LOOKUP(9.99999999999999E+307,$P$2:P1359)+1,"")</f>
        <v>1165</v>
      </c>
      <c r="Q1360" s="30">
        <f>IF(AND($B1360=Q$1),LOOKUP(9.99999999999999E+307,$Q$2:Q1359)+1,"")</f>
        <v>1165</v>
      </c>
      <c r="R1360" s="30">
        <f>IF(AND($B1360=R$1),LOOKUP(9.99999999999999E+307,$R$2:R1359)+1,"")</f>
        <v>1165</v>
      </c>
      <c r="S1360" s="314"/>
      <c r="T1360" s="274"/>
      <c r="U1360" s="274"/>
      <c r="Z1360" s="258" t="str">
        <f t="shared" si="150"/>
        <v/>
      </c>
      <c r="AA1360" s="258" t="str">
        <f t="shared" si="151"/>
        <v/>
      </c>
      <c r="AB1360" s="259">
        <f t="shared" si="145"/>
        <v>0</v>
      </c>
      <c r="AC1360" s="259">
        <f t="shared" si="146"/>
        <v>1807</v>
      </c>
      <c r="AD1360" s="260" t="str">
        <f t="shared" si="147"/>
        <v/>
      </c>
      <c r="AE1360" s="253" t="str">
        <f t="shared" si="148"/>
        <v>-</v>
      </c>
    </row>
    <row r="1361" spans="1:31" ht="20.100000000000001" customHeight="1" x14ac:dyDescent="0.5">
      <c r="A1361" s="30">
        <v>1359</v>
      </c>
      <c r="B1361" s="238"/>
      <c r="C1361" s="261"/>
      <c r="D1361" s="261"/>
      <c r="E1361" s="270"/>
      <c r="F1361" s="270"/>
      <c r="G1361" s="257" t="str">
        <f t="shared" si="149"/>
        <v/>
      </c>
      <c r="H1361" s="30" t="str">
        <f>IF(AND(S1361=H$1),LOOKUP(9.99999999999999E+307,$H$2:H1360)+1,"")</f>
        <v/>
      </c>
      <c r="I1361" s="30">
        <f>IF(AND(B1361=I$1),LOOKUP(9.99999999999999E+307,$I$2:I1360)+1,"")</f>
        <v>1166</v>
      </c>
      <c r="J1361" s="30">
        <f>IF(AND(B1361=J$1),LOOKUP(9.99999999999999E+307,$J$2:J1360)+1,"")</f>
        <v>1166</v>
      </c>
      <c r="K1361" s="30">
        <f>IF(AND(B1361=K$1),LOOKUP(9.99999999999999E+307,$K$2:K1360)+1,"")</f>
        <v>1166</v>
      </c>
      <c r="L1361" s="30">
        <f>IF(AND(B1361=L$1),LOOKUP(9.99999999999999E+307,$L$2:L1360)+1,"")</f>
        <v>1166</v>
      </c>
      <c r="M1361" s="30">
        <f>IF(AND(B1361=M$1),LOOKUP(9.99999999999999E+307,$M$2:M1360)+1,"")</f>
        <v>1166</v>
      </c>
      <c r="N1361" s="30">
        <f>IF(AND($B1361=N$1),LOOKUP(9.99999999999999E+307,$N$2:N1360)+1,"")</f>
        <v>1166</v>
      </c>
      <c r="O1361" s="30">
        <f>IF(AND($B1361=O$1),LOOKUP(9.99999999999999E+307,$O$2:O1360)+1,"")</f>
        <v>1166</v>
      </c>
      <c r="P1361" s="30">
        <f>IF(AND($B1361=P$1),LOOKUP(9.99999999999999E+307,$P$2:P1360)+1,"")</f>
        <v>1166</v>
      </c>
      <c r="Q1361" s="30">
        <f>IF(AND($B1361=Q$1),LOOKUP(9.99999999999999E+307,$Q$2:Q1360)+1,"")</f>
        <v>1166</v>
      </c>
      <c r="R1361" s="30">
        <f>IF(AND($B1361=R$1),LOOKUP(9.99999999999999E+307,$R$2:R1360)+1,"")</f>
        <v>1166</v>
      </c>
      <c r="S1361" s="314"/>
      <c r="T1361" s="274"/>
      <c r="U1361" s="274"/>
      <c r="Z1361" s="258" t="str">
        <f t="shared" si="150"/>
        <v/>
      </c>
      <c r="AA1361" s="258" t="str">
        <f t="shared" si="151"/>
        <v/>
      </c>
      <c r="AB1361" s="259">
        <f t="shared" si="145"/>
        <v>0</v>
      </c>
      <c r="AC1361" s="259">
        <f t="shared" si="146"/>
        <v>1807</v>
      </c>
      <c r="AD1361" s="260" t="str">
        <f t="shared" si="147"/>
        <v/>
      </c>
      <c r="AE1361" s="253" t="str">
        <f t="shared" si="148"/>
        <v>-</v>
      </c>
    </row>
    <row r="1362" spans="1:31" ht="20.100000000000001" customHeight="1" x14ac:dyDescent="0.5">
      <c r="A1362" s="30">
        <v>1360</v>
      </c>
      <c r="B1362" s="238"/>
      <c r="C1362" s="261"/>
      <c r="D1362" s="261"/>
      <c r="E1362" s="270"/>
      <c r="F1362" s="270"/>
      <c r="G1362" s="257" t="str">
        <f t="shared" si="149"/>
        <v/>
      </c>
      <c r="H1362" s="30" t="str">
        <f>IF(AND(S1362=H$1),LOOKUP(9.99999999999999E+307,$H$2:H1361)+1,"")</f>
        <v/>
      </c>
      <c r="I1362" s="30">
        <f>IF(AND(B1362=I$1),LOOKUP(9.99999999999999E+307,$I$2:I1361)+1,"")</f>
        <v>1167</v>
      </c>
      <c r="J1362" s="30">
        <f>IF(AND(B1362=J$1),LOOKUP(9.99999999999999E+307,$J$2:J1361)+1,"")</f>
        <v>1167</v>
      </c>
      <c r="K1362" s="30">
        <f>IF(AND(B1362=K$1),LOOKUP(9.99999999999999E+307,$K$2:K1361)+1,"")</f>
        <v>1167</v>
      </c>
      <c r="L1362" s="30">
        <f>IF(AND(B1362=L$1),LOOKUP(9.99999999999999E+307,$L$2:L1361)+1,"")</f>
        <v>1167</v>
      </c>
      <c r="M1362" s="30">
        <f>IF(AND(B1362=M$1),LOOKUP(9.99999999999999E+307,$M$2:M1361)+1,"")</f>
        <v>1167</v>
      </c>
      <c r="N1362" s="30">
        <f>IF(AND($B1362=N$1),LOOKUP(9.99999999999999E+307,$N$2:N1361)+1,"")</f>
        <v>1167</v>
      </c>
      <c r="O1362" s="30">
        <f>IF(AND($B1362=O$1),LOOKUP(9.99999999999999E+307,$O$2:O1361)+1,"")</f>
        <v>1167</v>
      </c>
      <c r="P1362" s="30">
        <f>IF(AND($B1362=P$1),LOOKUP(9.99999999999999E+307,$P$2:P1361)+1,"")</f>
        <v>1167</v>
      </c>
      <c r="Q1362" s="30">
        <f>IF(AND($B1362=Q$1),LOOKUP(9.99999999999999E+307,$Q$2:Q1361)+1,"")</f>
        <v>1167</v>
      </c>
      <c r="R1362" s="30">
        <f>IF(AND($B1362=R$1),LOOKUP(9.99999999999999E+307,$R$2:R1361)+1,"")</f>
        <v>1167</v>
      </c>
      <c r="S1362" s="314"/>
      <c r="T1362" s="274"/>
      <c r="U1362" s="274"/>
      <c r="Z1362" s="258" t="str">
        <f t="shared" si="150"/>
        <v/>
      </c>
      <c r="AA1362" s="258" t="str">
        <f t="shared" si="151"/>
        <v/>
      </c>
      <c r="AB1362" s="259">
        <f t="shared" si="145"/>
        <v>0</v>
      </c>
      <c r="AC1362" s="259">
        <f t="shared" si="146"/>
        <v>1807</v>
      </c>
      <c r="AD1362" s="260" t="str">
        <f t="shared" si="147"/>
        <v/>
      </c>
      <c r="AE1362" s="253" t="str">
        <f t="shared" si="148"/>
        <v>-</v>
      </c>
    </row>
    <row r="1363" spans="1:31" ht="20.100000000000001" customHeight="1" x14ac:dyDescent="0.5">
      <c r="A1363" s="30">
        <v>1361</v>
      </c>
      <c r="B1363" s="238"/>
      <c r="C1363" s="261"/>
      <c r="D1363" s="261"/>
      <c r="E1363" s="270"/>
      <c r="F1363" s="270"/>
      <c r="G1363" s="257" t="str">
        <f t="shared" si="149"/>
        <v/>
      </c>
      <c r="H1363" s="30" t="str">
        <f>IF(AND(S1363=H$1),LOOKUP(9.99999999999999E+307,$H$2:H1362)+1,"")</f>
        <v/>
      </c>
      <c r="I1363" s="30">
        <f>IF(AND(B1363=I$1),LOOKUP(9.99999999999999E+307,$I$2:I1362)+1,"")</f>
        <v>1168</v>
      </c>
      <c r="J1363" s="30">
        <f>IF(AND(B1363=J$1),LOOKUP(9.99999999999999E+307,$J$2:J1362)+1,"")</f>
        <v>1168</v>
      </c>
      <c r="K1363" s="30">
        <f>IF(AND(B1363=K$1),LOOKUP(9.99999999999999E+307,$K$2:K1362)+1,"")</f>
        <v>1168</v>
      </c>
      <c r="L1363" s="30">
        <f>IF(AND(B1363=L$1),LOOKUP(9.99999999999999E+307,$L$2:L1362)+1,"")</f>
        <v>1168</v>
      </c>
      <c r="M1363" s="30">
        <f>IF(AND(B1363=M$1),LOOKUP(9.99999999999999E+307,$M$2:M1362)+1,"")</f>
        <v>1168</v>
      </c>
      <c r="N1363" s="30">
        <f>IF(AND($B1363=N$1),LOOKUP(9.99999999999999E+307,$N$2:N1362)+1,"")</f>
        <v>1168</v>
      </c>
      <c r="O1363" s="30">
        <f>IF(AND($B1363=O$1),LOOKUP(9.99999999999999E+307,$O$2:O1362)+1,"")</f>
        <v>1168</v>
      </c>
      <c r="P1363" s="30">
        <f>IF(AND($B1363=P$1),LOOKUP(9.99999999999999E+307,$P$2:P1362)+1,"")</f>
        <v>1168</v>
      </c>
      <c r="Q1363" s="30">
        <f>IF(AND($B1363=Q$1),LOOKUP(9.99999999999999E+307,$Q$2:Q1362)+1,"")</f>
        <v>1168</v>
      </c>
      <c r="R1363" s="30">
        <f>IF(AND($B1363=R$1),LOOKUP(9.99999999999999E+307,$R$2:R1362)+1,"")</f>
        <v>1168</v>
      </c>
      <c r="S1363" s="314"/>
      <c r="T1363" s="274"/>
      <c r="U1363" s="274"/>
      <c r="Z1363" s="258" t="str">
        <f t="shared" si="150"/>
        <v/>
      </c>
      <c r="AA1363" s="258" t="str">
        <f t="shared" si="151"/>
        <v/>
      </c>
      <c r="AB1363" s="259">
        <f t="shared" si="145"/>
        <v>0</v>
      </c>
      <c r="AC1363" s="259">
        <f t="shared" si="146"/>
        <v>1807</v>
      </c>
      <c r="AD1363" s="260" t="str">
        <f t="shared" si="147"/>
        <v/>
      </c>
      <c r="AE1363" s="253" t="str">
        <f t="shared" si="148"/>
        <v>-</v>
      </c>
    </row>
    <row r="1364" spans="1:31" ht="20.100000000000001" customHeight="1" x14ac:dyDescent="0.5">
      <c r="A1364" s="30">
        <v>1362</v>
      </c>
      <c r="B1364" s="238"/>
      <c r="C1364" s="261"/>
      <c r="D1364" s="261"/>
      <c r="E1364" s="270"/>
      <c r="F1364" s="270"/>
      <c r="G1364" s="257" t="str">
        <f t="shared" si="149"/>
        <v/>
      </c>
      <c r="H1364" s="30" t="str">
        <f>IF(AND(S1364=H$1),LOOKUP(9.99999999999999E+307,$H$2:H1363)+1,"")</f>
        <v/>
      </c>
      <c r="I1364" s="30">
        <f>IF(AND(B1364=I$1),LOOKUP(9.99999999999999E+307,$I$2:I1363)+1,"")</f>
        <v>1169</v>
      </c>
      <c r="J1364" s="30">
        <f>IF(AND(B1364=J$1),LOOKUP(9.99999999999999E+307,$J$2:J1363)+1,"")</f>
        <v>1169</v>
      </c>
      <c r="K1364" s="30">
        <f>IF(AND(B1364=K$1),LOOKUP(9.99999999999999E+307,$K$2:K1363)+1,"")</f>
        <v>1169</v>
      </c>
      <c r="L1364" s="30">
        <f>IF(AND(B1364=L$1),LOOKUP(9.99999999999999E+307,$L$2:L1363)+1,"")</f>
        <v>1169</v>
      </c>
      <c r="M1364" s="30">
        <f>IF(AND(B1364=M$1),LOOKUP(9.99999999999999E+307,$M$2:M1363)+1,"")</f>
        <v>1169</v>
      </c>
      <c r="N1364" s="30">
        <f>IF(AND($B1364=N$1),LOOKUP(9.99999999999999E+307,$N$2:N1363)+1,"")</f>
        <v>1169</v>
      </c>
      <c r="O1364" s="30">
        <f>IF(AND($B1364=O$1),LOOKUP(9.99999999999999E+307,$O$2:O1363)+1,"")</f>
        <v>1169</v>
      </c>
      <c r="P1364" s="30">
        <f>IF(AND($B1364=P$1),LOOKUP(9.99999999999999E+307,$P$2:P1363)+1,"")</f>
        <v>1169</v>
      </c>
      <c r="Q1364" s="30">
        <f>IF(AND($B1364=Q$1),LOOKUP(9.99999999999999E+307,$Q$2:Q1363)+1,"")</f>
        <v>1169</v>
      </c>
      <c r="R1364" s="30">
        <f>IF(AND($B1364=R$1),LOOKUP(9.99999999999999E+307,$R$2:R1363)+1,"")</f>
        <v>1169</v>
      </c>
      <c r="S1364" s="314"/>
      <c r="T1364" s="274"/>
      <c r="U1364" s="274"/>
      <c r="Z1364" s="258" t="str">
        <f t="shared" si="150"/>
        <v/>
      </c>
      <c r="AA1364" s="258" t="str">
        <f t="shared" si="151"/>
        <v/>
      </c>
      <c r="AB1364" s="259">
        <f t="shared" si="145"/>
        <v>0</v>
      </c>
      <c r="AC1364" s="259">
        <f t="shared" si="146"/>
        <v>1807</v>
      </c>
      <c r="AD1364" s="260" t="str">
        <f t="shared" si="147"/>
        <v/>
      </c>
      <c r="AE1364" s="253" t="str">
        <f t="shared" si="148"/>
        <v>-</v>
      </c>
    </row>
    <row r="1365" spans="1:31" ht="20.100000000000001" customHeight="1" x14ac:dyDescent="0.5">
      <c r="A1365" s="30">
        <v>1363</v>
      </c>
      <c r="B1365" s="238"/>
      <c r="C1365" s="261"/>
      <c r="D1365" s="261"/>
      <c r="E1365" s="270"/>
      <c r="F1365" s="270"/>
      <c r="G1365" s="257" t="str">
        <f t="shared" si="149"/>
        <v/>
      </c>
      <c r="H1365" s="30" t="str">
        <f>IF(AND(S1365=H$1),LOOKUP(9.99999999999999E+307,$H$2:H1364)+1,"")</f>
        <v/>
      </c>
      <c r="I1365" s="30">
        <f>IF(AND(B1365=I$1),LOOKUP(9.99999999999999E+307,$I$2:I1364)+1,"")</f>
        <v>1170</v>
      </c>
      <c r="J1365" s="30">
        <f>IF(AND(B1365=J$1),LOOKUP(9.99999999999999E+307,$J$2:J1364)+1,"")</f>
        <v>1170</v>
      </c>
      <c r="K1365" s="30">
        <f>IF(AND(B1365=K$1),LOOKUP(9.99999999999999E+307,$K$2:K1364)+1,"")</f>
        <v>1170</v>
      </c>
      <c r="L1365" s="30">
        <f>IF(AND(B1365=L$1),LOOKUP(9.99999999999999E+307,$L$2:L1364)+1,"")</f>
        <v>1170</v>
      </c>
      <c r="M1365" s="30">
        <f>IF(AND(B1365=M$1),LOOKUP(9.99999999999999E+307,$M$2:M1364)+1,"")</f>
        <v>1170</v>
      </c>
      <c r="N1365" s="30">
        <f>IF(AND($B1365=N$1),LOOKUP(9.99999999999999E+307,$N$2:N1364)+1,"")</f>
        <v>1170</v>
      </c>
      <c r="O1365" s="30">
        <f>IF(AND($B1365=O$1),LOOKUP(9.99999999999999E+307,$O$2:O1364)+1,"")</f>
        <v>1170</v>
      </c>
      <c r="P1365" s="30">
        <f>IF(AND($B1365=P$1),LOOKUP(9.99999999999999E+307,$P$2:P1364)+1,"")</f>
        <v>1170</v>
      </c>
      <c r="Q1365" s="30">
        <f>IF(AND($B1365=Q$1),LOOKUP(9.99999999999999E+307,$Q$2:Q1364)+1,"")</f>
        <v>1170</v>
      </c>
      <c r="R1365" s="30">
        <f>IF(AND($B1365=R$1),LOOKUP(9.99999999999999E+307,$R$2:R1364)+1,"")</f>
        <v>1170</v>
      </c>
      <c r="S1365" s="314"/>
      <c r="T1365" s="274"/>
      <c r="U1365" s="274"/>
      <c r="Z1365" s="258" t="str">
        <f t="shared" si="150"/>
        <v/>
      </c>
      <c r="AA1365" s="258" t="str">
        <f t="shared" si="151"/>
        <v/>
      </c>
      <c r="AB1365" s="259">
        <f t="shared" si="145"/>
        <v>0</v>
      </c>
      <c r="AC1365" s="259">
        <f t="shared" si="146"/>
        <v>1807</v>
      </c>
      <c r="AD1365" s="260" t="str">
        <f t="shared" si="147"/>
        <v/>
      </c>
      <c r="AE1365" s="253" t="str">
        <f t="shared" si="148"/>
        <v>-</v>
      </c>
    </row>
    <row r="1366" spans="1:31" ht="20.100000000000001" customHeight="1" x14ac:dyDescent="0.5">
      <c r="A1366" s="30">
        <v>1364</v>
      </c>
      <c r="B1366" s="238"/>
      <c r="C1366" s="261"/>
      <c r="D1366" s="261"/>
      <c r="E1366" s="270"/>
      <c r="F1366" s="270"/>
      <c r="G1366" s="257" t="str">
        <f t="shared" si="149"/>
        <v/>
      </c>
      <c r="H1366" s="30" t="str">
        <f>IF(AND(S1366=H$1),LOOKUP(9.99999999999999E+307,$H$2:H1365)+1,"")</f>
        <v/>
      </c>
      <c r="I1366" s="30">
        <f>IF(AND(B1366=I$1),LOOKUP(9.99999999999999E+307,$I$2:I1365)+1,"")</f>
        <v>1171</v>
      </c>
      <c r="J1366" s="30">
        <f>IF(AND(B1366=J$1),LOOKUP(9.99999999999999E+307,$J$2:J1365)+1,"")</f>
        <v>1171</v>
      </c>
      <c r="K1366" s="30">
        <f>IF(AND(B1366=K$1),LOOKUP(9.99999999999999E+307,$K$2:K1365)+1,"")</f>
        <v>1171</v>
      </c>
      <c r="L1366" s="30">
        <f>IF(AND(B1366=L$1),LOOKUP(9.99999999999999E+307,$L$2:L1365)+1,"")</f>
        <v>1171</v>
      </c>
      <c r="M1366" s="30">
        <f>IF(AND(B1366=M$1),LOOKUP(9.99999999999999E+307,$M$2:M1365)+1,"")</f>
        <v>1171</v>
      </c>
      <c r="N1366" s="30">
        <f>IF(AND($B1366=N$1),LOOKUP(9.99999999999999E+307,$N$2:N1365)+1,"")</f>
        <v>1171</v>
      </c>
      <c r="O1366" s="30">
        <f>IF(AND($B1366=O$1),LOOKUP(9.99999999999999E+307,$O$2:O1365)+1,"")</f>
        <v>1171</v>
      </c>
      <c r="P1366" s="30">
        <f>IF(AND($B1366=P$1),LOOKUP(9.99999999999999E+307,$P$2:P1365)+1,"")</f>
        <v>1171</v>
      </c>
      <c r="Q1366" s="30">
        <f>IF(AND($B1366=Q$1),LOOKUP(9.99999999999999E+307,$Q$2:Q1365)+1,"")</f>
        <v>1171</v>
      </c>
      <c r="R1366" s="30">
        <f>IF(AND($B1366=R$1),LOOKUP(9.99999999999999E+307,$R$2:R1365)+1,"")</f>
        <v>1171</v>
      </c>
      <c r="S1366" s="314"/>
      <c r="T1366" s="274"/>
      <c r="U1366" s="274"/>
      <c r="Z1366" s="258" t="str">
        <f t="shared" si="150"/>
        <v/>
      </c>
      <c r="AA1366" s="258" t="str">
        <f t="shared" si="151"/>
        <v/>
      </c>
      <c r="AB1366" s="259">
        <f t="shared" si="145"/>
        <v>0</v>
      </c>
      <c r="AC1366" s="259">
        <f t="shared" si="146"/>
        <v>1807</v>
      </c>
      <c r="AD1366" s="260" t="str">
        <f t="shared" si="147"/>
        <v/>
      </c>
      <c r="AE1366" s="253" t="str">
        <f t="shared" si="148"/>
        <v>-</v>
      </c>
    </row>
    <row r="1367" spans="1:31" ht="20.100000000000001" customHeight="1" x14ac:dyDescent="0.5">
      <c r="A1367" s="30">
        <v>1365</v>
      </c>
      <c r="B1367" s="238"/>
      <c r="C1367" s="261"/>
      <c r="D1367" s="261"/>
      <c r="E1367" s="270"/>
      <c r="F1367" s="270"/>
      <c r="G1367" s="257" t="str">
        <f t="shared" si="149"/>
        <v/>
      </c>
      <c r="H1367" s="30" t="str">
        <f>IF(AND(S1367=H$1),LOOKUP(9.99999999999999E+307,$H$2:H1366)+1,"")</f>
        <v/>
      </c>
      <c r="I1367" s="30">
        <f>IF(AND(B1367=I$1),LOOKUP(9.99999999999999E+307,$I$2:I1366)+1,"")</f>
        <v>1172</v>
      </c>
      <c r="J1367" s="30">
        <f>IF(AND(B1367=J$1),LOOKUP(9.99999999999999E+307,$J$2:J1366)+1,"")</f>
        <v>1172</v>
      </c>
      <c r="K1367" s="30">
        <f>IF(AND(B1367=K$1),LOOKUP(9.99999999999999E+307,$K$2:K1366)+1,"")</f>
        <v>1172</v>
      </c>
      <c r="L1367" s="30">
        <f>IF(AND(B1367=L$1),LOOKUP(9.99999999999999E+307,$L$2:L1366)+1,"")</f>
        <v>1172</v>
      </c>
      <c r="M1367" s="30">
        <f>IF(AND(B1367=M$1),LOOKUP(9.99999999999999E+307,$M$2:M1366)+1,"")</f>
        <v>1172</v>
      </c>
      <c r="N1367" s="30">
        <f>IF(AND($B1367=N$1),LOOKUP(9.99999999999999E+307,$N$2:N1366)+1,"")</f>
        <v>1172</v>
      </c>
      <c r="O1367" s="30">
        <f>IF(AND($B1367=O$1),LOOKUP(9.99999999999999E+307,$O$2:O1366)+1,"")</f>
        <v>1172</v>
      </c>
      <c r="P1367" s="30">
        <f>IF(AND($B1367=P$1),LOOKUP(9.99999999999999E+307,$P$2:P1366)+1,"")</f>
        <v>1172</v>
      </c>
      <c r="Q1367" s="30">
        <f>IF(AND($B1367=Q$1),LOOKUP(9.99999999999999E+307,$Q$2:Q1366)+1,"")</f>
        <v>1172</v>
      </c>
      <c r="R1367" s="30">
        <f>IF(AND($B1367=R$1),LOOKUP(9.99999999999999E+307,$R$2:R1366)+1,"")</f>
        <v>1172</v>
      </c>
      <c r="S1367" s="314"/>
      <c r="T1367" s="274"/>
      <c r="U1367" s="274"/>
      <c r="Z1367" s="258" t="str">
        <f t="shared" si="150"/>
        <v/>
      </c>
      <c r="AA1367" s="258" t="str">
        <f t="shared" si="151"/>
        <v/>
      </c>
      <c r="AB1367" s="259">
        <f t="shared" si="145"/>
        <v>0</v>
      </c>
      <c r="AC1367" s="259">
        <f t="shared" si="146"/>
        <v>1807</v>
      </c>
      <c r="AD1367" s="260" t="str">
        <f t="shared" si="147"/>
        <v/>
      </c>
      <c r="AE1367" s="253" t="str">
        <f t="shared" si="148"/>
        <v>-</v>
      </c>
    </row>
    <row r="1368" spans="1:31" ht="20.100000000000001" customHeight="1" x14ac:dyDescent="0.5">
      <c r="A1368" s="30">
        <v>1366</v>
      </c>
      <c r="B1368" s="238"/>
      <c r="C1368" s="261"/>
      <c r="D1368" s="261"/>
      <c r="E1368" s="270"/>
      <c r="F1368" s="270"/>
      <c r="G1368" s="257" t="str">
        <f t="shared" si="149"/>
        <v/>
      </c>
      <c r="H1368" s="30" t="str">
        <f>IF(AND(S1368=H$1),LOOKUP(9.99999999999999E+307,$H$2:H1367)+1,"")</f>
        <v/>
      </c>
      <c r="I1368" s="30">
        <f>IF(AND(B1368=I$1),LOOKUP(9.99999999999999E+307,$I$2:I1367)+1,"")</f>
        <v>1173</v>
      </c>
      <c r="J1368" s="30">
        <f>IF(AND(B1368=J$1),LOOKUP(9.99999999999999E+307,$J$2:J1367)+1,"")</f>
        <v>1173</v>
      </c>
      <c r="K1368" s="30">
        <f>IF(AND(B1368=K$1),LOOKUP(9.99999999999999E+307,$K$2:K1367)+1,"")</f>
        <v>1173</v>
      </c>
      <c r="L1368" s="30">
        <f>IF(AND(B1368=L$1),LOOKUP(9.99999999999999E+307,$L$2:L1367)+1,"")</f>
        <v>1173</v>
      </c>
      <c r="M1368" s="30">
        <f>IF(AND(B1368=M$1),LOOKUP(9.99999999999999E+307,$M$2:M1367)+1,"")</f>
        <v>1173</v>
      </c>
      <c r="N1368" s="30">
        <f>IF(AND($B1368=N$1),LOOKUP(9.99999999999999E+307,$N$2:N1367)+1,"")</f>
        <v>1173</v>
      </c>
      <c r="O1368" s="30">
        <f>IF(AND($B1368=O$1),LOOKUP(9.99999999999999E+307,$O$2:O1367)+1,"")</f>
        <v>1173</v>
      </c>
      <c r="P1368" s="30">
        <f>IF(AND($B1368=P$1),LOOKUP(9.99999999999999E+307,$P$2:P1367)+1,"")</f>
        <v>1173</v>
      </c>
      <c r="Q1368" s="30">
        <f>IF(AND($B1368=Q$1),LOOKUP(9.99999999999999E+307,$Q$2:Q1367)+1,"")</f>
        <v>1173</v>
      </c>
      <c r="R1368" s="30">
        <f>IF(AND($B1368=R$1),LOOKUP(9.99999999999999E+307,$R$2:R1367)+1,"")</f>
        <v>1173</v>
      </c>
      <c r="S1368" s="314"/>
      <c r="T1368" s="274"/>
      <c r="U1368" s="274"/>
      <c r="Z1368" s="258" t="str">
        <f t="shared" si="150"/>
        <v/>
      </c>
      <c r="AA1368" s="258" t="str">
        <f t="shared" si="151"/>
        <v/>
      </c>
      <c r="AB1368" s="259">
        <f t="shared" si="145"/>
        <v>0</v>
      </c>
      <c r="AC1368" s="259">
        <f t="shared" si="146"/>
        <v>1807</v>
      </c>
      <c r="AD1368" s="260" t="str">
        <f t="shared" si="147"/>
        <v/>
      </c>
      <c r="AE1368" s="253" t="str">
        <f t="shared" si="148"/>
        <v>-</v>
      </c>
    </row>
    <row r="1369" spans="1:31" ht="20.100000000000001" customHeight="1" x14ac:dyDescent="0.5">
      <c r="A1369" s="30">
        <v>1367</v>
      </c>
      <c r="B1369" s="238"/>
      <c r="C1369" s="261"/>
      <c r="D1369" s="261"/>
      <c r="E1369" s="270"/>
      <c r="F1369" s="270"/>
      <c r="G1369" s="257" t="str">
        <f t="shared" si="149"/>
        <v/>
      </c>
      <c r="H1369" s="30" t="str">
        <f>IF(AND(S1369=H$1),LOOKUP(9.99999999999999E+307,$H$2:H1368)+1,"")</f>
        <v/>
      </c>
      <c r="I1369" s="30">
        <f>IF(AND(B1369=I$1),LOOKUP(9.99999999999999E+307,$I$2:I1368)+1,"")</f>
        <v>1174</v>
      </c>
      <c r="J1369" s="30">
        <f>IF(AND(B1369=J$1),LOOKUP(9.99999999999999E+307,$J$2:J1368)+1,"")</f>
        <v>1174</v>
      </c>
      <c r="K1369" s="30">
        <f>IF(AND(B1369=K$1),LOOKUP(9.99999999999999E+307,$K$2:K1368)+1,"")</f>
        <v>1174</v>
      </c>
      <c r="L1369" s="30">
        <f>IF(AND(B1369=L$1),LOOKUP(9.99999999999999E+307,$L$2:L1368)+1,"")</f>
        <v>1174</v>
      </c>
      <c r="M1369" s="30">
        <f>IF(AND(B1369=M$1),LOOKUP(9.99999999999999E+307,$M$2:M1368)+1,"")</f>
        <v>1174</v>
      </c>
      <c r="N1369" s="30">
        <f>IF(AND($B1369=N$1),LOOKUP(9.99999999999999E+307,$N$2:N1368)+1,"")</f>
        <v>1174</v>
      </c>
      <c r="O1369" s="30">
        <f>IF(AND($B1369=O$1),LOOKUP(9.99999999999999E+307,$O$2:O1368)+1,"")</f>
        <v>1174</v>
      </c>
      <c r="P1369" s="30">
        <f>IF(AND($B1369=P$1),LOOKUP(9.99999999999999E+307,$P$2:P1368)+1,"")</f>
        <v>1174</v>
      </c>
      <c r="Q1369" s="30">
        <f>IF(AND($B1369=Q$1),LOOKUP(9.99999999999999E+307,$Q$2:Q1368)+1,"")</f>
        <v>1174</v>
      </c>
      <c r="R1369" s="30">
        <f>IF(AND($B1369=R$1),LOOKUP(9.99999999999999E+307,$R$2:R1368)+1,"")</f>
        <v>1174</v>
      </c>
      <c r="S1369" s="314"/>
      <c r="T1369" s="274"/>
      <c r="U1369" s="274"/>
      <c r="Z1369" s="258" t="str">
        <f t="shared" si="150"/>
        <v/>
      </c>
      <c r="AA1369" s="258" t="str">
        <f t="shared" si="151"/>
        <v/>
      </c>
      <c r="AB1369" s="259">
        <f t="shared" si="145"/>
        <v>0</v>
      </c>
      <c r="AC1369" s="259">
        <f t="shared" si="146"/>
        <v>1807</v>
      </c>
      <c r="AD1369" s="260" t="str">
        <f t="shared" si="147"/>
        <v/>
      </c>
      <c r="AE1369" s="253" t="str">
        <f t="shared" si="148"/>
        <v>-</v>
      </c>
    </row>
    <row r="1370" spans="1:31" ht="20.100000000000001" customHeight="1" x14ac:dyDescent="0.5">
      <c r="A1370" s="30">
        <v>1368</v>
      </c>
      <c r="B1370" s="238"/>
      <c r="C1370" s="261"/>
      <c r="D1370" s="261"/>
      <c r="E1370" s="270"/>
      <c r="F1370" s="270"/>
      <c r="G1370" s="257" t="str">
        <f t="shared" si="149"/>
        <v/>
      </c>
      <c r="H1370" s="30" t="str">
        <f>IF(AND(S1370=H$1),LOOKUP(9.99999999999999E+307,$H$2:H1369)+1,"")</f>
        <v/>
      </c>
      <c r="I1370" s="30">
        <f>IF(AND(B1370=I$1),LOOKUP(9.99999999999999E+307,$I$2:I1369)+1,"")</f>
        <v>1175</v>
      </c>
      <c r="J1370" s="30">
        <f>IF(AND(B1370=J$1),LOOKUP(9.99999999999999E+307,$J$2:J1369)+1,"")</f>
        <v>1175</v>
      </c>
      <c r="K1370" s="30">
        <f>IF(AND(B1370=K$1),LOOKUP(9.99999999999999E+307,$K$2:K1369)+1,"")</f>
        <v>1175</v>
      </c>
      <c r="L1370" s="30">
        <f>IF(AND(B1370=L$1),LOOKUP(9.99999999999999E+307,$L$2:L1369)+1,"")</f>
        <v>1175</v>
      </c>
      <c r="M1370" s="30">
        <f>IF(AND(B1370=M$1),LOOKUP(9.99999999999999E+307,$M$2:M1369)+1,"")</f>
        <v>1175</v>
      </c>
      <c r="N1370" s="30">
        <f>IF(AND($B1370=N$1),LOOKUP(9.99999999999999E+307,$N$2:N1369)+1,"")</f>
        <v>1175</v>
      </c>
      <c r="O1370" s="30">
        <f>IF(AND($B1370=O$1),LOOKUP(9.99999999999999E+307,$O$2:O1369)+1,"")</f>
        <v>1175</v>
      </c>
      <c r="P1370" s="30">
        <f>IF(AND($B1370=P$1),LOOKUP(9.99999999999999E+307,$P$2:P1369)+1,"")</f>
        <v>1175</v>
      </c>
      <c r="Q1370" s="30">
        <f>IF(AND($B1370=Q$1),LOOKUP(9.99999999999999E+307,$Q$2:Q1369)+1,"")</f>
        <v>1175</v>
      </c>
      <c r="R1370" s="30">
        <f>IF(AND($B1370=R$1),LOOKUP(9.99999999999999E+307,$R$2:R1369)+1,"")</f>
        <v>1175</v>
      </c>
      <c r="S1370" s="314"/>
      <c r="T1370" s="274"/>
      <c r="U1370" s="274"/>
      <c r="Z1370" s="258" t="str">
        <f t="shared" si="150"/>
        <v/>
      </c>
      <c r="AA1370" s="258" t="str">
        <f t="shared" si="151"/>
        <v/>
      </c>
      <c r="AB1370" s="259">
        <f t="shared" si="145"/>
        <v>0</v>
      </c>
      <c r="AC1370" s="259">
        <f t="shared" si="146"/>
        <v>1807</v>
      </c>
      <c r="AD1370" s="260" t="str">
        <f t="shared" si="147"/>
        <v/>
      </c>
      <c r="AE1370" s="253" t="str">
        <f t="shared" si="148"/>
        <v>-</v>
      </c>
    </row>
    <row r="1371" spans="1:31" ht="20.100000000000001" customHeight="1" x14ac:dyDescent="0.5">
      <c r="A1371" s="30">
        <v>1369</v>
      </c>
      <c r="B1371" s="238"/>
      <c r="C1371" s="261"/>
      <c r="D1371" s="261"/>
      <c r="E1371" s="270"/>
      <c r="F1371" s="270"/>
      <c r="G1371" s="257" t="str">
        <f t="shared" si="149"/>
        <v/>
      </c>
      <c r="H1371" s="30" t="str">
        <f>IF(AND(S1371=H$1),LOOKUP(9.99999999999999E+307,$H$2:H1370)+1,"")</f>
        <v/>
      </c>
      <c r="I1371" s="30">
        <f>IF(AND(B1371=I$1),LOOKUP(9.99999999999999E+307,$I$2:I1370)+1,"")</f>
        <v>1176</v>
      </c>
      <c r="J1371" s="30">
        <f>IF(AND(B1371=J$1),LOOKUP(9.99999999999999E+307,$J$2:J1370)+1,"")</f>
        <v>1176</v>
      </c>
      <c r="K1371" s="30">
        <f>IF(AND(B1371=K$1),LOOKUP(9.99999999999999E+307,$K$2:K1370)+1,"")</f>
        <v>1176</v>
      </c>
      <c r="L1371" s="30">
        <f>IF(AND(B1371=L$1),LOOKUP(9.99999999999999E+307,$L$2:L1370)+1,"")</f>
        <v>1176</v>
      </c>
      <c r="M1371" s="30">
        <f>IF(AND(B1371=M$1),LOOKUP(9.99999999999999E+307,$M$2:M1370)+1,"")</f>
        <v>1176</v>
      </c>
      <c r="N1371" s="30">
        <f>IF(AND($B1371=N$1),LOOKUP(9.99999999999999E+307,$N$2:N1370)+1,"")</f>
        <v>1176</v>
      </c>
      <c r="O1371" s="30">
        <f>IF(AND($B1371=O$1),LOOKUP(9.99999999999999E+307,$O$2:O1370)+1,"")</f>
        <v>1176</v>
      </c>
      <c r="P1371" s="30">
        <f>IF(AND($B1371=P$1),LOOKUP(9.99999999999999E+307,$P$2:P1370)+1,"")</f>
        <v>1176</v>
      </c>
      <c r="Q1371" s="30">
        <f>IF(AND($B1371=Q$1),LOOKUP(9.99999999999999E+307,$Q$2:Q1370)+1,"")</f>
        <v>1176</v>
      </c>
      <c r="R1371" s="30">
        <f>IF(AND($B1371=R$1),LOOKUP(9.99999999999999E+307,$R$2:R1370)+1,"")</f>
        <v>1176</v>
      </c>
      <c r="S1371" s="314"/>
      <c r="T1371" s="274"/>
      <c r="U1371" s="274"/>
      <c r="Z1371" s="258" t="str">
        <f t="shared" si="150"/>
        <v/>
      </c>
      <c r="AA1371" s="258" t="str">
        <f t="shared" si="151"/>
        <v/>
      </c>
      <c r="AB1371" s="259">
        <f t="shared" si="145"/>
        <v>0</v>
      </c>
      <c r="AC1371" s="259">
        <f t="shared" si="146"/>
        <v>1807</v>
      </c>
      <c r="AD1371" s="260" t="str">
        <f t="shared" si="147"/>
        <v/>
      </c>
      <c r="AE1371" s="253" t="str">
        <f t="shared" si="148"/>
        <v>-</v>
      </c>
    </row>
    <row r="1372" spans="1:31" ht="20.100000000000001" customHeight="1" x14ac:dyDescent="0.5">
      <c r="A1372" s="30">
        <v>1370</v>
      </c>
      <c r="B1372" s="238"/>
      <c r="C1372" s="261"/>
      <c r="D1372" s="261"/>
      <c r="E1372" s="270"/>
      <c r="F1372" s="270"/>
      <c r="G1372" s="257" t="str">
        <f t="shared" si="149"/>
        <v/>
      </c>
      <c r="H1372" s="30" t="str">
        <f>IF(AND(S1372=H$1),LOOKUP(9.99999999999999E+307,$H$2:H1371)+1,"")</f>
        <v/>
      </c>
      <c r="I1372" s="30">
        <f>IF(AND(B1372=I$1),LOOKUP(9.99999999999999E+307,$I$2:I1371)+1,"")</f>
        <v>1177</v>
      </c>
      <c r="J1372" s="30">
        <f>IF(AND(B1372=J$1),LOOKUP(9.99999999999999E+307,$J$2:J1371)+1,"")</f>
        <v>1177</v>
      </c>
      <c r="K1372" s="30">
        <f>IF(AND(B1372=K$1),LOOKUP(9.99999999999999E+307,$K$2:K1371)+1,"")</f>
        <v>1177</v>
      </c>
      <c r="L1372" s="30">
        <f>IF(AND(B1372=L$1),LOOKUP(9.99999999999999E+307,$L$2:L1371)+1,"")</f>
        <v>1177</v>
      </c>
      <c r="M1372" s="30">
        <f>IF(AND(B1372=M$1),LOOKUP(9.99999999999999E+307,$M$2:M1371)+1,"")</f>
        <v>1177</v>
      </c>
      <c r="N1372" s="30">
        <f>IF(AND($B1372=N$1),LOOKUP(9.99999999999999E+307,$N$2:N1371)+1,"")</f>
        <v>1177</v>
      </c>
      <c r="O1372" s="30">
        <f>IF(AND($B1372=O$1),LOOKUP(9.99999999999999E+307,$O$2:O1371)+1,"")</f>
        <v>1177</v>
      </c>
      <c r="P1372" s="30">
        <f>IF(AND($B1372=P$1),LOOKUP(9.99999999999999E+307,$P$2:P1371)+1,"")</f>
        <v>1177</v>
      </c>
      <c r="Q1372" s="30">
        <f>IF(AND($B1372=Q$1),LOOKUP(9.99999999999999E+307,$Q$2:Q1371)+1,"")</f>
        <v>1177</v>
      </c>
      <c r="R1372" s="30">
        <f>IF(AND($B1372=R$1),LOOKUP(9.99999999999999E+307,$R$2:R1371)+1,"")</f>
        <v>1177</v>
      </c>
      <c r="S1372" s="314"/>
      <c r="T1372" s="274"/>
      <c r="U1372" s="274"/>
      <c r="Z1372" s="258" t="str">
        <f t="shared" si="150"/>
        <v/>
      </c>
      <c r="AA1372" s="258" t="str">
        <f t="shared" si="151"/>
        <v/>
      </c>
      <c r="AB1372" s="259">
        <f t="shared" si="145"/>
        <v>0</v>
      </c>
      <c r="AC1372" s="259">
        <f t="shared" si="146"/>
        <v>1807</v>
      </c>
      <c r="AD1372" s="260" t="str">
        <f t="shared" si="147"/>
        <v/>
      </c>
      <c r="AE1372" s="253" t="str">
        <f t="shared" si="148"/>
        <v>-</v>
      </c>
    </row>
    <row r="1373" spans="1:31" ht="20.100000000000001" customHeight="1" x14ac:dyDescent="0.5">
      <c r="A1373" s="30">
        <v>1371</v>
      </c>
      <c r="B1373" s="238"/>
      <c r="C1373" s="261"/>
      <c r="D1373" s="261"/>
      <c r="E1373" s="270"/>
      <c r="F1373" s="270"/>
      <c r="G1373" s="257" t="str">
        <f t="shared" si="149"/>
        <v/>
      </c>
      <c r="H1373" s="30" t="str">
        <f>IF(AND(S1373=H$1),LOOKUP(9.99999999999999E+307,$H$2:H1372)+1,"")</f>
        <v/>
      </c>
      <c r="I1373" s="30">
        <f>IF(AND(B1373=I$1),LOOKUP(9.99999999999999E+307,$I$2:I1372)+1,"")</f>
        <v>1178</v>
      </c>
      <c r="J1373" s="30">
        <f>IF(AND(B1373=J$1),LOOKUP(9.99999999999999E+307,$J$2:J1372)+1,"")</f>
        <v>1178</v>
      </c>
      <c r="K1373" s="30">
        <f>IF(AND(B1373=K$1),LOOKUP(9.99999999999999E+307,$K$2:K1372)+1,"")</f>
        <v>1178</v>
      </c>
      <c r="L1373" s="30">
        <f>IF(AND(B1373=L$1),LOOKUP(9.99999999999999E+307,$L$2:L1372)+1,"")</f>
        <v>1178</v>
      </c>
      <c r="M1373" s="30">
        <f>IF(AND(B1373=M$1),LOOKUP(9.99999999999999E+307,$M$2:M1372)+1,"")</f>
        <v>1178</v>
      </c>
      <c r="N1373" s="30">
        <f>IF(AND($B1373=N$1),LOOKUP(9.99999999999999E+307,$N$2:N1372)+1,"")</f>
        <v>1178</v>
      </c>
      <c r="O1373" s="30">
        <f>IF(AND($B1373=O$1),LOOKUP(9.99999999999999E+307,$O$2:O1372)+1,"")</f>
        <v>1178</v>
      </c>
      <c r="P1373" s="30">
        <f>IF(AND($B1373=P$1),LOOKUP(9.99999999999999E+307,$P$2:P1372)+1,"")</f>
        <v>1178</v>
      </c>
      <c r="Q1373" s="30">
        <f>IF(AND($B1373=Q$1),LOOKUP(9.99999999999999E+307,$Q$2:Q1372)+1,"")</f>
        <v>1178</v>
      </c>
      <c r="R1373" s="30">
        <f>IF(AND($B1373=R$1),LOOKUP(9.99999999999999E+307,$R$2:R1372)+1,"")</f>
        <v>1178</v>
      </c>
      <c r="S1373" s="314"/>
      <c r="T1373" s="274"/>
      <c r="U1373" s="274"/>
      <c r="Z1373" s="258" t="str">
        <f t="shared" si="150"/>
        <v/>
      </c>
      <c r="AA1373" s="258" t="str">
        <f t="shared" si="151"/>
        <v/>
      </c>
      <c r="AB1373" s="259">
        <f t="shared" si="145"/>
        <v>0</v>
      </c>
      <c r="AC1373" s="259">
        <f t="shared" si="146"/>
        <v>1807</v>
      </c>
      <c r="AD1373" s="260" t="str">
        <f t="shared" si="147"/>
        <v/>
      </c>
      <c r="AE1373" s="253" t="str">
        <f t="shared" si="148"/>
        <v>-</v>
      </c>
    </row>
    <row r="1374" spans="1:31" ht="20.100000000000001" customHeight="1" x14ac:dyDescent="0.5">
      <c r="A1374" s="30">
        <v>1372</v>
      </c>
      <c r="B1374" s="238"/>
      <c r="C1374" s="261"/>
      <c r="D1374" s="261"/>
      <c r="E1374" s="270"/>
      <c r="F1374" s="270"/>
      <c r="G1374" s="257" t="str">
        <f t="shared" si="149"/>
        <v/>
      </c>
      <c r="H1374" s="30" t="str">
        <f>IF(AND(S1374=H$1),LOOKUP(9.99999999999999E+307,$H$2:H1373)+1,"")</f>
        <v/>
      </c>
      <c r="I1374" s="30">
        <f>IF(AND(B1374=I$1),LOOKUP(9.99999999999999E+307,$I$2:I1373)+1,"")</f>
        <v>1179</v>
      </c>
      <c r="J1374" s="30">
        <f>IF(AND(B1374=J$1),LOOKUP(9.99999999999999E+307,$J$2:J1373)+1,"")</f>
        <v>1179</v>
      </c>
      <c r="K1374" s="30">
        <f>IF(AND(B1374=K$1),LOOKUP(9.99999999999999E+307,$K$2:K1373)+1,"")</f>
        <v>1179</v>
      </c>
      <c r="L1374" s="30">
        <f>IF(AND(B1374=L$1),LOOKUP(9.99999999999999E+307,$L$2:L1373)+1,"")</f>
        <v>1179</v>
      </c>
      <c r="M1374" s="30">
        <f>IF(AND(B1374=M$1),LOOKUP(9.99999999999999E+307,$M$2:M1373)+1,"")</f>
        <v>1179</v>
      </c>
      <c r="N1374" s="30">
        <f>IF(AND($B1374=N$1),LOOKUP(9.99999999999999E+307,$N$2:N1373)+1,"")</f>
        <v>1179</v>
      </c>
      <c r="O1374" s="30">
        <f>IF(AND($B1374=O$1),LOOKUP(9.99999999999999E+307,$O$2:O1373)+1,"")</f>
        <v>1179</v>
      </c>
      <c r="P1374" s="30">
        <f>IF(AND($B1374=P$1),LOOKUP(9.99999999999999E+307,$P$2:P1373)+1,"")</f>
        <v>1179</v>
      </c>
      <c r="Q1374" s="30">
        <f>IF(AND($B1374=Q$1),LOOKUP(9.99999999999999E+307,$Q$2:Q1373)+1,"")</f>
        <v>1179</v>
      </c>
      <c r="R1374" s="30">
        <f>IF(AND($B1374=R$1),LOOKUP(9.99999999999999E+307,$R$2:R1373)+1,"")</f>
        <v>1179</v>
      </c>
      <c r="S1374" s="314"/>
      <c r="T1374" s="274"/>
      <c r="U1374" s="274"/>
      <c r="Z1374" s="258" t="str">
        <f t="shared" si="150"/>
        <v/>
      </c>
      <c r="AA1374" s="258" t="str">
        <f t="shared" si="151"/>
        <v/>
      </c>
      <c r="AB1374" s="259">
        <f t="shared" si="145"/>
        <v>0</v>
      </c>
      <c r="AC1374" s="259">
        <f t="shared" si="146"/>
        <v>1807</v>
      </c>
      <c r="AD1374" s="260" t="str">
        <f t="shared" si="147"/>
        <v/>
      </c>
      <c r="AE1374" s="253" t="str">
        <f t="shared" si="148"/>
        <v>-</v>
      </c>
    </row>
    <row r="1375" spans="1:31" ht="20.100000000000001" customHeight="1" x14ac:dyDescent="0.5">
      <c r="A1375" s="30">
        <v>1373</v>
      </c>
      <c r="B1375" s="238"/>
      <c r="C1375" s="261"/>
      <c r="D1375" s="261"/>
      <c r="E1375" s="270"/>
      <c r="F1375" s="270"/>
      <c r="G1375" s="257" t="str">
        <f t="shared" si="149"/>
        <v/>
      </c>
      <c r="H1375" s="30" t="str">
        <f>IF(AND(S1375=H$1),LOOKUP(9.99999999999999E+307,$H$2:H1374)+1,"")</f>
        <v/>
      </c>
      <c r="I1375" s="30">
        <f>IF(AND(B1375=I$1),LOOKUP(9.99999999999999E+307,$I$2:I1374)+1,"")</f>
        <v>1180</v>
      </c>
      <c r="J1375" s="30">
        <f>IF(AND(B1375=J$1),LOOKUP(9.99999999999999E+307,$J$2:J1374)+1,"")</f>
        <v>1180</v>
      </c>
      <c r="K1375" s="30">
        <f>IF(AND(B1375=K$1),LOOKUP(9.99999999999999E+307,$K$2:K1374)+1,"")</f>
        <v>1180</v>
      </c>
      <c r="L1375" s="30">
        <f>IF(AND(B1375=L$1),LOOKUP(9.99999999999999E+307,$L$2:L1374)+1,"")</f>
        <v>1180</v>
      </c>
      <c r="M1375" s="30">
        <f>IF(AND(B1375=M$1),LOOKUP(9.99999999999999E+307,$M$2:M1374)+1,"")</f>
        <v>1180</v>
      </c>
      <c r="N1375" s="30">
        <f>IF(AND($B1375=N$1),LOOKUP(9.99999999999999E+307,$N$2:N1374)+1,"")</f>
        <v>1180</v>
      </c>
      <c r="O1375" s="30">
        <f>IF(AND($B1375=O$1),LOOKUP(9.99999999999999E+307,$O$2:O1374)+1,"")</f>
        <v>1180</v>
      </c>
      <c r="P1375" s="30">
        <f>IF(AND($B1375=P$1),LOOKUP(9.99999999999999E+307,$P$2:P1374)+1,"")</f>
        <v>1180</v>
      </c>
      <c r="Q1375" s="30">
        <f>IF(AND($B1375=Q$1),LOOKUP(9.99999999999999E+307,$Q$2:Q1374)+1,"")</f>
        <v>1180</v>
      </c>
      <c r="R1375" s="30">
        <f>IF(AND($B1375=R$1),LOOKUP(9.99999999999999E+307,$R$2:R1374)+1,"")</f>
        <v>1180</v>
      </c>
      <c r="S1375" s="314"/>
      <c r="T1375" s="274"/>
      <c r="U1375" s="274"/>
      <c r="Z1375" s="258" t="str">
        <f t="shared" si="150"/>
        <v/>
      </c>
      <c r="AA1375" s="258" t="str">
        <f t="shared" si="151"/>
        <v/>
      </c>
      <c r="AB1375" s="259">
        <f t="shared" si="145"/>
        <v>0</v>
      </c>
      <c r="AC1375" s="259">
        <f t="shared" si="146"/>
        <v>1807</v>
      </c>
      <c r="AD1375" s="260" t="str">
        <f t="shared" si="147"/>
        <v/>
      </c>
      <c r="AE1375" s="253" t="str">
        <f t="shared" si="148"/>
        <v>-</v>
      </c>
    </row>
    <row r="1376" spans="1:31" ht="20.100000000000001" customHeight="1" x14ac:dyDescent="0.5">
      <c r="A1376" s="30">
        <v>1374</v>
      </c>
      <c r="B1376" s="238"/>
      <c r="C1376" s="261"/>
      <c r="D1376" s="261"/>
      <c r="E1376" s="270"/>
      <c r="F1376" s="270"/>
      <c r="G1376" s="257" t="str">
        <f t="shared" si="149"/>
        <v/>
      </c>
      <c r="H1376" s="30" t="str">
        <f>IF(AND(S1376=H$1),LOOKUP(9.99999999999999E+307,$H$2:H1375)+1,"")</f>
        <v/>
      </c>
      <c r="I1376" s="30">
        <f>IF(AND(B1376=I$1),LOOKUP(9.99999999999999E+307,$I$2:I1375)+1,"")</f>
        <v>1181</v>
      </c>
      <c r="J1376" s="30">
        <f>IF(AND(B1376=J$1),LOOKUP(9.99999999999999E+307,$J$2:J1375)+1,"")</f>
        <v>1181</v>
      </c>
      <c r="K1376" s="30">
        <f>IF(AND(B1376=K$1),LOOKUP(9.99999999999999E+307,$K$2:K1375)+1,"")</f>
        <v>1181</v>
      </c>
      <c r="L1376" s="30">
        <f>IF(AND(B1376=L$1),LOOKUP(9.99999999999999E+307,$L$2:L1375)+1,"")</f>
        <v>1181</v>
      </c>
      <c r="M1376" s="30">
        <f>IF(AND(B1376=M$1),LOOKUP(9.99999999999999E+307,$M$2:M1375)+1,"")</f>
        <v>1181</v>
      </c>
      <c r="N1376" s="30">
        <f>IF(AND($B1376=N$1),LOOKUP(9.99999999999999E+307,$N$2:N1375)+1,"")</f>
        <v>1181</v>
      </c>
      <c r="O1376" s="30">
        <f>IF(AND($B1376=O$1),LOOKUP(9.99999999999999E+307,$O$2:O1375)+1,"")</f>
        <v>1181</v>
      </c>
      <c r="P1376" s="30">
        <f>IF(AND($B1376=P$1),LOOKUP(9.99999999999999E+307,$P$2:P1375)+1,"")</f>
        <v>1181</v>
      </c>
      <c r="Q1376" s="30">
        <f>IF(AND($B1376=Q$1),LOOKUP(9.99999999999999E+307,$Q$2:Q1375)+1,"")</f>
        <v>1181</v>
      </c>
      <c r="R1376" s="30">
        <f>IF(AND($B1376=R$1),LOOKUP(9.99999999999999E+307,$R$2:R1375)+1,"")</f>
        <v>1181</v>
      </c>
      <c r="S1376" s="314"/>
      <c r="T1376" s="274"/>
      <c r="U1376" s="274"/>
      <c r="Z1376" s="258" t="str">
        <f t="shared" si="150"/>
        <v/>
      </c>
      <c r="AA1376" s="258" t="str">
        <f t="shared" si="151"/>
        <v/>
      </c>
      <c r="AB1376" s="259">
        <f t="shared" si="145"/>
        <v>0</v>
      </c>
      <c r="AC1376" s="259">
        <f t="shared" si="146"/>
        <v>1807</v>
      </c>
      <c r="AD1376" s="260" t="str">
        <f t="shared" si="147"/>
        <v/>
      </c>
      <c r="AE1376" s="253" t="str">
        <f t="shared" si="148"/>
        <v>-</v>
      </c>
    </row>
    <row r="1377" spans="1:31" ht="20.100000000000001" customHeight="1" x14ac:dyDescent="0.5">
      <c r="A1377" s="30">
        <v>1375</v>
      </c>
      <c r="B1377" s="238"/>
      <c r="C1377" s="261"/>
      <c r="D1377" s="261"/>
      <c r="E1377" s="270"/>
      <c r="F1377" s="270"/>
      <c r="G1377" s="257" t="str">
        <f t="shared" si="149"/>
        <v/>
      </c>
      <c r="H1377" s="30" t="str">
        <f>IF(AND(S1377=H$1),LOOKUP(9.99999999999999E+307,$H$2:H1376)+1,"")</f>
        <v/>
      </c>
      <c r="I1377" s="30">
        <f>IF(AND(B1377=I$1),LOOKUP(9.99999999999999E+307,$I$2:I1376)+1,"")</f>
        <v>1182</v>
      </c>
      <c r="J1377" s="30">
        <f>IF(AND(B1377=J$1),LOOKUP(9.99999999999999E+307,$J$2:J1376)+1,"")</f>
        <v>1182</v>
      </c>
      <c r="K1377" s="30">
        <f>IF(AND(B1377=K$1),LOOKUP(9.99999999999999E+307,$K$2:K1376)+1,"")</f>
        <v>1182</v>
      </c>
      <c r="L1377" s="30">
        <f>IF(AND(B1377=L$1),LOOKUP(9.99999999999999E+307,$L$2:L1376)+1,"")</f>
        <v>1182</v>
      </c>
      <c r="M1377" s="30">
        <f>IF(AND(B1377=M$1),LOOKUP(9.99999999999999E+307,$M$2:M1376)+1,"")</f>
        <v>1182</v>
      </c>
      <c r="N1377" s="30">
        <f>IF(AND($B1377=N$1),LOOKUP(9.99999999999999E+307,$N$2:N1376)+1,"")</f>
        <v>1182</v>
      </c>
      <c r="O1377" s="30">
        <f>IF(AND($B1377=O$1),LOOKUP(9.99999999999999E+307,$O$2:O1376)+1,"")</f>
        <v>1182</v>
      </c>
      <c r="P1377" s="30">
        <f>IF(AND($B1377=P$1),LOOKUP(9.99999999999999E+307,$P$2:P1376)+1,"")</f>
        <v>1182</v>
      </c>
      <c r="Q1377" s="30">
        <f>IF(AND($B1377=Q$1),LOOKUP(9.99999999999999E+307,$Q$2:Q1376)+1,"")</f>
        <v>1182</v>
      </c>
      <c r="R1377" s="30">
        <f>IF(AND($B1377=R$1),LOOKUP(9.99999999999999E+307,$R$2:R1376)+1,"")</f>
        <v>1182</v>
      </c>
      <c r="S1377" s="314"/>
      <c r="T1377" s="274"/>
      <c r="U1377" s="274"/>
      <c r="Z1377" s="258" t="str">
        <f t="shared" si="150"/>
        <v/>
      </c>
      <c r="AA1377" s="258" t="str">
        <f t="shared" si="151"/>
        <v/>
      </c>
      <c r="AB1377" s="259">
        <f t="shared" si="145"/>
        <v>0</v>
      </c>
      <c r="AC1377" s="259">
        <f t="shared" si="146"/>
        <v>1807</v>
      </c>
      <c r="AD1377" s="260" t="str">
        <f t="shared" si="147"/>
        <v/>
      </c>
      <c r="AE1377" s="253" t="str">
        <f t="shared" si="148"/>
        <v>-</v>
      </c>
    </row>
    <row r="1378" spans="1:31" ht="20.100000000000001" customHeight="1" x14ac:dyDescent="0.5">
      <c r="A1378" s="30">
        <v>1376</v>
      </c>
      <c r="B1378" s="238"/>
      <c r="C1378" s="261"/>
      <c r="D1378" s="261"/>
      <c r="E1378" s="270"/>
      <c r="F1378" s="270"/>
      <c r="G1378" s="257" t="str">
        <f t="shared" si="149"/>
        <v/>
      </c>
      <c r="H1378" s="30" t="str">
        <f>IF(AND(S1378=H$1),LOOKUP(9.99999999999999E+307,$H$2:H1377)+1,"")</f>
        <v/>
      </c>
      <c r="I1378" s="30">
        <f>IF(AND(B1378=I$1),LOOKUP(9.99999999999999E+307,$I$2:I1377)+1,"")</f>
        <v>1183</v>
      </c>
      <c r="J1378" s="30">
        <f>IF(AND(B1378=J$1),LOOKUP(9.99999999999999E+307,$J$2:J1377)+1,"")</f>
        <v>1183</v>
      </c>
      <c r="K1378" s="30">
        <f>IF(AND(B1378=K$1),LOOKUP(9.99999999999999E+307,$K$2:K1377)+1,"")</f>
        <v>1183</v>
      </c>
      <c r="L1378" s="30">
        <f>IF(AND(B1378=L$1),LOOKUP(9.99999999999999E+307,$L$2:L1377)+1,"")</f>
        <v>1183</v>
      </c>
      <c r="M1378" s="30">
        <f>IF(AND(B1378=M$1),LOOKUP(9.99999999999999E+307,$M$2:M1377)+1,"")</f>
        <v>1183</v>
      </c>
      <c r="N1378" s="30">
        <f>IF(AND($B1378=N$1),LOOKUP(9.99999999999999E+307,$N$2:N1377)+1,"")</f>
        <v>1183</v>
      </c>
      <c r="O1378" s="30">
        <f>IF(AND($B1378=O$1),LOOKUP(9.99999999999999E+307,$O$2:O1377)+1,"")</f>
        <v>1183</v>
      </c>
      <c r="P1378" s="30">
        <f>IF(AND($B1378=P$1),LOOKUP(9.99999999999999E+307,$P$2:P1377)+1,"")</f>
        <v>1183</v>
      </c>
      <c r="Q1378" s="30">
        <f>IF(AND($B1378=Q$1),LOOKUP(9.99999999999999E+307,$Q$2:Q1377)+1,"")</f>
        <v>1183</v>
      </c>
      <c r="R1378" s="30">
        <f>IF(AND($B1378=R$1),LOOKUP(9.99999999999999E+307,$R$2:R1377)+1,"")</f>
        <v>1183</v>
      </c>
      <c r="S1378" s="314"/>
      <c r="T1378" s="274"/>
      <c r="U1378" s="274"/>
      <c r="Z1378" s="258" t="str">
        <f t="shared" si="150"/>
        <v/>
      </c>
      <c r="AA1378" s="258" t="str">
        <f t="shared" si="151"/>
        <v/>
      </c>
      <c r="AB1378" s="259">
        <f t="shared" si="145"/>
        <v>0</v>
      </c>
      <c r="AC1378" s="259">
        <f t="shared" si="146"/>
        <v>1807</v>
      </c>
      <c r="AD1378" s="260" t="str">
        <f t="shared" si="147"/>
        <v/>
      </c>
      <c r="AE1378" s="253" t="str">
        <f t="shared" si="148"/>
        <v>-</v>
      </c>
    </row>
    <row r="1379" spans="1:31" ht="20.100000000000001" customHeight="1" x14ac:dyDescent="0.5">
      <c r="A1379" s="30">
        <v>1377</v>
      </c>
      <c r="B1379" s="238"/>
      <c r="C1379" s="261"/>
      <c r="D1379" s="261"/>
      <c r="E1379" s="270"/>
      <c r="F1379" s="270"/>
      <c r="G1379" s="257" t="str">
        <f t="shared" si="149"/>
        <v/>
      </c>
      <c r="H1379" s="30" t="str">
        <f>IF(AND(S1379=H$1),LOOKUP(9.99999999999999E+307,$H$2:H1378)+1,"")</f>
        <v/>
      </c>
      <c r="I1379" s="30">
        <f>IF(AND(B1379=I$1),LOOKUP(9.99999999999999E+307,$I$2:I1378)+1,"")</f>
        <v>1184</v>
      </c>
      <c r="J1379" s="30">
        <f>IF(AND(B1379=J$1),LOOKUP(9.99999999999999E+307,$J$2:J1378)+1,"")</f>
        <v>1184</v>
      </c>
      <c r="K1379" s="30">
        <f>IF(AND(B1379=K$1),LOOKUP(9.99999999999999E+307,$K$2:K1378)+1,"")</f>
        <v>1184</v>
      </c>
      <c r="L1379" s="30">
        <f>IF(AND(B1379=L$1),LOOKUP(9.99999999999999E+307,$L$2:L1378)+1,"")</f>
        <v>1184</v>
      </c>
      <c r="M1379" s="30">
        <f>IF(AND(B1379=M$1),LOOKUP(9.99999999999999E+307,$M$2:M1378)+1,"")</f>
        <v>1184</v>
      </c>
      <c r="N1379" s="30">
        <f>IF(AND($B1379=N$1),LOOKUP(9.99999999999999E+307,$N$2:N1378)+1,"")</f>
        <v>1184</v>
      </c>
      <c r="O1379" s="30">
        <f>IF(AND($B1379=O$1),LOOKUP(9.99999999999999E+307,$O$2:O1378)+1,"")</f>
        <v>1184</v>
      </c>
      <c r="P1379" s="30">
        <f>IF(AND($B1379=P$1),LOOKUP(9.99999999999999E+307,$P$2:P1378)+1,"")</f>
        <v>1184</v>
      </c>
      <c r="Q1379" s="30">
        <f>IF(AND($B1379=Q$1),LOOKUP(9.99999999999999E+307,$Q$2:Q1378)+1,"")</f>
        <v>1184</v>
      </c>
      <c r="R1379" s="30">
        <f>IF(AND($B1379=R$1),LOOKUP(9.99999999999999E+307,$R$2:R1378)+1,"")</f>
        <v>1184</v>
      </c>
      <c r="S1379" s="314"/>
      <c r="T1379" s="274"/>
      <c r="U1379" s="274"/>
      <c r="Z1379" s="258" t="str">
        <f t="shared" si="150"/>
        <v/>
      </c>
      <c r="AA1379" s="258" t="str">
        <f t="shared" si="151"/>
        <v/>
      </c>
      <c r="AB1379" s="259">
        <f t="shared" si="145"/>
        <v>0</v>
      </c>
      <c r="AC1379" s="259">
        <f t="shared" si="146"/>
        <v>1807</v>
      </c>
      <c r="AD1379" s="260" t="str">
        <f t="shared" si="147"/>
        <v/>
      </c>
      <c r="AE1379" s="253" t="str">
        <f t="shared" si="148"/>
        <v>-</v>
      </c>
    </row>
    <row r="1380" spans="1:31" ht="20.100000000000001" customHeight="1" x14ac:dyDescent="0.5">
      <c r="A1380" s="30">
        <v>1378</v>
      </c>
      <c r="B1380" s="238"/>
      <c r="C1380" s="261"/>
      <c r="D1380" s="261"/>
      <c r="E1380" s="270"/>
      <c r="F1380" s="270"/>
      <c r="G1380" s="257" t="str">
        <f t="shared" si="149"/>
        <v/>
      </c>
      <c r="H1380" s="30" t="str">
        <f>IF(AND(S1380=H$1),LOOKUP(9.99999999999999E+307,$H$2:H1379)+1,"")</f>
        <v/>
      </c>
      <c r="I1380" s="30">
        <f>IF(AND(B1380=I$1),LOOKUP(9.99999999999999E+307,$I$2:I1379)+1,"")</f>
        <v>1185</v>
      </c>
      <c r="J1380" s="30">
        <f>IF(AND(B1380=J$1),LOOKUP(9.99999999999999E+307,$J$2:J1379)+1,"")</f>
        <v>1185</v>
      </c>
      <c r="K1380" s="30">
        <f>IF(AND(B1380=K$1),LOOKUP(9.99999999999999E+307,$K$2:K1379)+1,"")</f>
        <v>1185</v>
      </c>
      <c r="L1380" s="30">
        <f>IF(AND(B1380=L$1),LOOKUP(9.99999999999999E+307,$L$2:L1379)+1,"")</f>
        <v>1185</v>
      </c>
      <c r="M1380" s="30">
        <f>IF(AND(B1380=M$1),LOOKUP(9.99999999999999E+307,$M$2:M1379)+1,"")</f>
        <v>1185</v>
      </c>
      <c r="N1380" s="30">
        <f>IF(AND($B1380=N$1),LOOKUP(9.99999999999999E+307,$N$2:N1379)+1,"")</f>
        <v>1185</v>
      </c>
      <c r="O1380" s="30">
        <f>IF(AND($B1380=O$1),LOOKUP(9.99999999999999E+307,$O$2:O1379)+1,"")</f>
        <v>1185</v>
      </c>
      <c r="P1380" s="30">
        <f>IF(AND($B1380=P$1),LOOKUP(9.99999999999999E+307,$P$2:P1379)+1,"")</f>
        <v>1185</v>
      </c>
      <c r="Q1380" s="30">
        <f>IF(AND($B1380=Q$1),LOOKUP(9.99999999999999E+307,$Q$2:Q1379)+1,"")</f>
        <v>1185</v>
      </c>
      <c r="R1380" s="30">
        <f>IF(AND($B1380=R$1),LOOKUP(9.99999999999999E+307,$R$2:R1379)+1,"")</f>
        <v>1185</v>
      </c>
      <c r="S1380" s="314"/>
      <c r="T1380" s="274"/>
      <c r="U1380" s="274"/>
      <c r="Z1380" s="258" t="str">
        <f t="shared" si="150"/>
        <v/>
      </c>
      <c r="AA1380" s="258" t="str">
        <f t="shared" si="151"/>
        <v/>
      </c>
      <c r="AB1380" s="259">
        <f t="shared" si="145"/>
        <v>0</v>
      </c>
      <c r="AC1380" s="259">
        <f t="shared" si="146"/>
        <v>1807</v>
      </c>
      <c r="AD1380" s="260" t="str">
        <f t="shared" si="147"/>
        <v/>
      </c>
      <c r="AE1380" s="253" t="str">
        <f t="shared" si="148"/>
        <v>-</v>
      </c>
    </row>
    <row r="1381" spans="1:31" ht="20.100000000000001" customHeight="1" x14ac:dyDescent="0.5">
      <c r="A1381" s="30">
        <v>1379</v>
      </c>
      <c r="B1381" s="238"/>
      <c r="C1381" s="261"/>
      <c r="D1381" s="261"/>
      <c r="E1381" s="270"/>
      <c r="F1381" s="270"/>
      <c r="G1381" s="257" t="str">
        <f t="shared" si="149"/>
        <v/>
      </c>
      <c r="H1381" s="30" t="str">
        <f>IF(AND(S1381=H$1),LOOKUP(9.99999999999999E+307,$H$2:H1380)+1,"")</f>
        <v/>
      </c>
      <c r="I1381" s="30">
        <f>IF(AND(B1381=I$1),LOOKUP(9.99999999999999E+307,$I$2:I1380)+1,"")</f>
        <v>1186</v>
      </c>
      <c r="J1381" s="30">
        <f>IF(AND(B1381=J$1),LOOKUP(9.99999999999999E+307,$J$2:J1380)+1,"")</f>
        <v>1186</v>
      </c>
      <c r="K1381" s="30">
        <f>IF(AND(B1381=K$1),LOOKUP(9.99999999999999E+307,$K$2:K1380)+1,"")</f>
        <v>1186</v>
      </c>
      <c r="L1381" s="30">
        <f>IF(AND(B1381=L$1),LOOKUP(9.99999999999999E+307,$L$2:L1380)+1,"")</f>
        <v>1186</v>
      </c>
      <c r="M1381" s="30">
        <f>IF(AND(B1381=M$1),LOOKUP(9.99999999999999E+307,$M$2:M1380)+1,"")</f>
        <v>1186</v>
      </c>
      <c r="N1381" s="30">
        <f>IF(AND($B1381=N$1),LOOKUP(9.99999999999999E+307,$N$2:N1380)+1,"")</f>
        <v>1186</v>
      </c>
      <c r="O1381" s="30">
        <f>IF(AND($B1381=O$1),LOOKUP(9.99999999999999E+307,$O$2:O1380)+1,"")</f>
        <v>1186</v>
      </c>
      <c r="P1381" s="30">
        <f>IF(AND($B1381=P$1),LOOKUP(9.99999999999999E+307,$P$2:P1380)+1,"")</f>
        <v>1186</v>
      </c>
      <c r="Q1381" s="30">
        <f>IF(AND($B1381=Q$1),LOOKUP(9.99999999999999E+307,$Q$2:Q1380)+1,"")</f>
        <v>1186</v>
      </c>
      <c r="R1381" s="30">
        <f>IF(AND($B1381=R$1),LOOKUP(9.99999999999999E+307,$R$2:R1380)+1,"")</f>
        <v>1186</v>
      </c>
      <c r="S1381" s="314"/>
      <c r="T1381" s="274"/>
      <c r="U1381" s="274"/>
      <c r="Z1381" s="258" t="str">
        <f t="shared" si="150"/>
        <v/>
      </c>
      <c r="AA1381" s="258" t="str">
        <f t="shared" si="151"/>
        <v/>
      </c>
      <c r="AB1381" s="259">
        <f t="shared" si="145"/>
        <v>0</v>
      </c>
      <c r="AC1381" s="259">
        <f t="shared" si="146"/>
        <v>1807</v>
      </c>
      <c r="AD1381" s="260" t="str">
        <f t="shared" si="147"/>
        <v/>
      </c>
      <c r="AE1381" s="253" t="str">
        <f t="shared" si="148"/>
        <v>-</v>
      </c>
    </row>
    <row r="1382" spans="1:31" ht="20.100000000000001" customHeight="1" x14ac:dyDescent="0.5">
      <c r="A1382" s="30">
        <v>1380</v>
      </c>
      <c r="B1382" s="238"/>
      <c r="C1382" s="261"/>
      <c r="D1382" s="261"/>
      <c r="E1382" s="270"/>
      <c r="F1382" s="270"/>
      <c r="G1382" s="257" t="str">
        <f t="shared" si="149"/>
        <v/>
      </c>
      <c r="H1382" s="30" t="str">
        <f>IF(AND(S1382=H$1),LOOKUP(9.99999999999999E+307,$H$2:H1381)+1,"")</f>
        <v/>
      </c>
      <c r="I1382" s="30">
        <f>IF(AND(B1382=I$1),LOOKUP(9.99999999999999E+307,$I$2:I1381)+1,"")</f>
        <v>1187</v>
      </c>
      <c r="J1382" s="30">
        <f>IF(AND(B1382=J$1),LOOKUP(9.99999999999999E+307,$J$2:J1381)+1,"")</f>
        <v>1187</v>
      </c>
      <c r="K1382" s="30">
        <f>IF(AND(B1382=K$1),LOOKUP(9.99999999999999E+307,$K$2:K1381)+1,"")</f>
        <v>1187</v>
      </c>
      <c r="L1382" s="30">
        <f>IF(AND(B1382=L$1),LOOKUP(9.99999999999999E+307,$L$2:L1381)+1,"")</f>
        <v>1187</v>
      </c>
      <c r="M1382" s="30">
        <f>IF(AND(B1382=M$1),LOOKUP(9.99999999999999E+307,$M$2:M1381)+1,"")</f>
        <v>1187</v>
      </c>
      <c r="N1382" s="30">
        <f>IF(AND($B1382=N$1),LOOKUP(9.99999999999999E+307,$N$2:N1381)+1,"")</f>
        <v>1187</v>
      </c>
      <c r="O1382" s="30">
        <f>IF(AND($B1382=O$1),LOOKUP(9.99999999999999E+307,$O$2:O1381)+1,"")</f>
        <v>1187</v>
      </c>
      <c r="P1382" s="30">
        <f>IF(AND($B1382=P$1),LOOKUP(9.99999999999999E+307,$P$2:P1381)+1,"")</f>
        <v>1187</v>
      </c>
      <c r="Q1382" s="30">
        <f>IF(AND($B1382=Q$1),LOOKUP(9.99999999999999E+307,$Q$2:Q1381)+1,"")</f>
        <v>1187</v>
      </c>
      <c r="R1382" s="30">
        <f>IF(AND($B1382=R$1),LOOKUP(9.99999999999999E+307,$R$2:R1381)+1,"")</f>
        <v>1187</v>
      </c>
      <c r="S1382" s="314"/>
      <c r="T1382" s="274"/>
      <c r="U1382" s="274"/>
      <c r="Z1382" s="258" t="str">
        <f t="shared" si="150"/>
        <v/>
      </c>
      <c r="AA1382" s="258" t="str">
        <f t="shared" si="151"/>
        <v/>
      </c>
      <c r="AB1382" s="259">
        <f t="shared" si="145"/>
        <v>0</v>
      </c>
      <c r="AC1382" s="259">
        <f t="shared" si="146"/>
        <v>1807</v>
      </c>
      <c r="AD1382" s="260" t="str">
        <f t="shared" si="147"/>
        <v/>
      </c>
      <c r="AE1382" s="253" t="str">
        <f t="shared" si="148"/>
        <v>-</v>
      </c>
    </row>
    <row r="1383" spans="1:31" ht="20.100000000000001" customHeight="1" x14ac:dyDescent="0.5">
      <c r="A1383" s="30">
        <v>1381</v>
      </c>
      <c r="B1383" s="238"/>
      <c r="C1383" s="261"/>
      <c r="D1383" s="261"/>
      <c r="E1383" s="270"/>
      <c r="F1383" s="270"/>
      <c r="G1383" s="257" t="str">
        <f t="shared" si="149"/>
        <v/>
      </c>
      <c r="H1383" s="30" t="str">
        <f>IF(AND(S1383=H$1),LOOKUP(9.99999999999999E+307,$H$2:H1382)+1,"")</f>
        <v/>
      </c>
      <c r="I1383" s="30">
        <f>IF(AND(B1383=I$1),LOOKUP(9.99999999999999E+307,$I$2:I1382)+1,"")</f>
        <v>1188</v>
      </c>
      <c r="J1383" s="30">
        <f>IF(AND(B1383=J$1),LOOKUP(9.99999999999999E+307,$J$2:J1382)+1,"")</f>
        <v>1188</v>
      </c>
      <c r="K1383" s="30">
        <f>IF(AND(B1383=K$1),LOOKUP(9.99999999999999E+307,$K$2:K1382)+1,"")</f>
        <v>1188</v>
      </c>
      <c r="L1383" s="30">
        <f>IF(AND(B1383=L$1),LOOKUP(9.99999999999999E+307,$L$2:L1382)+1,"")</f>
        <v>1188</v>
      </c>
      <c r="M1383" s="30">
        <f>IF(AND(B1383=M$1),LOOKUP(9.99999999999999E+307,$M$2:M1382)+1,"")</f>
        <v>1188</v>
      </c>
      <c r="N1383" s="30">
        <f>IF(AND($B1383=N$1),LOOKUP(9.99999999999999E+307,$N$2:N1382)+1,"")</f>
        <v>1188</v>
      </c>
      <c r="O1383" s="30">
        <f>IF(AND($B1383=O$1),LOOKUP(9.99999999999999E+307,$O$2:O1382)+1,"")</f>
        <v>1188</v>
      </c>
      <c r="P1383" s="30">
        <f>IF(AND($B1383=P$1),LOOKUP(9.99999999999999E+307,$P$2:P1382)+1,"")</f>
        <v>1188</v>
      </c>
      <c r="Q1383" s="30">
        <f>IF(AND($B1383=Q$1),LOOKUP(9.99999999999999E+307,$Q$2:Q1382)+1,"")</f>
        <v>1188</v>
      </c>
      <c r="R1383" s="30">
        <f>IF(AND($B1383=R$1),LOOKUP(9.99999999999999E+307,$R$2:R1382)+1,"")</f>
        <v>1188</v>
      </c>
      <c r="S1383" s="314"/>
      <c r="T1383" s="274"/>
      <c r="U1383" s="274"/>
      <c r="Z1383" s="258" t="str">
        <f t="shared" si="150"/>
        <v/>
      </c>
      <c r="AA1383" s="258" t="str">
        <f t="shared" si="151"/>
        <v/>
      </c>
      <c r="AB1383" s="259">
        <f t="shared" si="145"/>
        <v>0</v>
      </c>
      <c r="AC1383" s="259">
        <f t="shared" si="146"/>
        <v>1807</v>
      </c>
      <c r="AD1383" s="260" t="str">
        <f t="shared" si="147"/>
        <v/>
      </c>
      <c r="AE1383" s="253" t="str">
        <f t="shared" si="148"/>
        <v>-</v>
      </c>
    </row>
    <row r="1384" spans="1:31" ht="20.100000000000001" customHeight="1" x14ac:dyDescent="0.5">
      <c r="A1384" s="30">
        <v>1382</v>
      </c>
      <c r="B1384" s="238"/>
      <c r="C1384" s="261"/>
      <c r="D1384" s="261"/>
      <c r="E1384" s="270"/>
      <c r="F1384" s="270"/>
      <c r="G1384" s="257" t="str">
        <f t="shared" si="149"/>
        <v/>
      </c>
      <c r="H1384" s="30" t="str">
        <f>IF(AND(S1384=H$1),LOOKUP(9.99999999999999E+307,$H$2:H1383)+1,"")</f>
        <v/>
      </c>
      <c r="I1384" s="30">
        <f>IF(AND(B1384=I$1),LOOKUP(9.99999999999999E+307,$I$2:I1383)+1,"")</f>
        <v>1189</v>
      </c>
      <c r="J1384" s="30">
        <f>IF(AND(B1384=J$1),LOOKUP(9.99999999999999E+307,$J$2:J1383)+1,"")</f>
        <v>1189</v>
      </c>
      <c r="K1384" s="30">
        <f>IF(AND(B1384=K$1),LOOKUP(9.99999999999999E+307,$K$2:K1383)+1,"")</f>
        <v>1189</v>
      </c>
      <c r="L1384" s="30">
        <f>IF(AND(B1384=L$1),LOOKUP(9.99999999999999E+307,$L$2:L1383)+1,"")</f>
        <v>1189</v>
      </c>
      <c r="M1384" s="30">
        <f>IF(AND(B1384=M$1),LOOKUP(9.99999999999999E+307,$M$2:M1383)+1,"")</f>
        <v>1189</v>
      </c>
      <c r="N1384" s="30">
        <f>IF(AND($B1384=N$1),LOOKUP(9.99999999999999E+307,$N$2:N1383)+1,"")</f>
        <v>1189</v>
      </c>
      <c r="O1384" s="30">
        <f>IF(AND($B1384=O$1),LOOKUP(9.99999999999999E+307,$O$2:O1383)+1,"")</f>
        <v>1189</v>
      </c>
      <c r="P1384" s="30">
        <f>IF(AND($B1384=P$1),LOOKUP(9.99999999999999E+307,$P$2:P1383)+1,"")</f>
        <v>1189</v>
      </c>
      <c r="Q1384" s="30">
        <f>IF(AND($B1384=Q$1),LOOKUP(9.99999999999999E+307,$Q$2:Q1383)+1,"")</f>
        <v>1189</v>
      </c>
      <c r="R1384" s="30">
        <f>IF(AND($B1384=R$1),LOOKUP(9.99999999999999E+307,$R$2:R1383)+1,"")</f>
        <v>1189</v>
      </c>
      <c r="S1384" s="314"/>
      <c r="T1384" s="274"/>
      <c r="U1384" s="274"/>
      <c r="Z1384" s="258" t="str">
        <f t="shared" si="150"/>
        <v/>
      </c>
      <c r="AA1384" s="258" t="str">
        <f t="shared" si="151"/>
        <v/>
      </c>
      <c r="AB1384" s="259">
        <f t="shared" si="145"/>
        <v>0</v>
      </c>
      <c r="AC1384" s="259">
        <f t="shared" si="146"/>
        <v>1807</v>
      </c>
      <c r="AD1384" s="260" t="str">
        <f t="shared" si="147"/>
        <v/>
      </c>
      <c r="AE1384" s="253" t="str">
        <f t="shared" si="148"/>
        <v>-</v>
      </c>
    </row>
    <row r="1385" spans="1:31" ht="20.100000000000001" customHeight="1" x14ac:dyDescent="0.5">
      <c r="A1385" s="30">
        <v>1383</v>
      </c>
      <c r="B1385" s="238"/>
      <c r="C1385" s="261"/>
      <c r="D1385" s="261"/>
      <c r="E1385" s="270"/>
      <c r="F1385" s="270"/>
      <c r="G1385" s="257" t="str">
        <f t="shared" si="149"/>
        <v/>
      </c>
      <c r="H1385" s="30" t="str">
        <f>IF(AND(S1385=H$1),LOOKUP(9.99999999999999E+307,$H$2:H1384)+1,"")</f>
        <v/>
      </c>
      <c r="I1385" s="30">
        <f>IF(AND(B1385=I$1),LOOKUP(9.99999999999999E+307,$I$2:I1384)+1,"")</f>
        <v>1190</v>
      </c>
      <c r="J1385" s="30">
        <f>IF(AND(B1385=J$1),LOOKUP(9.99999999999999E+307,$J$2:J1384)+1,"")</f>
        <v>1190</v>
      </c>
      <c r="K1385" s="30">
        <f>IF(AND(B1385=K$1),LOOKUP(9.99999999999999E+307,$K$2:K1384)+1,"")</f>
        <v>1190</v>
      </c>
      <c r="L1385" s="30">
        <f>IF(AND(B1385=L$1),LOOKUP(9.99999999999999E+307,$L$2:L1384)+1,"")</f>
        <v>1190</v>
      </c>
      <c r="M1385" s="30">
        <f>IF(AND(B1385=M$1),LOOKUP(9.99999999999999E+307,$M$2:M1384)+1,"")</f>
        <v>1190</v>
      </c>
      <c r="N1385" s="30">
        <f>IF(AND($B1385=N$1),LOOKUP(9.99999999999999E+307,$N$2:N1384)+1,"")</f>
        <v>1190</v>
      </c>
      <c r="O1385" s="30">
        <f>IF(AND($B1385=O$1),LOOKUP(9.99999999999999E+307,$O$2:O1384)+1,"")</f>
        <v>1190</v>
      </c>
      <c r="P1385" s="30">
        <f>IF(AND($B1385=P$1),LOOKUP(9.99999999999999E+307,$P$2:P1384)+1,"")</f>
        <v>1190</v>
      </c>
      <c r="Q1385" s="30">
        <f>IF(AND($B1385=Q$1),LOOKUP(9.99999999999999E+307,$Q$2:Q1384)+1,"")</f>
        <v>1190</v>
      </c>
      <c r="R1385" s="30">
        <f>IF(AND($B1385=R$1),LOOKUP(9.99999999999999E+307,$R$2:R1384)+1,"")</f>
        <v>1190</v>
      </c>
      <c r="S1385" s="314"/>
      <c r="T1385" s="274"/>
      <c r="U1385" s="274"/>
      <c r="Z1385" s="258" t="str">
        <f t="shared" si="150"/>
        <v/>
      </c>
      <c r="AA1385" s="258" t="str">
        <f t="shared" si="151"/>
        <v/>
      </c>
      <c r="AB1385" s="259">
        <f t="shared" si="145"/>
        <v>0</v>
      </c>
      <c r="AC1385" s="259">
        <f t="shared" si="146"/>
        <v>1807</v>
      </c>
      <c r="AD1385" s="260" t="str">
        <f t="shared" si="147"/>
        <v/>
      </c>
      <c r="AE1385" s="253" t="str">
        <f t="shared" si="148"/>
        <v>-</v>
      </c>
    </row>
    <row r="1386" spans="1:31" ht="20.100000000000001" customHeight="1" x14ac:dyDescent="0.5">
      <c r="A1386" s="30">
        <v>1384</v>
      </c>
      <c r="B1386" s="238"/>
      <c r="C1386" s="261"/>
      <c r="D1386" s="261"/>
      <c r="E1386" s="270"/>
      <c r="F1386" s="270"/>
      <c r="G1386" s="257" t="str">
        <f t="shared" si="149"/>
        <v/>
      </c>
      <c r="H1386" s="30" t="str">
        <f>IF(AND(S1386=H$1),LOOKUP(9.99999999999999E+307,$H$2:H1385)+1,"")</f>
        <v/>
      </c>
      <c r="I1386" s="30">
        <f>IF(AND(B1386=I$1),LOOKUP(9.99999999999999E+307,$I$2:I1385)+1,"")</f>
        <v>1191</v>
      </c>
      <c r="J1386" s="30">
        <f>IF(AND(B1386=J$1),LOOKUP(9.99999999999999E+307,$J$2:J1385)+1,"")</f>
        <v>1191</v>
      </c>
      <c r="K1386" s="30">
        <f>IF(AND(B1386=K$1),LOOKUP(9.99999999999999E+307,$K$2:K1385)+1,"")</f>
        <v>1191</v>
      </c>
      <c r="L1386" s="30">
        <f>IF(AND(B1386=L$1),LOOKUP(9.99999999999999E+307,$L$2:L1385)+1,"")</f>
        <v>1191</v>
      </c>
      <c r="M1386" s="30">
        <f>IF(AND(B1386=M$1),LOOKUP(9.99999999999999E+307,$M$2:M1385)+1,"")</f>
        <v>1191</v>
      </c>
      <c r="N1386" s="30">
        <f>IF(AND($B1386=N$1),LOOKUP(9.99999999999999E+307,$N$2:N1385)+1,"")</f>
        <v>1191</v>
      </c>
      <c r="O1386" s="30">
        <f>IF(AND($B1386=O$1),LOOKUP(9.99999999999999E+307,$O$2:O1385)+1,"")</f>
        <v>1191</v>
      </c>
      <c r="P1386" s="30">
        <f>IF(AND($B1386=P$1),LOOKUP(9.99999999999999E+307,$P$2:P1385)+1,"")</f>
        <v>1191</v>
      </c>
      <c r="Q1386" s="30">
        <f>IF(AND($B1386=Q$1),LOOKUP(9.99999999999999E+307,$Q$2:Q1385)+1,"")</f>
        <v>1191</v>
      </c>
      <c r="R1386" s="30">
        <f>IF(AND($B1386=R$1),LOOKUP(9.99999999999999E+307,$R$2:R1385)+1,"")</f>
        <v>1191</v>
      </c>
      <c r="S1386" s="314"/>
      <c r="T1386" s="274"/>
      <c r="U1386" s="274"/>
      <c r="Z1386" s="258" t="str">
        <f t="shared" si="150"/>
        <v/>
      </c>
      <c r="AA1386" s="258" t="str">
        <f t="shared" si="151"/>
        <v/>
      </c>
      <c r="AB1386" s="259">
        <f t="shared" si="145"/>
        <v>0</v>
      </c>
      <c r="AC1386" s="259">
        <f t="shared" si="146"/>
        <v>1807</v>
      </c>
      <c r="AD1386" s="260" t="str">
        <f t="shared" si="147"/>
        <v/>
      </c>
      <c r="AE1386" s="253" t="str">
        <f t="shared" si="148"/>
        <v>-</v>
      </c>
    </row>
    <row r="1387" spans="1:31" ht="20.100000000000001" customHeight="1" x14ac:dyDescent="0.5">
      <c r="A1387" s="30">
        <v>1385</v>
      </c>
      <c r="B1387" s="238"/>
      <c r="C1387" s="261"/>
      <c r="D1387" s="261"/>
      <c r="E1387" s="270"/>
      <c r="F1387" s="270"/>
      <c r="G1387" s="257" t="str">
        <f t="shared" si="149"/>
        <v/>
      </c>
      <c r="H1387" s="30" t="str">
        <f>IF(AND(S1387=H$1),LOOKUP(9.99999999999999E+307,$H$2:H1386)+1,"")</f>
        <v/>
      </c>
      <c r="I1387" s="30">
        <f>IF(AND(B1387=I$1),LOOKUP(9.99999999999999E+307,$I$2:I1386)+1,"")</f>
        <v>1192</v>
      </c>
      <c r="J1387" s="30">
        <f>IF(AND(B1387=J$1),LOOKUP(9.99999999999999E+307,$J$2:J1386)+1,"")</f>
        <v>1192</v>
      </c>
      <c r="K1387" s="30">
        <f>IF(AND(B1387=K$1),LOOKUP(9.99999999999999E+307,$K$2:K1386)+1,"")</f>
        <v>1192</v>
      </c>
      <c r="L1387" s="30">
        <f>IF(AND(B1387=L$1),LOOKUP(9.99999999999999E+307,$L$2:L1386)+1,"")</f>
        <v>1192</v>
      </c>
      <c r="M1387" s="30">
        <f>IF(AND(B1387=M$1),LOOKUP(9.99999999999999E+307,$M$2:M1386)+1,"")</f>
        <v>1192</v>
      </c>
      <c r="N1387" s="30">
        <f>IF(AND($B1387=N$1),LOOKUP(9.99999999999999E+307,$N$2:N1386)+1,"")</f>
        <v>1192</v>
      </c>
      <c r="O1387" s="30">
        <f>IF(AND($B1387=O$1),LOOKUP(9.99999999999999E+307,$O$2:O1386)+1,"")</f>
        <v>1192</v>
      </c>
      <c r="P1387" s="30">
        <f>IF(AND($B1387=P$1),LOOKUP(9.99999999999999E+307,$P$2:P1386)+1,"")</f>
        <v>1192</v>
      </c>
      <c r="Q1387" s="30">
        <f>IF(AND($B1387=Q$1),LOOKUP(9.99999999999999E+307,$Q$2:Q1386)+1,"")</f>
        <v>1192</v>
      </c>
      <c r="R1387" s="30">
        <f>IF(AND($B1387=R$1),LOOKUP(9.99999999999999E+307,$R$2:R1386)+1,"")</f>
        <v>1192</v>
      </c>
      <c r="S1387" s="314"/>
      <c r="T1387" s="274"/>
      <c r="U1387" s="274"/>
      <c r="Z1387" s="258" t="str">
        <f t="shared" si="150"/>
        <v/>
      </c>
      <c r="AA1387" s="258" t="str">
        <f t="shared" si="151"/>
        <v/>
      </c>
      <c r="AB1387" s="259">
        <f t="shared" si="145"/>
        <v>0</v>
      </c>
      <c r="AC1387" s="259">
        <f t="shared" si="146"/>
        <v>1807</v>
      </c>
      <c r="AD1387" s="260" t="str">
        <f t="shared" si="147"/>
        <v/>
      </c>
      <c r="AE1387" s="253" t="str">
        <f t="shared" si="148"/>
        <v>-</v>
      </c>
    </row>
    <row r="1388" spans="1:31" ht="20.100000000000001" customHeight="1" x14ac:dyDescent="0.5">
      <c r="A1388" s="30">
        <v>1386</v>
      </c>
      <c r="B1388" s="238"/>
      <c r="C1388" s="261"/>
      <c r="D1388" s="261"/>
      <c r="E1388" s="270"/>
      <c r="F1388" s="270"/>
      <c r="G1388" s="257" t="str">
        <f t="shared" si="149"/>
        <v/>
      </c>
      <c r="H1388" s="30" t="str">
        <f>IF(AND(S1388=H$1),LOOKUP(9.99999999999999E+307,$H$2:H1387)+1,"")</f>
        <v/>
      </c>
      <c r="I1388" s="30">
        <f>IF(AND(B1388=I$1),LOOKUP(9.99999999999999E+307,$I$2:I1387)+1,"")</f>
        <v>1193</v>
      </c>
      <c r="J1388" s="30">
        <f>IF(AND(B1388=J$1),LOOKUP(9.99999999999999E+307,$J$2:J1387)+1,"")</f>
        <v>1193</v>
      </c>
      <c r="K1388" s="30">
        <f>IF(AND(B1388=K$1),LOOKUP(9.99999999999999E+307,$K$2:K1387)+1,"")</f>
        <v>1193</v>
      </c>
      <c r="L1388" s="30">
        <f>IF(AND(B1388=L$1),LOOKUP(9.99999999999999E+307,$L$2:L1387)+1,"")</f>
        <v>1193</v>
      </c>
      <c r="M1388" s="30">
        <f>IF(AND(B1388=M$1),LOOKUP(9.99999999999999E+307,$M$2:M1387)+1,"")</f>
        <v>1193</v>
      </c>
      <c r="N1388" s="30">
        <f>IF(AND($B1388=N$1),LOOKUP(9.99999999999999E+307,$N$2:N1387)+1,"")</f>
        <v>1193</v>
      </c>
      <c r="O1388" s="30">
        <f>IF(AND($B1388=O$1),LOOKUP(9.99999999999999E+307,$O$2:O1387)+1,"")</f>
        <v>1193</v>
      </c>
      <c r="P1388" s="30">
        <f>IF(AND($B1388=P$1),LOOKUP(9.99999999999999E+307,$P$2:P1387)+1,"")</f>
        <v>1193</v>
      </c>
      <c r="Q1388" s="30">
        <f>IF(AND($B1388=Q$1),LOOKUP(9.99999999999999E+307,$Q$2:Q1387)+1,"")</f>
        <v>1193</v>
      </c>
      <c r="R1388" s="30">
        <f>IF(AND($B1388=R$1),LOOKUP(9.99999999999999E+307,$R$2:R1387)+1,"")</f>
        <v>1193</v>
      </c>
      <c r="S1388" s="314"/>
      <c r="T1388" s="274"/>
      <c r="U1388" s="274"/>
      <c r="Z1388" s="258" t="str">
        <f t="shared" si="150"/>
        <v/>
      </c>
      <c r="AA1388" s="258" t="str">
        <f t="shared" si="151"/>
        <v/>
      </c>
      <c r="AB1388" s="259">
        <f t="shared" si="145"/>
        <v>0</v>
      </c>
      <c r="AC1388" s="259">
        <f t="shared" si="146"/>
        <v>1807</v>
      </c>
      <c r="AD1388" s="260" t="str">
        <f t="shared" si="147"/>
        <v/>
      </c>
      <c r="AE1388" s="253" t="str">
        <f t="shared" si="148"/>
        <v>-</v>
      </c>
    </row>
    <row r="1389" spans="1:31" ht="20.100000000000001" customHeight="1" x14ac:dyDescent="0.5">
      <c r="A1389" s="30">
        <v>1387</v>
      </c>
      <c r="B1389" s="238"/>
      <c r="C1389" s="261"/>
      <c r="D1389" s="261"/>
      <c r="E1389" s="270"/>
      <c r="F1389" s="270"/>
      <c r="G1389" s="257" t="str">
        <f t="shared" si="149"/>
        <v/>
      </c>
      <c r="H1389" s="30" t="str">
        <f>IF(AND(S1389=H$1),LOOKUP(9.99999999999999E+307,$H$2:H1388)+1,"")</f>
        <v/>
      </c>
      <c r="I1389" s="30">
        <f>IF(AND(B1389=I$1),LOOKUP(9.99999999999999E+307,$I$2:I1388)+1,"")</f>
        <v>1194</v>
      </c>
      <c r="J1389" s="30">
        <f>IF(AND(B1389=J$1),LOOKUP(9.99999999999999E+307,$J$2:J1388)+1,"")</f>
        <v>1194</v>
      </c>
      <c r="K1389" s="30">
        <f>IF(AND(B1389=K$1),LOOKUP(9.99999999999999E+307,$K$2:K1388)+1,"")</f>
        <v>1194</v>
      </c>
      <c r="L1389" s="30">
        <f>IF(AND(B1389=L$1),LOOKUP(9.99999999999999E+307,$L$2:L1388)+1,"")</f>
        <v>1194</v>
      </c>
      <c r="M1389" s="30">
        <f>IF(AND(B1389=M$1),LOOKUP(9.99999999999999E+307,$M$2:M1388)+1,"")</f>
        <v>1194</v>
      </c>
      <c r="N1389" s="30">
        <f>IF(AND($B1389=N$1),LOOKUP(9.99999999999999E+307,$N$2:N1388)+1,"")</f>
        <v>1194</v>
      </c>
      <c r="O1389" s="30">
        <f>IF(AND($B1389=O$1),LOOKUP(9.99999999999999E+307,$O$2:O1388)+1,"")</f>
        <v>1194</v>
      </c>
      <c r="P1389" s="30">
        <f>IF(AND($B1389=P$1),LOOKUP(9.99999999999999E+307,$P$2:P1388)+1,"")</f>
        <v>1194</v>
      </c>
      <c r="Q1389" s="30">
        <f>IF(AND($B1389=Q$1),LOOKUP(9.99999999999999E+307,$Q$2:Q1388)+1,"")</f>
        <v>1194</v>
      </c>
      <c r="R1389" s="30">
        <f>IF(AND($B1389=R$1),LOOKUP(9.99999999999999E+307,$R$2:R1388)+1,"")</f>
        <v>1194</v>
      </c>
      <c r="S1389" s="314"/>
      <c r="T1389" s="274"/>
      <c r="U1389" s="274"/>
      <c r="Z1389" s="258" t="str">
        <f t="shared" si="150"/>
        <v/>
      </c>
      <c r="AA1389" s="258" t="str">
        <f t="shared" si="151"/>
        <v/>
      </c>
      <c r="AB1389" s="259">
        <f t="shared" si="145"/>
        <v>0</v>
      </c>
      <c r="AC1389" s="259">
        <f t="shared" si="146"/>
        <v>1807</v>
      </c>
      <c r="AD1389" s="260" t="str">
        <f t="shared" si="147"/>
        <v/>
      </c>
      <c r="AE1389" s="253" t="str">
        <f t="shared" si="148"/>
        <v>-</v>
      </c>
    </row>
    <row r="1390" spans="1:31" ht="20.100000000000001" customHeight="1" x14ac:dyDescent="0.5">
      <c r="A1390" s="30">
        <v>1388</v>
      </c>
      <c r="B1390" s="238"/>
      <c r="C1390" s="261"/>
      <c r="D1390" s="261"/>
      <c r="E1390" s="270"/>
      <c r="F1390" s="270"/>
      <c r="G1390" s="257" t="str">
        <f t="shared" si="149"/>
        <v/>
      </c>
      <c r="H1390" s="30" t="str">
        <f>IF(AND(S1390=H$1),LOOKUP(9.99999999999999E+307,$H$2:H1389)+1,"")</f>
        <v/>
      </c>
      <c r="I1390" s="30">
        <f>IF(AND(B1390=I$1),LOOKUP(9.99999999999999E+307,$I$2:I1389)+1,"")</f>
        <v>1195</v>
      </c>
      <c r="J1390" s="30">
        <f>IF(AND(B1390=J$1),LOOKUP(9.99999999999999E+307,$J$2:J1389)+1,"")</f>
        <v>1195</v>
      </c>
      <c r="K1390" s="30">
        <f>IF(AND(B1390=K$1),LOOKUP(9.99999999999999E+307,$K$2:K1389)+1,"")</f>
        <v>1195</v>
      </c>
      <c r="L1390" s="30">
        <f>IF(AND(B1390=L$1),LOOKUP(9.99999999999999E+307,$L$2:L1389)+1,"")</f>
        <v>1195</v>
      </c>
      <c r="M1390" s="30">
        <f>IF(AND(B1390=M$1),LOOKUP(9.99999999999999E+307,$M$2:M1389)+1,"")</f>
        <v>1195</v>
      </c>
      <c r="N1390" s="30">
        <f>IF(AND($B1390=N$1),LOOKUP(9.99999999999999E+307,$N$2:N1389)+1,"")</f>
        <v>1195</v>
      </c>
      <c r="O1390" s="30">
        <f>IF(AND($B1390=O$1),LOOKUP(9.99999999999999E+307,$O$2:O1389)+1,"")</f>
        <v>1195</v>
      </c>
      <c r="P1390" s="30">
        <f>IF(AND($B1390=P$1),LOOKUP(9.99999999999999E+307,$P$2:P1389)+1,"")</f>
        <v>1195</v>
      </c>
      <c r="Q1390" s="30">
        <f>IF(AND($B1390=Q$1),LOOKUP(9.99999999999999E+307,$Q$2:Q1389)+1,"")</f>
        <v>1195</v>
      </c>
      <c r="R1390" s="30">
        <f>IF(AND($B1390=R$1),LOOKUP(9.99999999999999E+307,$R$2:R1389)+1,"")</f>
        <v>1195</v>
      </c>
      <c r="S1390" s="314"/>
      <c r="T1390" s="274"/>
      <c r="U1390" s="274"/>
      <c r="Z1390" s="258" t="str">
        <f t="shared" si="150"/>
        <v/>
      </c>
      <c r="AA1390" s="258" t="str">
        <f t="shared" si="151"/>
        <v/>
      </c>
      <c r="AB1390" s="259">
        <f t="shared" si="145"/>
        <v>0</v>
      </c>
      <c r="AC1390" s="259">
        <f t="shared" si="146"/>
        <v>1807</v>
      </c>
      <c r="AD1390" s="260" t="str">
        <f t="shared" si="147"/>
        <v/>
      </c>
      <c r="AE1390" s="253" t="str">
        <f t="shared" si="148"/>
        <v>-</v>
      </c>
    </row>
    <row r="1391" spans="1:31" ht="20.100000000000001" customHeight="1" x14ac:dyDescent="0.5">
      <c r="A1391" s="30">
        <v>1389</v>
      </c>
      <c r="B1391" s="238"/>
      <c r="C1391" s="261"/>
      <c r="D1391" s="261"/>
      <c r="E1391" s="270"/>
      <c r="F1391" s="270"/>
      <c r="G1391" s="257" t="str">
        <f t="shared" si="149"/>
        <v/>
      </c>
      <c r="H1391" s="30" t="str">
        <f>IF(AND(S1391=H$1),LOOKUP(9.99999999999999E+307,$H$2:H1390)+1,"")</f>
        <v/>
      </c>
      <c r="I1391" s="30">
        <f>IF(AND(B1391=I$1),LOOKUP(9.99999999999999E+307,$I$2:I1390)+1,"")</f>
        <v>1196</v>
      </c>
      <c r="J1391" s="30">
        <f>IF(AND(B1391=J$1),LOOKUP(9.99999999999999E+307,$J$2:J1390)+1,"")</f>
        <v>1196</v>
      </c>
      <c r="K1391" s="30">
        <f>IF(AND(B1391=K$1),LOOKUP(9.99999999999999E+307,$K$2:K1390)+1,"")</f>
        <v>1196</v>
      </c>
      <c r="L1391" s="30">
        <f>IF(AND(B1391=L$1),LOOKUP(9.99999999999999E+307,$L$2:L1390)+1,"")</f>
        <v>1196</v>
      </c>
      <c r="M1391" s="30">
        <f>IF(AND(B1391=M$1),LOOKUP(9.99999999999999E+307,$M$2:M1390)+1,"")</f>
        <v>1196</v>
      </c>
      <c r="N1391" s="30">
        <f>IF(AND($B1391=N$1),LOOKUP(9.99999999999999E+307,$N$2:N1390)+1,"")</f>
        <v>1196</v>
      </c>
      <c r="O1391" s="30">
        <f>IF(AND($B1391=O$1),LOOKUP(9.99999999999999E+307,$O$2:O1390)+1,"")</f>
        <v>1196</v>
      </c>
      <c r="P1391" s="30">
        <f>IF(AND($B1391=P$1),LOOKUP(9.99999999999999E+307,$P$2:P1390)+1,"")</f>
        <v>1196</v>
      </c>
      <c r="Q1391" s="30">
        <f>IF(AND($B1391=Q$1),LOOKUP(9.99999999999999E+307,$Q$2:Q1390)+1,"")</f>
        <v>1196</v>
      </c>
      <c r="R1391" s="30">
        <f>IF(AND($B1391=R$1),LOOKUP(9.99999999999999E+307,$R$2:R1390)+1,"")</f>
        <v>1196</v>
      </c>
      <c r="S1391" s="314"/>
      <c r="T1391" s="274"/>
      <c r="U1391" s="274"/>
      <c r="Z1391" s="258" t="str">
        <f t="shared" si="150"/>
        <v/>
      </c>
      <c r="AA1391" s="258" t="str">
        <f t="shared" si="151"/>
        <v/>
      </c>
      <c r="AB1391" s="259">
        <f t="shared" si="145"/>
        <v>0</v>
      </c>
      <c r="AC1391" s="259">
        <f t="shared" si="146"/>
        <v>1807</v>
      </c>
      <c r="AD1391" s="260" t="str">
        <f t="shared" si="147"/>
        <v/>
      </c>
      <c r="AE1391" s="253" t="str">
        <f t="shared" si="148"/>
        <v>-</v>
      </c>
    </row>
    <row r="1392" spans="1:31" ht="20.100000000000001" customHeight="1" x14ac:dyDescent="0.5">
      <c r="A1392" s="30">
        <v>1390</v>
      </c>
      <c r="B1392" s="238"/>
      <c r="C1392" s="261"/>
      <c r="D1392" s="261"/>
      <c r="E1392" s="270"/>
      <c r="F1392" s="270"/>
      <c r="G1392" s="257" t="str">
        <f t="shared" si="149"/>
        <v/>
      </c>
      <c r="H1392" s="30" t="str">
        <f>IF(AND(S1392=H$1),LOOKUP(9.99999999999999E+307,$H$2:H1391)+1,"")</f>
        <v/>
      </c>
      <c r="I1392" s="30">
        <f>IF(AND(B1392=I$1),LOOKUP(9.99999999999999E+307,$I$2:I1391)+1,"")</f>
        <v>1197</v>
      </c>
      <c r="J1392" s="30">
        <f>IF(AND(B1392=J$1),LOOKUP(9.99999999999999E+307,$J$2:J1391)+1,"")</f>
        <v>1197</v>
      </c>
      <c r="K1392" s="30">
        <f>IF(AND(B1392=K$1),LOOKUP(9.99999999999999E+307,$K$2:K1391)+1,"")</f>
        <v>1197</v>
      </c>
      <c r="L1392" s="30">
        <f>IF(AND(B1392=L$1),LOOKUP(9.99999999999999E+307,$L$2:L1391)+1,"")</f>
        <v>1197</v>
      </c>
      <c r="M1392" s="30">
        <f>IF(AND(B1392=M$1),LOOKUP(9.99999999999999E+307,$M$2:M1391)+1,"")</f>
        <v>1197</v>
      </c>
      <c r="N1392" s="30">
        <f>IF(AND($B1392=N$1),LOOKUP(9.99999999999999E+307,$N$2:N1391)+1,"")</f>
        <v>1197</v>
      </c>
      <c r="O1392" s="30">
        <f>IF(AND($B1392=O$1),LOOKUP(9.99999999999999E+307,$O$2:O1391)+1,"")</f>
        <v>1197</v>
      </c>
      <c r="P1392" s="30">
        <f>IF(AND($B1392=P$1),LOOKUP(9.99999999999999E+307,$P$2:P1391)+1,"")</f>
        <v>1197</v>
      </c>
      <c r="Q1392" s="30">
        <f>IF(AND($B1392=Q$1),LOOKUP(9.99999999999999E+307,$Q$2:Q1391)+1,"")</f>
        <v>1197</v>
      </c>
      <c r="R1392" s="30">
        <f>IF(AND($B1392=R$1),LOOKUP(9.99999999999999E+307,$R$2:R1391)+1,"")</f>
        <v>1197</v>
      </c>
      <c r="S1392" s="314"/>
      <c r="T1392" s="274"/>
      <c r="U1392" s="274"/>
      <c r="Z1392" s="258" t="str">
        <f t="shared" si="150"/>
        <v/>
      </c>
      <c r="AA1392" s="258" t="str">
        <f t="shared" si="151"/>
        <v/>
      </c>
      <c r="AB1392" s="259">
        <f t="shared" si="145"/>
        <v>0</v>
      </c>
      <c r="AC1392" s="259">
        <f t="shared" si="146"/>
        <v>1807</v>
      </c>
      <c r="AD1392" s="260" t="str">
        <f t="shared" si="147"/>
        <v/>
      </c>
      <c r="AE1392" s="253" t="str">
        <f t="shared" si="148"/>
        <v>-</v>
      </c>
    </row>
    <row r="1393" spans="1:31" ht="20.100000000000001" customHeight="1" x14ac:dyDescent="0.5">
      <c r="A1393" s="30">
        <v>1391</v>
      </c>
      <c r="B1393" s="238"/>
      <c r="C1393" s="261"/>
      <c r="D1393" s="261"/>
      <c r="E1393" s="270"/>
      <c r="F1393" s="270"/>
      <c r="G1393" s="257" t="str">
        <f t="shared" si="149"/>
        <v/>
      </c>
      <c r="H1393" s="30" t="str">
        <f>IF(AND(S1393=H$1),LOOKUP(9.99999999999999E+307,$H$2:H1392)+1,"")</f>
        <v/>
      </c>
      <c r="I1393" s="30">
        <f>IF(AND(B1393=I$1),LOOKUP(9.99999999999999E+307,$I$2:I1392)+1,"")</f>
        <v>1198</v>
      </c>
      <c r="J1393" s="30">
        <f>IF(AND(B1393=J$1),LOOKUP(9.99999999999999E+307,$J$2:J1392)+1,"")</f>
        <v>1198</v>
      </c>
      <c r="K1393" s="30">
        <f>IF(AND(B1393=K$1),LOOKUP(9.99999999999999E+307,$K$2:K1392)+1,"")</f>
        <v>1198</v>
      </c>
      <c r="L1393" s="30">
        <f>IF(AND(B1393=L$1),LOOKUP(9.99999999999999E+307,$L$2:L1392)+1,"")</f>
        <v>1198</v>
      </c>
      <c r="M1393" s="30">
        <f>IF(AND(B1393=M$1),LOOKUP(9.99999999999999E+307,$M$2:M1392)+1,"")</f>
        <v>1198</v>
      </c>
      <c r="N1393" s="30">
        <f>IF(AND($B1393=N$1),LOOKUP(9.99999999999999E+307,$N$2:N1392)+1,"")</f>
        <v>1198</v>
      </c>
      <c r="O1393" s="30">
        <f>IF(AND($B1393=O$1),LOOKUP(9.99999999999999E+307,$O$2:O1392)+1,"")</f>
        <v>1198</v>
      </c>
      <c r="P1393" s="30">
        <f>IF(AND($B1393=P$1),LOOKUP(9.99999999999999E+307,$P$2:P1392)+1,"")</f>
        <v>1198</v>
      </c>
      <c r="Q1393" s="30">
        <f>IF(AND($B1393=Q$1),LOOKUP(9.99999999999999E+307,$Q$2:Q1392)+1,"")</f>
        <v>1198</v>
      </c>
      <c r="R1393" s="30">
        <f>IF(AND($B1393=R$1),LOOKUP(9.99999999999999E+307,$R$2:R1392)+1,"")</f>
        <v>1198</v>
      </c>
      <c r="S1393" s="314"/>
      <c r="T1393" s="274"/>
      <c r="U1393" s="274"/>
      <c r="Z1393" s="258" t="str">
        <f t="shared" si="150"/>
        <v/>
      </c>
      <c r="AA1393" s="258" t="str">
        <f t="shared" si="151"/>
        <v/>
      </c>
      <c r="AB1393" s="259">
        <f t="shared" si="145"/>
        <v>0</v>
      </c>
      <c r="AC1393" s="259">
        <f t="shared" si="146"/>
        <v>1807</v>
      </c>
      <c r="AD1393" s="260" t="str">
        <f t="shared" si="147"/>
        <v/>
      </c>
      <c r="AE1393" s="253" t="str">
        <f t="shared" si="148"/>
        <v>-</v>
      </c>
    </row>
    <row r="1394" spans="1:31" ht="20.100000000000001" customHeight="1" x14ac:dyDescent="0.5">
      <c r="A1394" s="30">
        <v>1392</v>
      </c>
      <c r="B1394" s="238"/>
      <c r="C1394" s="261"/>
      <c r="D1394" s="261"/>
      <c r="E1394" s="270"/>
      <c r="F1394" s="270"/>
      <c r="G1394" s="257" t="str">
        <f t="shared" si="149"/>
        <v/>
      </c>
      <c r="H1394" s="30" t="str">
        <f>IF(AND(S1394=H$1),LOOKUP(9.99999999999999E+307,$H$2:H1393)+1,"")</f>
        <v/>
      </c>
      <c r="I1394" s="30">
        <f>IF(AND(B1394=I$1),LOOKUP(9.99999999999999E+307,$I$2:I1393)+1,"")</f>
        <v>1199</v>
      </c>
      <c r="J1394" s="30">
        <f>IF(AND(B1394=J$1),LOOKUP(9.99999999999999E+307,$J$2:J1393)+1,"")</f>
        <v>1199</v>
      </c>
      <c r="K1394" s="30">
        <f>IF(AND(B1394=K$1),LOOKUP(9.99999999999999E+307,$K$2:K1393)+1,"")</f>
        <v>1199</v>
      </c>
      <c r="L1394" s="30">
        <f>IF(AND(B1394=L$1),LOOKUP(9.99999999999999E+307,$L$2:L1393)+1,"")</f>
        <v>1199</v>
      </c>
      <c r="M1394" s="30">
        <f>IF(AND(B1394=M$1),LOOKUP(9.99999999999999E+307,$M$2:M1393)+1,"")</f>
        <v>1199</v>
      </c>
      <c r="N1394" s="30">
        <f>IF(AND($B1394=N$1),LOOKUP(9.99999999999999E+307,$N$2:N1393)+1,"")</f>
        <v>1199</v>
      </c>
      <c r="O1394" s="30">
        <f>IF(AND($B1394=O$1),LOOKUP(9.99999999999999E+307,$O$2:O1393)+1,"")</f>
        <v>1199</v>
      </c>
      <c r="P1394" s="30">
        <f>IF(AND($B1394=P$1),LOOKUP(9.99999999999999E+307,$P$2:P1393)+1,"")</f>
        <v>1199</v>
      </c>
      <c r="Q1394" s="30">
        <f>IF(AND($B1394=Q$1),LOOKUP(9.99999999999999E+307,$Q$2:Q1393)+1,"")</f>
        <v>1199</v>
      </c>
      <c r="R1394" s="30">
        <f>IF(AND($B1394=R$1),LOOKUP(9.99999999999999E+307,$R$2:R1393)+1,"")</f>
        <v>1199</v>
      </c>
      <c r="S1394" s="314"/>
      <c r="T1394" s="274"/>
      <c r="U1394" s="274"/>
      <c r="Z1394" s="258" t="str">
        <f t="shared" si="150"/>
        <v/>
      </c>
      <c r="AA1394" s="258" t="str">
        <f t="shared" si="151"/>
        <v/>
      </c>
      <c r="AB1394" s="259">
        <f t="shared" si="145"/>
        <v>0</v>
      </c>
      <c r="AC1394" s="259">
        <f t="shared" si="146"/>
        <v>1807</v>
      </c>
      <c r="AD1394" s="260" t="str">
        <f t="shared" si="147"/>
        <v/>
      </c>
      <c r="AE1394" s="253" t="str">
        <f t="shared" si="148"/>
        <v>-</v>
      </c>
    </row>
    <row r="1395" spans="1:31" ht="20.100000000000001" customHeight="1" x14ac:dyDescent="0.5">
      <c r="A1395" s="30">
        <v>1393</v>
      </c>
      <c r="B1395" s="238"/>
      <c r="C1395" s="261"/>
      <c r="D1395" s="261"/>
      <c r="E1395" s="270"/>
      <c r="F1395" s="270"/>
      <c r="G1395" s="257" t="str">
        <f t="shared" si="149"/>
        <v/>
      </c>
      <c r="H1395" s="30" t="str">
        <f>IF(AND(S1395=H$1),LOOKUP(9.99999999999999E+307,$H$2:H1394)+1,"")</f>
        <v/>
      </c>
      <c r="I1395" s="30">
        <f>IF(AND(B1395=I$1),LOOKUP(9.99999999999999E+307,$I$2:I1394)+1,"")</f>
        <v>1200</v>
      </c>
      <c r="J1395" s="30">
        <f>IF(AND(B1395=J$1),LOOKUP(9.99999999999999E+307,$J$2:J1394)+1,"")</f>
        <v>1200</v>
      </c>
      <c r="K1395" s="30">
        <f>IF(AND(B1395=K$1),LOOKUP(9.99999999999999E+307,$K$2:K1394)+1,"")</f>
        <v>1200</v>
      </c>
      <c r="L1395" s="30">
        <f>IF(AND(B1395=L$1),LOOKUP(9.99999999999999E+307,$L$2:L1394)+1,"")</f>
        <v>1200</v>
      </c>
      <c r="M1395" s="30">
        <f>IF(AND(B1395=M$1),LOOKUP(9.99999999999999E+307,$M$2:M1394)+1,"")</f>
        <v>1200</v>
      </c>
      <c r="N1395" s="30">
        <f>IF(AND($B1395=N$1),LOOKUP(9.99999999999999E+307,$N$2:N1394)+1,"")</f>
        <v>1200</v>
      </c>
      <c r="O1395" s="30">
        <f>IF(AND($B1395=O$1),LOOKUP(9.99999999999999E+307,$O$2:O1394)+1,"")</f>
        <v>1200</v>
      </c>
      <c r="P1395" s="30">
        <f>IF(AND($B1395=P$1),LOOKUP(9.99999999999999E+307,$P$2:P1394)+1,"")</f>
        <v>1200</v>
      </c>
      <c r="Q1395" s="30">
        <f>IF(AND($B1395=Q$1),LOOKUP(9.99999999999999E+307,$Q$2:Q1394)+1,"")</f>
        <v>1200</v>
      </c>
      <c r="R1395" s="30">
        <f>IF(AND($B1395=R$1),LOOKUP(9.99999999999999E+307,$R$2:R1394)+1,"")</f>
        <v>1200</v>
      </c>
      <c r="S1395" s="314"/>
      <c r="T1395" s="274"/>
      <c r="U1395" s="274"/>
      <c r="Z1395" s="258" t="str">
        <f t="shared" si="150"/>
        <v/>
      </c>
      <c r="AA1395" s="258" t="str">
        <f t="shared" si="151"/>
        <v/>
      </c>
      <c r="AB1395" s="259">
        <f t="shared" si="145"/>
        <v>0</v>
      </c>
      <c r="AC1395" s="259">
        <f t="shared" si="146"/>
        <v>1807</v>
      </c>
      <c r="AD1395" s="260" t="str">
        <f t="shared" si="147"/>
        <v/>
      </c>
      <c r="AE1395" s="253" t="str">
        <f t="shared" si="148"/>
        <v>-</v>
      </c>
    </row>
    <row r="1396" spans="1:31" ht="20.100000000000001" customHeight="1" x14ac:dyDescent="0.5">
      <c r="A1396" s="30">
        <v>1394</v>
      </c>
      <c r="B1396" s="238"/>
      <c r="C1396" s="261"/>
      <c r="D1396" s="261"/>
      <c r="E1396" s="270"/>
      <c r="F1396" s="270"/>
      <c r="G1396" s="257" t="str">
        <f t="shared" si="149"/>
        <v/>
      </c>
      <c r="H1396" s="30" t="str">
        <f>IF(AND(S1396=H$1),LOOKUP(9.99999999999999E+307,$H$2:H1395)+1,"")</f>
        <v/>
      </c>
      <c r="I1396" s="30">
        <f>IF(AND(B1396=I$1),LOOKUP(9.99999999999999E+307,$I$2:I1395)+1,"")</f>
        <v>1201</v>
      </c>
      <c r="J1396" s="30">
        <f>IF(AND(B1396=J$1),LOOKUP(9.99999999999999E+307,$J$2:J1395)+1,"")</f>
        <v>1201</v>
      </c>
      <c r="K1396" s="30">
        <f>IF(AND(B1396=K$1),LOOKUP(9.99999999999999E+307,$K$2:K1395)+1,"")</f>
        <v>1201</v>
      </c>
      <c r="L1396" s="30">
        <f>IF(AND(B1396=L$1),LOOKUP(9.99999999999999E+307,$L$2:L1395)+1,"")</f>
        <v>1201</v>
      </c>
      <c r="M1396" s="30">
        <f>IF(AND(B1396=M$1),LOOKUP(9.99999999999999E+307,$M$2:M1395)+1,"")</f>
        <v>1201</v>
      </c>
      <c r="N1396" s="30">
        <f>IF(AND($B1396=N$1),LOOKUP(9.99999999999999E+307,$N$2:N1395)+1,"")</f>
        <v>1201</v>
      </c>
      <c r="O1396" s="30">
        <f>IF(AND($B1396=O$1),LOOKUP(9.99999999999999E+307,$O$2:O1395)+1,"")</f>
        <v>1201</v>
      </c>
      <c r="P1396" s="30">
        <f>IF(AND($B1396=P$1),LOOKUP(9.99999999999999E+307,$P$2:P1395)+1,"")</f>
        <v>1201</v>
      </c>
      <c r="Q1396" s="30">
        <f>IF(AND($B1396=Q$1),LOOKUP(9.99999999999999E+307,$Q$2:Q1395)+1,"")</f>
        <v>1201</v>
      </c>
      <c r="R1396" s="30">
        <f>IF(AND($B1396=R$1),LOOKUP(9.99999999999999E+307,$R$2:R1395)+1,"")</f>
        <v>1201</v>
      </c>
      <c r="S1396" s="314"/>
      <c r="T1396" s="274"/>
      <c r="U1396" s="274"/>
      <c r="Z1396" s="258" t="str">
        <f t="shared" si="150"/>
        <v/>
      </c>
      <c r="AA1396" s="258" t="str">
        <f t="shared" si="151"/>
        <v/>
      </c>
      <c r="AB1396" s="259">
        <f t="shared" si="145"/>
        <v>0</v>
      </c>
      <c r="AC1396" s="259">
        <f t="shared" si="146"/>
        <v>1807</v>
      </c>
      <c r="AD1396" s="260" t="str">
        <f t="shared" si="147"/>
        <v/>
      </c>
      <c r="AE1396" s="253" t="str">
        <f t="shared" si="148"/>
        <v>-</v>
      </c>
    </row>
    <row r="1397" spans="1:31" ht="20.100000000000001" customHeight="1" x14ac:dyDescent="0.5">
      <c r="A1397" s="30">
        <v>1395</v>
      </c>
      <c r="B1397" s="238"/>
      <c r="C1397" s="261"/>
      <c r="D1397" s="261"/>
      <c r="E1397" s="270"/>
      <c r="F1397" s="270"/>
      <c r="G1397" s="257" t="str">
        <f t="shared" si="149"/>
        <v/>
      </c>
      <c r="H1397" s="30" t="str">
        <f>IF(AND(S1397=H$1),LOOKUP(9.99999999999999E+307,$H$2:H1396)+1,"")</f>
        <v/>
      </c>
      <c r="I1397" s="30">
        <f>IF(AND(B1397=I$1),LOOKUP(9.99999999999999E+307,$I$2:I1396)+1,"")</f>
        <v>1202</v>
      </c>
      <c r="J1397" s="30">
        <f>IF(AND(B1397=J$1),LOOKUP(9.99999999999999E+307,$J$2:J1396)+1,"")</f>
        <v>1202</v>
      </c>
      <c r="K1397" s="30">
        <f>IF(AND(B1397=K$1),LOOKUP(9.99999999999999E+307,$K$2:K1396)+1,"")</f>
        <v>1202</v>
      </c>
      <c r="L1397" s="30">
        <f>IF(AND(B1397=L$1),LOOKUP(9.99999999999999E+307,$L$2:L1396)+1,"")</f>
        <v>1202</v>
      </c>
      <c r="M1397" s="30">
        <f>IF(AND(B1397=M$1),LOOKUP(9.99999999999999E+307,$M$2:M1396)+1,"")</f>
        <v>1202</v>
      </c>
      <c r="N1397" s="30">
        <f>IF(AND($B1397=N$1),LOOKUP(9.99999999999999E+307,$N$2:N1396)+1,"")</f>
        <v>1202</v>
      </c>
      <c r="O1397" s="30">
        <f>IF(AND($B1397=O$1),LOOKUP(9.99999999999999E+307,$O$2:O1396)+1,"")</f>
        <v>1202</v>
      </c>
      <c r="P1397" s="30">
        <f>IF(AND($B1397=P$1),LOOKUP(9.99999999999999E+307,$P$2:P1396)+1,"")</f>
        <v>1202</v>
      </c>
      <c r="Q1397" s="30">
        <f>IF(AND($B1397=Q$1),LOOKUP(9.99999999999999E+307,$Q$2:Q1396)+1,"")</f>
        <v>1202</v>
      </c>
      <c r="R1397" s="30">
        <f>IF(AND($B1397=R$1),LOOKUP(9.99999999999999E+307,$R$2:R1396)+1,"")</f>
        <v>1202</v>
      </c>
      <c r="S1397" s="314"/>
      <c r="T1397" s="274"/>
      <c r="U1397" s="274"/>
      <c r="Z1397" s="258" t="str">
        <f t="shared" si="150"/>
        <v/>
      </c>
      <c r="AA1397" s="258" t="str">
        <f t="shared" si="151"/>
        <v/>
      </c>
      <c r="AB1397" s="259">
        <f t="shared" si="145"/>
        <v>0</v>
      </c>
      <c r="AC1397" s="259">
        <f t="shared" si="146"/>
        <v>1807</v>
      </c>
      <c r="AD1397" s="260" t="str">
        <f t="shared" si="147"/>
        <v/>
      </c>
      <c r="AE1397" s="253" t="str">
        <f t="shared" si="148"/>
        <v>-</v>
      </c>
    </row>
    <row r="1398" spans="1:31" ht="20.100000000000001" customHeight="1" x14ac:dyDescent="0.5">
      <c r="A1398" s="30">
        <v>1396</v>
      </c>
      <c r="B1398" s="238"/>
      <c r="C1398" s="261"/>
      <c r="D1398" s="261"/>
      <c r="E1398" s="270"/>
      <c r="F1398" s="270"/>
      <c r="G1398" s="257" t="str">
        <f t="shared" si="149"/>
        <v/>
      </c>
      <c r="H1398" s="30" t="str">
        <f>IF(AND(S1398=H$1),LOOKUP(9.99999999999999E+307,$H$2:H1397)+1,"")</f>
        <v/>
      </c>
      <c r="I1398" s="30">
        <f>IF(AND(B1398=I$1),LOOKUP(9.99999999999999E+307,$I$2:I1397)+1,"")</f>
        <v>1203</v>
      </c>
      <c r="J1398" s="30">
        <f>IF(AND(B1398=J$1),LOOKUP(9.99999999999999E+307,$J$2:J1397)+1,"")</f>
        <v>1203</v>
      </c>
      <c r="K1398" s="30">
        <f>IF(AND(B1398=K$1),LOOKUP(9.99999999999999E+307,$K$2:K1397)+1,"")</f>
        <v>1203</v>
      </c>
      <c r="L1398" s="30">
        <f>IF(AND(B1398=L$1),LOOKUP(9.99999999999999E+307,$L$2:L1397)+1,"")</f>
        <v>1203</v>
      </c>
      <c r="M1398" s="30">
        <f>IF(AND(B1398=M$1),LOOKUP(9.99999999999999E+307,$M$2:M1397)+1,"")</f>
        <v>1203</v>
      </c>
      <c r="N1398" s="30">
        <f>IF(AND($B1398=N$1),LOOKUP(9.99999999999999E+307,$N$2:N1397)+1,"")</f>
        <v>1203</v>
      </c>
      <c r="O1398" s="30">
        <f>IF(AND($B1398=O$1),LOOKUP(9.99999999999999E+307,$O$2:O1397)+1,"")</f>
        <v>1203</v>
      </c>
      <c r="P1398" s="30">
        <f>IF(AND($B1398=P$1),LOOKUP(9.99999999999999E+307,$P$2:P1397)+1,"")</f>
        <v>1203</v>
      </c>
      <c r="Q1398" s="30">
        <f>IF(AND($B1398=Q$1),LOOKUP(9.99999999999999E+307,$Q$2:Q1397)+1,"")</f>
        <v>1203</v>
      </c>
      <c r="R1398" s="30">
        <f>IF(AND($B1398=R$1),LOOKUP(9.99999999999999E+307,$R$2:R1397)+1,"")</f>
        <v>1203</v>
      </c>
      <c r="S1398" s="314"/>
      <c r="T1398" s="274"/>
      <c r="U1398" s="274"/>
      <c r="Z1398" s="258" t="str">
        <f t="shared" si="150"/>
        <v/>
      </c>
      <c r="AA1398" s="258" t="str">
        <f t="shared" si="151"/>
        <v/>
      </c>
      <c r="AB1398" s="259">
        <f t="shared" si="145"/>
        <v>0</v>
      </c>
      <c r="AC1398" s="259">
        <f t="shared" si="146"/>
        <v>1807</v>
      </c>
      <c r="AD1398" s="260" t="str">
        <f t="shared" si="147"/>
        <v/>
      </c>
      <c r="AE1398" s="253" t="str">
        <f t="shared" si="148"/>
        <v>-</v>
      </c>
    </row>
    <row r="1399" spans="1:31" ht="20.100000000000001" customHeight="1" x14ac:dyDescent="0.5">
      <c r="A1399" s="30">
        <v>1397</v>
      </c>
      <c r="B1399" s="238"/>
      <c r="C1399" s="261"/>
      <c r="D1399" s="261"/>
      <c r="E1399" s="270"/>
      <c r="F1399" s="270"/>
      <c r="G1399" s="257" t="str">
        <f t="shared" si="149"/>
        <v/>
      </c>
      <c r="H1399" s="30" t="str">
        <f>IF(AND(S1399=H$1),LOOKUP(9.99999999999999E+307,$H$2:H1398)+1,"")</f>
        <v/>
      </c>
      <c r="I1399" s="30">
        <f>IF(AND(B1399=I$1),LOOKUP(9.99999999999999E+307,$I$2:I1398)+1,"")</f>
        <v>1204</v>
      </c>
      <c r="J1399" s="30">
        <f>IF(AND(B1399=J$1),LOOKUP(9.99999999999999E+307,$J$2:J1398)+1,"")</f>
        <v>1204</v>
      </c>
      <c r="K1399" s="30">
        <f>IF(AND(B1399=K$1),LOOKUP(9.99999999999999E+307,$K$2:K1398)+1,"")</f>
        <v>1204</v>
      </c>
      <c r="L1399" s="30">
        <f>IF(AND(B1399=L$1),LOOKUP(9.99999999999999E+307,$L$2:L1398)+1,"")</f>
        <v>1204</v>
      </c>
      <c r="M1399" s="30">
        <f>IF(AND(B1399=M$1),LOOKUP(9.99999999999999E+307,$M$2:M1398)+1,"")</f>
        <v>1204</v>
      </c>
      <c r="N1399" s="30">
        <f>IF(AND($B1399=N$1),LOOKUP(9.99999999999999E+307,$N$2:N1398)+1,"")</f>
        <v>1204</v>
      </c>
      <c r="O1399" s="30">
        <f>IF(AND($B1399=O$1),LOOKUP(9.99999999999999E+307,$O$2:O1398)+1,"")</f>
        <v>1204</v>
      </c>
      <c r="P1399" s="30">
        <f>IF(AND($B1399=P$1),LOOKUP(9.99999999999999E+307,$P$2:P1398)+1,"")</f>
        <v>1204</v>
      </c>
      <c r="Q1399" s="30">
        <f>IF(AND($B1399=Q$1),LOOKUP(9.99999999999999E+307,$Q$2:Q1398)+1,"")</f>
        <v>1204</v>
      </c>
      <c r="R1399" s="30">
        <f>IF(AND($B1399=R$1),LOOKUP(9.99999999999999E+307,$R$2:R1398)+1,"")</f>
        <v>1204</v>
      </c>
      <c r="S1399" s="314"/>
      <c r="T1399" s="274"/>
      <c r="U1399" s="274"/>
      <c r="Z1399" s="258" t="str">
        <f t="shared" si="150"/>
        <v/>
      </c>
      <c r="AA1399" s="258" t="str">
        <f t="shared" si="151"/>
        <v/>
      </c>
      <c r="AB1399" s="259">
        <f t="shared" si="145"/>
        <v>0</v>
      </c>
      <c r="AC1399" s="259">
        <f t="shared" si="146"/>
        <v>1807</v>
      </c>
      <c r="AD1399" s="260" t="str">
        <f t="shared" si="147"/>
        <v/>
      </c>
      <c r="AE1399" s="253" t="str">
        <f t="shared" si="148"/>
        <v>-</v>
      </c>
    </row>
    <row r="1400" spans="1:31" ht="20.100000000000001" customHeight="1" x14ac:dyDescent="0.5">
      <c r="A1400" s="30">
        <v>1398</v>
      </c>
      <c r="B1400" s="238"/>
      <c r="C1400" s="261"/>
      <c r="D1400" s="261"/>
      <c r="E1400" s="270"/>
      <c r="F1400" s="270"/>
      <c r="G1400" s="257" t="str">
        <f t="shared" si="149"/>
        <v/>
      </c>
      <c r="H1400" s="30" t="str">
        <f>IF(AND(S1400=H$1),LOOKUP(9.99999999999999E+307,$H$2:H1399)+1,"")</f>
        <v/>
      </c>
      <c r="I1400" s="30">
        <f>IF(AND(B1400=I$1),LOOKUP(9.99999999999999E+307,$I$2:I1399)+1,"")</f>
        <v>1205</v>
      </c>
      <c r="J1400" s="30">
        <f>IF(AND(B1400=J$1),LOOKUP(9.99999999999999E+307,$J$2:J1399)+1,"")</f>
        <v>1205</v>
      </c>
      <c r="K1400" s="30">
        <f>IF(AND(B1400=K$1),LOOKUP(9.99999999999999E+307,$K$2:K1399)+1,"")</f>
        <v>1205</v>
      </c>
      <c r="L1400" s="30">
        <f>IF(AND(B1400=L$1),LOOKUP(9.99999999999999E+307,$L$2:L1399)+1,"")</f>
        <v>1205</v>
      </c>
      <c r="M1400" s="30">
        <f>IF(AND(B1400=M$1),LOOKUP(9.99999999999999E+307,$M$2:M1399)+1,"")</f>
        <v>1205</v>
      </c>
      <c r="N1400" s="30">
        <f>IF(AND($B1400=N$1),LOOKUP(9.99999999999999E+307,$N$2:N1399)+1,"")</f>
        <v>1205</v>
      </c>
      <c r="O1400" s="30">
        <f>IF(AND($B1400=O$1),LOOKUP(9.99999999999999E+307,$O$2:O1399)+1,"")</f>
        <v>1205</v>
      </c>
      <c r="P1400" s="30">
        <f>IF(AND($B1400=P$1),LOOKUP(9.99999999999999E+307,$P$2:P1399)+1,"")</f>
        <v>1205</v>
      </c>
      <c r="Q1400" s="30">
        <f>IF(AND($B1400=Q$1),LOOKUP(9.99999999999999E+307,$Q$2:Q1399)+1,"")</f>
        <v>1205</v>
      </c>
      <c r="R1400" s="30">
        <f>IF(AND($B1400=R$1),LOOKUP(9.99999999999999E+307,$R$2:R1399)+1,"")</f>
        <v>1205</v>
      </c>
      <c r="S1400" s="314"/>
      <c r="T1400" s="274"/>
      <c r="U1400" s="274"/>
      <c r="Z1400" s="258" t="str">
        <f t="shared" si="150"/>
        <v/>
      </c>
      <c r="AA1400" s="258" t="str">
        <f t="shared" si="151"/>
        <v/>
      </c>
      <c r="AB1400" s="259">
        <f t="shared" si="145"/>
        <v>0</v>
      </c>
      <c r="AC1400" s="259">
        <f t="shared" si="146"/>
        <v>1807</v>
      </c>
      <c r="AD1400" s="260" t="str">
        <f t="shared" si="147"/>
        <v/>
      </c>
      <c r="AE1400" s="253" t="str">
        <f t="shared" si="148"/>
        <v>-</v>
      </c>
    </row>
    <row r="1401" spans="1:31" ht="20.100000000000001" customHeight="1" x14ac:dyDescent="0.5">
      <c r="A1401" s="30">
        <v>1399</v>
      </c>
      <c r="B1401" s="238"/>
      <c r="C1401" s="261"/>
      <c r="D1401" s="261"/>
      <c r="E1401" s="270"/>
      <c r="F1401" s="270"/>
      <c r="G1401" s="257" t="str">
        <f t="shared" si="149"/>
        <v/>
      </c>
      <c r="H1401" s="30" t="str">
        <f>IF(AND(S1401=H$1),LOOKUP(9.99999999999999E+307,$H$2:H1400)+1,"")</f>
        <v/>
      </c>
      <c r="I1401" s="30">
        <f>IF(AND(B1401=I$1),LOOKUP(9.99999999999999E+307,$I$2:I1400)+1,"")</f>
        <v>1206</v>
      </c>
      <c r="J1401" s="30">
        <f>IF(AND(B1401=J$1),LOOKUP(9.99999999999999E+307,$J$2:J1400)+1,"")</f>
        <v>1206</v>
      </c>
      <c r="K1401" s="30">
        <f>IF(AND(B1401=K$1),LOOKUP(9.99999999999999E+307,$K$2:K1400)+1,"")</f>
        <v>1206</v>
      </c>
      <c r="L1401" s="30">
        <f>IF(AND(B1401=L$1),LOOKUP(9.99999999999999E+307,$L$2:L1400)+1,"")</f>
        <v>1206</v>
      </c>
      <c r="M1401" s="30">
        <f>IF(AND(B1401=M$1),LOOKUP(9.99999999999999E+307,$M$2:M1400)+1,"")</f>
        <v>1206</v>
      </c>
      <c r="N1401" s="30">
        <f>IF(AND($B1401=N$1),LOOKUP(9.99999999999999E+307,$N$2:N1400)+1,"")</f>
        <v>1206</v>
      </c>
      <c r="O1401" s="30">
        <f>IF(AND($B1401=O$1),LOOKUP(9.99999999999999E+307,$O$2:O1400)+1,"")</f>
        <v>1206</v>
      </c>
      <c r="P1401" s="30">
        <f>IF(AND($B1401=P$1),LOOKUP(9.99999999999999E+307,$P$2:P1400)+1,"")</f>
        <v>1206</v>
      </c>
      <c r="Q1401" s="30">
        <f>IF(AND($B1401=Q$1),LOOKUP(9.99999999999999E+307,$Q$2:Q1400)+1,"")</f>
        <v>1206</v>
      </c>
      <c r="R1401" s="30">
        <f>IF(AND($B1401=R$1),LOOKUP(9.99999999999999E+307,$R$2:R1400)+1,"")</f>
        <v>1206</v>
      </c>
      <c r="S1401" s="314"/>
      <c r="T1401" s="274"/>
      <c r="U1401" s="274"/>
      <c r="Z1401" s="258" t="str">
        <f t="shared" si="150"/>
        <v/>
      </c>
      <c r="AA1401" s="258" t="str">
        <f t="shared" si="151"/>
        <v/>
      </c>
      <c r="AB1401" s="259">
        <f t="shared" si="145"/>
        <v>0</v>
      </c>
      <c r="AC1401" s="259">
        <f t="shared" si="146"/>
        <v>1807</v>
      </c>
      <c r="AD1401" s="260" t="str">
        <f t="shared" si="147"/>
        <v/>
      </c>
      <c r="AE1401" s="253" t="str">
        <f t="shared" si="148"/>
        <v>-</v>
      </c>
    </row>
    <row r="1402" spans="1:31" ht="20.100000000000001" customHeight="1" x14ac:dyDescent="0.5">
      <c r="A1402" s="30">
        <v>1400</v>
      </c>
      <c r="B1402" s="238"/>
      <c r="C1402" s="261"/>
      <c r="D1402" s="261"/>
      <c r="E1402" s="270"/>
      <c r="F1402" s="270"/>
      <c r="G1402" s="257" t="str">
        <f t="shared" si="149"/>
        <v/>
      </c>
      <c r="H1402" s="30" t="str">
        <f>IF(AND(S1402=H$1),LOOKUP(9.99999999999999E+307,$H$2:H1401)+1,"")</f>
        <v/>
      </c>
      <c r="I1402" s="30">
        <f>IF(AND(B1402=I$1),LOOKUP(9.99999999999999E+307,$I$2:I1401)+1,"")</f>
        <v>1207</v>
      </c>
      <c r="J1402" s="30">
        <f>IF(AND(B1402=J$1),LOOKUP(9.99999999999999E+307,$J$2:J1401)+1,"")</f>
        <v>1207</v>
      </c>
      <c r="K1402" s="30">
        <f>IF(AND(B1402=K$1),LOOKUP(9.99999999999999E+307,$K$2:K1401)+1,"")</f>
        <v>1207</v>
      </c>
      <c r="L1402" s="30">
        <f>IF(AND(B1402=L$1),LOOKUP(9.99999999999999E+307,$L$2:L1401)+1,"")</f>
        <v>1207</v>
      </c>
      <c r="M1402" s="30">
        <f>IF(AND(B1402=M$1),LOOKUP(9.99999999999999E+307,$M$2:M1401)+1,"")</f>
        <v>1207</v>
      </c>
      <c r="N1402" s="30">
        <f>IF(AND($B1402=N$1),LOOKUP(9.99999999999999E+307,$N$2:N1401)+1,"")</f>
        <v>1207</v>
      </c>
      <c r="O1402" s="30">
        <f>IF(AND($B1402=O$1),LOOKUP(9.99999999999999E+307,$O$2:O1401)+1,"")</f>
        <v>1207</v>
      </c>
      <c r="P1402" s="30">
        <f>IF(AND($B1402=P$1),LOOKUP(9.99999999999999E+307,$P$2:P1401)+1,"")</f>
        <v>1207</v>
      </c>
      <c r="Q1402" s="30">
        <f>IF(AND($B1402=Q$1),LOOKUP(9.99999999999999E+307,$Q$2:Q1401)+1,"")</f>
        <v>1207</v>
      </c>
      <c r="R1402" s="30">
        <f>IF(AND($B1402=R$1),LOOKUP(9.99999999999999E+307,$R$2:R1401)+1,"")</f>
        <v>1207</v>
      </c>
      <c r="S1402" s="314"/>
      <c r="T1402" s="274"/>
      <c r="U1402" s="274"/>
      <c r="Z1402" s="258" t="str">
        <f t="shared" si="150"/>
        <v/>
      </c>
      <c r="AA1402" s="258" t="str">
        <f t="shared" si="151"/>
        <v/>
      </c>
      <c r="AB1402" s="259">
        <f t="shared" si="145"/>
        <v>0</v>
      </c>
      <c r="AC1402" s="259">
        <f t="shared" si="146"/>
        <v>1807</v>
      </c>
      <c r="AD1402" s="260" t="str">
        <f t="shared" si="147"/>
        <v/>
      </c>
      <c r="AE1402" s="253" t="str">
        <f t="shared" si="148"/>
        <v>-</v>
      </c>
    </row>
    <row r="1403" spans="1:31" ht="20.100000000000001" customHeight="1" x14ac:dyDescent="0.5">
      <c r="A1403" s="30">
        <v>1401</v>
      </c>
      <c r="B1403" s="238"/>
      <c r="C1403" s="261"/>
      <c r="D1403" s="261"/>
      <c r="E1403" s="270"/>
      <c r="F1403" s="270"/>
      <c r="G1403" s="257" t="str">
        <f t="shared" si="149"/>
        <v/>
      </c>
      <c r="H1403" s="30" t="str">
        <f>IF(AND(S1403=H$1),LOOKUP(9.99999999999999E+307,$H$2:H1402)+1,"")</f>
        <v/>
      </c>
      <c r="I1403" s="30">
        <f>IF(AND(B1403=I$1),LOOKUP(9.99999999999999E+307,$I$2:I1402)+1,"")</f>
        <v>1208</v>
      </c>
      <c r="J1403" s="30">
        <f>IF(AND(B1403=J$1),LOOKUP(9.99999999999999E+307,$J$2:J1402)+1,"")</f>
        <v>1208</v>
      </c>
      <c r="K1403" s="30">
        <f>IF(AND(B1403=K$1),LOOKUP(9.99999999999999E+307,$K$2:K1402)+1,"")</f>
        <v>1208</v>
      </c>
      <c r="L1403" s="30">
        <f>IF(AND(B1403=L$1),LOOKUP(9.99999999999999E+307,$L$2:L1402)+1,"")</f>
        <v>1208</v>
      </c>
      <c r="M1403" s="30">
        <f>IF(AND(B1403=M$1),LOOKUP(9.99999999999999E+307,$M$2:M1402)+1,"")</f>
        <v>1208</v>
      </c>
      <c r="N1403" s="30">
        <f>IF(AND($B1403=N$1),LOOKUP(9.99999999999999E+307,$N$2:N1402)+1,"")</f>
        <v>1208</v>
      </c>
      <c r="O1403" s="30">
        <f>IF(AND($B1403=O$1),LOOKUP(9.99999999999999E+307,$O$2:O1402)+1,"")</f>
        <v>1208</v>
      </c>
      <c r="P1403" s="30">
        <f>IF(AND($B1403=P$1),LOOKUP(9.99999999999999E+307,$P$2:P1402)+1,"")</f>
        <v>1208</v>
      </c>
      <c r="Q1403" s="30">
        <f>IF(AND($B1403=Q$1),LOOKUP(9.99999999999999E+307,$Q$2:Q1402)+1,"")</f>
        <v>1208</v>
      </c>
      <c r="R1403" s="30">
        <f>IF(AND($B1403=R$1),LOOKUP(9.99999999999999E+307,$R$2:R1402)+1,"")</f>
        <v>1208</v>
      </c>
      <c r="S1403" s="314"/>
      <c r="T1403" s="274"/>
      <c r="U1403" s="274"/>
      <c r="Z1403" s="258" t="str">
        <f t="shared" si="150"/>
        <v/>
      </c>
      <c r="AA1403" s="258" t="str">
        <f t="shared" si="151"/>
        <v/>
      </c>
      <c r="AB1403" s="259">
        <f t="shared" si="145"/>
        <v>0</v>
      </c>
      <c r="AC1403" s="259">
        <f t="shared" si="146"/>
        <v>1807</v>
      </c>
      <c r="AD1403" s="260" t="str">
        <f t="shared" si="147"/>
        <v/>
      </c>
      <c r="AE1403" s="253" t="str">
        <f t="shared" si="148"/>
        <v>-</v>
      </c>
    </row>
    <row r="1404" spans="1:31" ht="20.100000000000001" customHeight="1" x14ac:dyDescent="0.5">
      <c r="A1404" s="30">
        <v>1402</v>
      </c>
      <c r="B1404" s="238"/>
      <c r="C1404" s="261"/>
      <c r="D1404" s="261"/>
      <c r="E1404" s="270"/>
      <c r="F1404" s="270"/>
      <c r="G1404" s="257" t="str">
        <f t="shared" si="149"/>
        <v/>
      </c>
      <c r="H1404" s="30" t="str">
        <f>IF(AND(S1404=H$1),LOOKUP(9.99999999999999E+307,$H$2:H1403)+1,"")</f>
        <v/>
      </c>
      <c r="I1404" s="30">
        <f>IF(AND(B1404=I$1),LOOKUP(9.99999999999999E+307,$I$2:I1403)+1,"")</f>
        <v>1209</v>
      </c>
      <c r="J1404" s="30">
        <f>IF(AND(B1404=J$1),LOOKUP(9.99999999999999E+307,$J$2:J1403)+1,"")</f>
        <v>1209</v>
      </c>
      <c r="K1404" s="30">
        <f>IF(AND(B1404=K$1),LOOKUP(9.99999999999999E+307,$K$2:K1403)+1,"")</f>
        <v>1209</v>
      </c>
      <c r="L1404" s="30">
        <f>IF(AND(B1404=L$1),LOOKUP(9.99999999999999E+307,$L$2:L1403)+1,"")</f>
        <v>1209</v>
      </c>
      <c r="M1404" s="30">
        <f>IF(AND(B1404=M$1),LOOKUP(9.99999999999999E+307,$M$2:M1403)+1,"")</f>
        <v>1209</v>
      </c>
      <c r="N1404" s="30">
        <f>IF(AND($B1404=N$1),LOOKUP(9.99999999999999E+307,$N$2:N1403)+1,"")</f>
        <v>1209</v>
      </c>
      <c r="O1404" s="30">
        <f>IF(AND($B1404=O$1),LOOKUP(9.99999999999999E+307,$O$2:O1403)+1,"")</f>
        <v>1209</v>
      </c>
      <c r="P1404" s="30">
        <f>IF(AND($B1404=P$1),LOOKUP(9.99999999999999E+307,$P$2:P1403)+1,"")</f>
        <v>1209</v>
      </c>
      <c r="Q1404" s="30">
        <f>IF(AND($B1404=Q$1),LOOKUP(9.99999999999999E+307,$Q$2:Q1403)+1,"")</f>
        <v>1209</v>
      </c>
      <c r="R1404" s="30">
        <f>IF(AND($B1404=R$1),LOOKUP(9.99999999999999E+307,$R$2:R1403)+1,"")</f>
        <v>1209</v>
      </c>
      <c r="S1404" s="314"/>
      <c r="T1404" s="274"/>
      <c r="U1404" s="274"/>
      <c r="Z1404" s="258" t="str">
        <f t="shared" si="150"/>
        <v/>
      </c>
      <c r="AA1404" s="258" t="str">
        <f t="shared" si="151"/>
        <v/>
      </c>
      <c r="AB1404" s="259">
        <f t="shared" si="145"/>
        <v>0</v>
      </c>
      <c r="AC1404" s="259">
        <f t="shared" si="146"/>
        <v>1807</v>
      </c>
      <c r="AD1404" s="260" t="str">
        <f t="shared" si="147"/>
        <v/>
      </c>
      <c r="AE1404" s="253" t="str">
        <f t="shared" si="148"/>
        <v>-</v>
      </c>
    </row>
    <row r="1405" spans="1:31" ht="20.100000000000001" customHeight="1" x14ac:dyDescent="0.5">
      <c r="A1405" s="30">
        <v>1403</v>
      </c>
      <c r="B1405" s="238"/>
      <c r="C1405" s="261"/>
      <c r="D1405" s="261"/>
      <c r="E1405" s="270"/>
      <c r="F1405" s="270"/>
      <c r="G1405" s="257" t="str">
        <f t="shared" si="149"/>
        <v/>
      </c>
      <c r="H1405" s="30" t="str">
        <f>IF(AND(S1405=H$1),LOOKUP(9.99999999999999E+307,$H$2:H1404)+1,"")</f>
        <v/>
      </c>
      <c r="I1405" s="30">
        <f>IF(AND(B1405=I$1),LOOKUP(9.99999999999999E+307,$I$2:I1404)+1,"")</f>
        <v>1210</v>
      </c>
      <c r="J1405" s="30">
        <f>IF(AND(B1405=J$1),LOOKUP(9.99999999999999E+307,$J$2:J1404)+1,"")</f>
        <v>1210</v>
      </c>
      <c r="K1405" s="30">
        <f>IF(AND(B1405=K$1),LOOKUP(9.99999999999999E+307,$K$2:K1404)+1,"")</f>
        <v>1210</v>
      </c>
      <c r="L1405" s="30">
        <f>IF(AND(B1405=L$1),LOOKUP(9.99999999999999E+307,$L$2:L1404)+1,"")</f>
        <v>1210</v>
      </c>
      <c r="M1405" s="30">
        <f>IF(AND(B1405=M$1),LOOKUP(9.99999999999999E+307,$M$2:M1404)+1,"")</f>
        <v>1210</v>
      </c>
      <c r="N1405" s="30">
        <f>IF(AND($B1405=N$1),LOOKUP(9.99999999999999E+307,$N$2:N1404)+1,"")</f>
        <v>1210</v>
      </c>
      <c r="O1405" s="30">
        <f>IF(AND($B1405=O$1),LOOKUP(9.99999999999999E+307,$O$2:O1404)+1,"")</f>
        <v>1210</v>
      </c>
      <c r="P1405" s="30">
        <f>IF(AND($B1405=P$1),LOOKUP(9.99999999999999E+307,$P$2:P1404)+1,"")</f>
        <v>1210</v>
      </c>
      <c r="Q1405" s="30">
        <f>IF(AND($B1405=Q$1),LOOKUP(9.99999999999999E+307,$Q$2:Q1404)+1,"")</f>
        <v>1210</v>
      </c>
      <c r="R1405" s="30">
        <f>IF(AND($B1405=R$1),LOOKUP(9.99999999999999E+307,$R$2:R1404)+1,"")</f>
        <v>1210</v>
      </c>
      <c r="S1405" s="314"/>
      <c r="T1405" s="274"/>
      <c r="U1405" s="274"/>
      <c r="Z1405" s="258" t="str">
        <f t="shared" si="150"/>
        <v/>
      </c>
      <c r="AA1405" s="258" t="str">
        <f t="shared" si="151"/>
        <v/>
      </c>
      <c r="AB1405" s="259">
        <f t="shared" si="145"/>
        <v>0</v>
      </c>
      <c r="AC1405" s="259">
        <f t="shared" si="146"/>
        <v>1807</v>
      </c>
      <c r="AD1405" s="260" t="str">
        <f t="shared" si="147"/>
        <v/>
      </c>
      <c r="AE1405" s="253" t="str">
        <f t="shared" si="148"/>
        <v>-</v>
      </c>
    </row>
    <row r="1406" spans="1:31" ht="20.100000000000001" customHeight="1" x14ac:dyDescent="0.5">
      <c r="A1406" s="30">
        <v>1404</v>
      </c>
      <c r="B1406" s="238"/>
      <c r="C1406" s="261"/>
      <c r="D1406" s="261"/>
      <c r="E1406" s="270"/>
      <c r="F1406" s="270"/>
      <c r="G1406" s="257" t="str">
        <f t="shared" si="149"/>
        <v/>
      </c>
      <c r="H1406" s="30" t="str">
        <f>IF(AND(S1406=H$1),LOOKUP(9.99999999999999E+307,$H$2:H1405)+1,"")</f>
        <v/>
      </c>
      <c r="I1406" s="30">
        <f>IF(AND(B1406=I$1),LOOKUP(9.99999999999999E+307,$I$2:I1405)+1,"")</f>
        <v>1211</v>
      </c>
      <c r="J1406" s="30">
        <f>IF(AND(B1406=J$1),LOOKUP(9.99999999999999E+307,$J$2:J1405)+1,"")</f>
        <v>1211</v>
      </c>
      <c r="K1406" s="30">
        <f>IF(AND(B1406=K$1),LOOKUP(9.99999999999999E+307,$K$2:K1405)+1,"")</f>
        <v>1211</v>
      </c>
      <c r="L1406" s="30">
        <f>IF(AND(B1406=L$1),LOOKUP(9.99999999999999E+307,$L$2:L1405)+1,"")</f>
        <v>1211</v>
      </c>
      <c r="M1406" s="30">
        <f>IF(AND(B1406=M$1),LOOKUP(9.99999999999999E+307,$M$2:M1405)+1,"")</f>
        <v>1211</v>
      </c>
      <c r="N1406" s="30">
        <f>IF(AND($B1406=N$1),LOOKUP(9.99999999999999E+307,$N$2:N1405)+1,"")</f>
        <v>1211</v>
      </c>
      <c r="O1406" s="30">
        <f>IF(AND($B1406=O$1),LOOKUP(9.99999999999999E+307,$O$2:O1405)+1,"")</f>
        <v>1211</v>
      </c>
      <c r="P1406" s="30">
        <f>IF(AND($B1406=P$1),LOOKUP(9.99999999999999E+307,$P$2:P1405)+1,"")</f>
        <v>1211</v>
      </c>
      <c r="Q1406" s="30">
        <f>IF(AND($B1406=Q$1),LOOKUP(9.99999999999999E+307,$Q$2:Q1405)+1,"")</f>
        <v>1211</v>
      </c>
      <c r="R1406" s="30">
        <f>IF(AND($B1406=R$1),LOOKUP(9.99999999999999E+307,$R$2:R1405)+1,"")</f>
        <v>1211</v>
      </c>
      <c r="S1406" s="314"/>
      <c r="T1406" s="274"/>
      <c r="U1406" s="274"/>
      <c r="Z1406" s="258" t="str">
        <f t="shared" si="150"/>
        <v/>
      </c>
      <c r="AA1406" s="258" t="str">
        <f t="shared" si="151"/>
        <v/>
      </c>
      <c r="AB1406" s="259">
        <f t="shared" si="145"/>
        <v>0</v>
      </c>
      <c r="AC1406" s="259">
        <f t="shared" si="146"/>
        <v>1807</v>
      </c>
      <c r="AD1406" s="260" t="str">
        <f t="shared" si="147"/>
        <v/>
      </c>
      <c r="AE1406" s="253" t="str">
        <f t="shared" si="148"/>
        <v>-</v>
      </c>
    </row>
    <row r="1407" spans="1:31" ht="20.100000000000001" customHeight="1" x14ac:dyDescent="0.5">
      <c r="A1407" s="30">
        <v>1405</v>
      </c>
      <c r="B1407" s="238"/>
      <c r="C1407" s="261"/>
      <c r="D1407" s="261"/>
      <c r="E1407" s="270"/>
      <c r="F1407" s="270"/>
      <c r="G1407" s="257" t="str">
        <f t="shared" si="149"/>
        <v/>
      </c>
      <c r="H1407" s="30" t="str">
        <f>IF(AND(S1407=H$1),LOOKUP(9.99999999999999E+307,$H$2:H1406)+1,"")</f>
        <v/>
      </c>
      <c r="I1407" s="30">
        <f>IF(AND(B1407=I$1),LOOKUP(9.99999999999999E+307,$I$2:I1406)+1,"")</f>
        <v>1212</v>
      </c>
      <c r="J1407" s="30">
        <f>IF(AND(B1407=J$1),LOOKUP(9.99999999999999E+307,$J$2:J1406)+1,"")</f>
        <v>1212</v>
      </c>
      <c r="K1407" s="30">
        <f>IF(AND(B1407=K$1),LOOKUP(9.99999999999999E+307,$K$2:K1406)+1,"")</f>
        <v>1212</v>
      </c>
      <c r="L1407" s="30">
        <f>IF(AND(B1407=L$1),LOOKUP(9.99999999999999E+307,$L$2:L1406)+1,"")</f>
        <v>1212</v>
      </c>
      <c r="M1407" s="30">
        <f>IF(AND(B1407=M$1),LOOKUP(9.99999999999999E+307,$M$2:M1406)+1,"")</f>
        <v>1212</v>
      </c>
      <c r="N1407" s="30">
        <f>IF(AND($B1407=N$1),LOOKUP(9.99999999999999E+307,$N$2:N1406)+1,"")</f>
        <v>1212</v>
      </c>
      <c r="O1407" s="30">
        <f>IF(AND($B1407=O$1),LOOKUP(9.99999999999999E+307,$O$2:O1406)+1,"")</f>
        <v>1212</v>
      </c>
      <c r="P1407" s="30">
        <f>IF(AND($B1407=P$1),LOOKUP(9.99999999999999E+307,$P$2:P1406)+1,"")</f>
        <v>1212</v>
      </c>
      <c r="Q1407" s="30">
        <f>IF(AND($B1407=Q$1),LOOKUP(9.99999999999999E+307,$Q$2:Q1406)+1,"")</f>
        <v>1212</v>
      </c>
      <c r="R1407" s="30">
        <f>IF(AND($B1407=R$1),LOOKUP(9.99999999999999E+307,$R$2:R1406)+1,"")</f>
        <v>1212</v>
      </c>
      <c r="S1407" s="314"/>
      <c r="T1407" s="274"/>
      <c r="U1407" s="274"/>
      <c r="Z1407" s="258" t="str">
        <f t="shared" si="150"/>
        <v/>
      </c>
      <c r="AA1407" s="258" t="str">
        <f t="shared" si="151"/>
        <v/>
      </c>
      <c r="AB1407" s="259">
        <f t="shared" si="145"/>
        <v>0</v>
      </c>
      <c r="AC1407" s="259">
        <f t="shared" si="146"/>
        <v>1807</v>
      </c>
      <c r="AD1407" s="260" t="str">
        <f t="shared" si="147"/>
        <v/>
      </c>
      <c r="AE1407" s="253" t="str">
        <f t="shared" si="148"/>
        <v>-</v>
      </c>
    </row>
    <row r="1408" spans="1:31" ht="20.100000000000001" customHeight="1" x14ac:dyDescent="0.5">
      <c r="A1408" s="30">
        <v>1406</v>
      </c>
      <c r="B1408" s="238"/>
      <c r="C1408" s="261"/>
      <c r="D1408" s="261"/>
      <c r="E1408" s="270"/>
      <c r="F1408" s="270"/>
      <c r="G1408" s="257" t="str">
        <f t="shared" si="149"/>
        <v/>
      </c>
      <c r="H1408" s="30" t="str">
        <f>IF(AND(S1408=H$1),LOOKUP(9.99999999999999E+307,$H$2:H1407)+1,"")</f>
        <v/>
      </c>
      <c r="I1408" s="30">
        <f>IF(AND(B1408=I$1),LOOKUP(9.99999999999999E+307,$I$2:I1407)+1,"")</f>
        <v>1213</v>
      </c>
      <c r="J1408" s="30">
        <f>IF(AND(B1408=J$1),LOOKUP(9.99999999999999E+307,$J$2:J1407)+1,"")</f>
        <v>1213</v>
      </c>
      <c r="K1408" s="30">
        <f>IF(AND(B1408=K$1),LOOKUP(9.99999999999999E+307,$K$2:K1407)+1,"")</f>
        <v>1213</v>
      </c>
      <c r="L1408" s="30">
        <f>IF(AND(B1408=L$1),LOOKUP(9.99999999999999E+307,$L$2:L1407)+1,"")</f>
        <v>1213</v>
      </c>
      <c r="M1408" s="30">
        <f>IF(AND(B1408=M$1),LOOKUP(9.99999999999999E+307,$M$2:M1407)+1,"")</f>
        <v>1213</v>
      </c>
      <c r="N1408" s="30">
        <f>IF(AND($B1408=N$1),LOOKUP(9.99999999999999E+307,$N$2:N1407)+1,"")</f>
        <v>1213</v>
      </c>
      <c r="O1408" s="30">
        <f>IF(AND($B1408=O$1),LOOKUP(9.99999999999999E+307,$O$2:O1407)+1,"")</f>
        <v>1213</v>
      </c>
      <c r="P1408" s="30">
        <f>IF(AND($B1408=P$1),LOOKUP(9.99999999999999E+307,$P$2:P1407)+1,"")</f>
        <v>1213</v>
      </c>
      <c r="Q1408" s="30">
        <f>IF(AND($B1408=Q$1),LOOKUP(9.99999999999999E+307,$Q$2:Q1407)+1,"")</f>
        <v>1213</v>
      </c>
      <c r="R1408" s="30">
        <f>IF(AND($B1408=R$1),LOOKUP(9.99999999999999E+307,$R$2:R1407)+1,"")</f>
        <v>1213</v>
      </c>
      <c r="S1408" s="314"/>
      <c r="T1408" s="274"/>
      <c r="U1408" s="274"/>
      <c r="Z1408" s="258" t="str">
        <f t="shared" si="150"/>
        <v/>
      </c>
      <c r="AA1408" s="258" t="str">
        <f t="shared" si="151"/>
        <v/>
      </c>
      <c r="AB1408" s="259">
        <f t="shared" si="145"/>
        <v>0</v>
      </c>
      <c r="AC1408" s="259">
        <f t="shared" si="146"/>
        <v>1807</v>
      </c>
      <c r="AD1408" s="260" t="str">
        <f t="shared" si="147"/>
        <v/>
      </c>
      <c r="AE1408" s="253" t="str">
        <f t="shared" si="148"/>
        <v>-</v>
      </c>
    </row>
    <row r="1409" spans="1:31" ht="20.100000000000001" customHeight="1" x14ac:dyDescent="0.5">
      <c r="A1409" s="30">
        <v>1407</v>
      </c>
      <c r="B1409" s="238"/>
      <c r="C1409" s="261"/>
      <c r="D1409" s="261"/>
      <c r="E1409" s="270"/>
      <c r="F1409" s="270"/>
      <c r="G1409" s="257" t="str">
        <f t="shared" si="149"/>
        <v/>
      </c>
      <c r="H1409" s="30" t="str">
        <f>IF(AND(S1409=H$1),LOOKUP(9.99999999999999E+307,$H$2:H1408)+1,"")</f>
        <v/>
      </c>
      <c r="I1409" s="30">
        <f>IF(AND(B1409=I$1),LOOKUP(9.99999999999999E+307,$I$2:I1408)+1,"")</f>
        <v>1214</v>
      </c>
      <c r="J1409" s="30">
        <f>IF(AND(B1409=J$1),LOOKUP(9.99999999999999E+307,$J$2:J1408)+1,"")</f>
        <v>1214</v>
      </c>
      <c r="K1409" s="30">
        <f>IF(AND(B1409=K$1),LOOKUP(9.99999999999999E+307,$K$2:K1408)+1,"")</f>
        <v>1214</v>
      </c>
      <c r="L1409" s="30">
        <f>IF(AND(B1409=L$1),LOOKUP(9.99999999999999E+307,$L$2:L1408)+1,"")</f>
        <v>1214</v>
      </c>
      <c r="M1409" s="30">
        <f>IF(AND(B1409=M$1),LOOKUP(9.99999999999999E+307,$M$2:M1408)+1,"")</f>
        <v>1214</v>
      </c>
      <c r="N1409" s="30">
        <f>IF(AND($B1409=N$1),LOOKUP(9.99999999999999E+307,$N$2:N1408)+1,"")</f>
        <v>1214</v>
      </c>
      <c r="O1409" s="30">
        <f>IF(AND($B1409=O$1),LOOKUP(9.99999999999999E+307,$O$2:O1408)+1,"")</f>
        <v>1214</v>
      </c>
      <c r="P1409" s="30">
        <f>IF(AND($B1409=P$1),LOOKUP(9.99999999999999E+307,$P$2:P1408)+1,"")</f>
        <v>1214</v>
      </c>
      <c r="Q1409" s="30">
        <f>IF(AND($B1409=Q$1),LOOKUP(9.99999999999999E+307,$Q$2:Q1408)+1,"")</f>
        <v>1214</v>
      </c>
      <c r="R1409" s="30">
        <f>IF(AND($B1409=R$1),LOOKUP(9.99999999999999E+307,$R$2:R1408)+1,"")</f>
        <v>1214</v>
      </c>
      <c r="S1409" s="314"/>
      <c r="T1409" s="274"/>
      <c r="U1409" s="274"/>
      <c r="Z1409" s="258" t="str">
        <f t="shared" si="150"/>
        <v/>
      </c>
      <c r="AA1409" s="258" t="str">
        <f t="shared" si="151"/>
        <v/>
      </c>
      <c r="AB1409" s="259">
        <f t="shared" si="145"/>
        <v>0</v>
      </c>
      <c r="AC1409" s="259">
        <f t="shared" si="146"/>
        <v>1807</v>
      </c>
      <c r="AD1409" s="260" t="str">
        <f t="shared" si="147"/>
        <v/>
      </c>
      <c r="AE1409" s="253" t="str">
        <f t="shared" si="148"/>
        <v>-</v>
      </c>
    </row>
    <row r="1410" spans="1:31" ht="20.100000000000001" customHeight="1" x14ac:dyDescent="0.5">
      <c r="A1410" s="30">
        <v>1408</v>
      </c>
      <c r="B1410" s="238"/>
      <c r="C1410" s="261"/>
      <c r="D1410" s="261"/>
      <c r="E1410" s="270"/>
      <c r="F1410" s="270"/>
      <c r="G1410" s="257" t="str">
        <f t="shared" si="149"/>
        <v/>
      </c>
      <c r="H1410" s="30" t="str">
        <f>IF(AND(S1410=H$1),LOOKUP(9.99999999999999E+307,$H$2:H1409)+1,"")</f>
        <v/>
      </c>
      <c r="I1410" s="30">
        <f>IF(AND(B1410=I$1),LOOKUP(9.99999999999999E+307,$I$2:I1409)+1,"")</f>
        <v>1215</v>
      </c>
      <c r="J1410" s="30">
        <f>IF(AND(B1410=J$1),LOOKUP(9.99999999999999E+307,$J$2:J1409)+1,"")</f>
        <v>1215</v>
      </c>
      <c r="K1410" s="30">
        <f>IF(AND(B1410=K$1),LOOKUP(9.99999999999999E+307,$K$2:K1409)+1,"")</f>
        <v>1215</v>
      </c>
      <c r="L1410" s="30">
        <f>IF(AND(B1410=L$1),LOOKUP(9.99999999999999E+307,$L$2:L1409)+1,"")</f>
        <v>1215</v>
      </c>
      <c r="M1410" s="30">
        <f>IF(AND(B1410=M$1),LOOKUP(9.99999999999999E+307,$M$2:M1409)+1,"")</f>
        <v>1215</v>
      </c>
      <c r="N1410" s="30">
        <f>IF(AND($B1410=N$1),LOOKUP(9.99999999999999E+307,$N$2:N1409)+1,"")</f>
        <v>1215</v>
      </c>
      <c r="O1410" s="30">
        <f>IF(AND($B1410=O$1),LOOKUP(9.99999999999999E+307,$O$2:O1409)+1,"")</f>
        <v>1215</v>
      </c>
      <c r="P1410" s="30">
        <f>IF(AND($B1410=P$1),LOOKUP(9.99999999999999E+307,$P$2:P1409)+1,"")</f>
        <v>1215</v>
      </c>
      <c r="Q1410" s="30">
        <f>IF(AND($B1410=Q$1),LOOKUP(9.99999999999999E+307,$Q$2:Q1409)+1,"")</f>
        <v>1215</v>
      </c>
      <c r="R1410" s="30">
        <f>IF(AND($B1410=R$1),LOOKUP(9.99999999999999E+307,$R$2:R1409)+1,"")</f>
        <v>1215</v>
      </c>
      <c r="S1410" s="314"/>
      <c r="T1410" s="274"/>
      <c r="U1410" s="274"/>
      <c r="Z1410" s="258" t="str">
        <f t="shared" si="150"/>
        <v/>
      </c>
      <c r="AA1410" s="258" t="str">
        <f t="shared" si="151"/>
        <v/>
      </c>
      <c r="AB1410" s="259">
        <f t="shared" si="145"/>
        <v>0</v>
      </c>
      <c r="AC1410" s="259">
        <f t="shared" si="146"/>
        <v>1807</v>
      </c>
      <c r="AD1410" s="260" t="str">
        <f t="shared" si="147"/>
        <v/>
      </c>
      <c r="AE1410" s="253" t="str">
        <f t="shared" si="148"/>
        <v>-</v>
      </c>
    </row>
    <row r="1411" spans="1:31" ht="20.100000000000001" customHeight="1" x14ac:dyDescent="0.5">
      <c r="A1411" s="30">
        <v>1409</v>
      </c>
      <c r="B1411" s="238"/>
      <c r="C1411" s="261"/>
      <c r="D1411" s="261"/>
      <c r="E1411" s="270"/>
      <c r="F1411" s="270"/>
      <c r="G1411" s="257" t="str">
        <f t="shared" si="149"/>
        <v/>
      </c>
      <c r="H1411" s="30" t="str">
        <f>IF(AND(S1411=H$1),LOOKUP(9.99999999999999E+307,$H$2:H1410)+1,"")</f>
        <v/>
      </c>
      <c r="I1411" s="30">
        <f>IF(AND(B1411=I$1),LOOKUP(9.99999999999999E+307,$I$2:I1410)+1,"")</f>
        <v>1216</v>
      </c>
      <c r="J1411" s="30">
        <f>IF(AND(B1411=J$1),LOOKUP(9.99999999999999E+307,$J$2:J1410)+1,"")</f>
        <v>1216</v>
      </c>
      <c r="K1411" s="30">
        <f>IF(AND(B1411=K$1),LOOKUP(9.99999999999999E+307,$K$2:K1410)+1,"")</f>
        <v>1216</v>
      </c>
      <c r="L1411" s="30">
        <f>IF(AND(B1411=L$1),LOOKUP(9.99999999999999E+307,$L$2:L1410)+1,"")</f>
        <v>1216</v>
      </c>
      <c r="M1411" s="30">
        <f>IF(AND(B1411=M$1),LOOKUP(9.99999999999999E+307,$M$2:M1410)+1,"")</f>
        <v>1216</v>
      </c>
      <c r="N1411" s="30">
        <f>IF(AND($B1411=N$1),LOOKUP(9.99999999999999E+307,$N$2:N1410)+1,"")</f>
        <v>1216</v>
      </c>
      <c r="O1411" s="30">
        <f>IF(AND($B1411=O$1),LOOKUP(9.99999999999999E+307,$O$2:O1410)+1,"")</f>
        <v>1216</v>
      </c>
      <c r="P1411" s="30">
        <f>IF(AND($B1411=P$1),LOOKUP(9.99999999999999E+307,$P$2:P1410)+1,"")</f>
        <v>1216</v>
      </c>
      <c r="Q1411" s="30">
        <f>IF(AND($B1411=Q$1),LOOKUP(9.99999999999999E+307,$Q$2:Q1410)+1,"")</f>
        <v>1216</v>
      </c>
      <c r="R1411" s="30">
        <f>IF(AND($B1411=R$1),LOOKUP(9.99999999999999E+307,$R$2:R1410)+1,"")</f>
        <v>1216</v>
      </c>
      <c r="S1411" s="314"/>
      <c r="T1411" s="274"/>
      <c r="U1411" s="274"/>
      <c r="Z1411" s="258" t="str">
        <f t="shared" si="150"/>
        <v/>
      </c>
      <c r="AA1411" s="258" t="str">
        <f t="shared" si="151"/>
        <v/>
      </c>
      <c r="AB1411" s="259">
        <f t="shared" ref="AB1411:AB1474" si="152">COUNTIF($C$3:$C$2002,C1411)</f>
        <v>0</v>
      </c>
      <c r="AC1411" s="259">
        <f t="shared" ref="AC1411:AC1474" si="153">SUMPRODUCT(--(E1411&amp;F1411=$E$3:$E$2002&amp;$F$3:$F$2002))</f>
        <v>1807</v>
      </c>
      <c r="AD1411" s="260" t="str">
        <f t="shared" ref="AD1411:AD1474" si="154">IF(D1411="เด็กชาย",1,IF(D1411="นาย",1,IF(D1411="เด็กหญิง",2,IF(D1411="นางสาว",2,IF(D1411="ด.ช.",1,IF(D1411="ด.ญ.",2,IF(D1411="น.ส.",2,"")))))))</f>
        <v/>
      </c>
      <c r="AE1411" s="253" t="str">
        <f t="shared" ref="AE1411:AE1474" si="155">CONCATENATE(B1411,"-",AD1411)</f>
        <v>-</v>
      </c>
    </row>
    <row r="1412" spans="1:31" ht="20.100000000000001" customHeight="1" x14ac:dyDescent="0.5">
      <c r="A1412" s="30">
        <v>1410</v>
      </c>
      <c r="B1412" s="238"/>
      <c r="C1412" s="261"/>
      <c r="D1412" s="261"/>
      <c r="E1412" s="270"/>
      <c r="F1412" s="270"/>
      <c r="G1412" s="257" t="str">
        <f t="shared" ref="G1412:G1475" si="156">B1412&amp;C1412</f>
        <v/>
      </c>
      <c r="H1412" s="30" t="str">
        <f>IF(AND(S1412=H$1),LOOKUP(9.99999999999999E+307,$H$2:H1411)+1,"")</f>
        <v/>
      </c>
      <c r="I1412" s="30">
        <f>IF(AND(B1412=I$1),LOOKUP(9.99999999999999E+307,$I$2:I1411)+1,"")</f>
        <v>1217</v>
      </c>
      <c r="J1412" s="30">
        <f>IF(AND(B1412=J$1),LOOKUP(9.99999999999999E+307,$J$2:J1411)+1,"")</f>
        <v>1217</v>
      </c>
      <c r="K1412" s="30">
        <f>IF(AND(B1412=K$1),LOOKUP(9.99999999999999E+307,$K$2:K1411)+1,"")</f>
        <v>1217</v>
      </c>
      <c r="L1412" s="30">
        <f>IF(AND(B1412=L$1),LOOKUP(9.99999999999999E+307,$L$2:L1411)+1,"")</f>
        <v>1217</v>
      </c>
      <c r="M1412" s="30">
        <f>IF(AND(B1412=M$1),LOOKUP(9.99999999999999E+307,$M$2:M1411)+1,"")</f>
        <v>1217</v>
      </c>
      <c r="N1412" s="30">
        <f>IF(AND($B1412=N$1),LOOKUP(9.99999999999999E+307,$N$2:N1411)+1,"")</f>
        <v>1217</v>
      </c>
      <c r="O1412" s="30">
        <f>IF(AND($B1412=O$1),LOOKUP(9.99999999999999E+307,$O$2:O1411)+1,"")</f>
        <v>1217</v>
      </c>
      <c r="P1412" s="30">
        <f>IF(AND($B1412=P$1),LOOKUP(9.99999999999999E+307,$P$2:P1411)+1,"")</f>
        <v>1217</v>
      </c>
      <c r="Q1412" s="30">
        <f>IF(AND($B1412=Q$1),LOOKUP(9.99999999999999E+307,$Q$2:Q1411)+1,"")</f>
        <v>1217</v>
      </c>
      <c r="R1412" s="30">
        <f>IF(AND($B1412=R$1),LOOKUP(9.99999999999999E+307,$R$2:R1411)+1,"")</f>
        <v>1217</v>
      </c>
      <c r="S1412" s="314"/>
      <c r="T1412" s="274"/>
      <c r="U1412" s="274"/>
      <c r="Z1412" s="258" t="str">
        <f t="shared" ref="Z1412:Z1475" si="157">IF(AC1412=2,"นักเรียนซ้ำ","")</f>
        <v/>
      </c>
      <c r="AA1412" s="258" t="str">
        <f t="shared" ref="AA1412:AA1475" si="158">IF(AB1412=2,"เลขประจำตัวซ้ำ","")</f>
        <v/>
      </c>
      <c r="AB1412" s="259">
        <f t="shared" si="152"/>
        <v>0</v>
      </c>
      <c r="AC1412" s="259">
        <f t="shared" si="153"/>
        <v>1807</v>
      </c>
      <c r="AD1412" s="260" t="str">
        <f t="shared" si="154"/>
        <v/>
      </c>
      <c r="AE1412" s="253" t="str">
        <f t="shared" si="155"/>
        <v>-</v>
      </c>
    </row>
    <row r="1413" spans="1:31" ht="20.100000000000001" customHeight="1" x14ac:dyDescent="0.5">
      <c r="A1413" s="30">
        <v>1411</v>
      </c>
      <c r="B1413" s="238"/>
      <c r="C1413" s="261"/>
      <c r="D1413" s="261"/>
      <c r="E1413" s="270"/>
      <c r="F1413" s="270"/>
      <c r="G1413" s="257" t="str">
        <f t="shared" si="156"/>
        <v/>
      </c>
      <c r="H1413" s="30" t="str">
        <f>IF(AND(S1413=H$1),LOOKUP(9.99999999999999E+307,$H$2:H1412)+1,"")</f>
        <v/>
      </c>
      <c r="I1413" s="30">
        <f>IF(AND(B1413=I$1),LOOKUP(9.99999999999999E+307,$I$2:I1412)+1,"")</f>
        <v>1218</v>
      </c>
      <c r="J1413" s="30">
        <f>IF(AND(B1413=J$1),LOOKUP(9.99999999999999E+307,$J$2:J1412)+1,"")</f>
        <v>1218</v>
      </c>
      <c r="K1413" s="30">
        <f>IF(AND(B1413=K$1),LOOKUP(9.99999999999999E+307,$K$2:K1412)+1,"")</f>
        <v>1218</v>
      </c>
      <c r="L1413" s="30">
        <f>IF(AND(B1413=L$1),LOOKUP(9.99999999999999E+307,$L$2:L1412)+1,"")</f>
        <v>1218</v>
      </c>
      <c r="M1413" s="30">
        <f>IF(AND(B1413=M$1),LOOKUP(9.99999999999999E+307,$M$2:M1412)+1,"")</f>
        <v>1218</v>
      </c>
      <c r="N1413" s="30">
        <f>IF(AND($B1413=N$1),LOOKUP(9.99999999999999E+307,$N$2:N1412)+1,"")</f>
        <v>1218</v>
      </c>
      <c r="O1413" s="30">
        <f>IF(AND($B1413=O$1),LOOKUP(9.99999999999999E+307,$O$2:O1412)+1,"")</f>
        <v>1218</v>
      </c>
      <c r="P1413" s="30">
        <f>IF(AND($B1413=P$1),LOOKUP(9.99999999999999E+307,$P$2:P1412)+1,"")</f>
        <v>1218</v>
      </c>
      <c r="Q1413" s="30">
        <f>IF(AND($B1413=Q$1),LOOKUP(9.99999999999999E+307,$Q$2:Q1412)+1,"")</f>
        <v>1218</v>
      </c>
      <c r="R1413" s="30">
        <f>IF(AND($B1413=R$1),LOOKUP(9.99999999999999E+307,$R$2:R1412)+1,"")</f>
        <v>1218</v>
      </c>
      <c r="S1413" s="314"/>
      <c r="T1413" s="274"/>
      <c r="U1413" s="274"/>
      <c r="Z1413" s="258" t="str">
        <f t="shared" si="157"/>
        <v/>
      </c>
      <c r="AA1413" s="258" t="str">
        <f t="shared" si="158"/>
        <v/>
      </c>
      <c r="AB1413" s="259">
        <f t="shared" si="152"/>
        <v>0</v>
      </c>
      <c r="AC1413" s="259">
        <f t="shared" si="153"/>
        <v>1807</v>
      </c>
      <c r="AD1413" s="260" t="str">
        <f t="shared" si="154"/>
        <v/>
      </c>
      <c r="AE1413" s="253" t="str">
        <f t="shared" si="155"/>
        <v>-</v>
      </c>
    </row>
    <row r="1414" spans="1:31" ht="20.100000000000001" customHeight="1" x14ac:dyDescent="0.5">
      <c r="A1414" s="30">
        <v>1412</v>
      </c>
      <c r="B1414" s="238"/>
      <c r="C1414" s="261"/>
      <c r="D1414" s="261"/>
      <c r="E1414" s="270"/>
      <c r="F1414" s="270"/>
      <c r="G1414" s="257" t="str">
        <f t="shared" si="156"/>
        <v/>
      </c>
      <c r="H1414" s="30" t="str">
        <f>IF(AND(S1414=H$1),LOOKUP(9.99999999999999E+307,$H$2:H1413)+1,"")</f>
        <v/>
      </c>
      <c r="I1414" s="30">
        <f>IF(AND(B1414=I$1),LOOKUP(9.99999999999999E+307,$I$2:I1413)+1,"")</f>
        <v>1219</v>
      </c>
      <c r="J1414" s="30">
        <f>IF(AND(B1414=J$1),LOOKUP(9.99999999999999E+307,$J$2:J1413)+1,"")</f>
        <v>1219</v>
      </c>
      <c r="K1414" s="30">
        <f>IF(AND(B1414=K$1),LOOKUP(9.99999999999999E+307,$K$2:K1413)+1,"")</f>
        <v>1219</v>
      </c>
      <c r="L1414" s="30">
        <f>IF(AND(B1414=L$1),LOOKUP(9.99999999999999E+307,$L$2:L1413)+1,"")</f>
        <v>1219</v>
      </c>
      <c r="M1414" s="30">
        <f>IF(AND(B1414=M$1),LOOKUP(9.99999999999999E+307,$M$2:M1413)+1,"")</f>
        <v>1219</v>
      </c>
      <c r="N1414" s="30">
        <f>IF(AND($B1414=N$1),LOOKUP(9.99999999999999E+307,$N$2:N1413)+1,"")</f>
        <v>1219</v>
      </c>
      <c r="O1414" s="30">
        <f>IF(AND($B1414=O$1),LOOKUP(9.99999999999999E+307,$O$2:O1413)+1,"")</f>
        <v>1219</v>
      </c>
      <c r="P1414" s="30">
        <f>IF(AND($B1414=P$1),LOOKUP(9.99999999999999E+307,$P$2:P1413)+1,"")</f>
        <v>1219</v>
      </c>
      <c r="Q1414" s="30">
        <f>IF(AND($B1414=Q$1),LOOKUP(9.99999999999999E+307,$Q$2:Q1413)+1,"")</f>
        <v>1219</v>
      </c>
      <c r="R1414" s="30">
        <f>IF(AND($B1414=R$1),LOOKUP(9.99999999999999E+307,$R$2:R1413)+1,"")</f>
        <v>1219</v>
      </c>
      <c r="S1414" s="314"/>
      <c r="T1414" s="274"/>
      <c r="U1414" s="274"/>
      <c r="Z1414" s="258" t="str">
        <f t="shared" si="157"/>
        <v/>
      </c>
      <c r="AA1414" s="258" t="str">
        <f t="shared" si="158"/>
        <v/>
      </c>
      <c r="AB1414" s="259">
        <f t="shared" si="152"/>
        <v>0</v>
      </c>
      <c r="AC1414" s="259">
        <f t="shared" si="153"/>
        <v>1807</v>
      </c>
      <c r="AD1414" s="260" t="str">
        <f t="shared" si="154"/>
        <v/>
      </c>
      <c r="AE1414" s="253" t="str">
        <f t="shared" si="155"/>
        <v>-</v>
      </c>
    </row>
    <row r="1415" spans="1:31" ht="20.100000000000001" customHeight="1" x14ac:dyDescent="0.5">
      <c r="A1415" s="30">
        <v>1413</v>
      </c>
      <c r="B1415" s="238"/>
      <c r="C1415" s="261"/>
      <c r="D1415" s="261"/>
      <c r="E1415" s="270"/>
      <c r="F1415" s="270"/>
      <c r="G1415" s="257" t="str">
        <f t="shared" si="156"/>
        <v/>
      </c>
      <c r="H1415" s="30" t="str">
        <f>IF(AND(S1415=H$1),LOOKUP(9.99999999999999E+307,$H$2:H1414)+1,"")</f>
        <v/>
      </c>
      <c r="I1415" s="30">
        <f>IF(AND(B1415=I$1),LOOKUP(9.99999999999999E+307,$I$2:I1414)+1,"")</f>
        <v>1220</v>
      </c>
      <c r="J1415" s="30">
        <f>IF(AND(B1415=J$1),LOOKUP(9.99999999999999E+307,$J$2:J1414)+1,"")</f>
        <v>1220</v>
      </c>
      <c r="K1415" s="30">
        <f>IF(AND(B1415=K$1),LOOKUP(9.99999999999999E+307,$K$2:K1414)+1,"")</f>
        <v>1220</v>
      </c>
      <c r="L1415" s="30">
        <f>IF(AND(B1415=L$1),LOOKUP(9.99999999999999E+307,$L$2:L1414)+1,"")</f>
        <v>1220</v>
      </c>
      <c r="M1415" s="30">
        <f>IF(AND(B1415=M$1),LOOKUP(9.99999999999999E+307,$M$2:M1414)+1,"")</f>
        <v>1220</v>
      </c>
      <c r="N1415" s="30">
        <f>IF(AND($B1415=N$1),LOOKUP(9.99999999999999E+307,$N$2:N1414)+1,"")</f>
        <v>1220</v>
      </c>
      <c r="O1415" s="30">
        <f>IF(AND($B1415=O$1),LOOKUP(9.99999999999999E+307,$O$2:O1414)+1,"")</f>
        <v>1220</v>
      </c>
      <c r="P1415" s="30">
        <f>IF(AND($B1415=P$1),LOOKUP(9.99999999999999E+307,$P$2:P1414)+1,"")</f>
        <v>1220</v>
      </c>
      <c r="Q1415" s="30">
        <f>IF(AND($B1415=Q$1),LOOKUP(9.99999999999999E+307,$Q$2:Q1414)+1,"")</f>
        <v>1220</v>
      </c>
      <c r="R1415" s="30">
        <f>IF(AND($B1415=R$1),LOOKUP(9.99999999999999E+307,$R$2:R1414)+1,"")</f>
        <v>1220</v>
      </c>
      <c r="S1415" s="314"/>
      <c r="T1415" s="274"/>
      <c r="U1415" s="274"/>
      <c r="Z1415" s="258" t="str">
        <f t="shared" si="157"/>
        <v/>
      </c>
      <c r="AA1415" s="258" t="str">
        <f t="shared" si="158"/>
        <v/>
      </c>
      <c r="AB1415" s="259">
        <f t="shared" si="152"/>
        <v>0</v>
      </c>
      <c r="AC1415" s="259">
        <f t="shared" si="153"/>
        <v>1807</v>
      </c>
      <c r="AD1415" s="260" t="str">
        <f t="shared" si="154"/>
        <v/>
      </c>
      <c r="AE1415" s="253" t="str">
        <f t="shared" si="155"/>
        <v>-</v>
      </c>
    </row>
    <row r="1416" spans="1:31" ht="20.100000000000001" customHeight="1" x14ac:dyDescent="0.5">
      <c r="A1416" s="30">
        <v>1414</v>
      </c>
      <c r="B1416" s="238"/>
      <c r="C1416" s="261"/>
      <c r="D1416" s="261"/>
      <c r="E1416" s="270"/>
      <c r="F1416" s="270"/>
      <c r="G1416" s="257" t="str">
        <f t="shared" si="156"/>
        <v/>
      </c>
      <c r="H1416" s="30" t="str">
        <f>IF(AND(S1416=H$1),LOOKUP(9.99999999999999E+307,$H$2:H1415)+1,"")</f>
        <v/>
      </c>
      <c r="I1416" s="30">
        <f>IF(AND(B1416=I$1),LOOKUP(9.99999999999999E+307,$I$2:I1415)+1,"")</f>
        <v>1221</v>
      </c>
      <c r="J1416" s="30">
        <f>IF(AND(B1416=J$1),LOOKUP(9.99999999999999E+307,$J$2:J1415)+1,"")</f>
        <v>1221</v>
      </c>
      <c r="K1416" s="30">
        <f>IF(AND(B1416=K$1),LOOKUP(9.99999999999999E+307,$K$2:K1415)+1,"")</f>
        <v>1221</v>
      </c>
      <c r="L1416" s="30">
        <f>IF(AND(B1416=L$1),LOOKUP(9.99999999999999E+307,$L$2:L1415)+1,"")</f>
        <v>1221</v>
      </c>
      <c r="M1416" s="30">
        <f>IF(AND(B1416=M$1),LOOKUP(9.99999999999999E+307,$M$2:M1415)+1,"")</f>
        <v>1221</v>
      </c>
      <c r="N1416" s="30">
        <f>IF(AND($B1416=N$1),LOOKUP(9.99999999999999E+307,$N$2:N1415)+1,"")</f>
        <v>1221</v>
      </c>
      <c r="O1416" s="30">
        <f>IF(AND($B1416=O$1),LOOKUP(9.99999999999999E+307,$O$2:O1415)+1,"")</f>
        <v>1221</v>
      </c>
      <c r="P1416" s="30">
        <f>IF(AND($B1416=P$1),LOOKUP(9.99999999999999E+307,$P$2:P1415)+1,"")</f>
        <v>1221</v>
      </c>
      <c r="Q1416" s="30">
        <f>IF(AND($B1416=Q$1),LOOKUP(9.99999999999999E+307,$Q$2:Q1415)+1,"")</f>
        <v>1221</v>
      </c>
      <c r="R1416" s="30">
        <f>IF(AND($B1416=R$1),LOOKUP(9.99999999999999E+307,$R$2:R1415)+1,"")</f>
        <v>1221</v>
      </c>
      <c r="S1416" s="314"/>
      <c r="T1416" s="274"/>
      <c r="U1416" s="274"/>
      <c r="Z1416" s="258" t="str">
        <f t="shared" si="157"/>
        <v/>
      </c>
      <c r="AA1416" s="258" t="str">
        <f t="shared" si="158"/>
        <v/>
      </c>
      <c r="AB1416" s="259">
        <f t="shared" si="152"/>
        <v>0</v>
      </c>
      <c r="AC1416" s="259">
        <f t="shared" si="153"/>
        <v>1807</v>
      </c>
      <c r="AD1416" s="260" t="str">
        <f t="shared" si="154"/>
        <v/>
      </c>
      <c r="AE1416" s="253" t="str">
        <f t="shared" si="155"/>
        <v>-</v>
      </c>
    </row>
    <row r="1417" spans="1:31" ht="20.100000000000001" customHeight="1" x14ac:dyDescent="0.5">
      <c r="A1417" s="30">
        <v>1415</v>
      </c>
      <c r="B1417" s="238"/>
      <c r="C1417" s="261"/>
      <c r="D1417" s="261"/>
      <c r="E1417" s="270"/>
      <c r="F1417" s="270"/>
      <c r="G1417" s="257" t="str">
        <f t="shared" si="156"/>
        <v/>
      </c>
      <c r="H1417" s="30" t="str">
        <f>IF(AND(S1417=H$1),LOOKUP(9.99999999999999E+307,$H$2:H1416)+1,"")</f>
        <v/>
      </c>
      <c r="I1417" s="30">
        <f>IF(AND(B1417=I$1),LOOKUP(9.99999999999999E+307,$I$2:I1416)+1,"")</f>
        <v>1222</v>
      </c>
      <c r="J1417" s="30">
        <f>IF(AND(B1417=J$1),LOOKUP(9.99999999999999E+307,$J$2:J1416)+1,"")</f>
        <v>1222</v>
      </c>
      <c r="K1417" s="30">
        <f>IF(AND(B1417=K$1),LOOKUP(9.99999999999999E+307,$K$2:K1416)+1,"")</f>
        <v>1222</v>
      </c>
      <c r="L1417" s="30">
        <f>IF(AND(B1417=L$1),LOOKUP(9.99999999999999E+307,$L$2:L1416)+1,"")</f>
        <v>1222</v>
      </c>
      <c r="M1417" s="30">
        <f>IF(AND(B1417=M$1),LOOKUP(9.99999999999999E+307,$M$2:M1416)+1,"")</f>
        <v>1222</v>
      </c>
      <c r="N1417" s="30">
        <f>IF(AND($B1417=N$1),LOOKUP(9.99999999999999E+307,$N$2:N1416)+1,"")</f>
        <v>1222</v>
      </c>
      <c r="O1417" s="30">
        <f>IF(AND($B1417=O$1),LOOKUP(9.99999999999999E+307,$O$2:O1416)+1,"")</f>
        <v>1222</v>
      </c>
      <c r="P1417" s="30">
        <f>IF(AND($B1417=P$1),LOOKUP(9.99999999999999E+307,$P$2:P1416)+1,"")</f>
        <v>1222</v>
      </c>
      <c r="Q1417" s="30">
        <f>IF(AND($B1417=Q$1),LOOKUP(9.99999999999999E+307,$Q$2:Q1416)+1,"")</f>
        <v>1222</v>
      </c>
      <c r="R1417" s="30">
        <f>IF(AND($B1417=R$1),LOOKUP(9.99999999999999E+307,$R$2:R1416)+1,"")</f>
        <v>1222</v>
      </c>
      <c r="S1417" s="314"/>
      <c r="T1417" s="274"/>
      <c r="U1417" s="274"/>
      <c r="Z1417" s="258" t="str">
        <f t="shared" si="157"/>
        <v/>
      </c>
      <c r="AA1417" s="258" t="str">
        <f t="shared" si="158"/>
        <v/>
      </c>
      <c r="AB1417" s="259">
        <f t="shared" si="152"/>
        <v>0</v>
      </c>
      <c r="AC1417" s="259">
        <f t="shared" si="153"/>
        <v>1807</v>
      </c>
      <c r="AD1417" s="260" t="str">
        <f t="shared" si="154"/>
        <v/>
      </c>
      <c r="AE1417" s="253" t="str">
        <f t="shared" si="155"/>
        <v>-</v>
      </c>
    </row>
    <row r="1418" spans="1:31" ht="20.100000000000001" customHeight="1" x14ac:dyDescent="0.5">
      <c r="A1418" s="30">
        <v>1416</v>
      </c>
      <c r="B1418" s="238"/>
      <c r="C1418" s="261"/>
      <c r="D1418" s="261"/>
      <c r="E1418" s="270"/>
      <c r="F1418" s="270"/>
      <c r="G1418" s="257" t="str">
        <f t="shared" si="156"/>
        <v/>
      </c>
      <c r="H1418" s="30" t="str">
        <f>IF(AND(S1418=H$1),LOOKUP(9.99999999999999E+307,$H$2:H1417)+1,"")</f>
        <v/>
      </c>
      <c r="I1418" s="30">
        <f>IF(AND(B1418=I$1),LOOKUP(9.99999999999999E+307,$I$2:I1417)+1,"")</f>
        <v>1223</v>
      </c>
      <c r="J1418" s="30">
        <f>IF(AND(B1418=J$1),LOOKUP(9.99999999999999E+307,$J$2:J1417)+1,"")</f>
        <v>1223</v>
      </c>
      <c r="K1418" s="30">
        <f>IF(AND(B1418=K$1),LOOKUP(9.99999999999999E+307,$K$2:K1417)+1,"")</f>
        <v>1223</v>
      </c>
      <c r="L1418" s="30">
        <f>IF(AND(B1418=L$1),LOOKUP(9.99999999999999E+307,$L$2:L1417)+1,"")</f>
        <v>1223</v>
      </c>
      <c r="M1418" s="30">
        <f>IF(AND(B1418=M$1),LOOKUP(9.99999999999999E+307,$M$2:M1417)+1,"")</f>
        <v>1223</v>
      </c>
      <c r="N1418" s="30">
        <f>IF(AND($B1418=N$1),LOOKUP(9.99999999999999E+307,$N$2:N1417)+1,"")</f>
        <v>1223</v>
      </c>
      <c r="O1418" s="30">
        <f>IF(AND($B1418=O$1),LOOKUP(9.99999999999999E+307,$O$2:O1417)+1,"")</f>
        <v>1223</v>
      </c>
      <c r="P1418" s="30">
        <f>IF(AND($B1418=P$1),LOOKUP(9.99999999999999E+307,$P$2:P1417)+1,"")</f>
        <v>1223</v>
      </c>
      <c r="Q1418" s="30">
        <f>IF(AND($B1418=Q$1),LOOKUP(9.99999999999999E+307,$Q$2:Q1417)+1,"")</f>
        <v>1223</v>
      </c>
      <c r="R1418" s="30">
        <f>IF(AND($B1418=R$1),LOOKUP(9.99999999999999E+307,$R$2:R1417)+1,"")</f>
        <v>1223</v>
      </c>
      <c r="S1418" s="314"/>
      <c r="T1418" s="274"/>
      <c r="U1418" s="274"/>
      <c r="Z1418" s="258" t="str">
        <f t="shared" si="157"/>
        <v/>
      </c>
      <c r="AA1418" s="258" t="str">
        <f t="shared" si="158"/>
        <v/>
      </c>
      <c r="AB1418" s="259">
        <f t="shared" si="152"/>
        <v>0</v>
      </c>
      <c r="AC1418" s="259">
        <f t="shared" si="153"/>
        <v>1807</v>
      </c>
      <c r="AD1418" s="260" t="str">
        <f t="shared" si="154"/>
        <v/>
      </c>
      <c r="AE1418" s="253" t="str">
        <f t="shared" si="155"/>
        <v>-</v>
      </c>
    </row>
    <row r="1419" spans="1:31" ht="20.100000000000001" customHeight="1" x14ac:dyDescent="0.5">
      <c r="A1419" s="30">
        <v>1417</v>
      </c>
      <c r="B1419" s="238"/>
      <c r="C1419" s="261"/>
      <c r="D1419" s="261"/>
      <c r="E1419" s="270"/>
      <c r="F1419" s="270"/>
      <c r="G1419" s="257" t="str">
        <f t="shared" si="156"/>
        <v/>
      </c>
      <c r="H1419" s="30" t="str">
        <f>IF(AND(S1419=H$1),LOOKUP(9.99999999999999E+307,$H$2:H1418)+1,"")</f>
        <v/>
      </c>
      <c r="I1419" s="30">
        <f>IF(AND(B1419=I$1),LOOKUP(9.99999999999999E+307,$I$2:I1418)+1,"")</f>
        <v>1224</v>
      </c>
      <c r="J1419" s="30">
        <f>IF(AND(B1419=J$1),LOOKUP(9.99999999999999E+307,$J$2:J1418)+1,"")</f>
        <v>1224</v>
      </c>
      <c r="K1419" s="30">
        <f>IF(AND(B1419=K$1),LOOKUP(9.99999999999999E+307,$K$2:K1418)+1,"")</f>
        <v>1224</v>
      </c>
      <c r="L1419" s="30">
        <f>IF(AND(B1419=L$1),LOOKUP(9.99999999999999E+307,$L$2:L1418)+1,"")</f>
        <v>1224</v>
      </c>
      <c r="M1419" s="30">
        <f>IF(AND(B1419=M$1),LOOKUP(9.99999999999999E+307,$M$2:M1418)+1,"")</f>
        <v>1224</v>
      </c>
      <c r="N1419" s="30">
        <f>IF(AND($B1419=N$1),LOOKUP(9.99999999999999E+307,$N$2:N1418)+1,"")</f>
        <v>1224</v>
      </c>
      <c r="O1419" s="30">
        <f>IF(AND($B1419=O$1),LOOKUP(9.99999999999999E+307,$O$2:O1418)+1,"")</f>
        <v>1224</v>
      </c>
      <c r="P1419" s="30">
        <f>IF(AND($B1419=P$1),LOOKUP(9.99999999999999E+307,$P$2:P1418)+1,"")</f>
        <v>1224</v>
      </c>
      <c r="Q1419" s="30">
        <f>IF(AND($B1419=Q$1),LOOKUP(9.99999999999999E+307,$Q$2:Q1418)+1,"")</f>
        <v>1224</v>
      </c>
      <c r="R1419" s="30">
        <f>IF(AND($B1419=R$1),LOOKUP(9.99999999999999E+307,$R$2:R1418)+1,"")</f>
        <v>1224</v>
      </c>
      <c r="S1419" s="314"/>
      <c r="T1419" s="274"/>
      <c r="U1419" s="274"/>
      <c r="Z1419" s="258" t="str">
        <f t="shared" si="157"/>
        <v/>
      </c>
      <c r="AA1419" s="258" t="str">
        <f t="shared" si="158"/>
        <v/>
      </c>
      <c r="AB1419" s="259">
        <f t="shared" si="152"/>
        <v>0</v>
      </c>
      <c r="AC1419" s="259">
        <f t="shared" si="153"/>
        <v>1807</v>
      </c>
      <c r="AD1419" s="260" t="str">
        <f t="shared" si="154"/>
        <v/>
      </c>
      <c r="AE1419" s="253" t="str">
        <f t="shared" si="155"/>
        <v>-</v>
      </c>
    </row>
    <row r="1420" spans="1:31" ht="20.100000000000001" customHeight="1" x14ac:dyDescent="0.5">
      <c r="A1420" s="30">
        <v>1418</v>
      </c>
      <c r="B1420" s="238"/>
      <c r="C1420" s="261"/>
      <c r="D1420" s="261"/>
      <c r="E1420" s="270"/>
      <c r="F1420" s="270"/>
      <c r="G1420" s="257" t="str">
        <f t="shared" si="156"/>
        <v/>
      </c>
      <c r="H1420" s="30" t="str">
        <f>IF(AND(S1420=H$1),LOOKUP(9.99999999999999E+307,$H$2:H1419)+1,"")</f>
        <v/>
      </c>
      <c r="I1420" s="30">
        <f>IF(AND(B1420=I$1),LOOKUP(9.99999999999999E+307,$I$2:I1419)+1,"")</f>
        <v>1225</v>
      </c>
      <c r="J1420" s="30">
        <f>IF(AND(B1420=J$1),LOOKUP(9.99999999999999E+307,$J$2:J1419)+1,"")</f>
        <v>1225</v>
      </c>
      <c r="K1420" s="30">
        <f>IF(AND(B1420=K$1),LOOKUP(9.99999999999999E+307,$K$2:K1419)+1,"")</f>
        <v>1225</v>
      </c>
      <c r="L1420" s="30">
        <f>IF(AND(B1420=L$1),LOOKUP(9.99999999999999E+307,$L$2:L1419)+1,"")</f>
        <v>1225</v>
      </c>
      <c r="M1420" s="30">
        <f>IF(AND(B1420=M$1),LOOKUP(9.99999999999999E+307,$M$2:M1419)+1,"")</f>
        <v>1225</v>
      </c>
      <c r="N1420" s="30">
        <f>IF(AND($B1420=N$1),LOOKUP(9.99999999999999E+307,$N$2:N1419)+1,"")</f>
        <v>1225</v>
      </c>
      <c r="O1420" s="30">
        <f>IF(AND($B1420=O$1),LOOKUP(9.99999999999999E+307,$O$2:O1419)+1,"")</f>
        <v>1225</v>
      </c>
      <c r="P1420" s="30">
        <f>IF(AND($B1420=P$1),LOOKUP(9.99999999999999E+307,$P$2:P1419)+1,"")</f>
        <v>1225</v>
      </c>
      <c r="Q1420" s="30">
        <f>IF(AND($B1420=Q$1),LOOKUP(9.99999999999999E+307,$Q$2:Q1419)+1,"")</f>
        <v>1225</v>
      </c>
      <c r="R1420" s="30">
        <f>IF(AND($B1420=R$1),LOOKUP(9.99999999999999E+307,$R$2:R1419)+1,"")</f>
        <v>1225</v>
      </c>
      <c r="S1420" s="314"/>
      <c r="T1420" s="274"/>
      <c r="U1420" s="274"/>
      <c r="Z1420" s="258" t="str">
        <f t="shared" si="157"/>
        <v/>
      </c>
      <c r="AA1420" s="258" t="str">
        <f t="shared" si="158"/>
        <v/>
      </c>
      <c r="AB1420" s="259">
        <f t="shared" si="152"/>
        <v>0</v>
      </c>
      <c r="AC1420" s="259">
        <f t="shared" si="153"/>
        <v>1807</v>
      </c>
      <c r="AD1420" s="260" t="str">
        <f t="shared" si="154"/>
        <v/>
      </c>
      <c r="AE1420" s="253" t="str">
        <f t="shared" si="155"/>
        <v>-</v>
      </c>
    </row>
    <row r="1421" spans="1:31" ht="20.100000000000001" customHeight="1" x14ac:dyDescent="0.5">
      <c r="A1421" s="30">
        <v>1419</v>
      </c>
      <c r="B1421" s="238"/>
      <c r="C1421" s="261"/>
      <c r="D1421" s="261"/>
      <c r="E1421" s="270"/>
      <c r="F1421" s="270"/>
      <c r="G1421" s="257" t="str">
        <f t="shared" si="156"/>
        <v/>
      </c>
      <c r="H1421" s="30" t="str">
        <f>IF(AND(S1421=H$1),LOOKUP(9.99999999999999E+307,$H$2:H1420)+1,"")</f>
        <v/>
      </c>
      <c r="I1421" s="30">
        <f>IF(AND(B1421=I$1),LOOKUP(9.99999999999999E+307,$I$2:I1420)+1,"")</f>
        <v>1226</v>
      </c>
      <c r="J1421" s="30">
        <f>IF(AND(B1421=J$1),LOOKUP(9.99999999999999E+307,$J$2:J1420)+1,"")</f>
        <v>1226</v>
      </c>
      <c r="K1421" s="30">
        <f>IF(AND(B1421=K$1),LOOKUP(9.99999999999999E+307,$K$2:K1420)+1,"")</f>
        <v>1226</v>
      </c>
      <c r="L1421" s="30">
        <f>IF(AND(B1421=L$1),LOOKUP(9.99999999999999E+307,$L$2:L1420)+1,"")</f>
        <v>1226</v>
      </c>
      <c r="M1421" s="30">
        <f>IF(AND(B1421=M$1),LOOKUP(9.99999999999999E+307,$M$2:M1420)+1,"")</f>
        <v>1226</v>
      </c>
      <c r="N1421" s="30">
        <f>IF(AND($B1421=N$1),LOOKUP(9.99999999999999E+307,$N$2:N1420)+1,"")</f>
        <v>1226</v>
      </c>
      <c r="O1421" s="30">
        <f>IF(AND($B1421=O$1),LOOKUP(9.99999999999999E+307,$O$2:O1420)+1,"")</f>
        <v>1226</v>
      </c>
      <c r="P1421" s="30">
        <f>IF(AND($B1421=P$1),LOOKUP(9.99999999999999E+307,$P$2:P1420)+1,"")</f>
        <v>1226</v>
      </c>
      <c r="Q1421" s="30">
        <f>IF(AND($B1421=Q$1),LOOKUP(9.99999999999999E+307,$Q$2:Q1420)+1,"")</f>
        <v>1226</v>
      </c>
      <c r="R1421" s="30">
        <f>IF(AND($B1421=R$1),LOOKUP(9.99999999999999E+307,$R$2:R1420)+1,"")</f>
        <v>1226</v>
      </c>
      <c r="S1421" s="314"/>
      <c r="T1421" s="274"/>
      <c r="U1421" s="274"/>
      <c r="Z1421" s="258" t="str">
        <f t="shared" si="157"/>
        <v/>
      </c>
      <c r="AA1421" s="258" t="str">
        <f t="shared" si="158"/>
        <v/>
      </c>
      <c r="AB1421" s="259">
        <f t="shared" si="152"/>
        <v>0</v>
      </c>
      <c r="AC1421" s="259">
        <f t="shared" si="153"/>
        <v>1807</v>
      </c>
      <c r="AD1421" s="260" t="str">
        <f t="shared" si="154"/>
        <v/>
      </c>
      <c r="AE1421" s="253" t="str">
        <f t="shared" si="155"/>
        <v>-</v>
      </c>
    </row>
    <row r="1422" spans="1:31" ht="20.100000000000001" customHeight="1" x14ac:dyDescent="0.5">
      <c r="A1422" s="30">
        <v>1420</v>
      </c>
      <c r="B1422" s="238"/>
      <c r="C1422" s="261"/>
      <c r="D1422" s="261"/>
      <c r="E1422" s="270"/>
      <c r="F1422" s="270"/>
      <c r="G1422" s="257" t="str">
        <f t="shared" si="156"/>
        <v/>
      </c>
      <c r="H1422" s="30" t="str">
        <f>IF(AND(S1422=H$1),LOOKUP(9.99999999999999E+307,$H$2:H1421)+1,"")</f>
        <v/>
      </c>
      <c r="I1422" s="30">
        <f>IF(AND(B1422=I$1),LOOKUP(9.99999999999999E+307,$I$2:I1421)+1,"")</f>
        <v>1227</v>
      </c>
      <c r="J1422" s="30">
        <f>IF(AND(B1422=J$1),LOOKUP(9.99999999999999E+307,$J$2:J1421)+1,"")</f>
        <v>1227</v>
      </c>
      <c r="K1422" s="30">
        <f>IF(AND(B1422=K$1),LOOKUP(9.99999999999999E+307,$K$2:K1421)+1,"")</f>
        <v>1227</v>
      </c>
      <c r="L1422" s="30">
        <f>IF(AND(B1422=L$1),LOOKUP(9.99999999999999E+307,$L$2:L1421)+1,"")</f>
        <v>1227</v>
      </c>
      <c r="M1422" s="30">
        <f>IF(AND(B1422=M$1),LOOKUP(9.99999999999999E+307,$M$2:M1421)+1,"")</f>
        <v>1227</v>
      </c>
      <c r="N1422" s="30">
        <f>IF(AND($B1422=N$1),LOOKUP(9.99999999999999E+307,$N$2:N1421)+1,"")</f>
        <v>1227</v>
      </c>
      <c r="O1422" s="30">
        <f>IF(AND($B1422=O$1),LOOKUP(9.99999999999999E+307,$O$2:O1421)+1,"")</f>
        <v>1227</v>
      </c>
      <c r="P1422" s="30">
        <f>IF(AND($B1422=P$1),LOOKUP(9.99999999999999E+307,$P$2:P1421)+1,"")</f>
        <v>1227</v>
      </c>
      <c r="Q1422" s="30">
        <f>IF(AND($B1422=Q$1),LOOKUP(9.99999999999999E+307,$Q$2:Q1421)+1,"")</f>
        <v>1227</v>
      </c>
      <c r="R1422" s="30">
        <f>IF(AND($B1422=R$1),LOOKUP(9.99999999999999E+307,$R$2:R1421)+1,"")</f>
        <v>1227</v>
      </c>
      <c r="S1422" s="314"/>
      <c r="T1422" s="274"/>
      <c r="U1422" s="274"/>
      <c r="Z1422" s="258" t="str">
        <f t="shared" si="157"/>
        <v/>
      </c>
      <c r="AA1422" s="258" t="str">
        <f t="shared" si="158"/>
        <v/>
      </c>
      <c r="AB1422" s="259">
        <f t="shared" si="152"/>
        <v>0</v>
      </c>
      <c r="AC1422" s="259">
        <f t="shared" si="153"/>
        <v>1807</v>
      </c>
      <c r="AD1422" s="260" t="str">
        <f t="shared" si="154"/>
        <v/>
      </c>
      <c r="AE1422" s="253" t="str">
        <f t="shared" si="155"/>
        <v>-</v>
      </c>
    </row>
    <row r="1423" spans="1:31" ht="20.100000000000001" customHeight="1" x14ac:dyDescent="0.5">
      <c r="A1423" s="30">
        <v>1421</v>
      </c>
      <c r="B1423" s="238"/>
      <c r="C1423" s="261"/>
      <c r="D1423" s="261"/>
      <c r="E1423" s="270"/>
      <c r="F1423" s="270"/>
      <c r="G1423" s="257" t="str">
        <f t="shared" si="156"/>
        <v/>
      </c>
      <c r="H1423" s="30" t="str">
        <f>IF(AND(S1423=H$1),LOOKUP(9.99999999999999E+307,$H$2:H1422)+1,"")</f>
        <v/>
      </c>
      <c r="I1423" s="30">
        <f>IF(AND(B1423=I$1),LOOKUP(9.99999999999999E+307,$I$2:I1422)+1,"")</f>
        <v>1228</v>
      </c>
      <c r="J1423" s="30">
        <f>IF(AND(B1423=J$1),LOOKUP(9.99999999999999E+307,$J$2:J1422)+1,"")</f>
        <v>1228</v>
      </c>
      <c r="K1423" s="30">
        <f>IF(AND(B1423=K$1),LOOKUP(9.99999999999999E+307,$K$2:K1422)+1,"")</f>
        <v>1228</v>
      </c>
      <c r="L1423" s="30">
        <f>IF(AND(B1423=L$1),LOOKUP(9.99999999999999E+307,$L$2:L1422)+1,"")</f>
        <v>1228</v>
      </c>
      <c r="M1423" s="30">
        <f>IF(AND(B1423=M$1),LOOKUP(9.99999999999999E+307,$M$2:M1422)+1,"")</f>
        <v>1228</v>
      </c>
      <c r="N1423" s="30">
        <f>IF(AND($B1423=N$1),LOOKUP(9.99999999999999E+307,$N$2:N1422)+1,"")</f>
        <v>1228</v>
      </c>
      <c r="O1423" s="30">
        <f>IF(AND($B1423=O$1),LOOKUP(9.99999999999999E+307,$O$2:O1422)+1,"")</f>
        <v>1228</v>
      </c>
      <c r="P1423" s="30">
        <f>IF(AND($B1423=P$1),LOOKUP(9.99999999999999E+307,$P$2:P1422)+1,"")</f>
        <v>1228</v>
      </c>
      <c r="Q1423" s="30">
        <f>IF(AND($B1423=Q$1),LOOKUP(9.99999999999999E+307,$Q$2:Q1422)+1,"")</f>
        <v>1228</v>
      </c>
      <c r="R1423" s="30">
        <f>IF(AND($B1423=R$1),LOOKUP(9.99999999999999E+307,$R$2:R1422)+1,"")</f>
        <v>1228</v>
      </c>
      <c r="S1423" s="314"/>
      <c r="T1423" s="274"/>
      <c r="U1423" s="274"/>
      <c r="Z1423" s="258" t="str">
        <f t="shared" si="157"/>
        <v/>
      </c>
      <c r="AA1423" s="258" t="str">
        <f t="shared" si="158"/>
        <v/>
      </c>
      <c r="AB1423" s="259">
        <f t="shared" si="152"/>
        <v>0</v>
      </c>
      <c r="AC1423" s="259">
        <f t="shared" si="153"/>
        <v>1807</v>
      </c>
      <c r="AD1423" s="260" t="str">
        <f t="shared" si="154"/>
        <v/>
      </c>
      <c r="AE1423" s="253" t="str">
        <f t="shared" si="155"/>
        <v>-</v>
      </c>
    </row>
    <row r="1424" spans="1:31" ht="20.100000000000001" customHeight="1" x14ac:dyDescent="0.5">
      <c r="A1424" s="30">
        <v>1422</v>
      </c>
      <c r="B1424" s="238"/>
      <c r="C1424" s="261"/>
      <c r="D1424" s="261"/>
      <c r="E1424" s="270"/>
      <c r="F1424" s="270"/>
      <c r="G1424" s="257" t="str">
        <f t="shared" si="156"/>
        <v/>
      </c>
      <c r="H1424" s="30" t="str">
        <f>IF(AND(S1424=H$1),LOOKUP(9.99999999999999E+307,$H$2:H1423)+1,"")</f>
        <v/>
      </c>
      <c r="I1424" s="30">
        <f>IF(AND(B1424=I$1),LOOKUP(9.99999999999999E+307,$I$2:I1423)+1,"")</f>
        <v>1229</v>
      </c>
      <c r="J1424" s="30">
        <f>IF(AND(B1424=J$1),LOOKUP(9.99999999999999E+307,$J$2:J1423)+1,"")</f>
        <v>1229</v>
      </c>
      <c r="K1424" s="30">
        <f>IF(AND(B1424=K$1),LOOKUP(9.99999999999999E+307,$K$2:K1423)+1,"")</f>
        <v>1229</v>
      </c>
      <c r="L1424" s="30">
        <f>IF(AND(B1424=L$1),LOOKUP(9.99999999999999E+307,$L$2:L1423)+1,"")</f>
        <v>1229</v>
      </c>
      <c r="M1424" s="30">
        <f>IF(AND(B1424=M$1),LOOKUP(9.99999999999999E+307,$M$2:M1423)+1,"")</f>
        <v>1229</v>
      </c>
      <c r="N1424" s="30">
        <f>IF(AND($B1424=N$1),LOOKUP(9.99999999999999E+307,$N$2:N1423)+1,"")</f>
        <v>1229</v>
      </c>
      <c r="O1424" s="30">
        <f>IF(AND($B1424=O$1),LOOKUP(9.99999999999999E+307,$O$2:O1423)+1,"")</f>
        <v>1229</v>
      </c>
      <c r="P1424" s="30">
        <f>IF(AND($B1424=P$1),LOOKUP(9.99999999999999E+307,$P$2:P1423)+1,"")</f>
        <v>1229</v>
      </c>
      <c r="Q1424" s="30">
        <f>IF(AND($B1424=Q$1),LOOKUP(9.99999999999999E+307,$Q$2:Q1423)+1,"")</f>
        <v>1229</v>
      </c>
      <c r="R1424" s="30">
        <f>IF(AND($B1424=R$1),LOOKUP(9.99999999999999E+307,$R$2:R1423)+1,"")</f>
        <v>1229</v>
      </c>
      <c r="S1424" s="314"/>
      <c r="T1424" s="274"/>
      <c r="U1424" s="274"/>
      <c r="Z1424" s="258" t="str">
        <f t="shared" si="157"/>
        <v/>
      </c>
      <c r="AA1424" s="258" t="str">
        <f t="shared" si="158"/>
        <v/>
      </c>
      <c r="AB1424" s="259">
        <f t="shared" si="152"/>
        <v>0</v>
      </c>
      <c r="AC1424" s="259">
        <f t="shared" si="153"/>
        <v>1807</v>
      </c>
      <c r="AD1424" s="260" t="str">
        <f t="shared" si="154"/>
        <v/>
      </c>
      <c r="AE1424" s="253" t="str">
        <f t="shared" si="155"/>
        <v>-</v>
      </c>
    </row>
    <row r="1425" spans="1:31" ht="20.100000000000001" customHeight="1" x14ac:dyDescent="0.5">
      <c r="A1425" s="30">
        <v>1423</v>
      </c>
      <c r="B1425" s="238"/>
      <c r="C1425" s="261"/>
      <c r="D1425" s="261"/>
      <c r="E1425" s="270"/>
      <c r="F1425" s="270"/>
      <c r="G1425" s="257" t="str">
        <f t="shared" si="156"/>
        <v/>
      </c>
      <c r="H1425" s="30" t="str">
        <f>IF(AND(S1425=H$1),LOOKUP(9.99999999999999E+307,$H$2:H1424)+1,"")</f>
        <v/>
      </c>
      <c r="I1425" s="30">
        <f>IF(AND(B1425=I$1),LOOKUP(9.99999999999999E+307,$I$2:I1424)+1,"")</f>
        <v>1230</v>
      </c>
      <c r="J1425" s="30">
        <f>IF(AND(B1425=J$1),LOOKUP(9.99999999999999E+307,$J$2:J1424)+1,"")</f>
        <v>1230</v>
      </c>
      <c r="K1425" s="30">
        <f>IF(AND(B1425=K$1),LOOKUP(9.99999999999999E+307,$K$2:K1424)+1,"")</f>
        <v>1230</v>
      </c>
      <c r="L1425" s="30">
        <f>IF(AND(B1425=L$1),LOOKUP(9.99999999999999E+307,$L$2:L1424)+1,"")</f>
        <v>1230</v>
      </c>
      <c r="M1425" s="30">
        <f>IF(AND(B1425=M$1),LOOKUP(9.99999999999999E+307,$M$2:M1424)+1,"")</f>
        <v>1230</v>
      </c>
      <c r="N1425" s="30">
        <f>IF(AND($B1425=N$1),LOOKUP(9.99999999999999E+307,$N$2:N1424)+1,"")</f>
        <v>1230</v>
      </c>
      <c r="O1425" s="30">
        <f>IF(AND($B1425=O$1),LOOKUP(9.99999999999999E+307,$O$2:O1424)+1,"")</f>
        <v>1230</v>
      </c>
      <c r="P1425" s="30">
        <f>IF(AND($B1425=P$1),LOOKUP(9.99999999999999E+307,$P$2:P1424)+1,"")</f>
        <v>1230</v>
      </c>
      <c r="Q1425" s="30">
        <f>IF(AND($B1425=Q$1),LOOKUP(9.99999999999999E+307,$Q$2:Q1424)+1,"")</f>
        <v>1230</v>
      </c>
      <c r="R1425" s="30">
        <f>IF(AND($B1425=R$1),LOOKUP(9.99999999999999E+307,$R$2:R1424)+1,"")</f>
        <v>1230</v>
      </c>
      <c r="S1425" s="314"/>
      <c r="T1425" s="274"/>
      <c r="U1425" s="274"/>
      <c r="Z1425" s="258" t="str">
        <f t="shared" si="157"/>
        <v/>
      </c>
      <c r="AA1425" s="258" t="str">
        <f t="shared" si="158"/>
        <v/>
      </c>
      <c r="AB1425" s="259">
        <f t="shared" si="152"/>
        <v>0</v>
      </c>
      <c r="AC1425" s="259">
        <f t="shared" si="153"/>
        <v>1807</v>
      </c>
      <c r="AD1425" s="260" t="str">
        <f t="shared" si="154"/>
        <v/>
      </c>
      <c r="AE1425" s="253" t="str">
        <f t="shared" si="155"/>
        <v>-</v>
      </c>
    </row>
    <row r="1426" spans="1:31" ht="20.100000000000001" customHeight="1" x14ac:dyDescent="0.5">
      <c r="A1426" s="30">
        <v>1424</v>
      </c>
      <c r="B1426" s="238"/>
      <c r="C1426" s="261"/>
      <c r="D1426" s="261"/>
      <c r="E1426" s="270"/>
      <c r="F1426" s="270"/>
      <c r="G1426" s="257" t="str">
        <f t="shared" si="156"/>
        <v/>
      </c>
      <c r="H1426" s="30" t="str">
        <f>IF(AND(S1426=H$1),LOOKUP(9.99999999999999E+307,$H$2:H1425)+1,"")</f>
        <v/>
      </c>
      <c r="I1426" s="30">
        <f>IF(AND(B1426=I$1),LOOKUP(9.99999999999999E+307,$I$2:I1425)+1,"")</f>
        <v>1231</v>
      </c>
      <c r="J1426" s="30">
        <f>IF(AND(B1426=J$1),LOOKUP(9.99999999999999E+307,$J$2:J1425)+1,"")</f>
        <v>1231</v>
      </c>
      <c r="K1426" s="30">
        <f>IF(AND(B1426=K$1),LOOKUP(9.99999999999999E+307,$K$2:K1425)+1,"")</f>
        <v>1231</v>
      </c>
      <c r="L1426" s="30">
        <f>IF(AND(B1426=L$1),LOOKUP(9.99999999999999E+307,$L$2:L1425)+1,"")</f>
        <v>1231</v>
      </c>
      <c r="M1426" s="30">
        <f>IF(AND(B1426=M$1),LOOKUP(9.99999999999999E+307,$M$2:M1425)+1,"")</f>
        <v>1231</v>
      </c>
      <c r="N1426" s="30">
        <f>IF(AND($B1426=N$1),LOOKUP(9.99999999999999E+307,$N$2:N1425)+1,"")</f>
        <v>1231</v>
      </c>
      <c r="O1426" s="30">
        <f>IF(AND($B1426=O$1),LOOKUP(9.99999999999999E+307,$O$2:O1425)+1,"")</f>
        <v>1231</v>
      </c>
      <c r="P1426" s="30">
        <f>IF(AND($B1426=P$1),LOOKUP(9.99999999999999E+307,$P$2:P1425)+1,"")</f>
        <v>1231</v>
      </c>
      <c r="Q1426" s="30">
        <f>IF(AND($B1426=Q$1),LOOKUP(9.99999999999999E+307,$Q$2:Q1425)+1,"")</f>
        <v>1231</v>
      </c>
      <c r="R1426" s="30">
        <f>IF(AND($B1426=R$1),LOOKUP(9.99999999999999E+307,$R$2:R1425)+1,"")</f>
        <v>1231</v>
      </c>
      <c r="S1426" s="314"/>
      <c r="T1426" s="274"/>
      <c r="U1426" s="274"/>
      <c r="Z1426" s="258" t="str">
        <f t="shared" si="157"/>
        <v/>
      </c>
      <c r="AA1426" s="258" t="str">
        <f t="shared" si="158"/>
        <v/>
      </c>
      <c r="AB1426" s="259">
        <f t="shared" si="152"/>
        <v>0</v>
      </c>
      <c r="AC1426" s="259">
        <f t="shared" si="153"/>
        <v>1807</v>
      </c>
      <c r="AD1426" s="260" t="str">
        <f t="shared" si="154"/>
        <v/>
      </c>
      <c r="AE1426" s="253" t="str">
        <f t="shared" si="155"/>
        <v>-</v>
      </c>
    </row>
    <row r="1427" spans="1:31" ht="20.100000000000001" customHeight="1" x14ac:dyDescent="0.5">
      <c r="A1427" s="30">
        <v>1425</v>
      </c>
      <c r="B1427" s="238"/>
      <c r="C1427" s="261"/>
      <c r="D1427" s="261"/>
      <c r="E1427" s="270"/>
      <c r="F1427" s="270"/>
      <c r="G1427" s="257" t="str">
        <f t="shared" si="156"/>
        <v/>
      </c>
      <c r="H1427" s="30" t="str">
        <f>IF(AND(S1427=H$1),LOOKUP(9.99999999999999E+307,$H$2:H1426)+1,"")</f>
        <v/>
      </c>
      <c r="I1427" s="30">
        <f>IF(AND(B1427=I$1),LOOKUP(9.99999999999999E+307,$I$2:I1426)+1,"")</f>
        <v>1232</v>
      </c>
      <c r="J1427" s="30">
        <f>IF(AND(B1427=J$1),LOOKUP(9.99999999999999E+307,$J$2:J1426)+1,"")</f>
        <v>1232</v>
      </c>
      <c r="K1427" s="30">
        <f>IF(AND(B1427=K$1),LOOKUP(9.99999999999999E+307,$K$2:K1426)+1,"")</f>
        <v>1232</v>
      </c>
      <c r="L1427" s="30">
        <f>IF(AND(B1427=L$1),LOOKUP(9.99999999999999E+307,$L$2:L1426)+1,"")</f>
        <v>1232</v>
      </c>
      <c r="M1427" s="30">
        <f>IF(AND(B1427=M$1),LOOKUP(9.99999999999999E+307,$M$2:M1426)+1,"")</f>
        <v>1232</v>
      </c>
      <c r="N1427" s="30">
        <f>IF(AND($B1427=N$1),LOOKUP(9.99999999999999E+307,$N$2:N1426)+1,"")</f>
        <v>1232</v>
      </c>
      <c r="O1427" s="30">
        <f>IF(AND($B1427=O$1),LOOKUP(9.99999999999999E+307,$O$2:O1426)+1,"")</f>
        <v>1232</v>
      </c>
      <c r="P1427" s="30">
        <f>IF(AND($B1427=P$1),LOOKUP(9.99999999999999E+307,$P$2:P1426)+1,"")</f>
        <v>1232</v>
      </c>
      <c r="Q1427" s="30">
        <f>IF(AND($B1427=Q$1),LOOKUP(9.99999999999999E+307,$Q$2:Q1426)+1,"")</f>
        <v>1232</v>
      </c>
      <c r="R1427" s="30">
        <f>IF(AND($B1427=R$1),LOOKUP(9.99999999999999E+307,$R$2:R1426)+1,"")</f>
        <v>1232</v>
      </c>
      <c r="S1427" s="314"/>
      <c r="T1427" s="274"/>
      <c r="U1427" s="274"/>
      <c r="Z1427" s="258" t="str">
        <f t="shared" si="157"/>
        <v/>
      </c>
      <c r="AA1427" s="258" t="str">
        <f t="shared" si="158"/>
        <v/>
      </c>
      <c r="AB1427" s="259">
        <f t="shared" si="152"/>
        <v>0</v>
      </c>
      <c r="AC1427" s="259">
        <f t="shared" si="153"/>
        <v>1807</v>
      </c>
      <c r="AD1427" s="260" t="str">
        <f t="shared" si="154"/>
        <v/>
      </c>
      <c r="AE1427" s="253" t="str">
        <f t="shared" si="155"/>
        <v>-</v>
      </c>
    </row>
    <row r="1428" spans="1:31" ht="20.100000000000001" customHeight="1" x14ac:dyDescent="0.5">
      <c r="A1428" s="30">
        <v>1426</v>
      </c>
      <c r="B1428" s="238"/>
      <c r="C1428" s="261"/>
      <c r="D1428" s="261"/>
      <c r="E1428" s="270"/>
      <c r="F1428" s="270"/>
      <c r="G1428" s="257" t="str">
        <f t="shared" si="156"/>
        <v/>
      </c>
      <c r="H1428" s="30" t="str">
        <f>IF(AND(S1428=H$1),LOOKUP(9.99999999999999E+307,$H$2:H1427)+1,"")</f>
        <v/>
      </c>
      <c r="I1428" s="30">
        <f>IF(AND(B1428=I$1),LOOKUP(9.99999999999999E+307,$I$2:I1427)+1,"")</f>
        <v>1233</v>
      </c>
      <c r="J1428" s="30">
        <f>IF(AND(B1428=J$1),LOOKUP(9.99999999999999E+307,$J$2:J1427)+1,"")</f>
        <v>1233</v>
      </c>
      <c r="K1428" s="30">
        <f>IF(AND(B1428=K$1),LOOKUP(9.99999999999999E+307,$K$2:K1427)+1,"")</f>
        <v>1233</v>
      </c>
      <c r="L1428" s="30">
        <f>IF(AND(B1428=L$1),LOOKUP(9.99999999999999E+307,$L$2:L1427)+1,"")</f>
        <v>1233</v>
      </c>
      <c r="M1428" s="30">
        <f>IF(AND(B1428=M$1),LOOKUP(9.99999999999999E+307,$M$2:M1427)+1,"")</f>
        <v>1233</v>
      </c>
      <c r="N1428" s="30">
        <f>IF(AND($B1428=N$1),LOOKUP(9.99999999999999E+307,$N$2:N1427)+1,"")</f>
        <v>1233</v>
      </c>
      <c r="O1428" s="30">
        <f>IF(AND($B1428=O$1),LOOKUP(9.99999999999999E+307,$O$2:O1427)+1,"")</f>
        <v>1233</v>
      </c>
      <c r="P1428" s="30">
        <f>IF(AND($B1428=P$1),LOOKUP(9.99999999999999E+307,$P$2:P1427)+1,"")</f>
        <v>1233</v>
      </c>
      <c r="Q1428" s="30">
        <f>IF(AND($B1428=Q$1),LOOKUP(9.99999999999999E+307,$Q$2:Q1427)+1,"")</f>
        <v>1233</v>
      </c>
      <c r="R1428" s="30">
        <f>IF(AND($B1428=R$1),LOOKUP(9.99999999999999E+307,$R$2:R1427)+1,"")</f>
        <v>1233</v>
      </c>
      <c r="S1428" s="314"/>
      <c r="T1428" s="274"/>
      <c r="U1428" s="274"/>
      <c r="Z1428" s="258" t="str">
        <f t="shared" si="157"/>
        <v/>
      </c>
      <c r="AA1428" s="258" t="str">
        <f t="shared" si="158"/>
        <v/>
      </c>
      <c r="AB1428" s="259">
        <f t="shared" si="152"/>
        <v>0</v>
      </c>
      <c r="AC1428" s="259">
        <f t="shared" si="153"/>
        <v>1807</v>
      </c>
      <c r="AD1428" s="260" t="str">
        <f t="shared" si="154"/>
        <v/>
      </c>
      <c r="AE1428" s="253" t="str">
        <f t="shared" si="155"/>
        <v>-</v>
      </c>
    </row>
    <row r="1429" spans="1:31" ht="20.100000000000001" customHeight="1" x14ac:dyDescent="0.5">
      <c r="A1429" s="30">
        <v>1427</v>
      </c>
      <c r="B1429" s="238"/>
      <c r="C1429" s="261"/>
      <c r="D1429" s="261"/>
      <c r="E1429" s="270"/>
      <c r="F1429" s="270"/>
      <c r="G1429" s="257" t="str">
        <f t="shared" si="156"/>
        <v/>
      </c>
      <c r="H1429" s="30" t="str">
        <f>IF(AND(S1429=H$1),LOOKUP(9.99999999999999E+307,$H$2:H1428)+1,"")</f>
        <v/>
      </c>
      <c r="I1429" s="30">
        <f>IF(AND(B1429=I$1),LOOKUP(9.99999999999999E+307,$I$2:I1428)+1,"")</f>
        <v>1234</v>
      </c>
      <c r="J1429" s="30">
        <f>IF(AND(B1429=J$1),LOOKUP(9.99999999999999E+307,$J$2:J1428)+1,"")</f>
        <v>1234</v>
      </c>
      <c r="K1429" s="30">
        <f>IF(AND(B1429=K$1),LOOKUP(9.99999999999999E+307,$K$2:K1428)+1,"")</f>
        <v>1234</v>
      </c>
      <c r="L1429" s="30">
        <f>IF(AND(B1429=L$1),LOOKUP(9.99999999999999E+307,$L$2:L1428)+1,"")</f>
        <v>1234</v>
      </c>
      <c r="M1429" s="30">
        <f>IF(AND(B1429=M$1),LOOKUP(9.99999999999999E+307,$M$2:M1428)+1,"")</f>
        <v>1234</v>
      </c>
      <c r="N1429" s="30">
        <f>IF(AND($B1429=N$1),LOOKUP(9.99999999999999E+307,$N$2:N1428)+1,"")</f>
        <v>1234</v>
      </c>
      <c r="O1429" s="30">
        <f>IF(AND($B1429=O$1),LOOKUP(9.99999999999999E+307,$O$2:O1428)+1,"")</f>
        <v>1234</v>
      </c>
      <c r="P1429" s="30">
        <f>IF(AND($B1429=P$1),LOOKUP(9.99999999999999E+307,$P$2:P1428)+1,"")</f>
        <v>1234</v>
      </c>
      <c r="Q1429" s="30">
        <f>IF(AND($B1429=Q$1),LOOKUP(9.99999999999999E+307,$Q$2:Q1428)+1,"")</f>
        <v>1234</v>
      </c>
      <c r="R1429" s="30">
        <f>IF(AND($B1429=R$1),LOOKUP(9.99999999999999E+307,$R$2:R1428)+1,"")</f>
        <v>1234</v>
      </c>
      <c r="S1429" s="314"/>
      <c r="T1429" s="274"/>
      <c r="U1429" s="274"/>
      <c r="Z1429" s="258" t="str">
        <f t="shared" si="157"/>
        <v/>
      </c>
      <c r="AA1429" s="258" t="str">
        <f t="shared" si="158"/>
        <v/>
      </c>
      <c r="AB1429" s="259">
        <f t="shared" si="152"/>
        <v>0</v>
      </c>
      <c r="AC1429" s="259">
        <f t="shared" si="153"/>
        <v>1807</v>
      </c>
      <c r="AD1429" s="260" t="str">
        <f t="shared" si="154"/>
        <v/>
      </c>
      <c r="AE1429" s="253" t="str">
        <f t="shared" si="155"/>
        <v>-</v>
      </c>
    </row>
    <row r="1430" spans="1:31" ht="20.100000000000001" customHeight="1" x14ac:dyDescent="0.5">
      <c r="A1430" s="30">
        <v>1428</v>
      </c>
      <c r="B1430" s="238"/>
      <c r="C1430" s="261"/>
      <c r="D1430" s="261"/>
      <c r="E1430" s="270"/>
      <c r="F1430" s="270"/>
      <c r="G1430" s="257" t="str">
        <f t="shared" si="156"/>
        <v/>
      </c>
      <c r="H1430" s="30" t="str">
        <f>IF(AND(S1430=H$1),LOOKUP(9.99999999999999E+307,$H$2:H1429)+1,"")</f>
        <v/>
      </c>
      <c r="I1430" s="30">
        <f>IF(AND(B1430=I$1),LOOKUP(9.99999999999999E+307,$I$2:I1429)+1,"")</f>
        <v>1235</v>
      </c>
      <c r="J1430" s="30">
        <f>IF(AND(B1430=J$1),LOOKUP(9.99999999999999E+307,$J$2:J1429)+1,"")</f>
        <v>1235</v>
      </c>
      <c r="K1430" s="30">
        <f>IF(AND(B1430=K$1),LOOKUP(9.99999999999999E+307,$K$2:K1429)+1,"")</f>
        <v>1235</v>
      </c>
      <c r="L1430" s="30">
        <f>IF(AND(B1430=L$1),LOOKUP(9.99999999999999E+307,$L$2:L1429)+1,"")</f>
        <v>1235</v>
      </c>
      <c r="M1430" s="30">
        <f>IF(AND(B1430=M$1),LOOKUP(9.99999999999999E+307,$M$2:M1429)+1,"")</f>
        <v>1235</v>
      </c>
      <c r="N1430" s="30">
        <f>IF(AND($B1430=N$1),LOOKUP(9.99999999999999E+307,$N$2:N1429)+1,"")</f>
        <v>1235</v>
      </c>
      <c r="O1430" s="30">
        <f>IF(AND($B1430=O$1),LOOKUP(9.99999999999999E+307,$O$2:O1429)+1,"")</f>
        <v>1235</v>
      </c>
      <c r="P1430" s="30">
        <f>IF(AND($B1430=P$1),LOOKUP(9.99999999999999E+307,$P$2:P1429)+1,"")</f>
        <v>1235</v>
      </c>
      <c r="Q1430" s="30">
        <f>IF(AND($B1430=Q$1),LOOKUP(9.99999999999999E+307,$Q$2:Q1429)+1,"")</f>
        <v>1235</v>
      </c>
      <c r="R1430" s="30">
        <f>IF(AND($B1430=R$1),LOOKUP(9.99999999999999E+307,$R$2:R1429)+1,"")</f>
        <v>1235</v>
      </c>
      <c r="S1430" s="314"/>
      <c r="T1430" s="274"/>
      <c r="U1430" s="274"/>
      <c r="Z1430" s="258" t="str">
        <f t="shared" si="157"/>
        <v/>
      </c>
      <c r="AA1430" s="258" t="str">
        <f t="shared" si="158"/>
        <v/>
      </c>
      <c r="AB1430" s="259">
        <f t="shared" si="152"/>
        <v>0</v>
      </c>
      <c r="AC1430" s="259">
        <f t="shared" si="153"/>
        <v>1807</v>
      </c>
      <c r="AD1430" s="260" t="str">
        <f t="shared" si="154"/>
        <v/>
      </c>
      <c r="AE1430" s="253" t="str">
        <f t="shared" si="155"/>
        <v>-</v>
      </c>
    </row>
    <row r="1431" spans="1:31" ht="20.100000000000001" customHeight="1" x14ac:dyDescent="0.5">
      <c r="A1431" s="30">
        <v>1429</v>
      </c>
      <c r="B1431" s="238"/>
      <c r="C1431" s="261"/>
      <c r="D1431" s="261"/>
      <c r="E1431" s="270"/>
      <c r="F1431" s="270"/>
      <c r="G1431" s="257" t="str">
        <f t="shared" si="156"/>
        <v/>
      </c>
      <c r="H1431" s="30" t="str">
        <f>IF(AND(S1431=H$1),LOOKUP(9.99999999999999E+307,$H$2:H1430)+1,"")</f>
        <v/>
      </c>
      <c r="I1431" s="30">
        <f>IF(AND(B1431=I$1),LOOKUP(9.99999999999999E+307,$I$2:I1430)+1,"")</f>
        <v>1236</v>
      </c>
      <c r="J1431" s="30">
        <f>IF(AND(B1431=J$1),LOOKUP(9.99999999999999E+307,$J$2:J1430)+1,"")</f>
        <v>1236</v>
      </c>
      <c r="K1431" s="30">
        <f>IF(AND(B1431=K$1),LOOKUP(9.99999999999999E+307,$K$2:K1430)+1,"")</f>
        <v>1236</v>
      </c>
      <c r="L1431" s="30">
        <f>IF(AND(B1431=L$1),LOOKUP(9.99999999999999E+307,$L$2:L1430)+1,"")</f>
        <v>1236</v>
      </c>
      <c r="M1431" s="30">
        <f>IF(AND(B1431=M$1),LOOKUP(9.99999999999999E+307,$M$2:M1430)+1,"")</f>
        <v>1236</v>
      </c>
      <c r="N1431" s="30">
        <f>IF(AND($B1431=N$1),LOOKUP(9.99999999999999E+307,$N$2:N1430)+1,"")</f>
        <v>1236</v>
      </c>
      <c r="O1431" s="30">
        <f>IF(AND($B1431=O$1),LOOKUP(9.99999999999999E+307,$O$2:O1430)+1,"")</f>
        <v>1236</v>
      </c>
      <c r="P1431" s="30">
        <f>IF(AND($B1431=P$1),LOOKUP(9.99999999999999E+307,$P$2:P1430)+1,"")</f>
        <v>1236</v>
      </c>
      <c r="Q1431" s="30">
        <f>IF(AND($B1431=Q$1),LOOKUP(9.99999999999999E+307,$Q$2:Q1430)+1,"")</f>
        <v>1236</v>
      </c>
      <c r="R1431" s="30">
        <f>IF(AND($B1431=R$1),LOOKUP(9.99999999999999E+307,$R$2:R1430)+1,"")</f>
        <v>1236</v>
      </c>
      <c r="S1431" s="314"/>
      <c r="T1431" s="274"/>
      <c r="U1431" s="274"/>
      <c r="Z1431" s="258" t="str">
        <f t="shared" si="157"/>
        <v/>
      </c>
      <c r="AA1431" s="258" t="str">
        <f t="shared" si="158"/>
        <v/>
      </c>
      <c r="AB1431" s="259">
        <f t="shared" si="152"/>
        <v>0</v>
      </c>
      <c r="AC1431" s="259">
        <f t="shared" si="153"/>
        <v>1807</v>
      </c>
      <c r="AD1431" s="260" t="str">
        <f t="shared" si="154"/>
        <v/>
      </c>
      <c r="AE1431" s="253" t="str">
        <f t="shared" si="155"/>
        <v>-</v>
      </c>
    </row>
    <row r="1432" spans="1:31" ht="20.100000000000001" customHeight="1" x14ac:dyDescent="0.5">
      <c r="A1432" s="30">
        <v>1430</v>
      </c>
      <c r="B1432" s="238"/>
      <c r="C1432" s="261"/>
      <c r="D1432" s="261"/>
      <c r="E1432" s="270"/>
      <c r="F1432" s="270"/>
      <c r="G1432" s="257" t="str">
        <f t="shared" si="156"/>
        <v/>
      </c>
      <c r="H1432" s="30" t="str">
        <f>IF(AND(S1432=H$1),LOOKUP(9.99999999999999E+307,$H$2:H1431)+1,"")</f>
        <v/>
      </c>
      <c r="I1432" s="30">
        <f>IF(AND(B1432=I$1),LOOKUP(9.99999999999999E+307,$I$2:I1431)+1,"")</f>
        <v>1237</v>
      </c>
      <c r="J1432" s="30">
        <f>IF(AND(B1432=J$1),LOOKUP(9.99999999999999E+307,$J$2:J1431)+1,"")</f>
        <v>1237</v>
      </c>
      <c r="K1432" s="30">
        <f>IF(AND(B1432=K$1),LOOKUP(9.99999999999999E+307,$K$2:K1431)+1,"")</f>
        <v>1237</v>
      </c>
      <c r="L1432" s="30">
        <f>IF(AND(B1432=L$1),LOOKUP(9.99999999999999E+307,$L$2:L1431)+1,"")</f>
        <v>1237</v>
      </c>
      <c r="M1432" s="30">
        <f>IF(AND(B1432=M$1),LOOKUP(9.99999999999999E+307,$M$2:M1431)+1,"")</f>
        <v>1237</v>
      </c>
      <c r="N1432" s="30">
        <f>IF(AND($B1432=N$1),LOOKUP(9.99999999999999E+307,$N$2:N1431)+1,"")</f>
        <v>1237</v>
      </c>
      <c r="O1432" s="30">
        <f>IF(AND($B1432=O$1),LOOKUP(9.99999999999999E+307,$O$2:O1431)+1,"")</f>
        <v>1237</v>
      </c>
      <c r="P1432" s="30">
        <f>IF(AND($B1432=P$1),LOOKUP(9.99999999999999E+307,$P$2:P1431)+1,"")</f>
        <v>1237</v>
      </c>
      <c r="Q1432" s="30">
        <f>IF(AND($B1432=Q$1),LOOKUP(9.99999999999999E+307,$Q$2:Q1431)+1,"")</f>
        <v>1237</v>
      </c>
      <c r="R1432" s="30">
        <f>IF(AND($B1432=R$1),LOOKUP(9.99999999999999E+307,$R$2:R1431)+1,"")</f>
        <v>1237</v>
      </c>
      <c r="S1432" s="314"/>
      <c r="T1432" s="274"/>
      <c r="U1432" s="274"/>
      <c r="Z1432" s="258" t="str">
        <f t="shared" si="157"/>
        <v/>
      </c>
      <c r="AA1432" s="258" t="str">
        <f t="shared" si="158"/>
        <v/>
      </c>
      <c r="AB1432" s="259">
        <f t="shared" si="152"/>
        <v>0</v>
      </c>
      <c r="AC1432" s="259">
        <f t="shared" si="153"/>
        <v>1807</v>
      </c>
      <c r="AD1432" s="260" t="str">
        <f t="shared" si="154"/>
        <v/>
      </c>
      <c r="AE1432" s="253" t="str">
        <f t="shared" si="155"/>
        <v>-</v>
      </c>
    </row>
    <row r="1433" spans="1:31" ht="20.100000000000001" customHeight="1" x14ac:dyDescent="0.5">
      <c r="A1433" s="30">
        <v>1431</v>
      </c>
      <c r="B1433" s="238"/>
      <c r="C1433" s="261"/>
      <c r="D1433" s="261"/>
      <c r="E1433" s="270"/>
      <c r="F1433" s="270"/>
      <c r="G1433" s="257" t="str">
        <f t="shared" si="156"/>
        <v/>
      </c>
      <c r="H1433" s="30" t="str">
        <f>IF(AND(S1433=H$1),LOOKUP(9.99999999999999E+307,$H$2:H1432)+1,"")</f>
        <v/>
      </c>
      <c r="I1433" s="30">
        <f>IF(AND(B1433=I$1),LOOKUP(9.99999999999999E+307,$I$2:I1432)+1,"")</f>
        <v>1238</v>
      </c>
      <c r="J1433" s="30">
        <f>IF(AND(B1433=J$1),LOOKUP(9.99999999999999E+307,$J$2:J1432)+1,"")</f>
        <v>1238</v>
      </c>
      <c r="K1433" s="30">
        <f>IF(AND(B1433=K$1),LOOKUP(9.99999999999999E+307,$K$2:K1432)+1,"")</f>
        <v>1238</v>
      </c>
      <c r="L1433" s="30">
        <f>IF(AND(B1433=L$1),LOOKUP(9.99999999999999E+307,$L$2:L1432)+1,"")</f>
        <v>1238</v>
      </c>
      <c r="M1433" s="30">
        <f>IF(AND(B1433=M$1),LOOKUP(9.99999999999999E+307,$M$2:M1432)+1,"")</f>
        <v>1238</v>
      </c>
      <c r="N1433" s="30">
        <f>IF(AND($B1433=N$1),LOOKUP(9.99999999999999E+307,$N$2:N1432)+1,"")</f>
        <v>1238</v>
      </c>
      <c r="O1433" s="30">
        <f>IF(AND($B1433=O$1),LOOKUP(9.99999999999999E+307,$O$2:O1432)+1,"")</f>
        <v>1238</v>
      </c>
      <c r="P1433" s="30">
        <f>IF(AND($B1433=P$1),LOOKUP(9.99999999999999E+307,$P$2:P1432)+1,"")</f>
        <v>1238</v>
      </c>
      <c r="Q1433" s="30">
        <f>IF(AND($B1433=Q$1),LOOKUP(9.99999999999999E+307,$Q$2:Q1432)+1,"")</f>
        <v>1238</v>
      </c>
      <c r="R1433" s="30">
        <f>IF(AND($B1433=R$1),LOOKUP(9.99999999999999E+307,$R$2:R1432)+1,"")</f>
        <v>1238</v>
      </c>
      <c r="S1433" s="314"/>
      <c r="T1433" s="274"/>
      <c r="U1433" s="274"/>
      <c r="Z1433" s="258" t="str">
        <f t="shared" si="157"/>
        <v/>
      </c>
      <c r="AA1433" s="258" t="str">
        <f t="shared" si="158"/>
        <v/>
      </c>
      <c r="AB1433" s="259">
        <f t="shared" si="152"/>
        <v>0</v>
      </c>
      <c r="AC1433" s="259">
        <f t="shared" si="153"/>
        <v>1807</v>
      </c>
      <c r="AD1433" s="260" t="str">
        <f t="shared" si="154"/>
        <v/>
      </c>
      <c r="AE1433" s="253" t="str">
        <f t="shared" si="155"/>
        <v>-</v>
      </c>
    </row>
    <row r="1434" spans="1:31" ht="20.100000000000001" customHeight="1" x14ac:dyDescent="0.5">
      <c r="A1434" s="30">
        <v>1432</v>
      </c>
      <c r="B1434" s="238"/>
      <c r="C1434" s="261"/>
      <c r="D1434" s="261"/>
      <c r="E1434" s="270"/>
      <c r="F1434" s="270"/>
      <c r="G1434" s="257" t="str">
        <f t="shared" si="156"/>
        <v/>
      </c>
      <c r="H1434" s="30" t="str">
        <f>IF(AND(S1434=H$1),LOOKUP(9.99999999999999E+307,$H$2:H1433)+1,"")</f>
        <v/>
      </c>
      <c r="I1434" s="30">
        <f>IF(AND(B1434=I$1),LOOKUP(9.99999999999999E+307,$I$2:I1433)+1,"")</f>
        <v>1239</v>
      </c>
      <c r="J1434" s="30">
        <f>IF(AND(B1434=J$1),LOOKUP(9.99999999999999E+307,$J$2:J1433)+1,"")</f>
        <v>1239</v>
      </c>
      <c r="K1434" s="30">
        <f>IF(AND(B1434=K$1),LOOKUP(9.99999999999999E+307,$K$2:K1433)+1,"")</f>
        <v>1239</v>
      </c>
      <c r="L1434" s="30">
        <f>IF(AND(B1434=L$1),LOOKUP(9.99999999999999E+307,$L$2:L1433)+1,"")</f>
        <v>1239</v>
      </c>
      <c r="M1434" s="30">
        <f>IF(AND(B1434=M$1),LOOKUP(9.99999999999999E+307,$M$2:M1433)+1,"")</f>
        <v>1239</v>
      </c>
      <c r="N1434" s="30">
        <f>IF(AND($B1434=N$1),LOOKUP(9.99999999999999E+307,$N$2:N1433)+1,"")</f>
        <v>1239</v>
      </c>
      <c r="O1434" s="30">
        <f>IF(AND($B1434=O$1),LOOKUP(9.99999999999999E+307,$O$2:O1433)+1,"")</f>
        <v>1239</v>
      </c>
      <c r="P1434" s="30">
        <f>IF(AND($B1434=P$1),LOOKUP(9.99999999999999E+307,$P$2:P1433)+1,"")</f>
        <v>1239</v>
      </c>
      <c r="Q1434" s="30">
        <f>IF(AND($B1434=Q$1),LOOKUP(9.99999999999999E+307,$Q$2:Q1433)+1,"")</f>
        <v>1239</v>
      </c>
      <c r="R1434" s="30">
        <f>IF(AND($B1434=R$1),LOOKUP(9.99999999999999E+307,$R$2:R1433)+1,"")</f>
        <v>1239</v>
      </c>
      <c r="S1434" s="314"/>
      <c r="T1434" s="274"/>
      <c r="U1434" s="274"/>
      <c r="Z1434" s="258" t="str">
        <f t="shared" si="157"/>
        <v/>
      </c>
      <c r="AA1434" s="258" t="str">
        <f t="shared" si="158"/>
        <v/>
      </c>
      <c r="AB1434" s="259">
        <f t="shared" si="152"/>
        <v>0</v>
      </c>
      <c r="AC1434" s="259">
        <f t="shared" si="153"/>
        <v>1807</v>
      </c>
      <c r="AD1434" s="260" t="str">
        <f t="shared" si="154"/>
        <v/>
      </c>
      <c r="AE1434" s="253" t="str">
        <f t="shared" si="155"/>
        <v>-</v>
      </c>
    </row>
    <row r="1435" spans="1:31" ht="20.100000000000001" customHeight="1" x14ac:dyDescent="0.5">
      <c r="A1435" s="30">
        <v>1433</v>
      </c>
      <c r="B1435" s="238"/>
      <c r="C1435" s="261"/>
      <c r="D1435" s="261"/>
      <c r="E1435" s="270"/>
      <c r="F1435" s="270"/>
      <c r="G1435" s="257" t="str">
        <f t="shared" si="156"/>
        <v/>
      </c>
      <c r="H1435" s="30" t="str">
        <f>IF(AND(S1435=H$1),LOOKUP(9.99999999999999E+307,$H$2:H1434)+1,"")</f>
        <v/>
      </c>
      <c r="I1435" s="30">
        <f>IF(AND(B1435=I$1),LOOKUP(9.99999999999999E+307,$I$2:I1434)+1,"")</f>
        <v>1240</v>
      </c>
      <c r="J1435" s="30">
        <f>IF(AND(B1435=J$1),LOOKUP(9.99999999999999E+307,$J$2:J1434)+1,"")</f>
        <v>1240</v>
      </c>
      <c r="K1435" s="30">
        <f>IF(AND(B1435=K$1),LOOKUP(9.99999999999999E+307,$K$2:K1434)+1,"")</f>
        <v>1240</v>
      </c>
      <c r="L1435" s="30">
        <f>IF(AND(B1435=L$1),LOOKUP(9.99999999999999E+307,$L$2:L1434)+1,"")</f>
        <v>1240</v>
      </c>
      <c r="M1435" s="30">
        <f>IF(AND(B1435=M$1),LOOKUP(9.99999999999999E+307,$M$2:M1434)+1,"")</f>
        <v>1240</v>
      </c>
      <c r="N1435" s="30">
        <f>IF(AND($B1435=N$1),LOOKUP(9.99999999999999E+307,$N$2:N1434)+1,"")</f>
        <v>1240</v>
      </c>
      <c r="O1435" s="30">
        <f>IF(AND($B1435=O$1),LOOKUP(9.99999999999999E+307,$O$2:O1434)+1,"")</f>
        <v>1240</v>
      </c>
      <c r="P1435" s="30">
        <f>IF(AND($B1435=P$1),LOOKUP(9.99999999999999E+307,$P$2:P1434)+1,"")</f>
        <v>1240</v>
      </c>
      <c r="Q1435" s="30">
        <f>IF(AND($B1435=Q$1),LOOKUP(9.99999999999999E+307,$Q$2:Q1434)+1,"")</f>
        <v>1240</v>
      </c>
      <c r="R1435" s="30">
        <f>IF(AND($B1435=R$1),LOOKUP(9.99999999999999E+307,$R$2:R1434)+1,"")</f>
        <v>1240</v>
      </c>
      <c r="S1435" s="314"/>
      <c r="T1435" s="274"/>
      <c r="U1435" s="274"/>
      <c r="Z1435" s="258" t="str">
        <f t="shared" si="157"/>
        <v/>
      </c>
      <c r="AA1435" s="258" t="str">
        <f t="shared" si="158"/>
        <v/>
      </c>
      <c r="AB1435" s="259">
        <f t="shared" si="152"/>
        <v>0</v>
      </c>
      <c r="AC1435" s="259">
        <f t="shared" si="153"/>
        <v>1807</v>
      </c>
      <c r="AD1435" s="260" t="str">
        <f t="shared" si="154"/>
        <v/>
      </c>
      <c r="AE1435" s="253" t="str">
        <f t="shared" si="155"/>
        <v>-</v>
      </c>
    </row>
    <row r="1436" spans="1:31" ht="20.100000000000001" customHeight="1" x14ac:dyDescent="0.5">
      <c r="A1436" s="30">
        <v>1434</v>
      </c>
      <c r="B1436" s="238"/>
      <c r="C1436" s="261"/>
      <c r="D1436" s="261"/>
      <c r="E1436" s="270"/>
      <c r="F1436" s="270"/>
      <c r="G1436" s="257" t="str">
        <f t="shared" si="156"/>
        <v/>
      </c>
      <c r="H1436" s="30" t="str">
        <f>IF(AND(S1436=H$1),LOOKUP(9.99999999999999E+307,$H$2:H1435)+1,"")</f>
        <v/>
      </c>
      <c r="I1436" s="30">
        <f>IF(AND(B1436=I$1),LOOKUP(9.99999999999999E+307,$I$2:I1435)+1,"")</f>
        <v>1241</v>
      </c>
      <c r="J1436" s="30">
        <f>IF(AND(B1436=J$1),LOOKUP(9.99999999999999E+307,$J$2:J1435)+1,"")</f>
        <v>1241</v>
      </c>
      <c r="K1436" s="30">
        <f>IF(AND(B1436=K$1),LOOKUP(9.99999999999999E+307,$K$2:K1435)+1,"")</f>
        <v>1241</v>
      </c>
      <c r="L1436" s="30">
        <f>IF(AND(B1436=L$1),LOOKUP(9.99999999999999E+307,$L$2:L1435)+1,"")</f>
        <v>1241</v>
      </c>
      <c r="M1436" s="30">
        <f>IF(AND(B1436=M$1),LOOKUP(9.99999999999999E+307,$M$2:M1435)+1,"")</f>
        <v>1241</v>
      </c>
      <c r="N1436" s="30">
        <f>IF(AND($B1436=N$1),LOOKUP(9.99999999999999E+307,$N$2:N1435)+1,"")</f>
        <v>1241</v>
      </c>
      <c r="O1436" s="30">
        <f>IF(AND($B1436=O$1),LOOKUP(9.99999999999999E+307,$O$2:O1435)+1,"")</f>
        <v>1241</v>
      </c>
      <c r="P1436" s="30">
        <f>IF(AND($B1436=P$1),LOOKUP(9.99999999999999E+307,$P$2:P1435)+1,"")</f>
        <v>1241</v>
      </c>
      <c r="Q1436" s="30">
        <f>IF(AND($B1436=Q$1),LOOKUP(9.99999999999999E+307,$Q$2:Q1435)+1,"")</f>
        <v>1241</v>
      </c>
      <c r="R1436" s="30">
        <f>IF(AND($B1436=R$1),LOOKUP(9.99999999999999E+307,$R$2:R1435)+1,"")</f>
        <v>1241</v>
      </c>
      <c r="S1436" s="314"/>
      <c r="T1436" s="274"/>
      <c r="U1436" s="274"/>
      <c r="Z1436" s="258" t="str">
        <f t="shared" si="157"/>
        <v/>
      </c>
      <c r="AA1436" s="258" t="str">
        <f t="shared" si="158"/>
        <v/>
      </c>
      <c r="AB1436" s="259">
        <f t="shared" si="152"/>
        <v>0</v>
      </c>
      <c r="AC1436" s="259">
        <f t="shared" si="153"/>
        <v>1807</v>
      </c>
      <c r="AD1436" s="260" t="str">
        <f t="shared" si="154"/>
        <v/>
      </c>
      <c r="AE1436" s="253" t="str">
        <f t="shared" si="155"/>
        <v>-</v>
      </c>
    </row>
    <row r="1437" spans="1:31" ht="20.100000000000001" customHeight="1" x14ac:dyDescent="0.5">
      <c r="A1437" s="30">
        <v>1435</v>
      </c>
      <c r="B1437" s="238"/>
      <c r="C1437" s="261"/>
      <c r="D1437" s="261"/>
      <c r="E1437" s="270"/>
      <c r="F1437" s="270"/>
      <c r="G1437" s="257" t="str">
        <f t="shared" si="156"/>
        <v/>
      </c>
      <c r="H1437" s="30" t="str">
        <f>IF(AND(S1437=H$1),LOOKUP(9.99999999999999E+307,$H$2:H1436)+1,"")</f>
        <v/>
      </c>
      <c r="I1437" s="30">
        <f>IF(AND(B1437=I$1),LOOKUP(9.99999999999999E+307,$I$2:I1436)+1,"")</f>
        <v>1242</v>
      </c>
      <c r="J1437" s="30">
        <f>IF(AND(B1437=J$1),LOOKUP(9.99999999999999E+307,$J$2:J1436)+1,"")</f>
        <v>1242</v>
      </c>
      <c r="K1437" s="30">
        <f>IF(AND(B1437=K$1),LOOKUP(9.99999999999999E+307,$K$2:K1436)+1,"")</f>
        <v>1242</v>
      </c>
      <c r="L1437" s="30">
        <f>IF(AND(B1437=L$1),LOOKUP(9.99999999999999E+307,$L$2:L1436)+1,"")</f>
        <v>1242</v>
      </c>
      <c r="M1437" s="30">
        <f>IF(AND(B1437=M$1),LOOKUP(9.99999999999999E+307,$M$2:M1436)+1,"")</f>
        <v>1242</v>
      </c>
      <c r="N1437" s="30">
        <f>IF(AND($B1437=N$1),LOOKUP(9.99999999999999E+307,$N$2:N1436)+1,"")</f>
        <v>1242</v>
      </c>
      <c r="O1437" s="30">
        <f>IF(AND($B1437=O$1),LOOKUP(9.99999999999999E+307,$O$2:O1436)+1,"")</f>
        <v>1242</v>
      </c>
      <c r="P1437" s="30">
        <f>IF(AND($B1437=P$1),LOOKUP(9.99999999999999E+307,$P$2:P1436)+1,"")</f>
        <v>1242</v>
      </c>
      <c r="Q1437" s="30">
        <f>IF(AND($B1437=Q$1),LOOKUP(9.99999999999999E+307,$Q$2:Q1436)+1,"")</f>
        <v>1242</v>
      </c>
      <c r="R1437" s="30">
        <f>IF(AND($B1437=R$1),LOOKUP(9.99999999999999E+307,$R$2:R1436)+1,"")</f>
        <v>1242</v>
      </c>
      <c r="S1437" s="314"/>
      <c r="T1437" s="274"/>
      <c r="U1437" s="274"/>
      <c r="Z1437" s="258" t="str">
        <f t="shared" si="157"/>
        <v/>
      </c>
      <c r="AA1437" s="258" t="str">
        <f t="shared" si="158"/>
        <v/>
      </c>
      <c r="AB1437" s="259">
        <f t="shared" si="152"/>
        <v>0</v>
      </c>
      <c r="AC1437" s="259">
        <f t="shared" si="153"/>
        <v>1807</v>
      </c>
      <c r="AD1437" s="260" t="str">
        <f t="shared" si="154"/>
        <v/>
      </c>
      <c r="AE1437" s="253" t="str">
        <f t="shared" si="155"/>
        <v>-</v>
      </c>
    </row>
    <row r="1438" spans="1:31" ht="20.100000000000001" customHeight="1" x14ac:dyDescent="0.5">
      <c r="A1438" s="30">
        <v>1436</v>
      </c>
      <c r="B1438" s="238"/>
      <c r="C1438" s="261"/>
      <c r="D1438" s="261"/>
      <c r="E1438" s="270"/>
      <c r="F1438" s="270"/>
      <c r="G1438" s="257" t="str">
        <f t="shared" si="156"/>
        <v/>
      </c>
      <c r="H1438" s="30" t="str">
        <f>IF(AND(S1438=H$1),LOOKUP(9.99999999999999E+307,$H$2:H1437)+1,"")</f>
        <v/>
      </c>
      <c r="I1438" s="30">
        <f>IF(AND(B1438=I$1),LOOKUP(9.99999999999999E+307,$I$2:I1437)+1,"")</f>
        <v>1243</v>
      </c>
      <c r="J1438" s="30">
        <f>IF(AND(B1438=J$1),LOOKUP(9.99999999999999E+307,$J$2:J1437)+1,"")</f>
        <v>1243</v>
      </c>
      <c r="K1438" s="30">
        <f>IF(AND(B1438=K$1),LOOKUP(9.99999999999999E+307,$K$2:K1437)+1,"")</f>
        <v>1243</v>
      </c>
      <c r="L1438" s="30">
        <f>IF(AND(B1438=L$1),LOOKUP(9.99999999999999E+307,$L$2:L1437)+1,"")</f>
        <v>1243</v>
      </c>
      <c r="M1438" s="30">
        <f>IF(AND(B1438=M$1),LOOKUP(9.99999999999999E+307,$M$2:M1437)+1,"")</f>
        <v>1243</v>
      </c>
      <c r="N1438" s="30">
        <f>IF(AND($B1438=N$1),LOOKUP(9.99999999999999E+307,$N$2:N1437)+1,"")</f>
        <v>1243</v>
      </c>
      <c r="O1438" s="30">
        <f>IF(AND($B1438=O$1),LOOKUP(9.99999999999999E+307,$O$2:O1437)+1,"")</f>
        <v>1243</v>
      </c>
      <c r="P1438" s="30">
        <f>IF(AND($B1438=P$1),LOOKUP(9.99999999999999E+307,$P$2:P1437)+1,"")</f>
        <v>1243</v>
      </c>
      <c r="Q1438" s="30">
        <f>IF(AND($B1438=Q$1),LOOKUP(9.99999999999999E+307,$Q$2:Q1437)+1,"")</f>
        <v>1243</v>
      </c>
      <c r="R1438" s="30">
        <f>IF(AND($B1438=R$1),LOOKUP(9.99999999999999E+307,$R$2:R1437)+1,"")</f>
        <v>1243</v>
      </c>
      <c r="S1438" s="314"/>
      <c r="T1438" s="274"/>
      <c r="U1438" s="274"/>
      <c r="Z1438" s="258" t="str">
        <f t="shared" si="157"/>
        <v/>
      </c>
      <c r="AA1438" s="258" t="str">
        <f t="shared" si="158"/>
        <v/>
      </c>
      <c r="AB1438" s="259">
        <f t="shared" si="152"/>
        <v>0</v>
      </c>
      <c r="AC1438" s="259">
        <f t="shared" si="153"/>
        <v>1807</v>
      </c>
      <c r="AD1438" s="260" t="str">
        <f t="shared" si="154"/>
        <v/>
      </c>
      <c r="AE1438" s="253" t="str">
        <f t="shared" si="155"/>
        <v>-</v>
      </c>
    </row>
    <row r="1439" spans="1:31" ht="20.100000000000001" customHeight="1" x14ac:dyDescent="0.5">
      <c r="A1439" s="30">
        <v>1437</v>
      </c>
      <c r="B1439" s="238"/>
      <c r="C1439" s="261"/>
      <c r="D1439" s="261"/>
      <c r="E1439" s="270"/>
      <c r="F1439" s="270"/>
      <c r="G1439" s="257" t="str">
        <f t="shared" si="156"/>
        <v/>
      </c>
      <c r="H1439" s="30" t="str">
        <f>IF(AND(S1439=H$1),LOOKUP(9.99999999999999E+307,$H$2:H1438)+1,"")</f>
        <v/>
      </c>
      <c r="I1439" s="30">
        <f>IF(AND(B1439=I$1),LOOKUP(9.99999999999999E+307,$I$2:I1438)+1,"")</f>
        <v>1244</v>
      </c>
      <c r="J1439" s="30">
        <f>IF(AND(B1439=J$1),LOOKUP(9.99999999999999E+307,$J$2:J1438)+1,"")</f>
        <v>1244</v>
      </c>
      <c r="K1439" s="30">
        <f>IF(AND(B1439=K$1),LOOKUP(9.99999999999999E+307,$K$2:K1438)+1,"")</f>
        <v>1244</v>
      </c>
      <c r="L1439" s="30">
        <f>IF(AND(B1439=L$1),LOOKUP(9.99999999999999E+307,$L$2:L1438)+1,"")</f>
        <v>1244</v>
      </c>
      <c r="M1439" s="30">
        <f>IF(AND(B1439=M$1),LOOKUP(9.99999999999999E+307,$M$2:M1438)+1,"")</f>
        <v>1244</v>
      </c>
      <c r="N1439" s="30">
        <f>IF(AND($B1439=N$1),LOOKUP(9.99999999999999E+307,$N$2:N1438)+1,"")</f>
        <v>1244</v>
      </c>
      <c r="O1439" s="30">
        <f>IF(AND($B1439=O$1),LOOKUP(9.99999999999999E+307,$O$2:O1438)+1,"")</f>
        <v>1244</v>
      </c>
      <c r="P1439" s="30">
        <f>IF(AND($B1439=P$1),LOOKUP(9.99999999999999E+307,$P$2:P1438)+1,"")</f>
        <v>1244</v>
      </c>
      <c r="Q1439" s="30">
        <f>IF(AND($B1439=Q$1),LOOKUP(9.99999999999999E+307,$Q$2:Q1438)+1,"")</f>
        <v>1244</v>
      </c>
      <c r="R1439" s="30">
        <f>IF(AND($B1439=R$1),LOOKUP(9.99999999999999E+307,$R$2:R1438)+1,"")</f>
        <v>1244</v>
      </c>
      <c r="S1439" s="314"/>
      <c r="T1439" s="274"/>
      <c r="U1439" s="274"/>
      <c r="Z1439" s="258" t="str">
        <f t="shared" si="157"/>
        <v/>
      </c>
      <c r="AA1439" s="258" t="str">
        <f t="shared" si="158"/>
        <v/>
      </c>
      <c r="AB1439" s="259">
        <f t="shared" si="152"/>
        <v>0</v>
      </c>
      <c r="AC1439" s="259">
        <f t="shared" si="153"/>
        <v>1807</v>
      </c>
      <c r="AD1439" s="260" t="str">
        <f t="shared" si="154"/>
        <v/>
      </c>
      <c r="AE1439" s="253" t="str">
        <f t="shared" si="155"/>
        <v>-</v>
      </c>
    </row>
    <row r="1440" spans="1:31" ht="20.100000000000001" customHeight="1" x14ac:dyDescent="0.5">
      <c r="A1440" s="30">
        <v>1438</v>
      </c>
      <c r="B1440" s="238"/>
      <c r="C1440" s="261"/>
      <c r="D1440" s="261"/>
      <c r="E1440" s="270"/>
      <c r="F1440" s="270"/>
      <c r="G1440" s="257" t="str">
        <f t="shared" si="156"/>
        <v/>
      </c>
      <c r="H1440" s="30" t="str">
        <f>IF(AND(S1440=H$1),LOOKUP(9.99999999999999E+307,$H$2:H1439)+1,"")</f>
        <v/>
      </c>
      <c r="I1440" s="30">
        <f>IF(AND(B1440=I$1),LOOKUP(9.99999999999999E+307,$I$2:I1439)+1,"")</f>
        <v>1245</v>
      </c>
      <c r="J1440" s="30">
        <f>IF(AND(B1440=J$1),LOOKUP(9.99999999999999E+307,$J$2:J1439)+1,"")</f>
        <v>1245</v>
      </c>
      <c r="K1440" s="30">
        <f>IF(AND(B1440=K$1),LOOKUP(9.99999999999999E+307,$K$2:K1439)+1,"")</f>
        <v>1245</v>
      </c>
      <c r="L1440" s="30">
        <f>IF(AND(B1440=L$1),LOOKUP(9.99999999999999E+307,$L$2:L1439)+1,"")</f>
        <v>1245</v>
      </c>
      <c r="M1440" s="30">
        <f>IF(AND(B1440=M$1),LOOKUP(9.99999999999999E+307,$M$2:M1439)+1,"")</f>
        <v>1245</v>
      </c>
      <c r="N1440" s="30">
        <f>IF(AND($B1440=N$1),LOOKUP(9.99999999999999E+307,$N$2:N1439)+1,"")</f>
        <v>1245</v>
      </c>
      <c r="O1440" s="30">
        <f>IF(AND($B1440=O$1),LOOKUP(9.99999999999999E+307,$O$2:O1439)+1,"")</f>
        <v>1245</v>
      </c>
      <c r="P1440" s="30">
        <f>IF(AND($B1440=P$1),LOOKUP(9.99999999999999E+307,$P$2:P1439)+1,"")</f>
        <v>1245</v>
      </c>
      <c r="Q1440" s="30">
        <f>IF(AND($B1440=Q$1),LOOKUP(9.99999999999999E+307,$Q$2:Q1439)+1,"")</f>
        <v>1245</v>
      </c>
      <c r="R1440" s="30">
        <f>IF(AND($B1440=R$1),LOOKUP(9.99999999999999E+307,$R$2:R1439)+1,"")</f>
        <v>1245</v>
      </c>
      <c r="S1440" s="314"/>
      <c r="T1440" s="274"/>
      <c r="U1440" s="274"/>
      <c r="Z1440" s="258" t="str">
        <f t="shared" si="157"/>
        <v/>
      </c>
      <c r="AA1440" s="258" t="str">
        <f t="shared" si="158"/>
        <v/>
      </c>
      <c r="AB1440" s="259">
        <f t="shared" si="152"/>
        <v>0</v>
      </c>
      <c r="AC1440" s="259">
        <f t="shared" si="153"/>
        <v>1807</v>
      </c>
      <c r="AD1440" s="260" t="str">
        <f t="shared" si="154"/>
        <v/>
      </c>
      <c r="AE1440" s="253" t="str">
        <f t="shared" si="155"/>
        <v>-</v>
      </c>
    </row>
    <row r="1441" spans="1:31" ht="20.100000000000001" customHeight="1" x14ac:dyDescent="0.5">
      <c r="A1441" s="30">
        <v>1439</v>
      </c>
      <c r="B1441" s="238"/>
      <c r="C1441" s="261"/>
      <c r="D1441" s="261"/>
      <c r="E1441" s="270"/>
      <c r="F1441" s="270"/>
      <c r="G1441" s="257" t="str">
        <f t="shared" si="156"/>
        <v/>
      </c>
      <c r="H1441" s="30" t="str">
        <f>IF(AND(S1441=H$1),LOOKUP(9.99999999999999E+307,$H$2:H1440)+1,"")</f>
        <v/>
      </c>
      <c r="I1441" s="30">
        <f>IF(AND(B1441=I$1),LOOKUP(9.99999999999999E+307,$I$2:I1440)+1,"")</f>
        <v>1246</v>
      </c>
      <c r="J1441" s="30">
        <f>IF(AND(B1441=J$1),LOOKUP(9.99999999999999E+307,$J$2:J1440)+1,"")</f>
        <v>1246</v>
      </c>
      <c r="K1441" s="30">
        <f>IF(AND(B1441=K$1),LOOKUP(9.99999999999999E+307,$K$2:K1440)+1,"")</f>
        <v>1246</v>
      </c>
      <c r="L1441" s="30">
        <f>IF(AND(B1441=L$1),LOOKUP(9.99999999999999E+307,$L$2:L1440)+1,"")</f>
        <v>1246</v>
      </c>
      <c r="M1441" s="30">
        <f>IF(AND(B1441=M$1),LOOKUP(9.99999999999999E+307,$M$2:M1440)+1,"")</f>
        <v>1246</v>
      </c>
      <c r="N1441" s="30">
        <f>IF(AND($B1441=N$1),LOOKUP(9.99999999999999E+307,$N$2:N1440)+1,"")</f>
        <v>1246</v>
      </c>
      <c r="O1441" s="30">
        <f>IF(AND($B1441=O$1),LOOKUP(9.99999999999999E+307,$O$2:O1440)+1,"")</f>
        <v>1246</v>
      </c>
      <c r="P1441" s="30">
        <f>IF(AND($B1441=P$1),LOOKUP(9.99999999999999E+307,$P$2:P1440)+1,"")</f>
        <v>1246</v>
      </c>
      <c r="Q1441" s="30">
        <f>IF(AND($B1441=Q$1),LOOKUP(9.99999999999999E+307,$Q$2:Q1440)+1,"")</f>
        <v>1246</v>
      </c>
      <c r="R1441" s="30">
        <f>IF(AND($B1441=R$1),LOOKUP(9.99999999999999E+307,$R$2:R1440)+1,"")</f>
        <v>1246</v>
      </c>
      <c r="S1441" s="314"/>
      <c r="T1441" s="274"/>
      <c r="U1441" s="274"/>
      <c r="Z1441" s="258" t="str">
        <f t="shared" si="157"/>
        <v/>
      </c>
      <c r="AA1441" s="258" t="str">
        <f t="shared" si="158"/>
        <v/>
      </c>
      <c r="AB1441" s="259">
        <f t="shared" si="152"/>
        <v>0</v>
      </c>
      <c r="AC1441" s="259">
        <f t="shared" si="153"/>
        <v>1807</v>
      </c>
      <c r="AD1441" s="260" t="str">
        <f t="shared" si="154"/>
        <v/>
      </c>
      <c r="AE1441" s="253" t="str">
        <f t="shared" si="155"/>
        <v>-</v>
      </c>
    </row>
    <row r="1442" spans="1:31" ht="20.100000000000001" customHeight="1" x14ac:dyDescent="0.5">
      <c r="A1442" s="30">
        <v>1440</v>
      </c>
      <c r="B1442" s="238"/>
      <c r="C1442" s="261"/>
      <c r="D1442" s="261"/>
      <c r="E1442" s="270"/>
      <c r="F1442" s="270"/>
      <c r="G1442" s="257" t="str">
        <f t="shared" si="156"/>
        <v/>
      </c>
      <c r="H1442" s="30" t="str">
        <f>IF(AND(S1442=H$1),LOOKUP(9.99999999999999E+307,$H$2:H1441)+1,"")</f>
        <v/>
      </c>
      <c r="I1442" s="30">
        <f>IF(AND(B1442=I$1),LOOKUP(9.99999999999999E+307,$I$2:I1441)+1,"")</f>
        <v>1247</v>
      </c>
      <c r="J1442" s="30">
        <f>IF(AND(B1442=J$1),LOOKUP(9.99999999999999E+307,$J$2:J1441)+1,"")</f>
        <v>1247</v>
      </c>
      <c r="K1442" s="30">
        <f>IF(AND(B1442=K$1),LOOKUP(9.99999999999999E+307,$K$2:K1441)+1,"")</f>
        <v>1247</v>
      </c>
      <c r="L1442" s="30">
        <f>IF(AND(B1442=L$1),LOOKUP(9.99999999999999E+307,$L$2:L1441)+1,"")</f>
        <v>1247</v>
      </c>
      <c r="M1442" s="30">
        <f>IF(AND(B1442=M$1),LOOKUP(9.99999999999999E+307,$M$2:M1441)+1,"")</f>
        <v>1247</v>
      </c>
      <c r="N1442" s="30">
        <f>IF(AND($B1442=N$1),LOOKUP(9.99999999999999E+307,$N$2:N1441)+1,"")</f>
        <v>1247</v>
      </c>
      <c r="O1442" s="30">
        <f>IF(AND($B1442=O$1),LOOKUP(9.99999999999999E+307,$O$2:O1441)+1,"")</f>
        <v>1247</v>
      </c>
      <c r="P1442" s="30">
        <f>IF(AND($B1442=P$1),LOOKUP(9.99999999999999E+307,$P$2:P1441)+1,"")</f>
        <v>1247</v>
      </c>
      <c r="Q1442" s="30">
        <f>IF(AND($B1442=Q$1),LOOKUP(9.99999999999999E+307,$Q$2:Q1441)+1,"")</f>
        <v>1247</v>
      </c>
      <c r="R1442" s="30">
        <f>IF(AND($B1442=R$1),LOOKUP(9.99999999999999E+307,$R$2:R1441)+1,"")</f>
        <v>1247</v>
      </c>
      <c r="S1442" s="314"/>
      <c r="T1442" s="274"/>
      <c r="U1442" s="274"/>
      <c r="Z1442" s="258" t="str">
        <f t="shared" si="157"/>
        <v/>
      </c>
      <c r="AA1442" s="258" t="str">
        <f t="shared" si="158"/>
        <v/>
      </c>
      <c r="AB1442" s="259">
        <f t="shared" si="152"/>
        <v>0</v>
      </c>
      <c r="AC1442" s="259">
        <f t="shared" si="153"/>
        <v>1807</v>
      </c>
      <c r="AD1442" s="260" t="str">
        <f t="shared" si="154"/>
        <v/>
      </c>
      <c r="AE1442" s="253" t="str">
        <f t="shared" si="155"/>
        <v>-</v>
      </c>
    </row>
    <row r="1443" spans="1:31" ht="20.100000000000001" customHeight="1" x14ac:dyDescent="0.5">
      <c r="A1443" s="30">
        <v>1441</v>
      </c>
      <c r="B1443" s="238"/>
      <c r="C1443" s="261"/>
      <c r="D1443" s="261"/>
      <c r="E1443" s="270"/>
      <c r="F1443" s="270"/>
      <c r="G1443" s="257" t="str">
        <f t="shared" si="156"/>
        <v/>
      </c>
      <c r="H1443" s="30" t="str">
        <f>IF(AND(S1443=H$1),LOOKUP(9.99999999999999E+307,$H$2:H1442)+1,"")</f>
        <v/>
      </c>
      <c r="I1443" s="30">
        <f>IF(AND(B1443=I$1),LOOKUP(9.99999999999999E+307,$I$2:I1442)+1,"")</f>
        <v>1248</v>
      </c>
      <c r="J1443" s="30">
        <f>IF(AND(B1443=J$1),LOOKUP(9.99999999999999E+307,$J$2:J1442)+1,"")</f>
        <v>1248</v>
      </c>
      <c r="K1443" s="30">
        <f>IF(AND(B1443=K$1),LOOKUP(9.99999999999999E+307,$K$2:K1442)+1,"")</f>
        <v>1248</v>
      </c>
      <c r="L1443" s="30">
        <f>IF(AND(B1443=L$1),LOOKUP(9.99999999999999E+307,$L$2:L1442)+1,"")</f>
        <v>1248</v>
      </c>
      <c r="M1443" s="30">
        <f>IF(AND(B1443=M$1),LOOKUP(9.99999999999999E+307,$M$2:M1442)+1,"")</f>
        <v>1248</v>
      </c>
      <c r="N1443" s="30">
        <f>IF(AND($B1443=N$1),LOOKUP(9.99999999999999E+307,$N$2:N1442)+1,"")</f>
        <v>1248</v>
      </c>
      <c r="O1443" s="30">
        <f>IF(AND($B1443=O$1),LOOKUP(9.99999999999999E+307,$O$2:O1442)+1,"")</f>
        <v>1248</v>
      </c>
      <c r="P1443" s="30">
        <f>IF(AND($B1443=P$1),LOOKUP(9.99999999999999E+307,$P$2:P1442)+1,"")</f>
        <v>1248</v>
      </c>
      <c r="Q1443" s="30">
        <f>IF(AND($B1443=Q$1),LOOKUP(9.99999999999999E+307,$Q$2:Q1442)+1,"")</f>
        <v>1248</v>
      </c>
      <c r="R1443" s="30">
        <f>IF(AND($B1443=R$1),LOOKUP(9.99999999999999E+307,$R$2:R1442)+1,"")</f>
        <v>1248</v>
      </c>
      <c r="S1443" s="314"/>
      <c r="T1443" s="274"/>
      <c r="U1443" s="274"/>
      <c r="Z1443" s="258" t="str">
        <f t="shared" si="157"/>
        <v/>
      </c>
      <c r="AA1443" s="258" t="str">
        <f t="shared" si="158"/>
        <v/>
      </c>
      <c r="AB1443" s="259">
        <f t="shared" si="152"/>
        <v>0</v>
      </c>
      <c r="AC1443" s="259">
        <f t="shared" si="153"/>
        <v>1807</v>
      </c>
      <c r="AD1443" s="260" t="str">
        <f t="shared" si="154"/>
        <v/>
      </c>
      <c r="AE1443" s="253" t="str">
        <f t="shared" si="155"/>
        <v>-</v>
      </c>
    </row>
    <row r="1444" spans="1:31" ht="20.100000000000001" customHeight="1" x14ac:dyDescent="0.5">
      <c r="A1444" s="30">
        <v>1442</v>
      </c>
      <c r="B1444" s="238"/>
      <c r="C1444" s="261"/>
      <c r="D1444" s="261"/>
      <c r="E1444" s="270"/>
      <c r="F1444" s="270"/>
      <c r="G1444" s="257" t="str">
        <f t="shared" si="156"/>
        <v/>
      </c>
      <c r="H1444" s="30" t="str">
        <f>IF(AND(S1444=H$1),LOOKUP(9.99999999999999E+307,$H$2:H1443)+1,"")</f>
        <v/>
      </c>
      <c r="I1444" s="30">
        <f>IF(AND(B1444=I$1),LOOKUP(9.99999999999999E+307,$I$2:I1443)+1,"")</f>
        <v>1249</v>
      </c>
      <c r="J1444" s="30">
        <f>IF(AND(B1444=J$1),LOOKUP(9.99999999999999E+307,$J$2:J1443)+1,"")</f>
        <v>1249</v>
      </c>
      <c r="K1444" s="30">
        <f>IF(AND(B1444=K$1),LOOKUP(9.99999999999999E+307,$K$2:K1443)+1,"")</f>
        <v>1249</v>
      </c>
      <c r="L1444" s="30">
        <f>IF(AND(B1444=L$1),LOOKUP(9.99999999999999E+307,$L$2:L1443)+1,"")</f>
        <v>1249</v>
      </c>
      <c r="M1444" s="30">
        <f>IF(AND(B1444=M$1),LOOKUP(9.99999999999999E+307,$M$2:M1443)+1,"")</f>
        <v>1249</v>
      </c>
      <c r="N1444" s="30">
        <f>IF(AND($B1444=N$1),LOOKUP(9.99999999999999E+307,$N$2:N1443)+1,"")</f>
        <v>1249</v>
      </c>
      <c r="O1444" s="30">
        <f>IF(AND($B1444=O$1),LOOKUP(9.99999999999999E+307,$O$2:O1443)+1,"")</f>
        <v>1249</v>
      </c>
      <c r="P1444" s="30">
        <f>IF(AND($B1444=P$1),LOOKUP(9.99999999999999E+307,$P$2:P1443)+1,"")</f>
        <v>1249</v>
      </c>
      <c r="Q1444" s="30">
        <f>IF(AND($B1444=Q$1),LOOKUP(9.99999999999999E+307,$Q$2:Q1443)+1,"")</f>
        <v>1249</v>
      </c>
      <c r="R1444" s="30">
        <f>IF(AND($B1444=R$1),LOOKUP(9.99999999999999E+307,$R$2:R1443)+1,"")</f>
        <v>1249</v>
      </c>
      <c r="S1444" s="314"/>
      <c r="T1444" s="274"/>
      <c r="U1444" s="274"/>
      <c r="Z1444" s="258" t="str">
        <f t="shared" si="157"/>
        <v/>
      </c>
      <c r="AA1444" s="258" t="str">
        <f t="shared" si="158"/>
        <v/>
      </c>
      <c r="AB1444" s="259">
        <f t="shared" si="152"/>
        <v>0</v>
      </c>
      <c r="AC1444" s="259">
        <f t="shared" si="153"/>
        <v>1807</v>
      </c>
      <c r="AD1444" s="260" t="str">
        <f t="shared" si="154"/>
        <v/>
      </c>
      <c r="AE1444" s="253" t="str">
        <f t="shared" si="155"/>
        <v>-</v>
      </c>
    </row>
    <row r="1445" spans="1:31" ht="20.100000000000001" customHeight="1" x14ac:dyDescent="0.5">
      <c r="A1445" s="30">
        <v>1443</v>
      </c>
      <c r="B1445" s="238"/>
      <c r="C1445" s="261"/>
      <c r="D1445" s="261"/>
      <c r="E1445" s="270"/>
      <c r="F1445" s="270"/>
      <c r="G1445" s="257" t="str">
        <f t="shared" si="156"/>
        <v/>
      </c>
      <c r="H1445" s="30" t="str">
        <f>IF(AND(S1445=H$1),LOOKUP(9.99999999999999E+307,$H$2:H1444)+1,"")</f>
        <v/>
      </c>
      <c r="I1445" s="30">
        <f>IF(AND(B1445=I$1),LOOKUP(9.99999999999999E+307,$I$2:I1444)+1,"")</f>
        <v>1250</v>
      </c>
      <c r="J1445" s="30">
        <f>IF(AND(B1445=J$1),LOOKUP(9.99999999999999E+307,$J$2:J1444)+1,"")</f>
        <v>1250</v>
      </c>
      <c r="K1445" s="30">
        <f>IF(AND(B1445=K$1),LOOKUP(9.99999999999999E+307,$K$2:K1444)+1,"")</f>
        <v>1250</v>
      </c>
      <c r="L1445" s="30">
        <f>IF(AND(B1445=L$1),LOOKUP(9.99999999999999E+307,$L$2:L1444)+1,"")</f>
        <v>1250</v>
      </c>
      <c r="M1445" s="30">
        <f>IF(AND(B1445=M$1),LOOKUP(9.99999999999999E+307,$M$2:M1444)+1,"")</f>
        <v>1250</v>
      </c>
      <c r="N1445" s="30">
        <f>IF(AND($B1445=N$1),LOOKUP(9.99999999999999E+307,$N$2:N1444)+1,"")</f>
        <v>1250</v>
      </c>
      <c r="O1445" s="30">
        <f>IF(AND($B1445=O$1),LOOKUP(9.99999999999999E+307,$O$2:O1444)+1,"")</f>
        <v>1250</v>
      </c>
      <c r="P1445" s="30">
        <f>IF(AND($B1445=P$1),LOOKUP(9.99999999999999E+307,$P$2:P1444)+1,"")</f>
        <v>1250</v>
      </c>
      <c r="Q1445" s="30">
        <f>IF(AND($B1445=Q$1),LOOKUP(9.99999999999999E+307,$Q$2:Q1444)+1,"")</f>
        <v>1250</v>
      </c>
      <c r="R1445" s="30">
        <f>IF(AND($B1445=R$1),LOOKUP(9.99999999999999E+307,$R$2:R1444)+1,"")</f>
        <v>1250</v>
      </c>
      <c r="S1445" s="314"/>
      <c r="T1445" s="274"/>
      <c r="U1445" s="274"/>
      <c r="Z1445" s="258" t="str">
        <f t="shared" si="157"/>
        <v/>
      </c>
      <c r="AA1445" s="258" t="str">
        <f t="shared" si="158"/>
        <v/>
      </c>
      <c r="AB1445" s="259">
        <f t="shared" si="152"/>
        <v>0</v>
      </c>
      <c r="AC1445" s="259">
        <f t="shared" si="153"/>
        <v>1807</v>
      </c>
      <c r="AD1445" s="260" t="str">
        <f t="shared" si="154"/>
        <v/>
      </c>
      <c r="AE1445" s="253" t="str">
        <f t="shared" si="155"/>
        <v>-</v>
      </c>
    </row>
    <row r="1446" spans="1:31" ht="20.100000000000001" customHeight="1" x14ac:dyDescent="0.5">
      <c r="A1446" s="30">
        <v>1444</v>
      </c>
      <c r="B1446" s="238"/>
      <c r="C1446" s="261"/>
      <c r="D1446" s="261"/>
      <c r="E1446" s="270"/>
      <c r="F1446" s="270"/>
      <c r="G1446" s="257" t="str">
        <f t="shared" si="156"/>
        <v/>
      </c>
      <c r="H1446" s="30" t="str">
        <f>IF(AND(S1446=H$1),LOOKUP(9.99999999999999E+307,$H$2:H1445)+1,"")</f>
        <v/>
      </c>
      <c r="I1446" s="30">
        <f>IF(AND(B1446=I$1),LOOKUP(9.99999999999999E+307,$I$2:I1445)+1,"")</f>
        <v>1251</v>
      </c>
      <c r="J1446" s="30">
        <f>IF(AND(B1446=J$1),LOOKUP(9.99999999999999E+307,$J$2:J1445)+1,"")</f>
        <v>1251</v>
      </c>
      <c r="K1446" s="30">
        <f>IF(AND(B1446=K$1),LOOKUP(9.99999999999999E+307,$K$2:K1445)+1,"")</f>
        <v>1251</v>
      </c>
      <c r="L1446" s="30">
        <f>IF(AND(B1446=L$1),LOOKUP(9.99999999999999E+307,$L$2:L1445)+1,"")</f>
        <v>1251</v>
      </c>
      <c r="M1446" s="30">
        <f>IF(AND(B1446=M$1),LOOKUP(9.99999999999999E+307,$M$2:M1445)+1,"")</f>
        <v>1251</v>
      </c>
      <c r="N1446" s="30">
        <f>IF(AND($B1446=N$1),LOOKUP(9.99999999999999E+307,$N$2:N1445)+1,"")</f>
        <v>1251</v>
      </c>
      <c r="O1446" s="30">
        <f>IF(AND($B1446=O$1),LOOKUP(9.99999999999999E+307,$O$2:O1445)+1,"")</f>
        <v>1251</v>
      </c>
      <c r="P1446" s="30">
        <f>IF(AND($B1446=P$1),LOOKUP(9.99999999999999E+307,$P$2:P1445)+1,"")</f>
        <v>1251</v>
      </c>
      <c r="Q1446" s="30">
        <f>IF(AND($B1446=Q$1),LOOKUP(9.99999999999999E+307,$Q$2:Q1445)+1,"")</f>
        <v>1251</v>
      </c>
      <c r="R1446" s="30">
        <f>IF(AND($B1446=R$1),LOOKUP(9.99999999999999E+307,$R$2:R1445)+1,"")</f>
        <v>1251</v>
      </c>
      <c r="S1446" s="314"/>
      <c r="T1446" s="274"/>
      <c r="U1446" s="274"/>
      <c r="Z1446" s="258" t="str">
        <f t="shared" si="157"/>
        <v/>
      </c>
      <c r="AA1446" s="258" t="str">
        <f t="shared" si="158"/>
        <v/>
      </c>
      <c r="AB1446" s="259">
        <f t="shared" si="152"/>
        <v>0</v>
      </c>
      <c r="AC1446" s="259">
        <f t="shared" si="153"/>
        <v>1807</v>
      </c>
      <c r="AD1446" s="260" t="str">
        <f t="shared" si="154"/>
        <v/>
      </c>
      <c r="AE1446" s="253" t="str">
        <f t="shared" si="155"/>
        <v>-</v>
      </c>
    </row>
    <row r="1447" spans="1:31" ht="20.100000000000001" customHeight="1" x14ac:dyDescent="0.5">
      <c r="A1447" s="30">
        <v>1445</v>
      </c>
      <c r="B1447" s="238"/>
      <c r="C1447" s="261"/>
      <c r="D1447" s="261"/>
      <c r="E1447" s="270"/>
      <c r="F1447" s="270"/>
      <c r="G1447" s="257" t="str">
        <f t="shared" si="156"/>
        <v/>
      </c>
      <c r="H1447" s="30" t="str">
        <f>IF(AND(S1447=H$1),LOOKUP(9.99999999999999E+307,$H$2:H1446)+1,"")</f>
        <v/>
      </c>
      <c r="I1447" s="30">
        <f>IF(AND(B1447=I$1),LOOKUP(9.99999999999999E+307,$I$2:I1446)+1,"")</f>
        <v>1252</v>
      </c>
      <c r="J1447" s="30">
        <f>IF(AND(B1447=J$1),LOOKUP(9.99999999999999E+307,$J$2:J1446)+1,"")</f>
        <v>1252</v>
      </c>
      <c r="K1447" s="30">
        <f>IF(AND(B1447=K$1),LOOKUP(9.99999999999999E+307,$K$2:K1446)+1,"")</f>
        <v>1252</v>
      </c>
      <c r="L1447" s="30">
        <f>IF(AND(B1447=L$1),LOOKUP(9.99999999999999E+307,$L$2:L1446)+1,"")</f>
        <v>1252</v>
      </c>
      <c r="M1447" s="30">
        <f>IF(AND(B1447=M$1),LOOKUP(9.99999999999999E+307,$M$2:M1446)+1,"")</f>
        <v>1252</v>
      </c>
      <c r="N1447" s="30">
        <f>IF(AND($B1447=N$1),LOOKUP(9.99999999999999E+307,$N$2:N1446)+1,"")</f>
        <v>1252</v>
      </c>
      <c r="O1447" s="30">
        <f>IF(AND($B1447=O$1),LOOKUP(9.99999999999999E+307,$O$2:O1446)+1,"")</f>
        <v>1252</v>
      </c>
      <c r="P1447" s="30">
        <f>IF(AND($B1447=P$1),LOOKUP(9.99999999999999E+307,$P$2:P1446)+1,"")</f>
        <v>1252</v>
      </c>
      <c r="Q1447" s="30">
        <f>IF(AND($B1447=Q$1),LOOKUP(9.99999999999999E+307,$Q$2:Q1446)+1,"")</f>
        <v>1252</v>
      </c>
      <c r="R1447" s="30">
        <f>IF(AND($B1447=R$1),LOOKUP(9.99999999999999E+307,$R$2:R1446)+1,"")</f>
        <v>1252</v>
      </c>
      <c r="S1447" s="314"/>
      <c r="T1447" s="274"/>
      <c r="U1447" s="274"/>
      <c r="Z1447" s="258" t="str">
        <f t="shared" si="157"/>
        <v/>
      </c>
      <c r="AA1447" s="258" t="str">
        <f t="shared" si="158"/>
        <v/>
      </c>
      <c r="AB1447" s="259">
        <f t="shared" si="152"/>
        <v>0</v>
      </c>
      <c r="AC1447" s="259">
        <f t="shared" si="153"/>
        <v>1807</v>
      </c>
      <c r="AD1447" s="260" t="str">
        <f t="shared" si="154"/>
        <v/>
      </c>
      <c r="AE1447" s="253" t="str">
        <f t="shared" si="155"/>
        <v>-</v>
      </c>
    </row>
    <row r="1448" spans="1:31" ht="20.100000000000001" customHeight="1" x14ac:dyDescent="0.5">
      <c r="A1448" s="30">
        <v>1446</v>
      </c>
      <c r="B1448" s="238"/>
      <c r="C1448" s="261"/>
      <c r="D1448" s="261"/>
      <c r="E1448" s="270"/>
      <c r="F1448" s="270"/>
      <c r="G1448" s="257" t="str">
        <f t="shared" si="156"/>
        <v/>
      </c>
      <c r="H1448" s="30" t="str">
        <f>IF(AND(S1448=H$1),LOOKUP(9.99999999999999E+307,$H$2:H1447)+1,"")</f>
        <v/>
      </c>
      <c r="I1448" s="30">
        <f>IF(AND(B1448=I$1),LOOKUP(9.99999999999999E+307,$I$2:I1447)+1,"")</f>
        <v>1253</v>
      </c>
      <c r="J1448" s="30">
        <f>IF(AND(B1448=J$1),LOOKUP(9.99999999999999E+307,$J$2:J1447)+1,"")</f>
        <v>1253</v>
      </c>
      <c r="K1448" s="30">
        <f>IF(AND(B1448=K$1),LOOKUP(9.99999999999999E+307,$K$2:K1447)+1,"")</f>
        <v>1253</v>
      </c>
      <c r="L1448" s="30">
        <f>IF(AND(B1448=L$1),LOOKUP(9.99999999999999E+307,$L$2:L1447)+1,"")</f>
        <v>1253</v>
      </c>
      <c r="M1448" s="30">
        <f>IF(AND(B1448=M$1),LOOKUP(9.99999999999999E+307,$M$2:M1447)+1,"")</f>
        <v>1253</v>
      </c>
      <c r="N1448" s="30">
        <f>IF(AND($B1448=N$1),LOOKUP(9.99999999999999E+307,$N$2:N1447)+1,"")</f>
        <v>1253</v>
      </c>
      <c r="O1448" s="30">
        <f>IF(AND($B1448=O$1),LOOKUP(9.99999999999999E+307,$O$2:O1447)+1,"")</f>
        <v>1253</v>
      </c>
      <c r="P1448" s="30">
        <f>IF(AND($B1448=P$1),LOOKUP(9.99999999999999E+307,$P$2:P1447)+1,"")</f>
        <v>1253</v>
      </c>
      <c r="Q1448" s="30">
        <f>IF(AND($B1448=Q$1),LOOKUP(9.99999999999999E+307,$Q$2:Q1447)+1,"")</f>
        <v>1253</v>
      </c>
      <c r="R1448" s="30">
        <f>IF(AND($B1448=R$1),LOOKUP(9.99999999999999E+307,$R$2:R1447)+1,"")</f>
        <v>1253</v>
      </c>
      <c r="S1448" s="314"/>
      <c r="T1448" s="274"/>
      <c r="U1448" s="274"/>
      <c r="Z1448" s="258" t="str">
        <f t="shared" si="157"/>
        <v/>
      </c>
      <c r="AA1448" s="258" t="str">
        <f t="shared" si="158"/>
        <v/>
      </c>
      <c r="AB1448" s="259">
        <f t="shared" si="152"/>
        <v>0</v>
      </c>
      <c r="AC1448" s="259">
        <f t="shared" si="153"/>
        <v>1807</v>
      </c>
      <c r="AD1448" s="260" t="str">
        <f t="shared" si="154"/>
        <v/>
      </c>
      <c r="AE1448" s="253" t="str">
        <f t="shared" si="155"/>
        <v>-</v>
      </c>
    </row>
    <row r="1449" spans="1:31" ht="20.100000000000001" customHeight="1" x14ac:dyDescent="0.5">
      <c r="A1449" s="30">
        <v>1447</v>
      </c>
      <c r="B1449" s="238"/>
      <c r="C1449" s="261"/>
      <c r="D1449" s="261"/>
      <c r="E1449" s="270"/>
      <c r="F1449" s="270"/>
      <c r="G1449" s="257" t="str">
        <f t="shared" si="156"/>
        <v/>
      </c>
      <c r="H1449" s="30" t="str">
        <f>IF(AND(S1449=H$1),LOOKUP(9.99999999999999E+307,$H$2:H1448)+1,"")</f>
        <v/>
      </c>
      <c r="I1449" s="30">
        <f>IF(AND(B1449=I$1),LOOKUP(9.99999999999999E+307,$I$2:I1448)+1,"")</f>
        <v>1254</v>
      </c>
      <c r="J1449" s="30">
        <f>IF(AND(B1449=J$1),LOOKUP(9.99999999999999E+307,$J$2:J1448)+1,"")</f>
        <v>1254</v>
      </c>
      <c r="K1449" s="30">
        <f>IF(AND(B1449=K$1),LOOKUP(9.99999999999999E+307,$K$2:K1448)+1,"")</f>
        <v>1254</v>
      </c>
      <c r="L1449" s="30">
        <f>IF(AND(B1449=L$1),LOOKUP(9.99999999999999E+307,$L$2:L1448)+1,"")</f>
        <v>1254</v>
      </c>
      <c r="M1449" s="30">
        <f>IF(AND(B1449=M$1),LOOKUP(9.99999999999999E+307,$M$2:M1448)+1,"")</f>
        <v>1254</v>
      </c>
      <c r="N1449" s="30">
        <f>IF(AND($B1449=N$1),LOOKUP(9.99999999999999E+307,$N$2:N1448)+1,"")</f>
        <v>1254</v>
      </c>
      <c r="O1449" s="30">
        <f>IF(AND($B1449=O$1),LOOKUP(9.99999999999999E+307,$O$2:O1448)+1,"")</f>
        <v>1254</v>
      </c>
      <c r="P1449" s="30">
        <f>IF(AND($B1449=P$1),LOOKUP(9.99999999999999E+307,$P$2:P1448)+1,"")</f>
        <v>1254</v>
      </c>
      <c r="Q1449" s="30">
        <f>IF(AND($B1449=Q$1),LOOKUP(9.99999999999999E+307,$Q$2:Q1448)+1,"")</f>
        <v>1254</v>
      </c>
      <c r="R1449" s="30">
        <f>IF(AND($B1449=R$1),LOOKUP(9.99999999999999E+307,$R$2:R1448)+1,"")</f>
        <v>1254</v>
      </c>
      <c r="S1449" s="314"/>
      <c r="T1449" s="274"/>
      <c r="U1449" s="274"/>
      <c r="Z1449" s="258" t="str">
        <f t="shared" si="157"/>
        <v/>
      </c>
      <c r="AA1449" s="258" t="str">
        <f t="shared" si="158"/>
        <v/>
      </c>
      <c r="AB1449" s="259">
        <f t="shared" si="152"/>
        <v>0</v>
      </c>
      <c r="AC1449" s="259">
        <f t="shared" si="153"/>
        <v>1807</v>
      </c>
      <c r="AD1449" s="260" t="str">
        <f t="shared" si="154"/>
        <v/>
      </c>
      <c r="AE1449" s="253" t="str">
        <f t="shared" si="155"/>
        <v>-</v>
      </c>
    </row>
    <row r="1450" spans="1:31" ht="20.100000000000001" customHeight="1" x14ac:dyDescent="0.5">
      <c r="A1450" s="30">
        <v>1448</v>
      </c>
      <c r="B1450" s="238"/>
      <c r="C1450" s="261"/>
      <c r="D1450" s="261"/>
      <c r="E1450" s="270"/>
      <c r="F1450" s="270"/>
      <c r="G1450" s="257" t="str">
        <f t="shared" si="156"/>
        <v/>
      </c>
      <c r="H1450" s="30" t="str">
        <f>IF(AND(S1450=H$1),LOOKUP(9.99999999999999E+307,$H$2:H1449)+1,"")</f>
        <v/>
      </c>
      <c r="I1450" s="30">
        <f>IF(AND(B1450=I$1),LOOKUP(9.99999999999999E+307,$I$2:I1449)+1,"")</f>
        <v>1255</v>
      </c>
      <c r="J1450" s="30">
        <f>IF(AND(B1450=J$1),LOOKUP(9.99999999999999E+307,$J$2:J1449)+1,"")</f>
        <v>1255</v>
      </c>
      <c r="K1450" s="30">
        <f>IF(AND(B1450=K$1),LOOKUP(9.99999999999999E+307,$K$2:K1449)+1,"")</f>
        <v>1255</v>
      </c>
      <c r="L1450" s="30">
        <f>IF(AND(B1450=L$1),LOOKUP(9.99999999999999E+307,$L$2:L1449)+1,"")</f>
        <v>1255</v>
      </c>
      <c r="M1450" s="30">
        <f>IF(AND(B1450=M$1),LOOKUP(9.99999999999999E+307,$M$2:M1449)+1,"")</f>
        <v>1255</v>
      </c>
      <c r="N1450" s="30">
        <f>IF(AND($B1450=N$1),LOOKUP(9.99999999999999E+307,$N$2:N1449)+1,"")</f>
        <v>1255</v>
      </c>
      <c r="O1450" s="30">
        <f>IF(AND($B1450=O$1),LOOKUP(9.99999999999999E+307,$O$2:O1449)+1,"")</f>
        <v>1255</v>
      </c>
      <c r="P1450" s="30">
        <f>IF(AND($B1450=P$1),LOOKUP(9.99999999999999E+307,$P$2:P1449)+1,"")</f>
        <v>1255</v>
      </c>
      <c r="Q1450" s="30">
        <f>IF(AND($B1450=Q$1),LOOKUP(9.99999999999999E+307,$Q$2:Q1449)+1,"")</f>
        <v>1255</v>
      </c>
      <c r="R1450" s="30">
        <f>IF(AND($B1450=R$1),LOOKUP(9.99999999999999E+307,$R$2:R1449)+1,"")</f>
        <v>1255</v>
      </c>
      <c r="S1450" s="314"/>
      <c r="T1450" s="274"/>
      <c r="U1450" s="274"/>
      <c r="Z1450" s="258" t="str">
        <f t="shared" si="157"/>
        <v/>
      </c>
      <c r="AA1450" s="258" t="str">
        <f t="shared" si="158"/>
        <v/>
      </c>
      <c r="AB1450" s="259">
        <f t="shared" si="152"/>
        <v>0</v>
      </c>
      <c r="AC1450" s="259">
        <f t="shared" si="153"/>
        <v>1807</v>
      </c>
      <c r="AD1450" s="260" t="str">
        <f t="shared" si="154"/>
        <v/>
      </c>
      <c r="AE1450" s="253" t="str">
        <f t="shared" si="155"/>
        <v>-</v>
      </c>
    </row>
    <row r="1451" spans="1:31" ht="20.100000000000001" customHeight="1" x14ac:dyDescent="0.5">
      <c r="A1451" s="30">
        <v>1449</v>
      </c>
      <c r="B1451" s="238"/>
      <c r="C1451" s="261"/>
      <c r="D1451" s="261"/>
      <c r="E1451" s="270"/>
      <c r="F1451" s="270"/>
      <c r="G1451" s="257" t="str">
        <f t="shared" si="156"/>
        <v/>
      </c>
      <c r="H1451" s="30" t="str">
        <f>IF(AND(S1451=H$1),LOOKUP(9.99999999999999E+307,$H$2:H1450)+1,"")</f>
        <v/>
      </c>
      <c r="I1451" s="30">
        <f>IF(AND(B1451=I$1),LOOKUP(9.99999999999999E+307,$I$2:I1450)+1,"")</f>
        <v>1256</v>
      </c>
      <c r="J1451" s="30">
        <f>IF(AND(B1451=J$1),LOOKUP(9.99999999999999E+307,$J$2:J1450)+1,"")</f>
        <v>1256</v>
      </c>
      <c r="K1451" s="30">
        <f>IF(AND(B1451=K$1),LOOKUP(9.99999999999999E+307,$K$2:K1450)+1,"")</f>
        <v>1256</v>
      </c>
      <c r="L1451" s="30">
        <f>IF(AND(B1451=L$1),LOOKUP(9.99999999999999E+307,$L$2:L1450)+1,"")</f>
        <v>1256</v>
      </c>
      <c r="M1451" s="30">
        <f>IF(AND(B1451=M$1),LOOKUP(9.99999999999999E+307,$M$2:M1450)+1,"")</f>
        <v>1256</v>
      </c>
      <c r="N1451" s="30">
        <f>IF(AND($B1451=N$1),LOOKUP(9.99999999999999E+307,$N$2:N1450)+1,"")</f>
        <v>1256</v>
      </c>
      <c r="O1451" s="30">
        <f>IF(AND($B1451=O$1),LOOKUP(9.99999999999999E+307,$O$2:O1450)+1,"")</f>
        <v>1256</v>
      </c>
      <c r="P1451" s="30">
        <f>IF(AND($B1451=P$1),LOOKUP(9.99999999999999E+307,$P$2:P1450)+1,"")</f>
        <v>1256</v>
      </c>
      <c r="Q1451" s="30">
        <f>IF(AND($B1451=Q$1),LOOKUP(9.99999999999999E+307,$Q$2:Q1450)+1,"")</f>
        <v>1256</v>
      </c>
      <c r="R1451" s="30">
        <f>IF(AND($B1451=R$1),LOOKUP(9.99999999999999E+307,$R$2:R1450)+1,"")</f>
        <v>1256</v>
      </c>
      <c r="S1451" s="314"/>
      <c r="T1451" s="274"/>
      <c r="U1451" s="274"/>
      <c r="Z1451" s="258" t="str">
        <f t="shared" si="157"/>
        <v/>
      </c>
      <c r="AA1451" s="258" t="str">
        <f t="shared" si="158"/>
        <v/>
      </c>
      <c r="AB1451" s="259">
        <f t="shared" si="152"/>
        <v>0</v>
      </c>
      <c r="AC1451" s="259">
        <f t="shared" si="153"/>
        <v>1807</v>
      </c>
      <c r="AD1451" s="260" t="str">
        <f t="shared" si="154"/>
        <v/>
      </c>
      <c r="AE1451" s="253" t="str">
        <f t="shared" si="155"/>
        <v>-</v>
      </c>
    </row>
    <row r="1452" spans="1:31" ht="20.100000000000001" customHeight="1" x14ac:dyDescent="0.5">
      <c r="A1452" s="30">
        <v>1450</v>
      </c>
      <c r="B1452" s="238"/>
      <c r="C1452" s="261"/>
      <c r="D1452" s="261"/>
      <c r="E1452" s="270"/>
      <c r="F1452" s="270"/>
      <c r="G1452" s="257" t="str">
        <f t="shared" si="156"/>
        <v/>
      </c>
      <c r="H1452" s="30" t="str">
        <f>IF(AND(S1452=H$1),LOOKUP(9.99999999999999E+307,$H$2:H1451)+1,"")</f>
        <v/>
      </c>
      <c r="I1452" s="30">
        <f>IF(AND(B1452=I$1),LOOKUP(9.99999999999999E+307,$I$2:I1451)+1,"")</f>
        <v>1257</v>
      </c>
      <c r="J1452" s="30">
        <f>IF(AND(B1452=J$1),LOOKUP(9.99999999999999E+307,$J$2:J1451)+1,"")</f>
        <v>1257</v>
      </c>
      <c r="K1452" s="30">
        <f>IF(AND(B1452=K$1),LOOKUP(9.99999999999999E+307,$K$2:K1451)+1,"")</f>
        <v>1257</v>
      </c>
      <c r="L1452" s="30">
        <f>IF(AND(B1452=L$1),LOOKUP(9.99999999999999E+307,$L$2:L1451)+1,"")</f>
        <v>1257</v>
      </c>
      <c r="M1452" s="30">
        <f>IF(AND(B1452=M$1),LOOKUP(9.99999999999999E+307,$M$2:M1451)+1,"")</f>
        <v>1257</v>
      </c>
      <c r="N1452" s="30">
        <f>IF(AND($B1452=N$1),LOOKUP(9.99999999999999E+307,$N$2:N1451)+1,"")</f>
        <v>1257</v>
      </c>
      <c r="O1452" s="30">
        <f>IF(AND($B1452=O$1),LOOKUP(9.99999999999999E+307,$O$2:O1451)+1,"")</f>
        <v>1257</v>
      </c>
      <c r="P1452" s="30">
        <f>IF(AND($B1452=P$1),LOOKUP(9.99999999999999E+307,$P$2:P1451)+1,"")</f>
        <v>1257</v>
      </c>
      <c r="Q1452" s="30">
        <f>IF(AND($B1452=Q$1),LOOKUP(9.99999999999999E+307,$Q$2:Q1451)+1,"")</f>
        <v>1257</v>
      </c>
      <c r="R1452" s="30">
        <f>IF(AND($B1452=R$1),LOOKUP(9.99999999999999E+307,$R$2:R1451)+1,"")</f>
        <v>1257</v>
      </c>
      <c r="S1452" s="314"/>
      <c r="T1452" s="274"/>
      <c r="U1452" s="274"/>
      <c r="Z1452" s="258" t="str">
        <f t="shared" si="157"/>
        <v/>
      </c>
      <c r="AA1452" s="258" t="str">
        <f t="shared" si="158"/>
        <v/>
      </c>
      <c r="AB1452" s="259">
        <f t="shared" si="152"/>
        <v>0</v>
      </c>
      <c r="AC1452" s="259">
        <f t="shared" si="153"/>
        <v>1807</v>
      </c>
      <c r="AD1452" s="260" t="str">
        <f t="shared" si="154"/>
        <v/>
      </c>
      <c r="AE1452" s="253" t="str">
        <f t="shared" si="155"/>
        <v>-</v>
      </c>
    </row>
    <row r="1453" spans="1:31" ht="20.100000000000001" customHeight="1" x14ac:dyDescent="0.5">
      <c r="A1453" s="30">
        <v>1451</v>
      </c>
      <c r="B1453" s="238"/>
      <c r="C1453" s="261"/>
      <c r="D1453" s="261"/>
      <c r="E1453" s="270"/>
      <c r="F1453" s="270"/>
      <c r="G1453" s="257" t="str">
        <f t="shared" si="156"/>
        <v/>
      </c>
      <c r="H1453" s="30" t="str">
        <f>IF(AND(S1453=H$1),LOOKUP(9.99999999999999E+307,$H$2:H1452)+1,"")</f>
        <v/>
      </c>
      <c r="I1453" s="30">
        <f>IF(AND(B1453=I$1),LOOKUP(9.99999999999999E+307,$I$2:I1452)+1,"")</f>
        <v>1258</v>
      </c>
      <c r="J1453" s="30">
        <f>IF(AND(B1453=J$1),LOOKUP(9.99999999999999E+307,$J$2:J1452)+1,"")</f>
        <v>1258</v>
      </c>
      <c r="K1453" s="30">
        <f>IF(AND(B1453=K$1),LOOKUP(9.99999999999999E+307,$K$2:K1452)+1,"")</f>
        <v>1258</v>
      </c>
      <c r="L1453" s="30">
        <f>IF(AND(B1453=L$1),LOOKUP(9.99999999999999E+307,$L$2:L1452)+1,"")</f>
        <v>1258</v>
      </c>
      <c r="M1453" s="30">
        <f>IF(AND(B1453=M$1),LOOKUP(9.99999999999999E+307,$M$2:M1452)+1,"")</f>
        <v>1258</v>
      </c>
      <c r="N1453" s="30">
        <f>IF(AND($B1453=N$1),LOOKUP(9.99999999999999E+307,$N$2:N1452)+1,"")</f>
        <v>1258</v>
      </c>
      <c r="O1453" s="30">
        <f>IF(AND($B1453=O$1),LOOKUP(9.99999999999999E+307,$O$2:O1452)+1,"")</f>
        <v>1258</v>
      </c>
      <c r="P1453" s="30">
        <f>IF(AND($B1453=P$1),LOOKUP(9.99999999999999E+307,$P$2:P1452)+1,"")</f>
        <v>1258</v>
      </c>
      <c r="Q1453" s="30">
        <f>IF(AND($B1453=Q$1),LOOKUP(9.99999999999999E+307,$Q$2:Q1452)+1,"")</f>
        <v>1258</v>
      </c>
      <c r="R1453" s="30">
        <f>IF(AND($B1453=R$1),LOOKUP(9.99999999999999E+307,$R$2:R1452)+1,"")</f>
        <v>1258</v>
      </c>
      <c r="S1453" s="314"/>
      <c r="T1453" s="274"/>
      <c r="U1453" s="274"/>
      <c r="Z1453" s="258" t="str">
        <f t="shared" si="157"/>
        <v/>
      </c>
      <c r="AA1453" s="258" t="str">
        <f t="shared" si="158"/>
        <v/>
      </c>
      <c r="AB1453" s="259">
        <f t="shared" si="152"/>
        <v>0</v>
      </c>
      <c r="AC1453" s="259">
        <f t="shared" si="153"/>
        <v>1807</v>
      </c>
      <c r="AD1453" s="260" t="str">
        <f t="shared" si="154"/>
        <v/>
      </c>
      <c r="AE1453" s="253" t="str">
        <f t="shared" si="155"/>
        <v>-</v>
      </c>
    </row>
    <row r="1454" spans="1:31" ht="20.100000000000001" customHeight="1" x14ac:dyDescent="0.5">
      <c r="A1454" s="30">
        <v>1452</v>
      </c>
      <c r="B1454" s="238"/>
      <c r="C1454" s="261"/>
      <c r="D1454" s="261"/>
      <c r="E1454" s="270"/>
      <c r="F1454" s="270"/>
      <c r="G1454" s="257" t="str">
        <f t="shared" si="156"/>
        <v/>
      </c>
      <c r="H1454" s="30" t="str">
        <f>IF(AND(S1454=H$1),LOOKUP(9.99999999999999E+307,$H$2:H1453)+1,"")</f>
        <v/>
      </c>
      <c r="I1454" s="30">
        <f>IF(AND(B1454=I$1),LOOKUP(9.99999999999999E+307,$I$2:I1453)+1,"")</f>
        <v>1259</v>
      </c>
      <c r="J1454" s="30">
        <f>IF(AND(B1454=J$1),LOOKUP(9.99999999999999E+307,$J$2:J1453)+1,"")</f>
        <v>1259</v>
      </c>
      <c r="K1454" s="30">
        <f>IF(AND(B1454=K$1),LOOKUP(9.99999999999999E+307,$K$2:K1453)+1,"")</f>
        <v>1259</v>
      </c>
      <c r="L1454" s="30">
        <f>IF(AND(B1454=L$1),LOOKUP(9.99999999999999E+307,$L$2:L1453)+1,"")</f>
        <v>1259</v>
      </c>
      <c r="M1454" s="30">
        <f>IF(AND(B1454=M$1),LOOKUP(9.99999999999999E+307,$M$2:M1453)+1,"")</f>
        <v>1259</v>
      </c>
      <c r="N1454" s="30">
        <f>IF(AND($B1454=N$1),LOOKUP(9.99999999999999E+307,$N$2:N1453)+1,"")</f>
        <v>1259</v>
      </c>
      <c r="O1454" s="30">
        <f>IF(AND($B1454=O$1),LOOKUP(9.99999999999999E+307,$O$2:O1453)+1,"")</f>
        <v>1259</v>
      </c>
      <c r="P1454" s="30">
        <f>IF(AND($B1454=P$1),LOOKUP(9.99999999999999E+307,$P$2:P1453)+1,"")</f>
        <v>1259</v>
      </c>
      <c r="Q1454" s="30">
        <f>IF(AND($B1454=Q$1),LOOKUP(9.99999999999999E+307,$Q$2:Q1453)+1,"")</f>
        <v>1259</v>
      </c>
      <c r="R1454" s="30">
        <f>IF(AND($B1454=R$1),LOOKUP(9.99999999999999E+307,$R$2:R1453)+1,"")</f>
        <v>1259</v>
      </c>
      <c r="S1454" s="314"/>
      <c r="T1454" s="274"/>
      <c r="U1454" s="274"/>
      <c r="Z1454" s="258" t="str">
        <f t="shared" si="157"/>
        <v/>
      </c>
      <c r="AA1454" s="258" t="str">
        <f t="shared" si="158"/>
        <v/>
      </c>
      <c r="AB1454" s="259">
        <f t="shared" si="152"/>
        <v>0</v>
      </c>
      <c r="AC1454" s="259">
        <f t="shared" si="153"/>
        <v>1807</v>
      </c>
      <c r="AD1454" s="260" t="str">
        <f t="shared" si="154"/>
        <v/>
      </c>
      <c r="AE1454" s="253" t="str">
        <f t="shared" si="155"/>
        <v>-</v>
      </c>
    </row>
    <row r="1455" spans="1:31" ht="20.100000000000001" customHeight="1" x14ac:dyDescent="0.5">
      <c r="A1455" s="30">
        <v>1453</v>
      </c>
      <c r="B1455" s="238"/>
      <c r="C1455" s="261"/>
      <c r="D1455" s="261"/>
      <c r="E1455" s="270"/>
      <c r="F1455" s="270"/>
      <c r="G1455" s="257" t="str">
        <f t="shared" si="156"/>
        <v/>
      </c>
      <c r="H1455" s="30" t="str">
        <f>IF(AND(S1455=H$1),LOOKUP(9.99999999999999E+307,$H$2:H1454)+1,"")</f>
        <v/>
      </c>
      <c r="I1455" s="30">
        <f>IF(AND(B1455=I$1),LOOKUP(9.99999999999999E+307,$I$2:I1454)+1,"")</f>
        <v>1260</v>
      </c>
      <c r="J1455" s="30">
        <f>IF(AND(B1455=J$1),LOOKUP(9.99999999999999E+307,$J$2:J1454)+1,"")</f>
        <v>1260</v>
      </c>
      <c r="K1455" s="30">
        <f>IF(AND(B1455=K$1),LOOKUP(9.99999999999999E+307,$K$2:K1454)+1,"")</f>
        <v>1260</v>
      </c>
      <c r="L1455" s="30">
        <f>IF(AND(B1455=L$1),LOOKUP(9.99999999999999E+307,$L$2:L1454)+1,"")</f>
        <v>1260</v>
      </c>
      <c r="M1455" s="30">
        <f>IF(AND(B1455=M$1),LOOKUP(9.99999999999999E+307,$M$2:M1454)+1,"")</f>
        <v>1260</v>
      </c>
      <c r="N1455" s="30">
        <f>IF(AND($B1455=N$1),LOOKUP(9.99999999999999E+307,$N$2:N1454)+1,"")</f>
        <v>1260</v>
      </c>
      <c r="O1455" s="30">
        <f>IF(AND($B1455=O$1),LOOKUP(9.99999999999999E+307,$O$2:O1454)+1,"")</f>
        <v>1260</v>
      </c>
      <c r="P1455" s="30">
        <f>IF(AND($B1455=P$1),LOOKUP(9.99999999999999E+307,$P$2:P1454)+1,"")</f>
        <v>1260</v>
      </c>
      <c r="Q1455" s="30">
        <f>IF(AND($B1455=Q$1),LOOKUP(9.99999999999999E+307,$Q$2:Q1454)+1,"")</f>
        <v>1260</v>
      </c>
      <c r="R1455" s="30">
        <f>IF(AND($B1455=R$1),LOOKUP(9.99999999999999E+307,$R$2:R1454)+1,"")</f>
        <v>1260</v>
      </c>
      <c r="S1455" s="314"/>
      <c r="T1455" s="274"/>
      <c r="U1455" s="274"/>
      <c r="Z1455" s="258" t="str">
        <f t="shared" si="157"/>
        <v/>
      </c>
      <c r="AA1455" s="258" t="str">
        <f t="shared" si="158"/>
        <v/>
      </c>
      <c r="AB1455" s="259">
        <f t="shared" si="152"/>
        <v>0</v>
      </c>
      <c r="AC1455" s="259">
        <f t="shared" si="153"/>
        <v>1807</v>
      </c>
      <c r="AD1455" s="260" t="str">
        <f t="shared" si="154"/>
        <v/>
      </c>
      <c r="AE1455" s="253" t="str">
        <f t="shared" si="155"/>
        <v>-</v>
      </c>
    </row>
    <row r="1456" spans="1:31" ht="20.100000000000001" customHeight="1" x14ac:dyDescent="0.5">
      <c r="A1456" s="30">
        <v>1454</v>
      </c>
      <c r="B1456" s="238"/>
      <c r="C1456" s="261"/>
      <c r="D1456" s="261"/>
      <c r="E1456" s="270"/>
      <c r="F1456" s="270"/>
      <c r="G1456" s="257" t="str">
        <f t="shared" si="156"/>
        <v/>
      </c>
      <c r="H1456" s="30" t="str">
        <f>IF(AND(S1456=H$1),LOOKUP(9.99999999999999E+307,$H$2:H1455)+1,"")</f>
        <v/>
      </c>
      <c r="I1456" s="30">
        <f>IF(AND(B1456=I$1),LOOKUP(9.99999999999999E+307,$I$2:I1455)+1,"")</f>
        <v>1261</v>
      </c>
      <c r="J1456" s="30">
        <f>IF(AND(B1456=J$1),LOOKUP(9.99999999999999E+307,$J$2:J1455)+1,"")</f>
        <v>1261</v>
      </c>
      <c r="K1456" s="30">
        <f>IF(AND(B1456=K$1),LOOKUP(9.99999999999999E+307,$K$2:K1455)+1,"")</f>
        <v>1261</v>
      </c>
      <c r="L1456" s="30">
        <f>IF(AND(B1456=L$1),LOOKUP(9.99999999999999E+307,$L$2:L1455)+1,"")</f>
        <v>1261</v>
      </c>
      <c r="M1456" s="30">
        <f>IF(AND(B1456=M$1),LOOKUP(9.99999999999999E+307,$M$2:M1455)+1,"")</f>
        <v>1261</v>
      </c>
      <c r="N1456" s="30">
        <f>IF(AND($B1456=N$1),LOOKUP(9.99999999999999E+307,$N$2:N1455)+1,"")</f>
        <v>1261</v>
      </c>
      <c r="O1456" s="30">
        <f>IF(AND($B1456=O$1),LOOKUP(9.99999999999999E+307,$O$2:O1455)+1,"")</f>
        <v>1261</v>
      </c>
      <c r="P1456" s="30">
        <f>IF(AND($B1456=P$1),LOOKUP(9.99999999999999E+307,$P$2:P1455)+1,"")</f>
        <v>1261</v>
      </c>
      <c r="Q1456" s="30">
        <f>IF(AND($B1456=Q$1),LOOKUP(9.99999999999999E+307,$Q$2:Q1455)+1,"")</f>
        <v>1261</v>
      </c>
      <c r="R1456" s="30">
        <f>IF(AND($B1456=R$1),LOOKUP(9.99999999999999E+307,$R$2:R1455)+1,"")</f>
        <v>1261</v>
      </c>
      <c r="S1456" s="314"/>
      <c r="T1456" s="274"/>
      <c r="U1456" s="274"/>
      <c r="Z1456" s="258" t="str">
        <f t="shared" si="157"/>
        <v/>
      </c>
      <c r="AA1456" s="258" t="str">
        <f t="shared" si="158"/>
        <v/>
      </c>
      <c r="AB1456" s="259">
        <f t="shared" si="152"/>
        <v>0</v>
      </c>
      <c r="AC1456" s="259">
        <f t="shared" si="153"/>
        <v>1807</v>
      </c>
      <c r="AD1456" s="260" t="str">
        <f t="shared" si="154"/>
        <v/>
      </c>
      <c r="AE1456" s="253" t="str">
        <f t="shared" si="155"/>
        <v>-</v>
      </c>
    </row>
    <row r="1457" spans="1:31" ht="20.100000000000001" customHeight="1" x14ac:dyDescent="0.5">
      <c r="A1457" s="30">
        <v>1455</v>
      </c>
      <c r="B1457" s="238"/>
      <c r="C1457" s="261"/>
      <c r="D1457" s="261"/>
      <c r="E1457" s="270"/>
      <c r="F1457" s="270"/>
      <c r="G1457" s="257" t="str">
        <f t="shared" si="156"/>
        <v/>
      </c>
      <c r="H1457" s="30" t="str">
        <f>IF(AND(S1457=H$1),LOOKUP(9.99999999999999E+307,$H$2:H1456)+1,"")</f>
        <v/>
      </c>
      <c r="I1457" s="30">
        <f>IF(AND(B1457=I$1),LOOKUP(9.99999999999999E+307,$I$2:I1456)+1,"")</f>
        <v>1262</v>
      </c>
      <c r="J1457" s="30">
        <f>IF(AND(B1457=J$1),LOOKUP(9.99999999999999E+307,$J$2:J1456)+1,"")</f>
        <v>1262</v>
      </c>
      <c r="K1457" s="30">
        <f>IF(AND(B1457=K$1),LOOKUP(9.99999999999999E+307,$K$2:K1456)+1,"")</f>
        <v>1262</v>
      </c>
      <c r="L1457" s="30">
        <f>IF(AND(B1457=L$1),LOOKUP(9.99999999999999E+307,$L$2:L1456)+1,"")</f>
        <v>1262</v>
      </c>
      <c r="M1457" s="30">
        <f>IF(AND(B1457=M$1),LOOKUP(9.99999999999999E+307,$M$2:M1456)+1,"")</f>
        <v>1262</v>
      </c>
      <c r="N1457" s="30">
        <f>IF(AND($B1457=N$1),LOOKUP(9.99999999999999E+307,$N$2:N1456)+1,"")</f>
        <v>1262</v>
      </c>
      <c r="O1457" s="30">
        <f>IF(AND($B1457=O$1),LOOKUP(9.99999999999999E+307,$O$2:O1456)+1,"")</f>
        <v>1262</v>
      </c>
      <c r="P1457" s="30">
        <f>IF(AND($B1457=P$1),LOOKUP(9.99999999999999E+307,$P$2:P1456)+1,"")</f>
        <v>1262</v>
      </c>
      <c r="Q1457" s="30">
        <f>IF(AND($B1457=Q$1),LOOKUP(9.99999999999999E+307,$Q$2:Q1456)+1,"")</f>
        <v>1262</v>
      </c>
      <c r="R1457" s="30">
        <f>IF(AND($B1457=R$1),LOOKUP(9.99999999999999E+307,$R$2:R1456)+1,"")</f>
        <v>1262</v>
      </c>
      <c r="S1457" s="314"/>
      <c r="T1457" s="274"/>
      <c r="U1457" s="274"/>
      <c r="Z1457" s="258" t="str">
        <f t="shared" si="157"/>
        <v/>
      </c>
      <c r="AA1457" s="258" t="str">
        <f t="shared" si="158"/>
        <v/>
      </c>
      <c r="AB1457" s="259">
        <f t="shared" si="152"/>
        <v>0</v>
      </c>
      <c r="AC1457" s="259">
        <f t="shared" si="153"/>
        <v>1807</v>
      </c>
      <c r="AD1457" s="260" t="str">
        <f t="shared" si="154"/>
        <v/>
      </c>
      <c r="AE1457" s="253" t="str">
        <f t="shared" si="155"/>
        <v>-</v>
      </c>
    </row>
    <row r="1458" spans="1:31" ht="20.100000000000001" customHeight="1" x14ac:dyDescent="0.5">
      <c r="A1458" s="30">
        <v>1456</v>
      </c>
      <c r="B1458" s="238"/>
      <c r="C1458" s="261"/>
      <c r="D1458" s="261"/>
      <c r="E1458" s="270"/>
      <c r="F1458" s="270"/>
      <c r="G1458" s="257" t="str">
        <f t="shared" si="156"/>
        <v/>
      </c>
      <c r="H1458" s="30" t="str">
        <f>IF(AND(S1458=H$1),LOOKUP(9.99999999999999E+307,$H$2:H1457)+1,"")</f>
        <v/>
      </c>
      <c r="I1458" s="30">
        <f>IF(AND(B1458=I$1),LOOKUP(9.99999999999999E+307,$I$2:I1457)+1,"")</f>
        <v>1263</v>
      </c>
      <c r="J1458" s="30">
        <f>IF(AND(B1458=J$1),LOOKUP(9.99999999999999E+307,$J$2:J1457)+1,"")</f>
        <v>1263</v>
      </c>
      <c r="K1458" s="30">
        <f>IF(AND(B1458=K$1),LOOKUP(9.99999999999999E+307,$K$2:K1457)+1,"")</f>
        <v>1263</v>
      </c>
      <c r="L1458" s="30">
        <f>IF(AND(B1458=L$1),LOOKUP(9.99999999999999E+307,$L$2:L1457)+1,"")</f>
        <v>1263</v>
      </c>
      <c r="M1458" s="30">
        <f>IF(AND(B1458=M$1),LOOKUP(9.99999999999999E+307,$M$2:M1457)+1,"")</f>
        <v>1263</v>
      </c>
      <c r="N1458" s="30">
        <f>IF(AND($B1458=N$1),LOOKUP(9.99999999999999E+307,$N$2:N1457)+1,"")</f>
        <v>1263</v>
      </c>
      <c r="O1458" s="30">
        <f>IF(AND($B1458=O$1),LOOKUP(9.99999999999999E+307,$O$2:O1457)+1,"")</f>
        <v>1263</v>
      </c>
      <c r="P1458" s="30">
        <f>IF(AND($B1458=P$1),LOOKUP(9.99999999999999E+307,$P$2:P1457)+1,"")</f>
        <v>1263</v>
      </c>
      <c r="Q1458" s="30">
        <f>IF(AND($B1458=Q$1),LOOKUP(9.99999999999999E+307,$Q$2:Q1457)+1,"")</f>
        <v>1263</v>
      </c>
      <c r="R1458" s="30">
        <f>IF(AND($B1458=R$1),LOOKUP(9.99999999999999E+307,$R$2:R1457)+1,"")</f>
        <v>1263</v>
      </c>
      <c r="S1458" s="314"/>
      <c r="T1458" s="274"/>
      <c r="U1458" s="274"/>
      <c r="Z1458" s="258" t="str">
        <f t="shared" si="157"/>
        <v/>
      </c>
      <c r="AA1458" s="258" t="str">
        <f t="shared" si="158"/>
        <v/>
      </c>
      <c r="AB1458" s="259">
        <f t="shared" si="152"/>
        <v>0</v>
      </c>
      <c r="AC1458" s="259">
        <f t="shared" si="153"/>
        <v>1807</v>
      </c>
      <c r="AD1458" s="260" t="str">
        <f t="shared" si="154"/>
        <v/>
      </c>
      <c r="AE1458" s="253" t="str">
        <f t="shared" si="155"/>
        <v>-</v>
      </c>
    </row>
    <row r="1459" spans="1:31" ht="20.100000000000001" customHeight="1" x14ac:dyDescent="0.5">
      <c r="A1459" s="30">
        <v>1457</v>
      </c>
      <c r="B1459" s="238"/>
      <c r="C1459" s="261"/>
      <c r="D1459" s="261"/>
      <c r="E1459" s="270"/>
      <c r="F1459" s="270"/>
      <c r="G1459" s="257" t="str">
        <f t="shared" si="156"/>
        <v/>
      </c>
      <c r="H1459" s="30" t="str">
        <f>IF(AND(S1459=H$1),LOOKUP(9.99999999999999E+307,$H$2:H1458)+1,"")</f>
        <v/>
      </c>
      <c r="I1459" s="30">
        <f>IF(AND(B1459=I$1),LOOKUP(9.99999999999999E+307,$I$2:I1458)+1,"")</f>
        <v>1264</v>
      </c>
      <c r="J1459" s="30">
        <f>IF(AND(B1459=J$1),LOOKUP(9.99999999999999E+307,$J$2:J1458)+1,"")</f>
        <v>1264</v>
      </c>
      <c r="K1459" s="30">
        <f>IF(AND(B1459=K$1),LOOKUP(9.99999999999999E+307,$K$2:K1458)+1,"")</f>
        <v>1264</v>
      </c>
      <c r="L1459" s="30">
        <f>IF(AND(B1459=L$1),LOOKUP(9.99999999999999E+307,$L$2:L1458)+1,"")</f>
        <v>1264</v>
      </c>
      <c r="M1459" s="30">
        <f>IF(AND(B1459=M$1),LOOKUP(9.99999999999999E+307,$M$2:M1458)+1,"")</f>
        <v>1264</v>
      </c>
      <c r="N1459" s="30">
        <f>IF(AND($B1459=N$1),LOOKUP(9.99999999999999E+307,$N$2:N1458)+1,"")</f>
        <v>1264</v>
      </c>
      <c r="O1459" s="30">
        <f>IF(AND($B1459=O$1),LOOKUP(9.99999999999999E+307,$O$2:O1458)+1,"")</f>
        <v>1264</v>
      </c>
      <c r="P1459" s="30">
        <f>IF(AND($B1459=P$1),LOOKUP(9.99999999999999E+307,$P$2:P1458)+1,"")</f>
        <v>1264</v>
      </c>
      <c r="Q1459" s="30">
        <f>IF(AND($B1459=Q$1),LOOKUP(9.99999999999999E+307,$Q$2:Q1458)+1,"")</f>
        <v>1264</v>
      </c>
      <c r="R1459" s="30">
        <f>IF(AND($B1459=R$1),LOOKUP(9.99999999999999E+307,$R$2:R1458)+1,"")</f>
        <v>1264</v>
      </c>
      <c r="S1459" s="314"/>
      <c r="T1459" s="274"/>
      <c r="U1459" s="274"/>
      <c r="Z1459" s="258" t="str">
        <f t="shared" si="157"/>
        <v/>
      </c>
      <c r="AA1459" s="258" t="str">
        <f t="shared" si="158"/>
        <v/>
      </c>
      <c r="AB1459" s="259">
        <f t="shared" si="152"/>
        <v>0</v>
      </c>
      <c r="AC1459" s="259">
        <f t="shared" si="153"/>
        <v>1807</v>
      </c>
      <c r="AD1459" s="260" t="str">
        <f t="shared" si="154"/>
        <v/>
      </c>
      <c r="AE1459" s="253" t="str">
        <f t="shared" si="155"/>
        <v>-</v>
      </c>
    </row>
    <row r="1460" spans="1:31" ht="20.100000000000001" customHeight="1" x14ac:dyDescent="0.5">
      <c r="A1460" s="30">
        <v>1458</v>
      </c>
      <c r="B1460" s="238"/>
      <c r="C1460" s="261"/>
      <c r="D1460" s="261"/>
      <c r="E1460" s="270"/>
      <c r="F1460" s="270"/>
      <c r="G1460" s="257" t="str">
        <f t="shared" si="156"/>
        <v/>
      </c>
      <c r="H1460" s="30" t="str">
        <f>IF(AND(S1460=H$1),LOOKUP(9.99999999999999E+307,$H$2:H1459)+1,"")</f>
        <v/>
      </c>
      <c r="I1460" s="30">
        <f>IF(AND(B1460=I$1),LOOKUP(9.99999999999999E+307,$I$2:I1459)+1,"")</f>
        <v>1265</v>
      </c>
      <c r="J1460" s="30">
        <f>IF(AND(B1460=J$1),LOOKUP(9.99999999999999E+307,$J$2:J1459)+1,"")</f>
        <v>1265</v>
      </c>
      <c r="K1460" s="30">
        <f>IF(AND(B1460=K$1),LOOKUP(9.99999999999999E+307,$K$2:K1459)+1,"")</f>
        <v>1265</v>
      </c>
      <c r="L1460" s="30">
        <f>IF(AND(B1460=L$1),LOOKUP(9.99999999999999E+307,$L$2:L1459)+1,"")</f>
        <v>1265</v>
      </c>
      <c r="M1460" s="30">
        <f>IF(AND(B1460=M$1),LOOKUP(9.99999999999999E+307,$M$2:M1459)+1,"")</f>
        <v>1265</v>
      </c>
      <c r="N1460" s="30">
        <f>IF(AND($B1460=N$1),LOOKUP(9.99999999999999E+307,$N$2:N1459)+1,"")</f>
        <v>1265</v>
      </c>
      <c r="O1460" s="30">
        <f>IF(AND($B1460=O$1),LOOKUP(9.99999999999999E+307,$O$2:O1459)+1,"")</f>
        <v>1265</v>
      </c>
      <c r="P1460" s="30">
        <f>IF(AND($B1460=P$1),LOOKUP(9.99999999999999E+307,$P$2:P1459)+1,"")</f>
        <v>1265</v>
      </c>
      <c r="Q1460" s="30">
        <f>IF(AND($B1460=Q$1),LOOKUP(9.99999999999999E+307,$Q$2:Q1459)+1,"")</f>
        <v>1265</v>
      </c>
      <c r="R1460" s="30">
        <f>IF(AND($B1460=R$1),LOOKUP(9.99999999999999E+307,$R$2:R1459)+1,"")</f>
        <v>1265</v>
      </c>
      <c r="S1460" s="314"/>
      <c r="T1460" s="274"/>
      <c r="U1460" s="274"/>
      <c r="Z1460" s="258" t="str">
        <f t="shared" si="157"/>
        <v/>
      </c>
      <c r="AA1460" s="258" t="str">
        <f t="shared" si="158"/>
        <v/>
      </c>
      <c r="AB1460" s="259">
        <f t="shared" si="152"/>
        <v>0</v>
      </c>
      <c r="AC1460" s="259">
        <f t="shared" si="153"/>
        <v>1807</v>
      </c>
      <c r="AD1460" s="260" t="str">
        <f t="shared" si="154"/>
        <v/>
      </c>
      <c r="AE1460" s="253" t="str">
        <f t="shared" si="155"/>
        <v>-</v>
      </c>
    </row>
    <row r="1461" spans="1:31" ht="20.100000000000001" customHeight="1" x14ac:dyDescent="0.5">
      <c r="A1461" s="30">
        <v>1459</v>
      </c>
      <c r="B1461" s="238"/>
      <c r="C1461" s="261"/>
      <c r="D1461" s="261"/>
      <c r="E1461" s="270"/>
      <c r="F1461" s="270"/>
      <c r="G1461" s="257" t="str">
        <f t="shared" si="156"/>
        <v/>
      </c>
      <c r="H1461" s="30" t="str">
        <f>IF(AND(S1461=H$1),LOOKUP(9.99999999999999E+307,$H$2:H1460)+1,"")</f>
        <v/>
      </c>
      <c r="I1461" s="30">
        <f>IF(AND(B1461=I$1),LOOKUP(9.99999999999999E+307,$I$2:I1460)+1,"")</f>
        <v>1266</v>
      </c>
      <c r="J1461" s="30">
        <f>IF(AND(B1461=J$1),LOOKUP(9.99999999999999E+307,$J$2:J1460)+1,"")</f>
        <v>1266</v>
      </c>
      <c r="K1461" s="30">
        <f>IF(AND(B1461=K$1),LOOKUP(9.99999999999999E+307,$K$2:K1460)+1,"")</f>
        <v>1266</v>
      </c>
      <c r="L1461" s="30">
        <f>IF(AND(B1461=L$1),LOOKUP(9.99999999999999E+307,$L$2:L1460)+1,"")</f>
        <v>1266</v>
      </c>
      <c r="M1461" s="30">
        <f>IF(AND(B1461=M$1),LOOKUP(9.99999999999999E+307,$M$2:M1460)+1,"")</f>
        <v>1266</v>
      </c>
      <c r="N1461" s="30">
        <f>IF(AND($B1461=N$1),LOOKUP(9.99999999999999E+307,$N$2:N1460)+1,"")</f>
        <v>1266</v>
      </c>
      <c r="O1461" s="30">
        <f>IF(AND($B1461=O$1),LOOKUP(9.99999999999999E+307,$O$2:O1460)+1,"")</f>
        <v>1266</v>
      </c>
      <c r="P1461" s="30">
        <f>IF(AND($B1461=P$1),LOOKUP(9.99999999999999E+307,$P$2:P1460)+1,"")</f>
        <v>1266</v>
      </c>
      <c r="Q1461" s="30">
        <f>IF(AND($B1461=Q$1),LOOKUP(9.99999999999999E+307,$Q$2:Q1460)+1,"")</f>
        <v>1266</v>
      </c>
      <c r="R1461" s="30">
        <f>IF(AND($B1461=R$1),LOOKUP(9.99999999999999E+307,$R$2:R1460)+1,"")</f>
        <v>1266</v>
      </c>
      <c r="S1461" s="314"/>
      <c r="T1461" s="274"/>
      <c r="U1461" s="274"/>
      <c r="Z1461" s="258" t="str">
        <f t="shared" si="157"/>
        <v/>
      </c>
      <c r="AA1461" s="258" t="str">
        <f t="shared" si="158"/>
        <v/>
      </c>
      <c r="AB1461" s="259">
        <f t="shared" si="152"/>
        <v>0</v>
      </c>
      <c r="AC1461" s="259">
        <f t="shared" si="153"/>
        <v>1807</v>
      </c>
      <c r="AD1461" s="260" t="str">
        <f t="shared" si="154"/>
        <v/>
      </c>
      <c r="AE1461" s="253" t="str">
        <f t="shared" si="155"/>
        <v>-</v>
      </c>
    </row>
    <row r="1462" spans="1:31" ht="20.100000000000001" customHeight="1" x14ac:dyDescent="0.5">
      <c r="A1462" s="30">
        <v>1460</v>
      </c>
      <c r="B1462" s="238"/>
      <c r="C1462" s="261"/>
      <c r="D1462" s="261"/>
      <c r="E1462" s="270"/>
      <c r="F1462" s="270"/>
      <c r="G1462" s="257" t="str">
        <f t="shared" si="156"/>
        <v/>
      </c>
      <c r="H1462" s="30" t="str">
        <f>IF(AND(S1462=H$1),LOOKUP(9.99999999999999E+307,$H$2:H1461)+1,"")</f>
        <v/>
      </c>
      <c r="I1462" s="30">
        <f>IF(AND(B1462=I$1),LOOKUP(9.99999999999999E+307,$I$2:I1461)+1,"")</f>
        <v>1267</v>
      </c>
      <c r="J1462" s="30">
        <f>IF(AND(B1462=J$1),LOOKUP(9.99999999999999E+307,$J$2:J1461)+1,"")</f>
        <v>1267</v>
      </c>
      <c r="K1462" s="30">
        <f>IF(AND(B1462=K$1),LOOKUP(9.99999999999999E+307,$K$2:K1461)+1,"")</f>
        <v>1267</v>
      </c>
      <c r="L1462" s="30">
        <f>IF(AND(B1462=L$1),LOOKUP(9.99999999999999E+307,$L$2:L1461)+1,"")</f>
        <v>1267</v>
      </c>
      <c r="M1462" s="30">
        <f>IF(AND(B1462=M$1),LOOKUP(9.99999999999999E+307,$M$2:M1461)+1,"")</f>
        <v>1267</v>
      </c>
      <c r="N1462" s="30">
        <f>IF(AND($B1462=N$1),LOOKUP(9.99999999999999E+307,$N$2:N1461)+1,"")</f>
        <v>1267</v>
      </c>
      <c r="O1462" s="30">
        <f>IF(AND($B1462=O$1),LOOKUP(9.99999999999999E+307,$O$2:O1461)+1,"")</f>
        <v>1267</v>
      </c>
      <c r="P1462" s="30">
        <f>IF(AND($B1462=P$1),LOOKUP(9.99999999999999E+307,$P$2:P1461)+1,"")</f>
        <v>1267</v>
      </c>
      <c r="Q1462" s="30">
        <f>IF(AND($B1462=Q$1),LOOKUP(9.99999999999999E+307,$Q$2:Q1461)+1,"")</f>
        <v>1267</v>
      </c>
      <c r="R1462" s="30">
        <f>IF(AND($B1462=R$1),LOOKUP(9.99999999999999E+307,$R$2:R1461)+1,"")</f>
        <v>1267</v>
      </c>
      <c r="S1462" s="314"/>
      <c r="T1462" s="274"/>
      <c r="U1462" s="274"/>
      <c r="Z1462" s="258" t="str">
        <f t="shared" si="157"/>
        <v/>
      </c>
      <c r="AA1462" s="258" t="str">
        <f t="shared" si="158"/>
        <v/>
      </c>
      <c r="AB1462" s="259">
        <f t="shared" si="152"/>
        <v>0</v>
      </c>
      <c r="AC1462" s="259">
        <f t="shared" si="153"/>
        <v>1807</v>
      </c>
      <c r="AD1462" s="260" t="str">
        <f t="shared" si="154"/>
        <v/>
      </c>
      <c r="AE1462" s="253" t="str">
        <f t="shared" si="155"/>
        <v>-</v>
      </c>
    </row>
    <row r="1463" spans="1:31" ht="20.100000000000001" customHeight="1" x14ac:dyDescent="0.5">
      <c r="A1463" s="30">
        <v>1461</v>
      </c>
      <c r="B1463" s="238"/>
      <c r="C1463" s="261"/>
      <c r="D1463" s="261"/>
      <c r="E1463" s="270"/>
      <c r="F1463" s="270"/>
      <c r="G1463" s="257" t="str">
        <f t="shared" si="156"/>
        <v/>
      </c>
      <c r="H1463" s="30" t="str">
        <f>IF(AND(S1463=H$1),LOOKUP(9.99999999999999E+307,$H$2:H1462)+1,"")</f>
        <v/>
      </c>
      <c r="I1463" s="30">
        <f>IF(AND(B1463=I$1),LOOKUP(9.99999999999999E+307,$I$2:I1462)+1,"")</f>
        <v>1268</v>
      </c>
      <c r="J1463" s="30">
        <f>IF(AND(B1463=J$1),LOOKUP(9.99999999999999E+307,$J$2:J1462)+1,"")</f>
        <v>1268</v>
      </c>
      <c r="K1463" s="30">
        <f>IF(AND(B1463=K$1),LOOKUP(9.99999999999999E+307,$K$2:K1462)+1,"")</f>
        <v>1268</v>
      </c>
      <c r="L1463" s="30">
        <f>IF(AND(B1463=L$1),LOOKUP(9.99999999999999E+307,$L$2:L1462)+1,"")</f>
        <v>1268</v>
      </c>
      <c r="M1463" s="30">
        <f>IF(AND(B1463=M$1),LOOKUP(9.99999999999999E+307,$M$2:M1462)+1,"")</f>
        <v>1268</v>
      </c>
      <c r="N1463" s="30">
        <f>IF(AND($B1463=N$1),LOOKUP(9.99999999999999E+307,$N$2:N1462)+1,"")</f>
        <v>1268</v>
      </c>
      <c r="O1463" s="30">
        <f>IF(AND($B1463=O$1),LOOKUP(9.99999999999999E+307,$O$2:O1462)+1,"")</f>
        <v>1268</v>
      </c>
      <c r="P1463" s="30">
        <f>IF(AND($B1463=P$1),LOOKUP(9.99999999999999E+307,$P$2:P1462)+1,"")</f>
        <v>1268</v>
      </c>
      <c r="Q1463" s="30">
        <f>IF(AND($B1463=Q$1),LOOKUP(9.99999999999999E+307,$Q$2:Q1462)+1,"")</f>
        <v>1268</v>
      </c>
      <c r="R1463" s="30">
        <f>IF(AND($B1463=R$1),LOOKUP(9.99999999999999E+307,$R$2:R1462)+1,"")</f>
        <v>1268</v>
      </c>
      <c r="S1463" s="314"/>
      <c r="T1463" s="274"/>
      <c r="U1463" s="274"/>
      <c r="Z1463" s="258" t="str">
        <f t="shared" si="157"/>
        <v/>
      </c>
      <c r="AA1463" s="258" t="str">
        <f t="shared" si="158"/>
        <v/>
      </c>
      <c r="AB1463" s="259">
        <f t="shared" si="152"/>
        <v>0</v>
      </c>
      <c r="AC1463" s="259">
        <f t="shared" si="153"/>
        <v>1807</v>
      </c>
      <c r="AD1463" s="260" t="str">
        <f t="shared" si="154"/>
        <v/>
      </c>
      <c r="AE1463" s="253" t="str">
        <f t="shared" si="155"/>
        <v>-</v>
      </c>
    </row>
    <row r="1464" spans="1:31" ht="20.100000000000001" customHeight="1" x14ac:dyDescent="0.5">
      <c r="A1464" s="30">
        <v>1462</v>
      </c>
      <c r="B1464" s="238"/>
      <c r="C1464" s="261"/>
      <c r="D1464" s="261"/>
      <c r="E1464" s="270"/>
      <c r="F1464" s="270"/>
      <c r="G1464" s="257" t="str">
        <f t="shared" si="156"/>
        <v/>
      </c>
      <c r="H1464" s="30" t="str">
        <f>IF(AND(S1464=H$1),LOOKUP(9.99999999999999E+307,$H$2:H1463)+1,"")</f>
        <v/>
      </c>
      <c r="I1464" s="30">
        <f>IF(AND(B1464=I$1),LOOKUP(9.99999999999999E+307,$I$2:I1463)+1,"")</f>
        <v>1269</v>
      </c>
      <c r="J1464" s="30">
        <f>IF(AND(B1464=J$1),LOOKUP(9.99999999999999E+307,$J$2:J1463)+1,"")</f>
        <v>1269</v>
      </c>
      <c r="K1464" s="30">
        <f>IF(AND(B1464=K$1),LOOKUP(9.99999999999999E+307,$K$2:K1463)+1,"")</f>
        <v>1269</v>
      </c>
      <c r="L1464" s="30">
        <f>IF(AND(B1464=L$1),LOOKUP(9.99999999999999E+307,$L$2:L1463)+1,"")</f>
        <v>1269</v>
      </c>
      <c r="M1464" s="30">
        <f>IF(AND(B1464=M$1),LOOKUP(9.99999999999999E+307,$M$2:M1463)+1,"")</f>
        <v>1269</v>
      </c>
      <c r="N1464" s="30">
        <f>IF(AND($B1464=N$1),LOOKUP(9.99999999999999E+307,$N$2:N1463)+1,"")</f>
        <v>1269</v>
      </c>
      <c r="O1464" s="30">
        <f>IF(AND($B1464=O$1),LOOKUP(9.99999999999999E+307,$O$2:O1463)+1,"")</f>
        <v>1269</v>
      </c>
      <c r="P1464" s="30">
        <f>IF(AND($B1464=P$1),LOOKUP(9.99999999999999E+307,$P$2:P1463)+1,"")</f>
        <v>1269</v>
      </c>
      <c r="Q1464" s="30">
        <f>IF(AND($B1464=Q$1),LOOKUP(9.99999999999999E+307,$Q$2:Q1463)+1,"")</f>
        <v>1269</v>
      </c>
      <c r="R1464" s="30">
        <f>IF(AND($B1464=R$1),LOOKUP(9.99999999999999E+307,$R$2:R1463)+1,"")</f>
        <v>1269</v>
      </c>
      <c r="S1464" s="314"/>
      <c r="T1464" s="274"/>
      <c r="U1464" s="274"/>
      <c r="Z1464" s="258" t="str">
        <f t="shared" si="157"/>
        <v/>
      </c>
      <c r="AA1464" s="258" t="str">
        <f t="shared" si="158"/>
        <v/>
      </c>
      <c r="AB1464" s="259">
        <f t="shared" si="152"/>
        <v>0</v>
      </c>
      <c r="AC1464" s="259">
        <f t="shared" si="153"/>
        <v>1807</v>
      </c>
      <c r="AD1464" s="260" t="str">
        <f t="shared" si="154"/>
        <v/>
      </c>
      <c r="AE1464" s="253" t="str">
        <f t="shared" si="155"/>
        <v>-</v>
      </c>
    </row>
    <row r="1465" spans="1:31" ht="20.100000000000001" customHeight="1" x14ac:dyDescent="0.5">
      <c r="A1465" s="30">
        <v>1463</v>
      </c>
      <c r="B1465" s="238"/>
      <c r="C1465" s="261"/>
      <c r="D1465" s="261"/>
      <c r="E1465" s="270"/>
      <c r="F1465" s="270"/>
      <c r="G1465" s="257" t="str">
        <f t="shared" si="156"/>
        <v/>
      </c>
      <c r="H1465" s="30" t="str">
        <f>IF(AND(S1465=H$1),LOOKUP(9.99999999999999E+307,$H$2:H1464)+1,"")</f>
        <v/>
      </c>
      <c r="I1465" s="30">
        <f>IF(AND(B1465=I$1),LOOKUP(9.99999999999999E+307,$I$2:I1464)+1,"")</f>
        <v>1270</v>
      </c>
      <c r="J1465" s="30">
        <f>IF(AND(B1465=J$1),LOOKUP(9.99999999999999E+307,$J$2:J1464)+1,"")</f>
        <v>1270</v>
      </c>
      <c r="K1465" s="30">
        <f>IF(AND(B1465=K$1),LOOKUP(9.99999999999999E+307,$K$2:K1464)+1,"")</f>
        <v>1270</v>
      </c>
      <c r="L1465" s="30">
        <f>IF(AND(B1465=L$1),LOOKUP(9.99999999999999E+307,$L$2:L1464)+1,"")</f>
        <v>1270</v>
      </c>
      <c r="M1465" s="30">
        <f>IF(AND(B1465=M$1),LOOKUP(9.99999999999999E+307,$M$2:M1464)+1,"")</f>
        <v>1270</v>
      </c>
      <c r="N1465" s="30">
        <f>IF(AND($B1465=N$1),LOOKUP(9.99999999999999E+307,$N$2:N1464)+1,"")</f>
        <v>1270</v>
      </c>
      <c r="O1465" s="30">
        <f>IF(AND($B1465=O$1),LOOKUP(9.99999999999999E+307,$O$2:O1464)+1,"")</f>
        <v>1270</v>
      </c>
      <c r="P1465" s="30">
        <f>IF(AND($B1465=P$1),LOOKUP(9.99999999999999E+307,$P$2:P1464)+1,"")</f>
        <v>1270</v>
      </c>
      <c r="Q1465" s="30">
        <f>IF(AND($B1465=Q$1),LOOKUP(9.99999999999999E+307,$Q$2:Q1464)+1,"")</f>
        <v>1270</v>
      </c>
      <c r="R1465" s="30">
        <f>IF(AND($B1465=R$1),LOOKUP(9.99999999999999E+307,$R$2:R1464)+1,"")</f>
        <v>1270</v>
      </c>
      <c r="S1465" s="314"/>
      <c r="T1465" s="274"/>
      <c r="U1465" s="274"/>
      <c r="Z1465" s="258" t="str">
        <f t="shared" si="157"/>
        <v/>
      </c>
      <c r="AA1465" s="258" t="str">
        <f t="shared" si="158"/>
        <v/>
      </c>
      <c r="AB1465" s="259">
        <f t="shared" si="152"/>
        <v>0</v>
      </c>
      <c r="AC1465" s="259">
        <f t="shared" si="153"/>
        <v>1807</v>
      </c>
      <c r="AD1465" s="260" t="str">
        <f t="shared" si="154"/>
        <v/>
      </c>
      <c r="AE1465" s="253" t="str">
        <f t="shared" si="155"/>
        <v>-</v>
      </c>
    </row>
    <row r="1466" spans="1:31" ht="20.100000000000001" customHeight="1" x14ac:dyDescent="0.5">
      <c r="A1466" s="30">
        <v>1464</v>
      </c>
      <c r="B1466" s="238"/>
      <c r="C1466" s="261"/>
      <c r="D1466" s="261"/>
      <c r="E1466" s="270"/>
      <c r="F1466" s="270"/>
      <c r="G1466" s="257" t="str">
        <f t="shared" si="156"/>
        <v/>
      </c>
      <c r="H1466" s="30" t="str">
        <f>IF(AND(S1466=H$1),LOOKUP(9.99999999999999E+307,$H$2:H1465)+1,"")</f>
        <v/>
      </c>
      <c r="I1466" s="30">
        <f>IF(AND(B1466=I$1),LOOKUP(9.99999999999999E+307,$I$2:I1465)+1,"")</f>
        <v>1271</v>
      </c>
      <c r="J1466" s="30">
        <f>IF(AND(B1466=J$1),LOOKUP(9.99999999999999E+307,$J$2:J1465)+1,"")</f>
        <v>1271</v>
      </c>
      <c r="K1466" s="30">
        <f>IF(AND(B1466=K$1),LOOKUP(9.99999999999999E+307,$K$2:K1465)+1,"")</f>
        <v>1271</v>
      </c>
      <c r="L1466" s="30">
        <f>IF(AND(B1466=L$1),LOOKUP(9.99999999999999E+307,$L$2:L1465)+1,"")</f>
        <v>1271</v>
      </c>
      <c r="M1466" s="30">
        <f>IF(AND(B1466=M$1),LOOKUP(9.99999999999999E+307,$M$2:M1465)+1,"")</f>
        <v>1271</v>
      </c>
      <c r="N1466" s="30">
        <f>IF(AND($B1466=N$1),LOOKUP(9.99999999999999E+307,$N$2:N1465)+1,"")</f>
        <v>1271</v>
      </c>
      <c r="O1466" s="30">
        <f>IF(AND($B1466=O$1),LOOKUP(9.99999999999999E+307,$O$2:O1465)+1,"")</f>
        <v>1271</v>
      </c>
      <c r="P1466" s="30">
        <f>IF(AND($B1466=P$1),LOOKUP(9.99999999999999E+307,$P$2:P1465)+1,"")</f>
        <v>1271</v>
      </c>
      <c r="Q1466" s="30">
        <f>IF(AND($B1466=Q$1),LOOKUP(9.99999999999999E+307,$Q$2:Q1465)+1,"")</f>
        <v>1271</v>
      </c>
      <c r="R1466" s="30">
        <f>IF(AND($B1466=R$1),LOOKUP(9.99999999999999E+307,$R$2:R1465)+1,"")</f>
        <v>1271</v>
      </c>
      <c r="S1466" s="314"/>
      <c r="T1466" s="274"/>
      <c r="U1466" s="274"/>
      <c r="Z1466" s="258" t="str">
        <f t="shared" si="157"/>
        <v/>
      </c>
      <c r="AA1466" s="258" t="str">
        <f t="shared" si="158"/>
        <v/>
      </c>
      <c r="AB1466" s="259">
        <f t="shared" si="152"/>
        <v>0</v>
      </c>
      <c r="AC1466" s="259">
        <f t="shared" si="153"/>
        <v>1807</v>
      </c>
      <c r="AD1466" s="260" t="str">
        <f t="shared" si="154"/>
        <v/>
      </c>
      <c r="AE1466" s="253" t="str">
        <f t="shared" si="155"/>
        <v>-</v>
      </c>
    </row>
    <row r="1467" spans="1:31" ht="20.100000000000001" customHeight="1" x14ac:dyDescent="0.5">
      <c r="A1467" s="30">
        <v>1465</v>
      </c>
      <c r="B1467" s="238"/>
      <c r="C1467" s="261"/>
      <c r="D1467" s="261"/>
      <c r="E1467" s="270"/>
      <c r="F1467" s="270"/>
      <c r="G1467" s="257" t="str">
        <f t="shared" si="156"/>
        <v/>
      </c>
      <c r="H1467" s="30" t="str">
        <f>IF(AND(S1467=H$1),LOOKUP(9.99999999999999E+307,$H$2:H1466)+1,"")</f>
        <v/>
      </c>
      <c r="I1467" s="30">
        <f>IF(AND(B1467=I$1),LOOKUP(9.99999999999999E+307,$I$2:I1466)+1,"")</f>
        <v>1272</v>
      </c>
      <c r="J1467" s="30">
        <f>IF(AND(B1467=J$1),LOOKUP(9.99999999999999E+307,$J$2:J1466)+1,"")</f>
        <v>1272</v>
      </c>
      <c r="K1467" s="30">
        <f>IF(AND(B1467=K$1),LOOKUP(9.99999999999999E+307,$K$2:K1466)+1,"")</f>
        <v>1272</v>
      </c>
      <c r="L1467" s="30">
        <f>IF(AND(B1467=L$1),LOOKUP(9.99999999999999E+307,$L$2:L1466)+1,"")</f>
        <v>1272</v>
      </c>
      <c r="M1467" s="30">
        <f>IF(AND(B1467=M$1),LOOKUP(9.99999999999999E+307,$M$2:M1466)+1,"")</f>
        <v>1272</v>
      </c>
      <c r="N1467" s="30">
        <f>IF(AND($B1467=N$1),LOOKUP(9.99999999999999E+307,$N$2:N1466)+1,"")</f>
        <v>1272</v>
      </c>
      <c r="O1467" s="30">
        <f>IF(AND($B1467=O$1),LOOKUP(9.99999999999999E+307,$O$2:O1466)+1,"")</f>
        <v>1272</v>
      </c>
      <c r="P1467" s="30">
        <f>IF(AND($B1467=P$1),LOOKUP(9.99999999999999E+307,$P$2:P1466)+1,"")</f>
        <v>1272</v>
      </c>
      <c r="Q1467" s="30">
        <f>IF(AND($B1467=Q$1),LOOKUP(9.99999999999999E+307,$Q$2:Q1466)+1,"")</f>
        <v>1272</v>
      </c>
      <c r="R1467" s="30">
        <f>IF(AND($B1467=R$1),LOOKUP(9.99999999999999E+307,$R$2:R1466)+1,"")</f>
        <v>1272</v>
      </c>
      <c r="S1467" s="314"/>
      <c r="T1467" s="274"/>
      <c r="U1467" s="274"/>
      <c r="Z1467" s="258" t="str">
        <f t="shared" si="157"/>
        <v/>
      </c>
      <c r="AA1467" s="258" t="str">
        <f t="shared" si="158"/>
        <v/>
      </c>
      <c r="AB1467" s="259">
        <f t="shared" si="152"/>
        <v>0</v>
      </c>
      <c r="AC1467" s="259">
        <f t="shared" si="153"/>
        <v>1807</v>
      </c>
      <c r="AD1467" s="260" t="str">
        <f t="shared" si="154"/>
        <v/>
      </c>
      <c r="AE1467" s="253" t="str">
        <f t="shared" si="155"/>
        <v>-</v>
      </c>
    </row>
    <row r="1468" spans="1:31" ht="20.100000000000001" customHeight="1" x14ac:dyDescent="0.5">
      <c r="A1468" s="30">
        <v>1466</v>
      </c>
      <c r="B1468" s="238"/>
      <c r="C1468" s="261"/>
      <c r="D1468" s="261"/>
      <c r="E1468" s="270"/>
      <c r="F1468" s="270"/>
      <c r="G1468" s="257" t="str">
        <f t="shared" si="156"/>
        <v/>
      </c>
      <c r="H1468" s="30" t="str">
        <f>IF(AND(S1468=H$1),LOOKUP(9.99999999999999E+307,$H$2:H1467)+1,"")</f>
        <v/>
      </c>
      <c r="I1468" s="30">
        <f>IF(AND(B1468=I$1),LOOKUP(9.99999999999999E+307,$I$2:I1467)+1,"")</f>
        <v>1273</v>
      </c>
      <c r="J1468" s="30">
        <f>IF(AND(B1468=J$1),LOOKUP(9.99999999999999E+307,$J$2:J1467)+1,"")</f>
        <v>1273</v>
      </c>
      <c r="K1468" s="30">
        <f>IF(AND(B1468=K$1),LOOKUP(9.99999999999999E+307,$K$2:K1467)+1,"")</f>
        <v>1273</v>
      </c>
      <c r="L1468" s="30">
        <f>IF(AND(B1468=L$1),LOOKUP(9.99999999999999E+307,$L$2:L1467)+1,"")</f>
        <v>1273</v>
      </c>
      <c r="M1468" s="30">
        <f>IF(AND(B1468=M$1),LOOKUP(9.99999999999999E+307,$M$2:M1467)+1,"")</f>
        <v>1273</v>
      </c>
      <c r="N1468" s="30">
        <f>IF(AND($B1468=N$1),LOOKUP(9.99999999999999E+307,$N$2:N1467)+1,"")</f>
        <v>1273</v>
      </c>
      <c r="O1468" s="30">
        <f>IF(AND($B1468=O$1),LOOKUP(9.99999999999999E+307,$O$2:O1467)+1,"")</f>
        <v>1273</v>
      </c>
      <c r="P1468" s="30">
        <f>IF(AND($B1468=P$1),LOOKUP(9.99999999999999E+307,$P$2:P1467)+1,"")</f>
        <v>1273</v>
      </c>
      <c r="Q1468" s="30">
        <f>IF(AND($B1468=Q$1),LOOKUP(9.99999999999999E+307,$Q$2:Q1467)+1,"")</f>
        <v>1273</v>
      </c>
      <c r="R1468" s="30">
        <f>IF(AND($B1468=R$1),LOOKUP(9.99999999999999E+307,$R$2:R1467)+1,"")</f>
        <v>1273</v>
      </c>
      <c r="S1468" s="314"/>
      <c r="T1468" s="274"/>
      <c r="U1468" s="274"/>
      <c r="Z1468" s="258" t="str">
        <f t="shared" si="157"/>
        <v/>
      </c>
      <c r="AA1468" s="258" t="str">
        <f t="shared" si="158"/>
        <v/>
      </c>
      <c r="AB1468" s="259">
        <f t="shared" si="152"/>
        <v>0</v>
      </c>
      <c r="AC1468" s="259">
        <f t="shared" si="153"/>
        <v>1807</v>
      </c>
      <c r="AD1468" s="260" t="str">
        <f t="shared" si="154"/>
        <v/>
      </c>
      <c r="AE1468" s="253" t="str">
        <f t="shared" si="155"/>
        <v>-</v>
      </c>
    </row>
    <row r="1469" spans="1:31" ht="20.100000000000001" customHeight="1" x14ac:dyDescent="0.5">
      <c r="A1469" s="30">
        <v>1467</v>
      </c>
      <c r="B1469" s="238"/>
      <c r="C1469" s="261"/>
      <c r="D1469" s="261"/>
      <c r="E1469" s="270"/>
      <c r="F1469" s="270"/>
      <c r="G1469" s="257" t="str">
        <f t="shared" si="156"/>
        <v/>
      </c>
      <c r="H1469" s="30" t="str">
        <f>IF(AND(S1469=H$1),LOOKUP(9.99999999999999E+307,$H$2:H1468)+1,"")</f>
        <v/>
      </c>
      <c r="I1469" s="30">
        <f>IF(AND(B1469=I$1),LOOKUP(9.99999999999999E+307,$I$2:I1468)+1,"")</f>
        <v>1274</v>
      </c>
      <c r="J1469" s="30">
        <f>IF(AND(B1469=J$1),LOOKUP(9.99999999999999E+307,$J$2:J1468)+1,"")</f>
        <v>1274</v>
      </c>
      <c r="K1469" s="30">
        <f>IF(AND(B1469=K$1),LOOKUP(9.99999999999999E+307,$K$2:K1468)+1,"")</f>
        <v>1274</v>
      </c>
      <c r="L1469" s="30">
        <f>IF(AND(B1469=L$1),LOOKUP(9.99999999999999E+307,$L$2:L1468)+1,"")</f>
        <v>1274</v>
      </c>
      <c r="M1469" s="30">
        <f>IF(AND(B1469=M$1),LOOKUP(9.99999999999999E+307,$M$2:M1468)+1,"")</f>
        <v>1274</v>
      </c>
      <c r="N1469" s="30">
        <f>IF(AND($B1469=N$1),LOOKUP(9.99999999999999E+307,$N$2:N1468)+1,"")</f>
        <v>1274</v>
      </c>
      <c r="O1469" s="30">
        <f>IF(AND($B1469=O$1),LOOKUP(9.99999999999999E+307,$O$2:O1468)+1,"")</f>
        <v>1274</v>
      </c>
      <c r="P1469" s="30">
        <f>IF(AND($B1469=P$1),LOOKUP(9.99999999999999E+307,$P$2:P1468)+1,"")</f>
        <v>1274</v>
      </c>
      <c r="Q1469" s="30">
        <f>IF(AND($B1469=Q$1),LOOKUP(9.99999999999999E+307,$Q$2:Q1468)+1,"")</f>
        <v>1274</v>
      </c>
      <c r="R1469" s="30">
        <f>IF(AND($B1469=R$1),LOOKUP(9.99999999999999E+307,$R$2:R1468)+1,"")</f>
        <v>1274</v>
      </c>
      <c r="S1469" s="314"/>
      <c r="T1469" s="274"/>
      <c r="U1469" s="274"/>
      <c r="Z1469" s="258" t="str">
        <f t="shared" si="157"/>
        <v/>
      </c>
      <c r="AA1469" s="258" t="str">
        <f t="shared" si="158"/>
        <v/>
      </c>
      <c r="AB1469" s="259">
        <f t="shared" si="152"/>
        <v>0</v>
      </c>
      <c r="AC1469" s="259">
        <f t="shared" si="153"/>
        <v>1807</v>
      </c>
      <c r="AD1469" s="260" t="str">
        <f t="shared" si="154"/>
        <v/>
      </c>
      <c r="AE1469" s="253" t="str">
        <f t="shared" si="155"/>
        <v>-</v>
      </c>
    </row>
    <row r="1470" spans="1:31" ht="20.100000000000001" customHeight="1" x14ac:dyDescent="0.5">
      <c r="A1470" s="30">
        <v>1468</v>
      </c>
      <c r="B1470" s="238"/>
      <c r="C1470" s="261"/>
      <c r="D1470" s="261"/>
      <c r="E1470" s="270"/>
      <c r="F1470" s="270"/>
      <c r="G1470" s="257" t="str">
        <f t="shared" si="156"/>
        <v/>
      </c>
      <c r="H1470" s="30" t="str">
        <f>IF(AND(S1470=H$1),LOOKUP(9.99999999999999E+307,$H$2:H1469)+1,"")</f>
        <v/>
      </c>
      <c r="I1470" s="30">
        <f>IF(AND(B1470=I$1),LOOKUP(9.99999999999999E+307,$I$2:I1469)+1,"")</f>
        <v>1275</v>
      </c>
      <c r="J1470" s="30">
        <f>IF(AND(B1470=J$1),LOOKUP(9.99999999999999E+307,$J$2:J1469)+1,"")</f>
        <v>1275</v>
      </c>
      <c r="K1470" s="30">
        <f>IF(AND(B1470=K$1),LOOKUP(9.99999999999999E+307,$K$2:K1469)+1,"")</f>
        <v>1275</v>
      </c>
      <c r="L1470" s="30">
        <f>IF(AND(B1470=L$1),LOOKUP(9.99999999999999E+307,$L$2:L1469)+1,"")</f>
        <v>1275</v>
      </c>
      <c r="M1470" s="30">
        <f>IF(AND(B1470=M$1),LOOKUP(9.99999999999999E+307,$M$2:M1469)+1,"")</f>
        <v>1275</v>
      </c>
      <c r="N1470" s="30">
        <f>IF(AND($B1470=N$1),LOOKUP(9.99999999999999E+307,$N$2:N1469)+1,"")</f>
        <v>1275</v>
      </c>
      <c r="O1470" s="30">
        <f>IF(AND($B1470=O$1),LOOKUP(9.99999999999999E+307,$O$2:O1469)+1,"")</f>
        <v>1275</v>
      </c>
      <c r="P1470" s="30">
        <f>IF(AND($B1470=P$1),LOOKUP(9.99999999999999E+307,$P$2:P1469)+1,"")</f>
        <v>1275</v>
      </c>
      <c r="Q1470" s="30">
        <f>IF(AND($B1470=Q$1),LOOKUP(9.99999999999999E+307,$Q$2:Q1469)+1,"")</f>
        <v>1275</v>
      </c>
      <c r="R1470" s="30">
        <f>IF(AND($B1470=R$1),LOOKUP(9.99999999999999E+307,$R$2:R1469)+1,"")</f>
        <v>1275</v>
      </c>
      <c r="S1470" s="314"/>
      <c r="T1470" s="274"/>
      <c r="U1470" s="274"/>
      <c r="Z1470" s="258" t="str">
        <f t="shared" si="157"/>
        <v/>
      </c>
      <c r="AA1470" s="258" t="str">
        <f t="shared" si="158"/>
        <v/>
      </c>
      <c r="AB1470" s="259">
        <f t="shared" si="152"/>
        <v>0</v>
      </c>
      <c r="AC1470" s="259">
        <f t="shared" si="153"/>
        <v>1807</v>
      </c>
      <c r="AD1470" s="260" t="str">
        <f t="shared" si="154"/>
        <v/>
      </c>
      <c r="AE1470" s="253" t="str">
        <f t="shared" si="155"/>
        <v>-</v>
      </c>
    </row>
    <row r="1471" spans="1:31" ht="20.100000000000001" customHeight="1" x14ac:dyDescent="0.5">
      <c r="A1471" s="30">
        <v>1469</v>
      </c>
      <c r="B1471" s="238"/>
      <c r="C1471" s="261"/>
      <c r="D1471" s="261"/>
      <c r="E1471" s="270"/>
      <c r="F1471" s="270"/>
      <c r="G1471" s="257" t="str">
        <f t="shared" si="156"/>
        <v/>
      </c>
      <c r="H1471" s="30" t="str">
        <f>IF(AND(S1471=H$1),LOOKUP(9.99999999999999E+307,$H$2:H1470)+1,"")</f>
        <v/>
      </c>
      <c r="I1471" s="30">
        <f>IF(AND(B1471=I$1),LOOKUP(9.99999999999999E+307,$I$2:I1470)+1,"")</f>
        <v>1276</v>
      </c>
      <c r="J1471" s="30">
        <f>IF(AND(B1471=J$1),LOOKUP(9.99999999999999E+307,$J$2:J1470)+1,"")</f>
        <v>1276</v>
      </c>
      <c r="K1471" s="30">
        <f>IF(AND(B1471=K$1),LOOKUP(9.99999999999999E+307,$K$2:K1470)+1,"")</f>
        <v>1276</v>
      </c>
      <c r="L1471" s="30">
        <f>IF(AND(B1471=L$1),LOOKUP(9.99999999999999E+307,$L$2:L1470)+1,"")</f>
        <v>1276</v>
      </c>
      <c r="M1471" s="30">
        <f>IF(AND(B1471=M$1),LOOKUP(9.99999999999999E+307,$M$2:M1470)+1,"")</f>
        <v>1276</v>
      </c>
      <c r="N1471" s="30">
        <f>IF(AND($B1471=N$1),LOOKUP(9.99999999999999E+307,$N$2:N1470)+1,"")</f>
        <v>1276</v>
      </c>
      <c r="O1471" s="30">
        <f>IF(AND($B1471=O$1),LOOKUP(9.99999999999999E+307,$O$2:O1470)+1,"")</f>
        <v>1276</v>
      </c>
      <c r="P1471" s="30">
        <f>IF(AND($B1471=P$1),LOOKUP(9.99999999999999E+307,$P$2:P1470)+1,"")</f>
        <v>1276</v>
      </c>
      <c r="Q1471" s="30">
        <f>IF(AND($B1471=Q$1),LOOKUP(9.99999999999999E+307,$Q$2:Q1470)+1,"")</f>
        <v>1276</v>
      </c>
      <c r="R1471" s="30">
        <f>IF(AND($B1471=R$1),LOOKUP(9.99999999999999E+307,$R$2:R1470)+1,"")</f>
        <v>1276</v>
      </c>
      <c r="S1471" s="314"/>
      <c r="T1471" s="274"/>
      <c r="U1471" s="274"/>
      <c r="Z1471" s="258" t="str">
        <f t="shared" si="157"/>
        <v/>
      </c>
      <c r="AA1471" s="258" t="str">
        <f t="shared" si="158"/>
        <v/>
      </c>
      <c r="AB1471" s="259">
        <f t="shared" si="152"/>
        <v>0</v>
      </c>
      <c r="AC1471" s="259">
        <f t="shared" si="153"/>
        <v>1807</v>
      </c>
      <c r="AD1471" s="260" t="str">
        <f t="shared" si="154"/>
        <v/>
      </c>
      <c r="AE1471" s="253" t="str">
        <f t="shared" si="155"/>
        <v>-</v>
      </c>
    </row>
    <row r="1472" spans="1:31" ht="20.100000000000001" customHeight="1" x14ac:dyDescent="0.5">
      <c r="A1472" s="30">
        <v>1470</v>
      </c>
      <c r="B1472" s="238"/>
      <c r="C1472" s="261"/>
      <c r="D1472" s="261"/>
      <c r="E1472" s="270"/>
      <c r="F1472" s="270"/>
      <c r="G1472" s="257" t="str">
        <f t="shared" si="156"/>
        <v/>
      </c>
      <c r="H1472" s="30" t="str">
        <f>IF(AND(S1472=H$1),LOOKUP(9.99999999999999E+307,$H$2:H1471)+1,"")</f>
        <v/>
      </c>
      <c r="I1472" s="30">
        <f>IF(AND(B1472=I$1),LOOKUP(9.99999999999999E+307,$I$2:I1471)+1,"")</f>
        <v>1277</v>
      </c>
      <c r="J1472" s="30">
        <f>IF(AND(B1472=J$1),LOOKUP(9.99999999999999E+307,$J$2:J1471)+1,"")</f>
        <v>1277</v>
      </c>
      <c r="K1472" s="30">
        <f>IF(AND(B1472=K$1),LOOKUP(9.99999999999999E+307,$K$2:K1471)+1,"")</f>
        <v>1277</v>
      </c>
      <c r="L1472" s="30">
        <f>IF(AND(B1472=L$1),LOOKUP(9.99999999999999E+307,$L$2:L1471)+1,"")</f>
        <v>1277</v>
      </c>
      <c r="M1472" s="30">
        <f>IF(AND(B1472=M$1),LOOKUP(9.99999999999999E+307,$M$2:M1471)+1,"")</f>
        <v>1277</v>
      </c>
      <c r="N1472" s="30">
        <f>IF(AND($B1472=N$1),LOOKUP(9.99999999999999E+307,$N$2:N1471)+1,"")</f>
        <v>1277</v>
      </c>
      <c r="O1472" s="30">
        <f>IF(AND($B1472=O$1),LOOKUP(9.99999999999999E+307,$O$2:O1471)+1,"")</f>
        <v>1277</v>
      </c>
      <c r="P1472" s="30">
        <f>IF(AND($B1472=P$1),LOOKUP(9.99999999999999E+307,$P$2:P1471)+1,"")</f>
        <v>1277</v>
      </c>
      <c r="Q1472" s="30">
        <f>IF(AND($B1472=Q$1),LOOKUP(9.99999999999999E+307,$Q$2:Q1471)+1,"")</f>
        <v>1277</v>
      </c>
      <c r="R1472" s="30">
        <f>IF(AND($B1472=R$1),LOOKUP(9.99999999999999E+307,$R$2:R1471)+1,"")</f>
        <v>1277</v>
      </c>
      <c r="S1472" s="314"/>
      <c r="T1472" s="274"/>
      <c r="U1472" s="274"/>
      <c r="Z1472" s="258" t="str">
        <f t="shared" si="157"/>
        <v/>
      </c>
      <c r="AA1472" s="258" t="str">
        <f t="shared" si="158"/>
        <v/>
      </c>
      <c r="AB1472" s="259">
        <f t="shared" si="152"/>
        <v>0</v>
      </c>
      <c r="AC1472" s="259">
        <f t="shared" si="153"/>
        <v>1807</v>
      </c>
      <c r="AD1472" s="260" t="str">
        <f t="shared" si="154"/>
        <v/>
      </c>
      <c r="AE1472" s="253" t="str">
        <f t="shared" si="155"/>
        <v>-</v>
      </c>
    </row>
    <row r="1473" spans="1:31" ht="20.100000000000001" customHeight="1" x14ac:dyDescent="0.5">
      <c r="A1473" s="30">
        <v>1471</v>
      </c>
      <c r="B1473" s="238"/>
      <c r="C1473" s="261"/>
      <c r="D1473" s="261"/>
      <c r="E1473" s="270"/>
      <c r="F1473" s="270"/>
      <c r="G1473" s="257" t="str">
        <f t="shared" si="156"/>
        <v/>
      </c>
      <c r="H1473" s="30" t="str">
        <f>IF(AND(S1473=H$1),LOOKUP(9.99999999999999E+307,$H$2:H1472)+1,"")</f>
        <v/>
      </c>
      <c r="I1473" s="30">
        <f>IF(AND(B1473=I$1),LOOKUP(9.99999999999999E+307,$I$2:I1472)+1,"")</f>
        <v>1278</v>
      </c>
      <c r="J1473" s="30">
        <f>IF(AND(B1473=J$1),LOOKUP(9.99999999999999E+307,$J$2:J1472)+1,"")</f>
        <v>1278</v>
      </c>
      <c r="K1473" s="30">
        <f>IF(AND(B1473=K$1),LOOKUP(9.99999999999999E+307,$K$2:K1472)+1,"")</f>
        <v>1278</v>
      </c>
      <c r="L1473" s="30">
        <f>IF(AND(B1473=L$1),LOOKUP(9.99999999999999E+307,$L$2:L1472)+1,"")</f>
        <v>1278</v>
      </c>
      <c r="M1473" s="30">
        <f>IF(AND(B1473=M$1),LOOKUP(9.99999999999999E+307,$M$2:M1472)+1,"")</f>
        <v>1278</v>
      </c>
      <c r="N1473" s="30">
        <f>IF(AND($B1473=N$1),LOOKUP(9.99999999999999E+307,$N$2:N1472)+1,"")</f>
        <v>1278</v>
      </c>
      <c r="O1473" s="30">
        <f>IF(AND($B1473=O$1),LOOKUP(9.99999999999999E+307,$O$2:O1472)+1,"")</f>
        <v>1278</v>
      </c>
      <c r="P1473" s="30">
        <f>IF(AND($B1473=P$1),LOOKUP(9.99999999999999E+307,$P$2:P1472)+1,"")</f>
        <v>1278</v>
      </c>
      <c r="Q1473" s="30">
        <f>IF(AND($B1473=Q$1),LOOKUP(9.99999999999999E+307,$Q$2:Q1472)+1,"")</f>
        <v>1278</v>
      </c>
      <c r="R1473" s="30">
        <f>IF(AND($B1473=R$1),LOOKUP(9.99999999999999E+307,$R$2:R1472)+1,"")</f>
        <v>1278</v>
      </c>
      <c r="S1473" s="314"/>
      <c r="T1473" s="274"/>
      <c r="U1473" s="274"/>
      <c r="Z1473" s="258" t="str">
        <f t="shared" si="157"/>
        <v/>
      </c>
      <c r="AA1473" s="258" t="str">
        <f t="shared" si="158"/>
        <v/>
      </c>
      <c r="AB1473" s="259">
        <f t="shared" si="152"/>
        <v>0</v>
      </c>
      <c r="AC1473" s="259">
        <f t="shared" si="153"/>
        <v>1807</v>
      </c>
      <c r="AD1473" s="260" t="str">
        <f t="shared" si="154"/>
        <v/>
      </c>
      <c r="AE1473" s="253" t="str">
        <f t="shared" si="155"/>
        <v>-</v>
      </c>
    </row>
    <row r="1474" spans="1:31" ht="20.100000000000001" customHeight="1" x14ac:dyDescent="0.5">
      <c r="A1474" s="30">
        <v>1472</v>
      </c>
      <c r="B1474" s="238"/>
      <c r="C1474" s="261"/>
      <c r="D1474" s="261"/>
      <c r="E1474" s="270"/>
      <c r="F1474" s="270"/>
      <c r="G1474" s="257" t="str">
        <f t="shared" si="156"/>
        <v/>
      </c>
      <c r="H1474" s="30" t="str">
        <f>IF(AND(S1474=H$1),LOOKUP(9.99999999999999E+307,$H$2:H1473)+1,"")</f>
        <v/>
      </c>
      <c r="I1474" s="30">
        <f>IF(AND(B1474=I$1),LOOKUP(9.99999999999999E+307,$I$2:I1473)+1,"")</f>
        <v>1279</v>
      </c>
      <c r="J1474" s="30">
        <f>IF(AND(B1474=J$1),LOOKUP(9.99999999999999E+307,$J$2:J1473)+1,"")</f>
        <v>1279</v>
      </c>
      <c r="K1474" s="30">
        <f>IF(AND(B1474=K$1),LOOKUP(9.99999999999999E+307,$K$2:K1473)+1,"")</f>
        <v>1279</v>
      </c>
      <c r="L1474" s="30">
        <f>IF(AND(B1474=L$1),LOOKUP(9.99999999999999E+307,$L$2:L1473)+1,"")</f>
        <v>1279</v>
      </c>
      <c r="M1474" s="30">
        <f>IF(AND(B1474=M$1),LOOKUP(9.99999999999999E+307,$M$2:M1473)+1,"")</f>
        <v>1279</v>
      </c>
      <c r="N1474" s="30">
        <f>IF(AND($B1474=N$1),LOOKUP(9.99999999999999E+307,$N$2:N1473)+1,"")</f>
        <v>1279</v>
      </c>
      <c r="O1474" s="30">
        <f>IF(AND($B1474=O$1),LOOKUP(9.99999999999999E+307,$O$2:O1473)+1,"")</f>
        <v>1279</v>
      </c>
      <c r="P1474" s="30">
        <f>IF(AND($B1474=P$1),LOOKUP(9.99999999999999E+307,$P$2:P1473)+1,"")</f>
        <v>1279</v>
      </c>
      <c r="Q1474" s="30">
        <f>IF(AND($B1474=Q$1),LOOKUP(9.99999999999999E+307,$Q$2:Q1473)+1,"")</f>
        <v>1279</v>
      </c>
      <c r="R1474" s="30">
        <f>IF(AND($B1474=R$1),LOOKUP(9.99999999999999E+307,$R$2:R1473)+1,"")</f>
        <v>1279</v>
      </c>
      <c r="S1474" s="314"/>
      <c r="T1474" s="274"/>
      <c r="U1474" s="274"/>
      <c r="Z1474" s="258" t="str">
        <f t="shared" si="157"/>
        <v/>
      </c>
      <c r="AA1474" s="258" t="str">
        <f t="shared" si="158"/>
        <v/>
      </c>
      <c r="AB1474" s="259">
        <f t="shared" si="152"/>
        <v>0</v>
      </c>
      <c r="AC1474" s="259">
        <f t="shared" si="153"/>
        <v>1807</v>
      </c>
      <c r="AD1474" s="260" t="str">
        <f t="shared" si="154"/>
        <v/>
      </c>
      <c r="AE1474" s="253" t="str">
        <f t="shared" si="155"/>
        <v>-</v>
      </c>
    </row>
    <row r="1475" spans="1:31" ht="20.100000000000001" customHeight="1" x14ac:dyDescent="0.5">
      <c r="A1475" s="30">
        <v>1473</v>
      </c>
      <c r="B1475" s="238"/>
      <c r="C1475" s="261"/>
      <c r="D1475" s="261"/>
      <c r="E1475" s="270"/>
      <c r="F1475" s="270"/>
      <c r="G1475" s="257" t="str">
        <f t="shared" si="156"/>
        <v/>
      </c>
      <c r="H1475" s="30" t="str">
        <f>IF(AND(S1475=H$1),LOOKUP(9.99999999999999E+307,$H$2:H1474)+1,"")</f>
        <v/>
      </c>
      <c r="I1475" s="30">
        <f>IF(AND(B1475=I$1),LOOKUP(9.99999999999999E+307,$I$2:I1474)+1,"")</f>
        <v>1280</v>
      </c>
      <c r="J1475" s="30">
        <f>IF(AND(B1475=J$1),LOOKUP(9.99999999999999E+307,$J$2:J1474)+1,"")</f>
        <v>1280</v>
      </c>
      <c r="K1475" s="30">
        <f>IF(AND(B1475=K$1),LOOKUP(9.99999999999999E+307,$K$2:K1474)+1,"")</f>
        <v>1280</v>
      </c>
      <c r="L1475" s="30">
        <f>IF(AND(B1475=L$1),LOOKUP(9.99999999999999E+307,$L$2:L1474)+1,"")</f>
        <v>1280</v>
      </c>
      <c r="M1475" s="30">
        <f>IF(AND(B1475=M$1),LOOKUP(9.99999999999999E+307,$M$2:M1474)+1,"")</f>
        <v>1280</v>
      </c>
      <c r="N1475" s="30">
        <f>IF(AND($B1475=N$1),LOOKUP(9.99999999999999E+307,$N$2:N1474)+1,"")</f>
        <v>1280</v>
      </c>
      <c r="O1475" s="30">
        <f>IF(AND($B1475=O$1),LOOKUP(9.99999999999999E+307,$O$2:O1474)+1,"")</f>
        <v>1280</v>
      </c>
      <c r="P1475" s="30">
        <f>IF(AND($B1475=P$1),LOOKUP(9.99999999999999E+307,$P$2:P1474)+1,"")</f>
        <v>1280</v>
      </c>
      <c r="Q1475" s="30">
        <f>IF(AND($B1475=Q$1),LOOKUP(9.99999999999999E+307,$Q$2:Q1474)+1,"")</f>
        <v>1280</v>
      </c>
      <c r="R1475" s="30">
        <f>IF(AND($B1475=R$1),LOOKUP(9.99999999999999E+307,$R$2:R1474)+1,"")</f>
        <v>1280</v>
      </c>
      <c r="S1475" s="314"/>
      <c r="T1475" s="274"/>
      <c r="U1475" s="274"/>
      <c r="Z1475" s="258" t="str">
        <f t="shared" si="157"/>
        <v/>
      </c>
      <c r="AA1475" s="258" t="str">
        <f t="shared" si="158"/>
        <v/>
      </c>
      <c r="AB1475" s="259">
        <f t="shared" ref="AB1475:AB1538" si="159">COUNTIF($C$3:$C$2002,C1475)</f>
        <v>0</v>
      </c>
      <c r="AC1475" s="259">
        <f t="shared" ref="AC1475:AC1538" si="160">SUMPRODUCT(--(E1475&amp;F1475=$E$3:$E$2002&amp;$F$3:$F$2002))</f>
        <v>1807</v>
      </c>
      <c r="AD1475" s="260" t="str">
        <f t="shared" ref="AD1475:AD1538" si="161">IF(D1475="เด็กชาย",1,IF(D1475="นาย",1,IF(D1475="เด็กหญิง",2,IF(D1475="นางสาว",2,IF(D1475="ด.ช.",1,IF(D1475="ด.ญ.",2,IF(D1475="น.ส.",2,"")))))))</f>
        <v/>
      </c>
      <c r="AE1475" s="253" t="str">
        <f t="shared" ref="AE1475:AE1538" si="162">CONCATENATE(B1475,"-",AD1475)</f>
        <v>-</v>
      </c>
    </row>
    <row r="1476" spans="1:31" ht="20.100000000000001" customHeight="1" x14ac:dyDescent="0.5">
      <c r="A1476" s="30">
        <v>1474</v>
      </c>
      <c r="B1476" s="238"/>
      <c r="C1476" s="261"/>
      <c r="D1476" s="261"/>
      <c r="E1476" s="270"/>
      <c r="F1476" s="270"/>
      <c r="G1476" s="257" t="str">
        <f t="shared" ref="G1476:G1502" si="163">B1476&amp;C1476</f>
        <v/>
      </c>
      <c r="H1476" s="30" t="str">
        <f>IF(AND(S1476=H$1),LOOKUP(9.99999999999999E+307,$H$2:H1475)+1,"")</f>
        <v/>
      </c>
      <c r="I1476" s="30">
        <f>IF(AND(B1476=I$1),LOOKUP(9.99999999999999E+307,$I$2:I1475)+1,"")</f>
        <v>1281</v>
      </c>
      <c r="J1476" s="30">
        <f>IF(AND(B1476=J$1),LOOKUP(9.99999999999999E+307,$J$2:J1475)+1,"")</f>
        <v>1281</v>
      </c>
      <c r="K1476" s="30">
        <f>IF(AND(B1476=K$1),LOOKUP(9.99999999999999E+307,$K$2:K1475)+1,"")</f>
        <v>1281</v>
      </c>
      <c r="L1476" s="30">
        <f>IF(AND(B1476=L$1),LOOKUP(9.99999999999999E+307,$L$2:L1475)+1,"")</f>
        <v>1281</v>
      </c>
      <c r="M1476" s="30">
        <f>IF(AND(B1476=M$1),LOOKUP(9.99999999999999E+307,$M$2:M1475)+1,"")</f>
        <v>1281</v>
      </c>
      <c r="N1476" s="30">
        <f>IF(AND($B1476=N$1),LOOKUP(9.99999999999999E+307,$N$2:N1475)+1,"")</f>
        <v>1281</v>
      </c>
      <c r="O1476" s="30">
        <f>IF(AND($B1476=O$1),LOOKUP(9.99999999999999E+307,$O$2:O1475)+1,"")</f>
        <v>1281</v>
      </c>
      <c r="P1476" s="30">
        <f>IF(AND($B1476=P$1),LOOKUP(9.99999999999999E+307,$P$2:P1475)+1,"")</f>
        <v>1281</v>
      </c>
      <c r="Q1476" s="30">
        <f>IF(AND($B1476=Q$1),LOOKUP(9.99999999999999E+307,$Q$2:Q1475)+1,"")</f>
        <v>1281</v>
      </c>
      <c r="R1476" s="30">
        <f>IF(AND($B1476=R$1),LOOKUP(9.99999999999999E+307,$R$2:R1475)+1,"")</f>
        <v>1281</v>
      </c>
      <c r="S1476" s="314"/>
      <c r="T1476" s="274"/>
      <c r="U1476" s="274"/>
      <c r="Z1476" s="258" t="str">
        <f t="shared" ref="Z1476:Z1539" si="164">IF(AC1476=2,"นักเรียนซ้ำ","")</f>
        <v/>
      </c>
      <c r="AA1476" s="258" t="str">
        <f t="shared" ref="AA1476:AA1539" si="165">IF(AB1476=2,"เลขประจำตัวซ้ำ","")</f>
        <v/>
      </c>
      <c r="AB1476" s="259">
        <f t="shared" si="159"/>
        <v>0</v>
      </c>
      <c r="AC1476" s="259">
        <f t="shared" si="160"/>
        <v>1807</v>
      </c>
      <c r="AD1476" s="260" t="str">
        <f t="shared" si="161"/>
        <v/>
      </c>
      <c r="AE1476" s="253" t="str">
        <f t="shared" si="162"/>
        <v>-</v>
      </c>
    </row>
    <row r="1477" spans="1:31" ht="20.100000000000001" customHeight="1" x14ac:dyDescent="0.5">
      <c r="A1477" s="30">
        <v>1475</v>
      </c>
      <c r="B1477" s="238"/>
      <c r="C1477" s="261"/>
      <c r="D1477" s="261"/>
      <c r="E1477" s="270"/>
      <c r="F1477" s="270"/>
      <c r="G1477" s="257" t="str">
        <f t="shared" si="163"/>
        <v/>
      </c>
      <c r="H1477" s="30" t="str">
        <f>IF(AND(S1477=H$1),LOOKUP(9.99999999999999E+307,$H$2:H1476)+1,"")</f>
        <v/>
      </c>
      <c r="I1477" s="30">
        <f>IF(AND(B1477=I$1),LOOKUP(9.99999999999999E+307,$I$2:I1476)+1,"")</f>
        <v>1282</v>
      </c>
      <c r="J1477" s="30">
        <f>IF(AND(B1477=J$1),LOOKUP(9.99999999999999E+307,$J$2:J1476)+1,"")</f>
        <v>1282</v>
      </c>
      <c r="K1477" s="30">
        <f>IF(AND(B1477=K$1),LOOKUP(9.99999999999999E+307,$K$2:K1476)+1,"")</f>
        <v>1282</v>
      </c>
      <c r="L1477" s="30">
        <f>IF(AND(B1477=L$1),LOOKUP(9.99999999999999E+307,$L$2:L1476)+1,"")</f>
        <v>1282</v>
      </c>
      <c r="M1477" s="30">
        <f>IF(AND(B1477=M$1),LOOKUP(9.99999999999999E+307,$M$2:M1476)+1,"")</f>
        <v>1282</v>
      </c>
      <c r="N1477" s="30">
        <f>IF(AND($B1477=N$1),LOOKUP(9.99999999999999E+307,$N$2:N1476)+1,"")</f>
        <v>1282</v>
      </c>
      <c r="O1477" s="30">
        <f>IF(AND($B1477=O$1),LOOKUP(9.99999999999999E+307,$O$2:O1476)+1,"")</f>
        <v>1282</v>
      </c>
      <c r="P1477" s="30">
        <f>IF(AND($B1477=P$1),LOOKUP(9.99999999999999E+307,$P$2:P1476)+1,"")</f>
        <v>1282</v>
      </c>
      <c r="Q1477" s="30">
        <f>IF(AND($B1477=Q$1),LOOKUP(9.99999999999999E+307,$Q$2:Q1476)+1,"")</f>
        <v>1282</v>
      </c>
      <c r="R1477" s="30">
        <f>IF(AND($B1477=R$1),LOOKUP(9.99999999999999E+307,$R$2:R1476)+1,"")</f>
        <v>1282</v>
      </c>
      <c r="S1477" s="314"/>
      <c r="T1477" s="274"/>
      <c r="U1477" s="274"/>
      <c r="Z1477" s="258" t="str">
        <f t="shared" si="164"/>
        <v/>
      </c>
      <c r="AA1477" s="258" t="str">
        <f t="shared" si="165"/>
        <v/>
      </c>
      <c r="AB1477" s="259">
        <f t="shared" si="159"/>
        <v>0</v>
      </c>
      <c r="AC1477" s="259">
        <f t="shared" si="160"/>
        <v>1807</v>
      </c>
      <c r="AD1477" s="260" t="str">
        <f t="shared" si="161"/>
        <v/>
      </c>
      <c r="AE1477" s="253" t="str">
        <f t="shared" si="162"/>
        <v>-</v>
      </c>
    </row>
    <row r="1478" spans="1:31" ht="20.100000000000001" customHeight="1" x14ac:dyDescent="0.5">
      <c r="A1478" s="30">
        <v>1476</v>
      </c>
      <c r="B1478" s="238"/>
      <c r="C1478" s="261"/>
      <c r="D1478" s="261"/>
      <c r="E1478" s="270"/>
      <c r="F1478" s="270"/>
      <c r="G1478" s="257" t="str">
        <f t="shared" si="163"/>
        <v/>
      </c>
      <c r="H1478" s="30" t="str">
        <f>IF(AND(S1478=H$1),LOOKUP(9.99999999999999E+307,$H$2:H1477)+1,"")</f>
        <v/>
      </c>
      <c r="I1478" s="30">
        <f>IF(AND(B1478=I$1),LOOKUP(9.99999999999999E+307,$I$2:I1477)+1,"")</f>
        <v>1283</v>
      </c>
      <c r="J1478" s="30">
        <f>IF(AND(B1478=J$1),LOOKUP(9.99999999999999E+307,$J$2:J1477)+1,"")</f>
        <v>1283</v>
      </c>
      <c r="K1478" s="30">
        <f>IF(AND(B1478=K$1),LOOKUP(9.99999999999999E+307,$K$2:K1477)+1,"")</f>
        <v>1283</v>
      </c>
      <c r="L1478" s="30">
        <f>IF(AND(B1478=L$1),LOOKUP(9.99999999999999E+307,$L$2:L1477)+1,"")</f>
        <v>1283</v>
      </c>
      <c r="M1478" s="30">
        <f>IF(AND(B1478=M$1),LOOKUP(9.99999999999999E+307,$M$2:M1477)+1,"")</f>
        <v>1283</v>
      </c>
      <c r="N1478" s="30">
        <f>IF(AND($B1478=N$1),LOOKUP(9.99999999999999E+307,$N$2:N1477)+1,"")</f>
        <v>1283</v>
      </c>
      <c r="O1478" s="30">
        <f>IF(AND($B1478=O$1),LOOKUP(9.99999999999999E+307,$O$2:O1477)+1,"")</f>
        <v>1283</v>
      </c>
      <c r="P1478" s="30">
        <f>IF(AND($B1478=P$1),LOOKUP(9.99999999999999E+307,$P$2:P1477)+1,"")</f>
        <v>1283</v>
      </c>
      <c r="Q1478" s="30">
        <f>IF(AND($B1478=Q$1),LOOKUP(9.99999999999999E+307,$Q$2:Q1477)+1,"")</f>
        <v>1283</v>
      </c>
      <c r="R1478" s="30">
        <f>IF(AND($B1478=R$1),LOOKUP(9.99999999999999E+307,$R$2:R1477)+1,"")</f>
        <v>1283</v>
      </c>
      <c r="S1478" s="314"/>
      <c r="T1478" s="274"/>
      <c r="U1478" s="274"/>
      <c r="Z1478" s="258" t="str">
        <f t="shared" si="164"/>
        <v/>
      </c>
      <c r="AA1478" s="258" t="str">
        <f t="shared" si="165"/>
        <v/>
      </c>
      <c r="AB1478" s="259">
        <f t="shared" si="159"/>
        <v>0</v>
      </c>
      <c r="AC1478" s="259">
        <f t="shared" si="160"/>
        <v>1807</v>
      </c>
      <c r="AD1478" s="260" t="str">
        <f t="shared" si="161"/>
        <v/>
      </c>
      <c r="AE1478" s="253" t="str">
        <f t="shared" si="162"/>
        <v>-</v>
      </c>
    </row>
    <row r="1479" spans="1:31" ht="20.100000000000001" customHeight="1" x14ac:dyDescent="0.5">
      <c r="A1479" s="30">
        <v>1477</v>
      </c>
      <c r="B1479" s="238"/>
      <c r="C1479" s="261"/>
      <c r="D1479" s="261"/>
      <c r="E1479" s="270"/>
      <c r="F1479" s="270"/>
      <c r="G1479" s="257" t="str">
        <f t="shared" si="163"/>
        <v/>
      </c>
      <c r="H1479" s="30" t="str">
        <f>IF(AND(S1479=H$1),LOOKUP(9.99999999999999E+307,$H$2:H1478)+1,"")</f>
        <v/>
      </c>
      <c r="I1479" s="30">
        <f>IF(AND(B1479=I$1),LOOKUP(9.99999999999999E+307,$I$2:I1478)+1,"")</f>
        <v>1284</v>
      </c>
      <c r="J1479" s="30">
        <f>IF(AND(B1479=J$1),LOOKUP(9.99999999999999E+307,$J$2:J1478)+1,"")</f>
        <v>1284</v>
      </c>
      <c r="K1479" s="30">
        <f>IF(AND(B1479=K$1),LOOKUP(9.99999999999999E+307,$K$2:K1478)+1,"")</f>
        <v>1284</v>
      </c>
      <c r="L1479" s="30">
        <f>IF(AND(B1479=L$1),LOOKUP(9.99999999999999E+307,$L$2:L1478)+1,"")</f>
        <v>1284</v>
      </c>
      <c r="M1479" s="30">
        <f>IF(AND(B1479=M$1),LOOKUP(9.99999999999999E+307,$M$2:M1478)+1,"")</f>
        <v>1284</v>
      </c>
      <c r="N1479" s="30">
        <f>IF(AND($B1479=N$1),LOOKUP(9.99999999999999E+307,$N$2:N1478)+1,"")</f>
        <v>1284</v>
      </c>
      <c r="O1479" s="30">
        <f>IF(AND($B1479=O$1),LOOKUP(9.99999999999999E+307,$O$2:O1478)+1,"")</f>
        <v>1284</v>
      </c>
      <c r="P1479" s="30">
        <f>IF(AND($B1479=P$1),LOOKUP(9.99999999999999E+307,$P$2:P1478)+1,"")</f>
        <v>1284</v>
      </c>
      <c r="Q1479" s="30">
        <f>IF(AND($B1479=Q$1),LOOKUP(9.99999999999999E+307,$Q$2:Q1478)+1,"")</f>
        <v>1284</v>
      </c>
      <c r="R1479" s="30">
        <f>IF(AND($B1479=R$1),LOOKUP(9.99999999999999E+307,$R$2:R1478)+1,"")</f>
        <v>1284</v>
      </c>
      <c r="S1479" s="314"/>
      <c r="T1479" s="274"/>
      <c r="U1479" s="274"/>
      <c r="Z1479" s="258" t="str">
        <f t="shared" si="164"/>
        <v/>
      </c>
      <c r="AA1479" s="258" t="str">
        <f t="shared" si="165"/>
        <v/>
      </c>
      <c r="AB1479" s="259">
        <f t="shared" si="159"/>
        <v>0</v>
      </c>
      <c r="AC1479" s="259">
        <f t="shared" si="160"/>
        <v>1807</v>
      </c>
      <c r="AD1479" s="260" t="str">
        <f t="shared" si="161"/>
        <v/>
      </c>
      <c r="AE1479" s="253" t="str">
        <f t="shared" si="162"/>
        <v>-</v>
      </c>
    </row>
    <row r="1480" spans="1:31" ht="20.100000000000001" customHeight="1" x14ac:dyDescent="0.5">
      <c r="A1480" s="30">
        <v>1478</v>
      </c>
      <c r="B1480" s="238"/>
      <c r="C1480" s="261"/>
      <c r="D1480" s="261"/>
      <c r="E1480" s="270"/>
      <c r="F1480" s="270"/>
      <c r="G1480" s="257" t="str">
        <f t="shared" si="163"/>
        <v/>
      </c>
      <c r="H1480" s="30" t="str">
        <f>IF(AND(S1480=H$1),LOOKUP(9.99999999999999E+307,$H$2:H1479)+1,"")</f>
        <v/>
      </c>
      <c r="I1480" s="30">
        <f>IF(AND(B1480=I$1),LOOKUP(9.99999999999999E+307,$I$2:I1479)+1,"")</f>
        <v>1285</v>
      </c>
      <c r="J1480" s="30">
        <f>IF(AND(B1480=J$1),LOOKUP(9.99999999999999E+307,$J$2:J1479)+1,"")</f>
        <v>1285</v>
      </c>
      <c r="K1480" s="30">
        <f>IF(AND(B1480=K$1),LOOKUP(9.99999999999999E+307,$K$2:K1479)+1,"")</f>
        <v>1285</v>
      </c>
      <c r="L1480" s="30">
        <f>IF(AND(B1480=L$1),LOOKUP(9.99999999999999E+307,$L$2:L1479)+1,"")</f>
        <v>1285</v>
      </c>
      <c r="M1480" s="30">
        <f>IF(AND(B1480=M$1),LOOKUP(9.99999999999999E+307,$M$2:M1479)+1,"")</f>
        <v>1285</v>
      </c>
      <c r="N1480" s="30">
        <f>IF(AND($B1480=N$1),LOOKUP(9.99999999999999E+307,$N$2:N1479)+1,"")</f>
        <v>1285</v>
      </c>
      <c r="O1480" s="30">
        <f>IF(AND($B1480=O$1),LOOKUP(9.99999999999999E+307,$O$2:O1479)+1,"")</f>
        <v>1285</v>
      </c>
      <c r="P1480" s="30">
        <f>IF(AND($B1480=P$1),LOOKUP(9.99999999999999E+307,$P$2:P1479)+1,"")</f>
        <v>1285</v>
      </c>
      <c r="Q1480" s="30">
        <f>IF(AND($B1480=Q$1),LOOKUP(9.99999999999999E+307,$Q$2:Q1479)+1,"")</f>
        <v>1285</v>
      </c>
      <c r="R1480" s="30">
        <f>IF(AND($B1480=R$1),LOOKUP(9.99999999999999E+307,$R$2:R1479)+1,"")</f>
        <v>1285</v>
      </c>
      <c r="S1480" s="314"/>
      <c r="T1480" s="274"/>
      <c r="U1480" s="274"/>
      <c r="Z1480" s="258" t="str">
        <f t="shared" si="164"/>
        <v/>
      </c>
      <c r="AA1480" s="258" t="str">
        <f t="shared" si="165"/>
        <v/>
      </c>
      <c r="AB1480" s="259">
        <f t="shared" si="159"/>
        <v>0</v>
      </c>
      <c r="AC1480" s="259">
        <f t="shared" si="160"/>
        <v>1807</v>
      </c>
      <c r="AD1480" s="260" t="str">
        <f t="shared" si="161"/>
        <v/>
      </c>
      <c r="AE1480" s="253" t="str">
        <f t="shared" si="162"/>
        <v>-</v>
      </c>
    </row>
    <row r="1481" spans="1:31" ht="20.100000000000001" customHeight="1" x14ac:dyDescent="0.5">
      <c r="A1481" s="30">
        <v>1479</v>
      </c>
      <c r="B1481" s="238"/>
      <c r="C1481" s="261"/>
      <c r="D1481" s="261"/>
      <c r="E1481" s="270"/>
      <c r="F1481" s="270"/>
      <c r="G1481" s="257" t="str">
        <f t="shared" si="163"/>
        <v/>
      </c>
      <c r="H1481" s="30" t="str">
        <f>IF(AND(S1481=H$1),LOOKUP(9.99999999999999E+307,$H$2:H1480)+1,"")</f>
        <v/>
      </c>
      <c r="I1481" s="30">
        <f>IF(AND(B1481=I$1),LOOKUP(9.99999999999999E+307,$I$2:I1480)+1,"")</f>
        <v>1286</v>
      </c>
      <c r="J1481" s="30">
        <f>IF(AND(B1481=J$1),LOOKUP(9.99999999999999E+307,$J$2:J1480)+1,"")</f>
        <v>1286</v>
      </c>
      <c r="K1481" s="30">
        <f>IF(AND(B1481=K$1),LOOKUP(9.99999999999999E+307,$K$2:K1480)+1,"")</f>
        <v>1286</v>
      </c>
      <c r="L1481" s="30">
        <f>IF(AND(B1481=L$1),LOOKUP(9.99999999999999E+307,$L$2:L1480)+1,"")</f>
        <v>1286</v>
      </c>
      <c r="M1481" s="30">
        <f>IF(AND(B1481=M$1),LOOKUP(9.99999999999999E+307,$M$2:M1480)+1,"")</f>
        <v>1286</v>
      </c>
      <c r="N1481" s="30">
        <f>IF(AND($B1481=N$1),LOOKUP(9.99999999999999E+307,$N$2:N1480)+1,"")</f>
        <v>1286</v>
      </c>
      <c r="O1481" s="30">
        <f>IF(AND($B1481=O$1),LOOKUP(9.99999999999999E+307,$O$2:O1480)+1,"")</f>
        <v>1286</v>
      </c>
      <c r="P1481" s="30">
        <f>IF(AND($B1481=P$1),LOOKUP(9.99999999999999E+307,$P$2:P1480)+1,"")</f>
        <v>1286</v>
      </c>
      <c r="Q1481" s="30">
        <f>IF(AND($B1481=Q$1),LOOKUP(9.99999999999999E+307,$Q$2:Q1480)+1,"")</f>
        <v>1286</v>
      </c>
      <c r="R1481" s="30">
        <f>IF(AND($B1481=R$1),LOOKUP(9.99999999999999E+307,$R$2:R1480)+1,"")</f>
        <v>1286</v>
      </c>
      <c r="S1481" s="314"/>
      <c r="T1481" s="274"/>
      <c r="U1481" s="274"/>
      <c r="Z1481" s="258" t="str">
        <f t="shared" si="164"/>
        <v/>
      </c>
      <c r="AA1481" s="258" t="str">
        <f t="shared" si="165"/>
        <v/>
      </c>
      <c r="AB1481" s="259">
        <f t="shared" si="159"/>
        <v>0</v>
      </c>
      <c r="AC1481" s="259">
        <f t="shared" si="160"/>
        <v>1807</v>
      </c>
      <c r="AD1481" s="260" t="str">
        <f t="shared" si="161"/>
        <v/>
      </c>
      <c r="AE1481" s="253" t="str">
        <f t="shared" si="162"/>
        <v>-</v>
      </c>
    </row>
    <row r="1482" spans="1:31" ht="20.100000000000001" customHeight="1" x14ac:dyDescent="0.5">
      <c r="A1482" s="30">
        <v>1480</v>
      </c>
      <c r="B1482" s="238"/>
      <c r="C1482" s="261"/>
      <c r="D1482" s="261"/>
      <c r="E1482" s="270"/>
      <c r="F1482" s="270"/>
      <c r="G1482" s="257" t="str">
        <f t="shared" si="163"/>
        <v/>
      </c>
      <c r="H1482" s="30" t="str">
        <f>IF(AND(S1482=H$1),LOOKUP(9.99999999999999E+307,$H$2:H1481)+1,"")</f>
        <v/>
      </c>
      <c r="I1482" s="30">
        <f>IF(AND(B1482=I$1),LOOKUP(9.99999999999999E+307,$I$2:I1481)+1,"")</f>
        <v>1287</v>
      </c>
      <c r="J1482" s="30">
        <f>IF(AND(B1482=J$1),LOOKUP(9.99999999999999E+307,$J$2:J1481)+1,"")</f>
        <v>1287</v>
      </c>
      <c r="K1482" s="30">
        <f>IF(AND(B1482=K$1),LOOKUP(9.99999999999999E+307,$K$2:K1481)+1,"")</f>
        <v>1287</v>
      </c>
      <c r="L1482" s="30">
        <f>IF(AND(B1482=L$1),LOOKUP(9.99999999999999E+307,$L$2:L1481)+1,"")</f>
        <v>1287</v>
      </c>
      <c r="M1482" s="30">
        <f>IF(AND(B1482=M$1),LOOKUP(9.99999999999999E+307,$M$2:M1481)+1,"")</f>
        <v>1287</v>
      </c>
      <c r="N1482" s="30">
        <f>IF(AND($B1482=N$1),LOOKUP(9.99999999999999E+307,$N$2:N1481)+1,"")</f>
        <v>1287</v>
      </c>
      <c r="O1482" s="30">
        <f>IF(AND($B1482=O$1),LOOKUP(9.99999999999999E+307,$O$2:O1481)+1,"")</f>
        <v>1287</v>
      </c>
      <c r="P1482" s="30">
        <f>IF(AND($B1482=P$1),LOOKUP(9.99999999999999E+307,$P$2:P1481)+1,"")</f>
        <v>1287</v>
      </c>
      <c r="Q1482" s="30">
        <f>IF(AND($B1482=Q$1),LOOKUP(9.99999999999999E+307,$Q$2:Q1481)+1,"")</f>
        <v>1287</v>
      </c>
      <c r="R1482" s="30">
        <f>IF(AND($B1482=R$1),LOOKUP(9.99999999999999E+307,$R$2:R1481)+1,"")</f>
        <v>1287</v>
      </c>
      <c r="S1482" s="314"/>
      <c r="T1482" s="274"/>
      <c r="U1482" s="274"/>
      <c r="Z1482" s="258" t="str">
        <f t="shared" si="164"/>
        <v/>
      </c>
      <c r="AA1482" s="258" t="str">
        <f t="shared" si="165"/>
        <v/>
      </c>
      <c r="AB1482" s="259">
        <f t="shared" si="159"/>
        <v>0</v>
      </c>
      <c r="AC1482" s="259">
        <f t="shared" si="160"/>
        <v>1807</v>
      </c>
      <c r="AD1482" s="260" t="str">
        <f t="shared" si="161"/>
        <v/>
      </c>
      <c r="AE1482" s="253" t="str">
        <f t="shared" si="162"/>
        <v>-</v>
      </c>
    </row>
    <row r="1483" spans="1:31" ht="20.100000000000001" customHeight="1" x14ac:dyDescent="0.5">
      <c r="A1483" s="30">
        <v>1481</v>
      </c>
      <c r="B1483" s="238"/>
      <c r="C1483" s="261"/>
      <c r="D1483" s="261"/>
      <c r="E1483" s="270"/>
      <c r="F1483" s="270"/>
      <c r="G1483" s="257" t="str">
        <f t="shared" si="163"/>
        <v/>
      </c>
      <c r="H1483" s="30" t="str">
        <f>IF(AND(S1483=H$1),LOOKUP(9.99999999999999E+307,$H$2:H1482)+1,"")</f>
        <v/>
      </c>
      <c r="I1483" s="30">
        <f>IF(AND(B1483=I$1),LOOKUP(9.99999999999999E+307,$I$2:I1482)+1,"")</f>
        <v>1288</v>
      </c>
      <c r="J1483" s="30">
        <f>IF(AND(B1483=J$1),LOOKUP(9.99999999999999E+307,$J$2:J1482)+1,"")</f>
        <v>1288</v>
      </c>
      <c r="K1483" s="30">
        <f>IF(AND(B1483=K$1),LOOKUP(9.99999999999999E+307,$K$2:K1482)+1,"")</f>
        <v>1288</v>
      </c>
      <c r="L1483" s="30">
        <f>IF(AND(B1483=L$1),LOOKUP(9.99999999999999E+307,$L$2:L1482)+1,"")</f>
        <v>1288</v>
      </c>
      <c r="M1483" s="30">
        <f>IF(AND(B1483=M$1),LOOKUP(9.99999999999999E+307,$M$2:M1482)+1,"")</f>
        <v>1288</v>
      </c>
      <c r="N1483" s="30">
        <f>IF(AND($B1483=N$1),LOOKUP(9.99999999999999E+307,$N$2:N1482)+1,"")</f>
        <v>1288</v>
      </c>
      <c r="O1483" s="30">
        <f>IF(AND($B1483=O$1),LOOKUP(9.99999999999999E+307,$O$2:O1482)+1,"")</f>
        <v>1288</v>
      </c>
      <c r="P1483" s="30">
        <f>IF(AND($B1483=P$1),LOOKUP(9.99999999999999E+307,$P$2:P1482)+1,"")</f>
        <v>1288</v>
      </c>
      <c r="Q1483" s="30">
        <f>IF(AND($B1483=Q$1),LOOKUP(9.99999999999999E+307,$Q$2:Q1482)+1,"")</f>
        <v>1288</v>
      </c>
      <c r="R1483" s="30">
        <f>IF(AND($B1483=R$1),LOOKUP(9.99999999999999E+307,$R$2:R1482)+1,"")</f>
        <v>1288</v>
      </c>
      <c r="S1483" s="314"/>
      <c r="T1483" s="274"/>
      <c r="U1483" s="274"/>
      <c r="Z1483" s="258" t="str">
        <f t="shared" si="164"/>
        <v/>
      </c>
      <c r="AA1483" s="258" t="str">
        <f t="shared" si="165"/>
        <v/>
      </c>
      <c r="AB1483" s="259">
        <f t="shared" si="159"/>
        <v>0</v>
      </c>
      <c r="AC1483" s="259">
        <f t="shared" si="160"/>
        <v>1807</v>
      </c>
      <c r="AD1483" s="260" t="str">
        <f t="shared" si="161"/>
        <v/>
      </c>
      <c r="AE1483" s="253" t="str">
        <f t="shared" si="162"/>
        <v>-</v>
      </c>
    </row>
    <row r="1484" spans="1:31" ht="20.100000000000001" customHeight="1" x14ac:dyDescent="0.5">
      <c r="A1484" s="30">
        <v>1482</v>
      </c>
      <c r="B1484" s="238"/>
      <c r="C1484" s="261"/>
      <c r="D1484" s="261"/>
      <c r="E1484" s="270"/>
      <c r="F1484" s="270"/>
      <c r="G1484" s="257" t="str">
        <f t="shared" si="163"/>
        <v/>
      </c>
      <c r="H1484" s="30" t="str">
        <f>IF(AND(S1484=H$1),LOOKUP(9.99999999999999E+307,$H$2:H1483)+1,"")</f>
        <v/>
      </c>
      <c r="I1484" s="30">
        <f>IF(AND(B1484=I$1),LOOKUP(9.99999999999999E+307,$I$2:I1483)+1,"")</f>
        <v>1289</v>
      </c>
      <c r="J1484" s="30">
        <f>IF(AND(B1484=J$1),LOOKUP(9.99999999999999E+307,$J$2:J1483)+1,"")</f>
        <v>1289</v>
      </c>
      <c r="K1484" s="30">
        <f>IF(AND(B1484=K$1),LOOKUP(9.99999999999999E+307,$K$2:K1483)+1,"")</f>
        <v>1289</v>
      </c>
      <c r="L1484" s="30">
        <f>IF(AND(B1484=L$1),LOOKUP(9.99999999999999E+307,$L$2:L1483)+1,"")</f>
        <v>1289</v>
      </c>
      <c r="M1484" s="30">
        <f>IF(AND(B1484=M$1),LOOKUP(9.99999999999999E+307,$M$2:M1483)+1,"")</f>
        <v>1289</v>
      </c>
      <c r="N1484" s="30">
        <f>IF(AND($B1484=N$1),LOOKUP(9.99999999999999E+307,$N$2:N1483)+1,"")</f>
        <v>1289</v>
      </c>
      <c r="O1484" s="30">
        <f>IF(AND($B1484=O$1),LOOKUP(9.99999999999999E+307,$O$2:O1483)+1,"")</f>
        <v>1289</v>
      </c>
      <c r="P1484" s="30">
        <f>IF(AND($B1484=P$1),LOOKUP(9.99999999999999E+307,$P$2:P1483)+1,"")</f>
        <v>1289</v>
      </c>
      <c r="Q1484" s="30">
        <f>IF(AND($B1484=Q$1),LOOKUP(9.99999999999999E+307,$Q$2:Q1483)+1,"")</f>
        <v>1289</v>
      </c>
      <c r="R1484" s="30">
        <f>IF(AND($B1484=R$1),LOOKUP(9.99999999999999E+307,$R$2:R1483)+1,"")</f>
        <v>1289</v>
      </c>
      <c r="S1484" s="314"/>
      <c r="T1484" s="274"/>
      <c r="U1484" s="274"/>
      <c r="Z1484" s="258" t="str">
        <f t="shared" si="164"/>
        <v/>
      </c>
      <c r="AA1484" s="258" t="str">
        <f t="shared" si="165"/>
        <v/>
      </c>
      <c r="AB1484" s="259">
        <f t="shared" si="159"/>
        <v>0</v>
      </c>
      <c r="AC1484" s="259">
        <f t="shared" si="160"/>
        <v>1807</v>
      </c>
      <c r="AD1484" s="260" t="str">
        <f t="shared" si="161"/>
        <v/>
      </c>
      <c r="AE1484" s="253" t="str">
        <f t="shared" si="162"/>
        <v>-</v>
      </c>
    </row>
    <row r="1485" spans="1:31" ht="20.100000000000001" customHeight="1" x14ac:dyDescent="0.5">
      <c r="A1485" s="30">
        <v>1483</v>
      </c>
      <c r="B1485" s="238"/>
      <c r="C1485" s="261"/>
      <c r="D1485" s="261"/>
      <c r="E1485" s="270"/>
      <c r="F1485" s="270"/>
      <c r="G1485" s="257" t="str">
        <f t="shared" si="163"/>
        <v/>
      </c>
      <c r="H1485" s="30" t="str">
        <f>IF(AND(S1485=H$1),LOOKUP(9.99999999999999E+307,$H$2:H1484)+1,"")</f>
        <v/>
      </c>
      <c r="I1485" s="30">
        <f>IF(AND(B1485=I$1),LOOKUP(9.99999999999999E+307,$I$2:I1484)+1,"")</f>
        <v>1290</v>
      </c>
      <c r="J1485" s="30">
        <f>IF(AND(B1485=J$1),LOOKUP(9.99999999999999E+307,$J$2:J1484)+1,"")</f>
        <v>1290</v>
      </c>
      <c r="K1485" s="30">
        <f>IF(AND(B1485=K$1),LOOKUP(9.99999999999999E+307,$K$2:K1484)+1,"")</f>
        <v>1290</v>
      </c>
      <c r="L1485" s="30">
        <f>IF(AND(B1485=L$1),LOOKUP(9.99999999999999E+307,$L$2:L1484)+1,"")</f>
        <v>1290</v>
      </c>
      <c r="M1485" s="30">
        <f>IF(AND(B1485=M$1),LOOKUP(9.99999999999999E+307,$M$2:M1484)+1,"")</f>
        <v>1290</v>
      </c>
      <c r="N1485" s="30">
        <f>IF(AND($B1485=N$1),LOOKUP(9.99999999999999E+307,$N$2:N1484)+1,"")</f>
        <v>1290</v>
      </c>
      <c r="O1485" s="30">
        <f>IF(AND($B1485=O$1),LOOKUP(9.99999999999999E+307,$O$2:O1484)+1,"")</f>
        <v>1290</v>
      </c>
      <c r="P1485" s="30">
        <f>IF(AND($B1485=P$1),LOOKUP(9.99999999999999E+307,$P$2:P1484)+1,"")</f>
        <v>1290</v>
      </c>
      <c r="Q1485" s="30">
        <f>IF(AND($B1485=Q$1),LOOKUP(9.99999999999999E+307,$Q$2:Q1484)+1,"")</f>
        <v>1290</v>
      </c>
      <c r="R1485" s="30">
        <f>IF(AND($B1485=R$1),LOOKUP(9.99999999999999E+307,$R$2:R1484)+1,"")</f>
        <v>1290</v>
      </c>
      <c r="S1485" s="314"/>
      <c r="T1485" s="274"/>
      <c r="U1485" s="274"/>
      <c r="Z1485" s="258" t="str">
        <f t="shared" si="164"/>
        <v/>
      </c>
      <c r="AA1485" s="258" t="str">
        <f t="shared" si="165"/>
        <v/>
      </c>
      <c r="AB1485" s="259">
        <f t="shared" si="159"/>
        <v>0</v>
      </c>
      <c r="AC1485" s="259">
        <f t="shared" si="160"/>
        <v>1807</v>
      </c>
      <c r="AD1485" s="260" t="str">
        <f t="shared" si="161"/>
        <v/>
      </c>
      <c r="AE1485" s="253" t="str">
        <f t="shared" si="162"/>
        <v>-</v>
      </c>
    </row>
    <row r="1486" spans="1:31" ht="20.100000000000001" customHeight="1" x14ac:dyDescent="0.5">
      <c r="A1486" s="30">
        <v>1484</v>
      </c>
      <c r="B1486" s="238"/>
      <c r="C1486" s="261"/>
      <c r="D1486" s="261"/>
      <c r="E1486" s="270"/>
      <c r="F1486" s="270"/>
      <c r="G1486" s="257" t="str">
        <f t="shared" si="163"/>
        <v/>
      </c>
      <c r="H1486" s="30" t="str">
        <f>IF(AND(S1486=H$1),LOOKUP(9.99999999999999E+307,$H$2:H1485)+1,"")</f>
        <v/>
      </c>
      <c r="I1486" s="30">
        <f>IF(AND(B1486=I$1),LOOKUP(9.99999999999999E+307,$I$2:I1485)+1,"")</f>
        <v>1291</v>
      </c>
      <c r="J1486" s="30">
        <f>IF(AND(B1486=J$1),LOOKUP(9.99999999999999E+307,$J$2:J1485)+1,"")</f>
        <v>1291</v>
      </c>
      <c r="K1486" s="30">
        <f>IF(AND(B1486=K$1),LOOKUP(9.99999999999999E+307,$K$2:K1485)+1,"")</f>
        <v>1291</v>
      </c>
      <c r="L1486" s="30">
        <f>IF(AND(B1486=L$1),LOOKUP(9.99999999999999E+307,$L$2:L1485)+1,"")</f>
        <v>1291</v>
      </c>
      <c r="M1486" s="30">
        <f>IF(AND(B1486=M$1),LOOKUP(9.99999999999999E+307,$M$2:M1485)+1,"")</f>
        <v>1291</v>
      </c>
      <c r="N1486" s="30">
        <f>IF(AND($B1486=N$1),LOOKUP(9.99999999999999E+307,$N$2:N1485)+1,"")</f>
        <v>1291</v>
      </c>
      <c r="O1486" s="30">
        <f>IF(AND($B1486=O$1),LOOKUP(9.99999999999999E+307,$O$2:O1485)+1,"")</f>
        <v>1291</v>
      </c>
      <c r="P1486" s="30">
        <f>IF(AND($B1486=P$1),LOOKUP(9.99999999999999E+307,$P$2:P1485)+1,"")</f>
        <v>1291</v>
      </c>
      <c r="Q1486" s="30">
        <f>IF(AND($B1486=Q$1),LOOKUP(9.99999999999999E+307,$Q$2:Q1485)+1,"")</f>
        <v>1291</v>
      </c>
      <c r="R1486" s="30">
        <f>IF(AND($B1486=R$1),LOOKUP(9.99999999999999E+307,$R$2:R1485)+1,"")</f>
        <v>1291</v>
      </c>
      <c r="S1486" s="314"/>
      <c r="T1486" s="274"/>
      <c r="U1486" s="274"/>
      <c r="Z1486" s="258" t="str">
        <f t="shared" si="164"/>
        <v/>
      </c>
      <c r="AA1486" s="258" t="str">
        <f t="shared" si="165"/>
        <v/>
      </c>
      <c r="AB1486" s="259">
        <f t="shared" si="159"/>
        <v>0</v>
      </c>
      <c r="AC1486" s="259">
        <f t="shared" si="160"/>
        <v>1807</v>
      </c>
      <c r="AD1486" s="260" t="str">
        <f t="shared" si="161"/>
        <v/>
      </c>
      <c r="AE1486" s="253" t="str">
        <f t="shared" si="162"/>
        <v>-</v>
      </c>
    </row>
    <row r="1487" spans="1:31" ht="20.100000000000001" customHeight="1" x14ac:dyDescent="0.5">
      <c r="A1487" s="30">
        <v>1485</v>
      </c>
      <c r="B1487" s="238"/>
      <c r="C1487" s="261"/>
      <c r="D1487" s="261"/>
      <c r="E1487" s="270"/>
      <c r="F1487" s="270"/>
      <c r="G1487" s="257" t="str">
        <f t="shared" si="163"/>
        <v/>
      </c>
      <c r="H1487" s="30" t="str">
        <f>IF(AND(S1487=H$1),LOOKUP(9.99999999999999E+307,$H$2:H1486)+1,"")</f>
        <v/>
      </c>
      <c r="I1487" s="30">
        <f>IF(AND(B1487=I$1),LOOKUP(9.99999999999999E+307,$I$2:I1486)+1,"")</f>
        <v>1292</v>
      </c>
      <c r="J1487" s="30">
        <f>IF(AND(B1487=J$1),LOOKUP(9.99999999999999E+307,$J$2:J1486)+1,"")</f>
        <v>1292</v>
      </c>
      <c r="K1487" s="30">
        <f>IF(AND(B1487=K$1),LOOKUP(9.99999999999999E+307,$K$2:K1486)+1,"")</f>
        <v>1292</v>
      </c>
      <c r="L1487" s="30">
        <f>IF(AND(B1487=L$1),LOOKUP(9.99999999999999E+307,$L$2:L1486)+1,"")</f>
        <v>1292</v>
      </c>
      <c r="M1487" s="30">
        <f>IF(AND(B1487=M$1),LOOKUP(9.99999999999999E+307,$M$2:M1486)+1,"")</f>
        <v>1292</v>
      </c>
      <c r="N1487" s="30">
        <f>IF(AND($B1487=N$1),LOOKUP(9.99999999999999E+307,$N$2:N1486)+1,"")</f>
        <v>1292</v>
      </c>
      <c r="O1487" s="30">
        <f>IF(AND($B1487=O$1),LOOKUP(9.99999999999999E+307,$O$2:O1486)+1,"")</f>
        <v>1292</v>
      </c>
      <c r="P1487" s="30">
        <f>IF(AND($B1487=P$1),LOOKUP(9.99999999999999E+307,$P$2:P1486)+1,"")</f>
        <v>1292</v>
      </c>
      <c r="Q1487" s="30">
        <f>IF(AND($B1487=Q$1),LOOKUP(9.99999999999999E+307,$Q$2:Q1486)+1,"")</f>
        <v>1292</v>
      </c>
      <c r="R1487" s="30">
        <f>IF(AND($B1487=R$1),LOOKUP(9.99999999999999E+307,$R$2:R1486)+1,"")</f>
        <v>1292</v>
      </c>
      <c r="S1487" s="314"/>
      <c r="T1487" s="274"/>
      <c r="U1487" s="274"/>
      <c r="Z1487" s="258" t="str">
        <f t="shared" si="164"/>
        <v/>
      </c>
      <c r="AA1487" s="258" t="str">
        <f t="shared" si="165"/>
        <v/>
      </c>
      <c r="AB1487" s="259">
        <f t="shared" si="159"/>
        <v>0</v>
      </c>
      <c r="AC1487" s="259">
        <f t="shared" si="160"/>
        <v>1807</v>
      </c>
      <c r="AD1487" s="260" t="str">
        <f t="shared" si="161"/>
        <v/>
      </c>
      <c r="AE1487" s="253" t="str">
        <f t="shared" si="162"/>
        <v>-</v>
      </c>
    </row>
    <row r="1488" spans="1:31" ht="20.100000000000001" customHeight="1" x14ac:dyDescent="0.5">
      <c r="A1488" s="30">
        <v>1486</v>
      </c>
      <c r="B1488" s="238"/>
      <c r="C1488" s="261"/>
      <c r="D1488" s="261"/>
      <c r="E1488" s="270"/>
      <c r="F1488" s="270"/>
      <c r="G1488" s="257" t="str">
        <f t="shared" si="163"/>
        <v/>
      </c>
      <c r="H1488" s="30" t="str">
        <f>IF(AND(S1488=H$1),LOOKUP(9.99999999999999E+307,$H$2:H1487)+1,"")</f>
        <v/>
      </c>
      <c r="I1488" s="30">
        <f>IF(AND(B1488=I$1),LOOKUP(9.99999999999999E+307,$I$2:I1487)+1,"")</f>
        <v>1293</v>
      </c>
      <c r="J1488" s="30">
        <f>IF(AND(B1488=J$1),LOOKUP(9.99999999999999E+307,$J$2:J1487)+1,"")</f>
        <v>1293</v>
      </c>
      <c r="K1488" s="30">
        <f>IF(AND(B1488=K$1),LOOKUP(9.99999999999999E+307,$K$2:K1487)+1,"")</f>
        <v>1293</v>
      </c>
      <c r="L1488" s="30">
        <f>IF(AND(B1488=L$1),LOOKUP(9.99999999999999E+307,$L$2:L1487)+1,"")</f>
        <v>1293</v>
      </c>
      <c r="M1488" s="30">
        <f>IF(AND(B1488=M$1),LOOKUP(9.99999999999999E+307,$M$2:M1487)+1,"")</f>
        <v>1293</v>
      </c>
      <c r="N1488" s="30">
        <f>IF(AND($B1488=N$1),LOOKUP(9.99999999999999E+307,$N$2:N1487)+1,"")</f>
        <v>1293</v>
      </c>
      <c r="O1488" s="30">
        <f>IF(AND($B1488=O$1),LOOKUP(9.99999999999999E+307,$O$2:O1487)+1,"")</f>
        <v>1293</v>
      </c>
      <c r="P1488" s="30">
        <f>IF(AND($B1488=P$1),LOOKUP(9.99999999999999E+307,$P$2:P1487)+1,"")</f>
        <v>1293</v>
      </c>
      <c r="Q1488" s="30">
        <f>IF(AND($B1488=Q$1),LOOKUP(9.99999999999999E+307,$Q$2:Q1487)+1,"")</f>
        <v>1293</v>
      </c>
      <c r="R1488" s="30">
        <f>IF(AND($B1488=R$1),LOOKUP(9.99999999999999E+307,$R$2:R1487)+1,"")</f>
        <v>1293</v>
      </c>
      <c r="S1488" s="314"/>
      <c r="T1488" s="274"/>
      <c r="U1488" s="274"/>
      <c r="Z1488" s="258" t="str">
        <f t="shared" si="164"/>
        <v/>
      </c>
      <c r="AA1488" s="258" t="str">
        <f t="shared" si="165"/>
        <v/>
      </c>
      <c r="AB1488" s="259">
        <f t="shared" si="159"/>
        <v>0</v>
      </c>
      <c r="AC1488" s="259">
        <f t="shared" si="160"/>
        <v>1807</v>
      </c>
      <c r="AD1488" s="260" t="str">
        <f t="shared" si="161"/>
        <v/>
      </c>
      <c r="AE1488" s="253" t="str">
        <f t="shared" si="162"/>
        <v>-</v>
      </c>
    </row>
    <row r="1489" spans="1:31" ht="20.100000000000001" customHeight="1" x14ac:dyDescent="0.5">
      <c r="A1489" s="30">
        <v>1487</v>
      </c>
      <c r="B1489" s="238"/>
      <c r="C1489" s="261"/>
      <c r="D1489" s="261"/>
      <c r="E1489" s="270"/>
      <c r="F1489" s="270"/>
      <c r="G1489" s="257" t="str">
        <f t="shared" si="163"/>
        <v/>
      </c>
      <c r="H1489" s="30" t="str">
        <f>IF(AND(S1489=H$1),LOOKUP(9.99999999999999E+307,$H$2:H1488)+1,"")</f>
        <v/>
      </c>
      <c r="I1489" s="30">
        <f>IF(AND(B1489=I$1),LOOKUP(9.99999999999999E+307,$I$2:I1488)+1,"")</f>
        <v>1294</v>
      </c>
      <c r="J1489" s="30">
        <f>IF(AND(B1489=J$1),LOOKUP(9.99999999999999E+307,$J$2:J1488)+1,"")</f>
        <v>1294</v>
      </c>
      <c r="K1489" s="30">
        <f>IF(AND(B1489=K$1),LOOKUP(9.99999999999999E+307,$K$2:K1488)+1,"")</f>
        <v>1294</v>
      </c>
      <c r="L1489" s="30">
        <f>IF(AND(B1489=L$1),LOOKUP(9.99999999999999E+307,$L$2:L1488)+1,"")</f>
        <v>1294</v>
      </c>
      <c r="M1489" s="30">
        <f>IF(AND(B1489=M$1),LOOKUP(9.99999999999999E+307,$M$2:M1488)+1,"")</f>
        <v>1294</v>
      </c>
      <c r="N1489" s="30">
        <f>IF(AND($B1489=N$1),LOOKUP(9.99999999999999E+307,$N$2:N1488)+1,"")</f>
        <v>1294</v>
      </c>
      <c r="O1489" s="30">
        <f>IF(AND($B1489=O$1),LOOKUP(9.99999999999999E+307,$O$2:O1488)+1,"")</f>
        <v>1294</v>
      </c>
      <c r="P1489" s="30">
        <f>IF(AND($B1489=P$1),LOOKUP(9.99999999999999E+307,$P$2:P1488)+1,"")</f>
        <v>1294</v>
      </c>
      <c r="Q1489" s="30">
        <f>IF(AND($B1489=Q$1),LOOKUP(9.99999999999999E+307,$Q$2:Q1488)+1,"")</f>
        <v>1294</v>
      </c>
      <c r="R1489" s="30">
        <f>IF(AND($B1489=R$1),LOOKUP(9.99999999999999E+307,$R$2:R1488)+1,"")</f>
        <v>1294</v>
      </c>
      <c r="S1489" s="314"/>
      <c r="T1489" s="274"/>
      <c r="U1489" s="274"/>
      <c r="Z1489" s="258" t="str">
        <f t="shared" si="164"/>
        <v/>
      </c>
      <c r="AA1489" s="258" t="str">
        <f t="shared" si="165"/>
        <v/>
      </c>
      <c r="AB1489" s="259">
        <f t="shared" si="159"/>
        <v>0</v>
      </c>
      <c r="AC1489" s="259">
        <f t="shared" si="160"/>
        <v>1807</v>
      </c>
      <c r="AD1489" s="260" t="str">
        <f t="shared" si="161"/>
        <v/>
      </c>
      <c r="AE1489" s="253" t="str">
        <f t="shared" si="162"/>
        <v>-</v>
      </c>
    </row>
    <row r="1490" spans="1:31" ht="20.100000000000001" customHeight="1" x14ac:dyDescent="0.5">
      <c r="A1490" s="30">
        <v>1488</v>
      </c>
      <c r="B1490" s="238"/>
      <c r="C1490" s="261"/>
      <c r="D1490" s="261"/>
      <c r="E1490" s="270"/>
      <c r="F1490" s="270"/>
      <c r="G1490" s="257" t="str">
        <f t="shared" si="163"/>
        <v/>
      </c>
      <c r="H1490" s="30" t="str">
        <f>IF(AND(S1490=H$1),LOOKUP(9.99999999999999E+307,$H$2:H1489)+1,"")</f>
        <v/>
      </c>
      <c r="I1490" s="30">
        <f>IF(AND(B1490=I$1),LOOKUP(9.99999999999999E+307,$I$2:I1489)+1,"")</f>
        <v>1295</v>
      </c>
      <c r="J1490" s="30">
        <f>IF(AND(B1490=J$1),LOOKUP(9.99999999999999E+307,$J$2:J1489)+1,"")</f>
        <v>1295</v>
      </c>
      <c r="K1490" s="30">
        <f>IF(AND(B1490=K$1),LOOKUP(9.99999999999999E+307,$K$2:K1489)+1,"")</f>
        <v>1295</v>
      </c>
      <c r="L1490" s="30">
        <f>IF(AND(B1490=L$1),LOOKUP(9.99999999999999E+307,$L$2:L1489)+1,"")</f>
        <v>1295</v>
      </c>
      <c r="M1490" s="30">
        <f>IF(AND(B1490=M$1),LOOKUP(9.99999999999999E+307,$M$2:M1489)+1,"")</f>
        <v>1295</v>
      </c>
      <c r="N1490" s="30">
        <f>IF(AND($B1490=N$1),LOOKUP(9.99999999999999E+307,$N$2:N1489)+1,"")</f>
        <v>1295</v>
      </c>
      <c r="O1490" s="30">
        <f>IF(AND($B1490=O$1),LOOKUP(9.99999999999999E+307,$O$2:O1489)+1,"")</f>
        <v>1295</v>
      </c>
      <c r="P1490" s="30">
        <f>IF(AND($B1490=P$1),LOOKUP(9.99999999999999E+307,$P$2:P1489)+1,"")</f>
        <v>1295</v>
      </c>
      <c r="Q1490" s="30">
        <f>IF(AND($B1490=Q$1),LOOKUP(9.99999999999999E+307,$Q$2:Q1489)+1,"")</f>
        <v>1295</v>
      </c>
      <c r="R1490" s="30">
        <f>IF(AND($B1490=R$1),LOOKUP(9.99999999999999E+307,$R$2:R1489)+1,"")</f>
        <v>1295</v>
      </c>
      <c r="S1490" s="314"/>
      <c r="T1490" s="274"/>
      <c r="U1490" s="274"/>
      <c r="Z1490" s="258" t="str">
        <f t="shared" si="164"/>
        <v/>
      </c>
      <c r="AA1490" s="258" t="str">
        <f t="shared" si="165"/>
        <v/>
      </c>
      <c r="AB1490" s="259">
        <f t="shared" si="159"/>
        <v>0</v>
      </c>
      <c r="AC1490" s="259">
        <f t="shared" si="160"/>
        <v>1807</v>
      </c>
      <c r="AD1490" s="260" t="str">
        <f t="shared" si="161"/>
        <v/>
      </c>
      <c r="AE1490" s="253" t="str">
        <f t="shared" si="162"/>
        <v>-</v>
      </c>
    </row>
    <row r="1491" spans="1:31" ht="20.100000000000001" customHeight="1" x14ac:dyDescent="0.5">
      <c r="A1491" s="30">
        <v>1489</v>
      </c>
      <c r="B1491" s="238"/>
      <c r="C1491" s="261"/>
      <c r="D1491" s="261"/>
      <c r="E1491" s="270"/>
      <c r="F1491" s="270"/>
      <c r="G1491" s="257" t="str">
        <f t="shared" si="163"/>
        <v/>
      </c>
      <c r="H1491" s="30" t="str">
        <f>IF(AND(S1491=H$1),LOOKUP(9.99999999999999E+307,$H$2:H1490)+1,"")</f>
        <v/>
      </c>
      <c r="I1491" s="30">
        <f>IF(AND(B1491=I$1),LOOKUP(9.99999999999999E+307,$I$2:I1490)+1,"")</f>
        <v>1296</v>
      </c>
      <c r="J1491" s="30">
        <f>IF(AND(B1491=J$1),LOOKUP(9.99999999999999E+307,$J$2:J1490)+1,"")</f>
        <v>1296</v>
      </c>
      <c r="K1491" s="30">
        <f>IF(AND(B1491=K$1),LOOKUP(9.99999999999999E+307,$K$2:K1490)+1,"")</f>
        <v>1296</v>
      </c>
      <c r="L1491" s="30">
        <f>IF(AND(B1491=L$1),LOOKUP(9.99999999999999E+307,$L$2:L1490)+1,"")</f>
        <v>1296</v>
      </c>
      <c r="M1491" s="30">
        <f>IF(AND(B1491=M$1),LOOKUP(9.99999999999999E+307,$M$2:M1490)+1,"")</f>
        <v>1296</v>
      </c>
      <c r="N1491" s="30">
        <f>IF(AND($B1491=N$1),LOOKUP(9.99999999999999E+307,$N$2:N1490)+1,"")</f>
        <v>1296</v>
      </c>
      <c r="O1491" s="30">
        <f>IF(AND($B1491=O$1),LOOKUP(9.99999999999999E+307,$O$2:O1490)+1,"")</f>
        <v>1296</v>
      </c>
      <c r="P1491" s="30">
        <f>IF(AND($B1491=P$1),LOOKUP(9.99999999999999E+307,$P$2:P1490)+1,"")</f>
        <v>1296</v>
      </c>
      <c r="Q1491" s="30">
        <f>IF(AND($B1491=Q$1),LOOKUP(9.99999999999999E+307,$Q$2:Q1490)+1,"")</f>
        <v>1296</v>
      </c>
      <c r="R1491" s="30">
        <f>IF(AND($B1491=R$1),LOOKUP(9.99999999999999E+307,$R$2:R1490)+1,"")</f>
        <v>1296</v>
      </c>
      <c r="S1491" s="314"/>
      <c r="T1491" s="274"/>
      <c r="U1491" s="274"/>
      <c r="Z1491" s="258" t="str">
        <f t="shared" si="164"/>
        <v/>
      </c>
      <c r="AA1491" s="258" t="str">
        <f t="shared" si="165"/>
        <v/>
      </c>
      <c r="AB1491" s="259">
        <f t="shared" si="159"/>
        <v>0</v>
      </c>
      <c r="AC1491" s="259">
        <f t="shared" si="160"/>
        <v>1807</v>
      </c>
      <c r="AD1491" s="260" t="str">
        <f t="shared" si="161"/>
        <v/>
      </c>
      <c r="AE1491" s="253" t="str">
        <f t="shared" si="162"/>
        <v>-</v>
      </c>
    </row>
    <row r="1492" spans="1:31" ht="20.100000000000001" customHeight="1" x14ac:dyDescent="0.5">
      <c r="A1492" s="30">
        <v>1490</v>
      </c>
      <c r="B1492" s="238"/>
      <c r="C1492" s="261"/>
      <c r="D1492" s="261"/>
      <c r="E1492" s="270"/>
      <c r="F1492" s="270"/>
      <c r="G1492" s="257" t="str">
        <f t="shared" si="163"/>
        <v/>
      </c>
      <c r="H1492" s="30" t="str">
        <f>IF(AND(S1492=H$1),LOOKUP(9.99999999999999E+307,$H$2:H1491)+1,"")</f>
        <v/>
      </c>
      <c r="I1492" s="30">
        <f>IF(AND(B1492=I$1),LOOKUP(9.99999999999999E+307,$I$2:I1491)+1,"")</f>
        <v>1297</v>
      </c>
      <c r="J1492" s="30">
        <f>IF(AND(B1492=J$1),LOOKUP(9.99999999999999E+307,$J$2:J1491)+1,"")</f>
        <v>1297</v>
      </c>
      <c r="K1492" s="30">
        <f>IF(AND(B1492=K$1),LOOKUP(9.99999999999999E+307,$K$2:K1491)+1,"")</f>
        <v>1297</v>
      </c>
      <c r="L1492" s="30">
        <f>IF(AND(B1492=L$1),LOOKUP(9.99999999999999E+307,$L$2:L1491)+1,"")</f>
        <v>1297</v>
      </c>
      <c r="M1492" s="30">
        <f>IF(AND(B1492=M$1),LOOKUP(9.99999999999999E+307,$M$2:M1491)+1,"")</f>
        <v>1297</v>
      </c>
      <c r="N1492" s="30">
        <f>IF(AND($B1492=N$1),LOOKUP(9.99999999999999E+307,$N$2:N1491)+1,"")</f>
        <v>1297</v>
      </c>
      <c r="O1492" s="30">
        <f>IF(AND($B1492=O$1),LOOKUP(9.99999999999999E+307,$O$2:O1491)+1,"")</f>
        <v>1297</v>
      </c>
      <c r="P1492" s="30">
        <f>IF(AND($B1492=P$1),LOOKUP(9.99999999999999E+307,$P$2:P1491)+1,"")</f>
        <v>1297</v>
      </c>
      <c r="Q1492" s="30">
        <f>IF(AND($B1492=Q$1),LOOKUP(9.99999999999999E+307,$Q$2:Q1491)+1,"")</f>
        <v>1297</v>
      </c>
      <c r="R1492" s="30">
        <f>IF(AND($B1492=R$1),LOOKUP(9.99999999999999E+307,$R$2:R1491)+1,"")</f>
        <v>1297</v>
      </c>
      <c r="S1492" s="314"/>
      <c r="T1492" s="274"/>
      <c r="U1492" s="274"/>
      <c r="Z1492" s="258" t="str">
        <f t="shared" si="164"/>
        <v/>
      </c>
      <c r="AA1492" s="258" t="str">
        <f t="shared" si="165"/>
        <v/>
      </c>
      <c r="AB1492" s="259">
        <f t="shared" si="159"/>
        <v>0</v>
      </c>
      <c r="AC1492" s="259">
        <f t="shared" si="160"/>
        <v>1807</v>
      </c>
      <c r="AD1492" s="260" t="str">
        <f t="shared" si="161"/>
        <v/>
      </c>
      <c r="AE1492" s="253" t="str">
        <f t="shared" si="162"/>
        <v>-</v>
      </c>
    </row>
    <row r="1493" spans="1:31" ht="20.100000000000001" customHeight="1" x14ac:dyDescent="0.5">
      <c r="A1493" s="30">
        <v>1491</v>
      </c>
      <c r="B1493" s="238"/>
      <c r="C1493" s="261"/>
      <c r="D1493" s="261"/>
      <c r="E1493" s="270"/>
      <c r="F1493" s="270"/>
      <c r="G1493" s="257" t="str">
        <f t="shared" si="163"/>
        <v/>
      </c>
      <c r="H1493" s="30" t="str">
        <f>IF(AND(S1493=H$1),LOOKUP(9.99999999999999E+307,$H$2:H1492)+1,"")</f>
        <v/>
      </c>
      <c r="I1493" s="30">
        <f>IF(AND(B1493=I$1),LOOKUP(9.99999999999999E+307,$I$2:I1492)+1,"")</f>
        <v>1298</v>
      </c>
      <c r="J1493" s="30">
        <f>IF(AND(B1493=J$1),LOOKUP(9.99999999999999E+307,$J$2:J1492)+1,"")</f>
        <v>1298</v>
      </c>
      <c r="K1493" s="30">
        <f>IF(AND(B1493=K$1),LOOKUP(9.99999999999999E+307,$K$2:K1492)+1,"")</f>
        <v>1298</v>
      </c>
      <c r="L1493" s="30">
        <f>IF(AND(B1493=L$1),LOOKUP(9.99999999999999E+307,$L$2:L1492)+1,"")</f>
        <v>1298</v>
      </c>
      <c r="M1493" s="30">
        <f>IF(AND(B1493=M$1),LOOKUP(9.99999999999999E+307,$M$2:M1492)+1,"")</f>
        <v>1298</v>
      </c>
      <c r="N1493" s="30">
        <f>IF(AND($B1493=N$1),LOOKUP(9.99999999999999E+307,$N$2:N1492)+1,"")</f>
        <v>1298</v>
      </c>
      <c r="O1493" s="30">
        <f>IF(AND($B1493=O$1),LOOKUP(9.99999999999999E+307,$O$2:O1492)+1,"")</f>
        <v>1298</v>
      </c>
      <c r="P1493" s="30">
        <f>IF(AND($B1493=P$1),LOOKUP(9.99999999999999E+307,$P$2:P1492)+1,"")</f>
        <v>1298</v>
      </c>
      <c r="Q1493" s="30">
        <f>IF(AND($B1493=Q$1),LOOKUP(9.99999999999999E+307,$Q$2:Q1492)+1,"")</f>
        <v>1298</v>
      </c>
      <c r="R1493" s="30">
        <f>IF(AND($B1493=R$1),LOOKUP(9.99999999999999E+307,$R$2:R1492)+1,"")</f>
        <v>1298</v>
      </c>
      <c r="S1493" s="314"/>
      <c r="T1493" s="274"/>
      <c r="U1493" s="274"/>
      <c r="Z1493" s="258" t="str">
        <f t="shared" si="164"/>
        <v/>
      </c>
      <c r="AA1493" s="258" t="str">
        <f t="shared" si="165"/>
        <v/>
      </c>
      <c r="AB1493" s="259">
        <f t="shared" si="159"/>
        <v>0</v>
      </c>
      <c r="AC1493" s="259">
        <f t="shared" si="160"/>
        <v>1807</v>
      </c>
      <c r="AD1493" s="260" t="str">
        <f t="shared" si="161"/>
        <v/>
      </c>
      <c r="AE1493" s="253" t="str">
        <f t="shared" si="162"/>
        <v>-</v>
      </c>
    </row>
    <row r="1494" spans="1:31" ht="20.100000000000001" customHeight="1" x14ac:dyDescent="0.5">
      <c r="A1494" s="30">
        <v>1492</v>
      </c>
      <c r="B1494" s="238"/>
      <c r="C1494" s="261"/>
      <c r="D1494" s="261"/>
      <c r="E1494" s="270"/>
      <c r="F1494" s="270"/>
      <c r="G1494" s="257" t="str">
        <f t="shared" si="163"/>
        <v/>
      </c>
      <c r="H1494" s="30" t="str">
        <f>IF(AND(S1494=H$1),LOOKUP(9.99999999999999E+307,$H$2:H1493)+1,"")</f>
        <v/>
      </c>
      <c r="I1494" s="30">
        <f>IF(AND(B1494=I$1),LOOKUP(9.99999999999999E+307,$I$2:I1493)+1,"")</f>
        <v>1299</v>
      </c>
      <c r="J1494" s="30">
        <f>IF(AND(B1494=J$1),LOOKUP(9.99999999999999E+307,$J$2:J1493)+1,"")</f>
        <v>1299</v>
      </c>
      <c r="K1494" s="30">
        <f>IF(AND(B1494=K$1),LOOKUP(9.99999999999999E+307,$K$2:K1493)+1,"")</f>
        <v>1299</v>
      </c>
      <c r="L1494" s="30">
        <f>IF(AND(B1494=L$1),LOOKUP(9.99999999999999E+307,$L$2:L1493)+1,"")</f>
        <v>1299</v>
      </c>
      <c r="M1494" s="30">
        <f>IF(AND(B1494=M$1),LOOKUP(9.99999999999999E+307,$M$2:M1493)+1,"")</f>
        <v>1299</v>
      </c>
      <c r="N1494" s="30">
        <f>IF(AND($B1494=N$1),LOOKUP(9.99999999999999E+307,$N$2:N1493)+1,"")</f>
        <v>1299</v>
      </c>
      <c r="O1494" s="30">
        <f>IF(AND($B1494=O$1),LOOKUP(9.99999999999999E+307,$O$2:O1493)+1,"")</f>
        <v>1299</v>
      </c>
      <c r="P1494" s="30">
        <f>IF(AND($B1494=P$1),LOOKUP(9.99999999999999E+307,$P$2:P1493)+1,"")</f>
        <v>1299</v>
      </c>
      <c r="Q1494" s="30">
        <f>IF(AND($B1494=Q$1),LOOKUP(9.99999999999999E+307,$Q$2:Q1493)+1,"")</f>
        <v>1299</v>
      </c>
      <c r="R1494" s="30">
        <f>IF(AND($B1494=R$1),LOOKUP(9.99999999999999E+307,$R$2:R1493)+1,"")</f>
        <v>1299</v>
      </c>
      <c r="S1494" s="314"/>
      <c r="T1494" s="274"/>
      <c r="U1494" s="274"/>
      <c r="Z1494" s="258" t="str">
        <f t="shared" si="164"/>
        <v/>
      </c>
      <c r="AA1494" s="258" t="str">
        <f t="shared" si="165"/>
        <v/>
      </c>
      <c r="AB1494" s="259">
        <f t="shared" si="159"/>
        <v>0</v>
      </c>
      <c r="AC1494" s="259">
        <f t="shared" si="160"/>
        <v>1807</v>
      </c>
      <c r="AD1494" s="260" t="str">
        <f t="shared" si="161"/>
        <v/>
      </c>
      <c r="AE1494" s="253" t="str">
        <f t="shared" si="162"/>
        <v>-</v>
      </c>
    </row>
    <row r="1495" spans="1:31" ht="20.100000000000001" customHeight="1" x14ac:dyDescent="0.5">
      <c r="A1495" s="30">
        <v>1493</v>
      </c>
      <c r="B1495" s="238"/>
      <c r="C1495" s="261"/>
      <c r="D1495" s="261"/>
      <c r="E1495" s="270"/>
      <c r="F1495" s="270"/>
      <c r="G1495" s="257" t="str">
        <f t="shared" si="163"/>
        <v/>
      </c>
      <c r="H1495" s="30" t="str">
        <f>IF(AND(S1495=H$1),LOOKUP(9.99999999999999E+307,$H$2:H1494)+1,"")</f>
        <v/>
      </c>
      <c r="I1495" s="30">
        <f>IF(AND(B1495=I$1),LOOKUP(9.99999999999999E+307,$I$2:I1494)+1,"")</f>
        <v>1300</v>
      </c>
      <c r="J1495" s="30">
        <f>IF(AND(B1495=J$1),LOOKUP(9.99999999999999E+307,$J$2:J1494)+1,"")</f>
        <v>1300</v>
      </c>
      <c r="K1495" s="30">
        <f>IF(AND(B1495=K$1),LOOKUP(9.99999999999999E+307,$K$2:K1494)+1,"")</f>
        <v>1300</v>
      </c>
      <c r="L1495" s="30">
        <f>IF(AND(B1495=L$1),LOOKUP(9.99999999999999E+307,$L$2:L1494)+1,"")</f>
        <v>1300</v>
      </c>
      <c r="M1495" s="30">
        <f>IF(AND(B1495=M$1),LOOKUP(9.99999999999999E+307,$M$2:M1494)+1,"")</f>
        <v>1300</v>
      </c>
      <c r="N1495" s="30">
        <f>IF(AND($B1495=N$1),LOOKUP(9.99999999999999E+307,$N$2:N1494)+1,"")</f>
        <v>1300</v>
      </c>
      <c r="O1495" s="30">
        <f>IF(AND($B1495=O$1),LOOKUP(9.99999999999999E+307,$O$2:O1494)+1,"")</f>
        <v>1300</v>
      </c>
      <c r="P1495" s="30">
        <f>IF(AND($B1495=P$1),LOOKUP(9.99999999999999E+307,$P$2:P1494)+1,"")</f>
        <v>1300</v>
      </c>
      <c r="Q1495" s="30">
        <f>IF(AND($B1495=Q$1),LOOKUP(9.99999999999999E+307,$Q$2:Q1494)+1,"")</f>
        <v>1300</v>
      </c>
      <c r="R1495" s="30">
        <f>IF(AND($B1495=R$1),LOOKUP(9.99999999999999E+307,$R$2:R1494)+1,"")</f>
        <v>1300</v>
      </c>
      <c r="S1495" s="314"/>
      <c r="T1495" s="274"/>
      <c r="U1495" s="274"/>
      <c r="Z1495" s="258" t="str">
        <f t="shared" si="164"/>
        <v/>
      </c>
      <c r="AA1495" s="258" t="str">
        <f t="shared" si="165"/>
        <v/>
      </c>
      <c r="AB1495" s="259">
        <f t="shared" si="159"/>
        <v>0</v>
      </c>
      <c r="AC1495" s="259">
        <f t="shared" si="160"/>
        <v>1807</v>
      </c>
      <c r="AD1495" s="260" t="str">
        <f t="shared" si="161"/>
        <v/>
      </c>
      <c r="AE1495" s="253" t="str">
        <f t="shared" si="162"/>
        <v>-</v>
      </c>
    </row>
    <row r="1496" spans="1:31" ht="20.100000000000001" customHeight="1" x14ac:dyDescent="0.5">
      <c r="A1496" s="30">
        <v>1494</v>
      </c>
      <c r="B1496" s="238"/>
      <c r="C1496" s="261"/>
      <c r="D1496" s="261"/>
      <c r="E1496" s="270"/>
      <c r="F1496" s="270"/>
      <c r="G1496" s="257" t="str">
        <f t="shared" si="163"/>
        <v/>
      </c>
      <c r="H1496" s="30" t="str">
        <f>IF(AND(S1496=H$1),LOOKUP(9.99999999999999E+307,$H$2:H1495)+1,"")</f>
        <v/>
      </c>
      <c r="I1496" s="30">
        <f>IF(AND(B1496=I$1),LOOKUP(9.99999999999999E+307,$I$2:I1495)+1,"")</f>
        <v>1301</v>
      </c>
      <c r="J1496" s="30">
        <f>IF(AND(B1496=J$1),LOOKUP(9.99999999999999E+307,$J$2:J1495)+1,"")</f>
        <v>1301</v>
      </c>
      <c r="K1496" s="30">
        <f>IF(AND(B1496=K$1),LOOKUP(9.99999999999999E+307,$K$2:K1495)+1,"")</f>
        <v>1301</v>
      </c>
      <c r="L1496" s="30">
        <f>IF(AND(B1496=L$1),LOOKUP(9.99999999999999E+307,$L$2:L1495)+1,"")</f>
        <v>1301</v>
      </c>
      <c r="M1496" s="30">
        <f>IF(AND(B1496=M$1),LOOKUP(9.99999999999999E+307,$M$2:M1495)+1,"")</f>
        <v>1301</v>
      </c>
      <c r="N1496" s="30">
        <f>IF(AND($B1496=N$1),LOOKUP(9.99999999999999E+307,$N$2:N1495)+1,"")</f>
        <v>1301</v>
      </c>
      <c r="O1496" s="30">
        <f>IF(AND($B1496=O$1),LOOKUP(9.99999999999999E+307,$O$2:O1495)+1,"")</f>
        <v>1301</v>
      </c>
      <c r="P1496" s="30">
        <f>IF(AND($B1496=P$1),LOOKUP(9.99999999999999E+307,$P$2:P1495)+1,"")</f>
        <v>1301</v>
      </c>
      <c r="Q1496" s="30">
        <f>IF(AND($B1496=Q$1),LOOKUP(9.99999999999999E+307,$Q$2:Q1495)+1,"")</f>
        <v>1301</v>
      </c>
      <c r="R1496" s="30">
        <f>IF(AND($B1496=R$1),LOOKUP(9.99999999999999E+307,$R$2:R1495)+1,"")</f>
        <v>1301</v>
      </c>
      <c r="S1496" s="314"/>
      <c r="T1496" s="274"/>
      <c r="U1496" s="274"/>
      <c r="Z1496" s="258" t="str">
        <f t="shared" si="164"/>
        <v/>
      </c>
      <c r="AA1496" s="258" t="str">
        <f t="shared" si="165"/>
        <v/>
      </c>
      <c r="AB1496" s="259">
        <f t="shared" si="159"/>
        <v>0</v>
      </c>
      <c r="AC1496" s="259">
        <f t="shared" si="160"/>
        <v>1807</v>
      </c>
      <c r="AD1496" s="260" t="str">
        <f t="shared" si="161"/>
        <v/>
      </c>
      <c r="AE1496" s="253" t="str">
        <f t="shared" si="162"/>
        <v>-</v>
      </c>
    </row>
    <row r="1497" spans="1:31" ht="20.100000000000001" customHeight="1" x14ac:dyDescent="0.5">
      <c r="A1497" s="30">
        <v>1495</v>
      </c>
      <c r="B1497" s="238"/>
      <c r="C1497" s="261"/>
      <c r="D1497" s="261"/>
      <c r="E1497" s="270"/>
      <c r="F1497" s="270"/>
      <c r="G1497" s="257" t="str">
        <f t="shared" si="163"/>
        <v/>
      </c>
      <c r="H1497" s="30" t="str">
        <f>IF(AND(S1497=H$1),LOOKUP(9.99999999999999E+307,$H$2:H1496)+1,"")</f>
        <v/>
      </c>
      <c r="I1497" s="30">
        <f>IF(AND(B1497=I$1),LOOKUP(9.99999999999999E+307,$I$2:I1496)+1,"")</f>
        <v>1302</v>
      </c>
      <c r="J1497" s="30">
        <f>IF(AND(B1497=J$1),LOOKUP(9.99999999999999E+307,$J$2:J1496)+1,"")</f>
        <v>1302</v>
      </c>
      <c r="K1497" s="30">
        <f>IF(AND(B1497=K$1),LOOKUP(9.99999999999999E+307,$K$2:K1496)+1,"")</f>
        <v>1302</v>
      </c>
      <c r="L1497" s="30">
        <f>IF(AND(B1497=L$1),LOOKUP(9.99999999999999E+307,$L$2:L1496)+1,"")</f>
        <v>1302</v>
      </c>
      <c r="M1497" s="30">
        <f>IF(AND(B1497=M$1),LOOKUP(9.99999999999999E+307,$M$2:M1496)+1,"")</f>
        <v>1302</v>
      </c>
      <c r="N1497" s="30">
        <f>IF(AND($B1497=N$1),LOOKUP(9.99999999999999E+307,$N$2:N1496)+1,"")</f>
        <v>1302</v>
      </c>
      <c r="O1497" s="30">
        <f>IF(AND($B1497=O$1),LOOKUP(9.99999999999999E+307,$O$2:O1496)+1,"")</f>
        <v>1302</v>
      </c>
      <c r="P1497" s="30">
        <f>IF(AND($B1497=P$1),LOOKUP(9.99999999999999E+307,$P$2:P1496)+1,"")</f>
        <v>1302</v>
      </c>
      <c r="Q1497" s="30">
        <f>IF(AND($B1497=Q$1),LOOKUP(9.99999999999999E+307,$Q$2:Q1496)+1,"")</f>
        <v>1302</v>
      </c>
      <c r="R1497" s="30">
        <f>IF(AND($B1497=R$1),LOOKUP(9.99999999999999E+307,$R$2:R1496)+1,"")</f>
        <v>1302</v>
      </c>
      <c r="S1497" s="314"/>
      <c r="T1497" s="274"/>
      <c r="U1497" s="274"/>
      <c r="Z1497" s="258" t="str">
        <f t="shared" si="164"/>
        <v/>
      </c>
      <c r="AA1497" s="258" t="str">
        <f t="shared" si="165"/>
        <v/>
      </c>
      <c r="AB1497" s="259">
        <f t="shared" si="159"/>
        <v>0</v>
      </c>
      <c r="AC1497" s="259">
        <f t="shared" si="160"/>
        <v>1807</v>
      </c>
      <c r="AD1497" s="260" t="str">
        <f t="shared" si="161"/>
        <v/>
      </c>
      <c r="AE1497" s="253" t="str">
        <f t="shared" si="162"/>
        <v>-</v>
      </c>
    </row>
    <row r="1498" spans="1:31" ht="20.100000000000001" customHeight="1" x14ac:dyDescent="0.5">
      <c r="A1498" s="30">
        <v>1496</v>
      </c>
      <c r="B1498" s="238"/>
      <c r="C1498" s="261"/>
      <c r="D1498" s="261"/>
      <c r="E1498" s="270"/>
      <c r="F1498" s="270"/>
      <c r="G1498" s="257" t="str">
        <f t="shared" si="163"/>
        <v/>
      </c>
      <c r="H1498" s="30" t="str">
        <f>IF(AND(S1498=H$1),LOOKUP(9.99999999999999E+307,$H$2:H1497)+1,"")</f>
        <v/>
      </c>
      <c r="I1498" s="30">
        <f>IF(AND(B1498=I$1),LOOKUP(9.99999999999999E+307,$I$2:I1497)+1,"")</f>
        <v>1303</v>
      </c>
      <c r="J1498" s="30">
        <f>IF(AND(B1498=J$1),LOOKUP(9.99999999999999E+307,$J$2:J1497)+1,"")</f>
        <v>1303</v>
      </c>
      <c r="K1498" s="30">
        <f>IF(AND(B1498=K$1),LOOKUP(9.99999999999999E+307,$K$2:K1497)+1,"")</f>
        <v>1303</v>
      </c>
      <c r="L1498" s="30">
        <f>IF(AND(B1498=L$1),LOOKUP(9.99999999999999E+307,$L$2:L1497)+1,"")</f>
        <v>1303</v>
      </c>
      <c r="M1498" s="30">
        <f>IF(AND(B1498=M$1),LOOKUP(9.99999999999999E+307,$M$2:M1497)+1,"")</f>
        <v>1303</v>
      </c>
      <c r="N1498" s="30">
        <f>IF(AND($B1498=N$1),LOOKUP(9.99999999999999E+307,$N$2:N1497)+1,"")</f>
        <v>1303</v>
      </c>
      <c r="O1498" s="30">
        <f>IF(AND($B1498=O$1),LOOKUP(9.99999999999999E+307,$O$2:O1497)+1,"")</f>
        <v>1303</v>
      </c>
      <c r="P1498" s="30">
        <f>IF(AND($B1498=P$1),LOOKUP(9.99999999999999E+307,$P$2:P1497)+1,"")</f>
        <v>1303</v>
      </c>
      <c r="Q1498" s="30">
        <f>IF(AND($B1498=Q$1),LOOKUP(9.99999999999999E+307,$Q$2:Q1497)+1,"")</f>
        <v>1303</v>
      </c>
      <c r="R1498" s="30">
        <f>IF(AND($B1498=R$1),LOOKUP(9.99999999999999E+307,$R$2:R1497)+1,"")</f>
        <v>1303</v>
      </c>
      <c r="S1498" s="314"/>
      <c r="T1498" s="274"/>
      <c r="U1498" s="274"/>
      <c r="Z1498" s="258" t="str">
        <f t="shared" si="164"/>
        <v/>
      </c>
      <c r="AA1498" s="258" t="str">
        <f t="shared" si="165"/>
        <v/>
      </c>
      <c r="AB1498" s="259">
        <f t="shared" si="159"/>
        <v>0</v>
      </c>
      <c r="AC1498" s="259">
        <f t="shared" si="160"/>
        <v>1807</v>
      </c>
      <c r="AD1498" s="260" t="str">
        <f t="shared" si="161"/>
        <v/>
      </c>
      <c r="AE1498" s="253" t="str">
        <f t="shared" si="162"/>
        <v>-</v>
      </c>
    </row>
    <row r="1499" spans="1:31" ht="20.100000000000001" customHeight="1" x14ac:dyDescent="0.5">
      <c r="A1499" s="30">
        <v>1497</v>
      </c>
      <c r="B1499" s="238"/>
      <c r="C1499" s="261"/>
      <c r="D1499" s="261"/>
      <c r="E1499" s="270"/>
      <c r="F1499" s="270"/>
      <c r="G1499" s="257" t="str">
        <f t="shared" si="163"/>
        <v/>
      </c>
      <c r="H1499" s="30" t="str">
        <f>IF(AND(S1499=H$1),LOOKUP(9.99999999999999E+307,$H$2:H1498)+1,"")</f>
        <v/>
      </c>
      <c r="I1499" s="30">
        <f>IF(AND(B1499=I$1),LOOKUP(9.99999999999999E+307,$I$2:I1498)+1,"")</f>
        <v>1304</v>
      </c>
      <c r="J1499" s="30">
        <f>IF(AND(B1499=J$1),LOOKUP(9.99999999999999E+307,$J$2:J1498)+1,"")</f>
        <v>1304</v>
      </c>
      <c r="K1499" s="30">
        <f>IF(AND(B1499=K$1),LOOKUP(9.99999999999999E+307,$K$2:K1498)+1,"")</f>
        <v>1304</v>
      </c>
      <c r="L1499" s="30">
        <f>IF(AND(B1499=L$1),LOOKUP(9.99999999999999E+307,$L$2:L1498)+1,"")</f>
        <v>1304</v>
      </c>
      <c r="M1499" s="30">
        <f>IF(AND(B1499=M$1),LOOKUP(9.99999999999999E+307,$M$2:M1498)+1,"")</f>
        <v>1304</v>
      </c>
      <c r="N1499" s="30">
        <f>IF(AND($B1499=N$1),LOOKUP(9.99999999999999E+307,$N$2:N1498)+1,"")</f>
        <v>1304</v>
      </c>
      <c r="O1499" s="30">
        <f>IF(AND($B1499=O$1),LOOKUP(9.99999999999999E+307,$O$2:O1498)+1,"")</f>
        <v>1304</v>
      </c>
      <c r="P1499" s="30">
        <f>IF(AND($B1499=P$1),LOOKUP(9.99999999999999E+307,$P$2:P1498)+1,"")</f>
        <v>1304</v>
      </c>
      <c r="Q1499" s="30">
        <f>IF(AND($B1499=Q$1),LOOKUP(9.99999999999999E+307,$Q$2:Q1498)+1,"")</f>
        <v>1304</v>
      </c>
      <c r="R1499" s="30">
        <f>IF(AND($B1499=R$1),LOOKUP(9.99999999999999E+307,$R$2:R1498)+1,"")</f>
        <v>1304</v>
      </c>
      <c r="S1499" s="314"/>
      <c r="T1499" s="274"/>
      <c r="U1499" s="274"/>
      <c r="Z1499" s="258" t="str">
        <f t="shared" si="164"/>
        <v/>
      </c>
      <c r="AA1499" s="258" t="str">
        <f t="shared" si="165"/>
        <v/>
      </c>
      <c r="AB1499" s="259">
        <f t="shared" si="159"/>
        <v>0</v>
      </c>
      <c r="AC1499" s="259">
        <f t="shared" si="160"/>
        <v>1807</v>
      </c>
      <c r="AD1499" s="260" t="str">
        <f t="shared" si="161"/>
        <v/>
      </c>
      <c r="AE1499" s="253" t="str">
        <f t="shared" si="162"/>
        <v>-</v>
      </c>
    </row>
    <row r="1500" spans="1:31" ht="20.100000000000001" customHeight="1" x14ac:dyDescent="0.5">
      <c r="A1500" s="30">
        <v>1498</v>
      </c>
      <c r="B1500" s="238"/>
      <c r="C1500" s="261"/>
      <c r="D1500" s="261"/>
      <c r="E1500" s="270"/>
      <c r="F1500" s="270"/>
      <c r="G1500" s="257" t="str">
        <f t="shared" si="163"/>
        <v/>
      </c>
      <c r="H1500" s="30" t="str">
        <f>IF(AND(S1500=H$1),LOOKUP(9.99999999999999E+307,$H$2:H1499)+1,"")</f>
        <v/>
      </c>
      <c r="I1500" s="30">
        <f>IF(AND(B1500=I$1),LOOKUP(9.99999999999999E+307,$I$2:I1499)+1,"")</f>
        <v>1305</v>
      </c>
      <c r="J1500" s="30">
        <f>IF(AND(B1500=J$1),LOOKUP(9.99999999999999E+307,$J$2:J1499)+1,"")</f>
        <v>1305</v>
      </c>
      <c r="K1500" s="30">
        <f>IF(AND(B1500=K$1),LOOKUP(9.99999999999999E+307,$K$2:K1499)+1,"")</f>
        <v>1305</v>
      </c>
      <c r="L1500" s="30">
        <f>IF(AND(B1500=L$1),LOOKUP(9.99999999999999E+307,$L$2:L1499)+1,"")</f>
        <v>1305</v>
      </c>
      <c r="M1500" s="30">
        <f>IF(AND(B1500=M$1),LOOKUP(9.99999999999999E+307,$M$2:M1499)+1,"")</f>
        <v>1305</v>
      </c>
      <c r="N1500" s="30">
        <f>IF(AND($B1500=N$1),LOOKUP(9.99999999999999E+307,$N$2:N1499)+1,"")</f>
        <v>1305</v>
      </c>
      <c r="O1500" s="30">
        <f>IF(AND($B1500=O$1),LOOKUP(9.99999999999999E+307,$O$2:O1499)+1,"")</f>
        <v>1305</v>
      </c>
      <c r="P1500" s="30">
        <f>IF(AND($B1500=P$1),LOOKUP(9.99999999999999E+307,$P$2:P1499)+1,"")</f>
        <v>1305</v>
      </c>
      <c r="Q1500" s="30">
        <f>IF(AND($B1500=Q$1),LOOKUP(9.99999999999999E+307,$Q$2:Q1499)+1,"")</f>
        <v>1305</v>
      </c>
      <c r="R1500" s="30">
        <f>IF(AND($B1500=R$1),LOOKUP(9.99999999999999E+307,$R$2:R1499)+1,"")</f>
        <v>1305</v>
      </c>
      <c r="S1500" s="314"/>
      <c r="T1500" s="274"/>
      <c r="U1500" s="274"/>
      <c r="Z1500" s="258" t="str">
        <f t="shared" si="164"/>
        <v/>
      </c>
      <c r="AA1500" s="258" t="str">
        <f t="shared" si="165"/>
        <v/>
      </c>
      <c r="AB1500" s="259">
        <f t="shared" si="159"/>
        <v>0</v>
      </c>
      <c r="AC1500" s="259">
        <f t="shared" si="160"/>
        <v>1807</v>
      </c>
      <c r="AD1500" s="260" t="str">
        <f t="shared" si="161"/>
        <v/>
      </c>
      <c r="AE1500" s="253" t="str">
        <f t="shared" si="162"/>
        <v>-</v>
      </c>
    </row>
    <row r="1501" spans="1:31" ht="20.100000000000001" customHeight="1" x14ac:dyDescent="0.5">
      <c r="A1501" s="30">
        <v>1499</v>
      </c>
      <c r="B1501" s="238"/>
      <c r="C1501" s="261"/>
      <c r="D1501" s="261"/>
      <c r="E1501" s="270"/>
      <c r="F1501" s="270"/>
      <c r="G1501" s="257" t="str">
        <f t="shared" si="163"/>
        <v/>
      </c>
      <c r="H1501" s="30" t="str">
        <f>IF(AND(S1501=H$1),LOOKUP(9.99999999999999E+307,$H$2:H1500)+1,"")</f>
        <v/>
      </c>
      <c r="I1501" s="30">
        <f>IF(AND(B1501=I$1),LOOKUP(9.99999999999999E+307,$I$2:I1500)+1,"")</f>
        <v>1306</v>
      </c>
      <c r="J1501" s="30">
        <f>IF(AND(B1501=J$1),LOOKUP(9.99999999999999E+307,$J$2:J1500)+1,"")</f>
        <v>1306</v>
      </c>
      <c r="K1501" s="30">
        <f>IF(AND(B1501=K$1),LOOKUP(9.99999999999999E+307,$K$2:K1500)+1,"")</f>
        <v>1306</v>
      </c>
      <c r="L1501" s="30">
        <f>IF(AND(B1501=L$1),LOOKUP(9.99999999999999E+307,$L$2:L1500)+1,"")</f>
        <v>1306</v>
      </c>
      <c r="M1501" s="30">
        <f>IF(AND(B1501=M$1),LOOKUP(9.99999999999999E+307,$M$2:M1500)+1,"")</f>
        <v>1306</v>
      </c>
      <c r="N1501" s="30">
        <f>IF(AND($B1501=N$1),LOOKUP(9.99999999999999E+307,$N$2:N1500)+1,"")</f>
        <v>1306</v>
      </c>
      <c r="O1501" s="30">
        <f>IF(AND($B1501=O$1),LOOKUP(9.99999999999999E+307,$O$2:O1500)+1,"")</f>
        <v>1306</v>
      </c>
      <c r="P1501" s="30">
        <f>IF(AND($B1501=P$1),LOOKUP(9.99999999999999E+307,$P$2:P1500)+1,"")</f>
        <v>1306</v>
      </c>
      <c r="Q1501" s="30">
        <f>IF(AND($B1501=Q$1),LOOKUP(9.99999999999999E+307,$Q$2:Q1500)+1,"")</f>
        <v>1306</v>
      </c>
      <c r="R1501" s="30">
        <f>IF(AND($B1501=R$1),LOOKUP(9.99999999999999E+307,$R$2:R1500)+1,"")</f>
        <v>1306</v>
      </c>
      <c r="S1501" s="314"/>
      <c r="T1501" s="274"/>
      <c r="U1501" s="274"/>
      <c r="Z1501" s="258" t="str">
        <f t="shared" si="164"/>
        <v/>
      </c>
      <c r="AA1501" s="258" t="str">
        <f t="shared" si="165"/>
        <v/>
      </c>
      <c r="AB1501" s="259">
        <f t="shared" si="159"/>
        <v>0</v>
      </c>
      <c r="AC1501" s="259">
        <f t="shared" si="160"/>
        <v>1807</v>
      </c>
      <c r="AD1501" s="260" t="str">
        <f t="shared" si="161"/>
        <v/>
      </c>
      <c r="AE1501" s="253" t="str">
        <f t="shared" si="162"/>
        <v>-</v>
      </c>
    </row>
    <row r="1502" spans="1:31" ht="20.100000000000001" customHeight="1" x14ac:dyDescent="0.5">
      <c r="A1502" s="30">
        <v>1500</v>
      </c>
      <c r="B1502" s="238"/>
      <c r="C1502" s="261"/>
      <c r="D1502" s="261"/>
      <c r="E1502" s="270"/>
      <c r="F1502" s="270"/>
      <c r="G1502" s="257" t="str">
        <f t="shared" si="163"/>
        <v/>
      </c>
      <c r="H1502" s="30" t="str">
        <f>IF(AND(S1502=H$1),LOOKUP(9.99999999999999E+307,$H$2:H1501)+1,"")</f>
        <v/>
      </c>
      <c r="I1502" s="30">
        <f>IF(AND(B1502=I$1),LOOKUP(9.99999999999999E+307,$I$2:I1501)+1,"")</f>
        <v>1307</v>
      </c>
      <c r="J1502" s="30">
        <f>IF(AND(B1502=J$1),LOOKUP(9.99999999999999E+307,$J$2:J1501)+1,"")</f>
        <v>1307</v>
      </c>
      <c r="K1502" s="30">
        <f>IF(AND(B1502=K$1),LOOKUP(9.99999999999999E+307,$K$2:K1501)+1,"")</f>
        <v>1307</v>
      </c>
      <c r="L1502" s="30">
        <f>IF(AND(B1502=L$1),LOOKUP(9.99999999999999E+307,$L$2:L1501)+1,"")</f>
        <v>1307</v>
      </c>
      <c r="M1502" s="30">
        <f>IF(AND(B1502=M$1),LOOKUP(9.99999999999999E+307,$M$2:M1501)+1,"")</f>
        <v>1307</v>
      </c>
      <c r="N1502" s="30">
        <f>IF(AND($B1502=N$1),LOOKUP(9.99999999999999E+307,$N$2:N1501)+1,"")</f>
        <v>1307</v>
      </c>
      <c r="O1502" s="30">
        <f>IF(AND($B1502=O$1),LOOKUP(9.99999999999999E+307,$O$2:O1501)+1,"")</f>
        <v>1307</v>
      </c>
      <c r="P1502" s="30">
        <f>IF(AND($B1502=P$1),LOOKUP(9.99999999999999E+307,$P$2:P1501)+1,"")</f>
        <v>1307</v>
      </c>
      <c r="Q1502" s="30">
        <f>IF(AND($B1502=Q$1),LOOKUP(9.99999999999999E+307,$Q$2:Q1501)+1,"")</f>
        <v>1307</v>
      </c>
      <c r="R1502" s="30">
        <f>IF(AND($B1502=R$1),LOOKUP(9.99999999999999E+307,$R$2:R1501)+1,"")</f>
        <v>1307</v>
      </c>
      <c r="S1502" s="314"/>
      <c r="T1502" s="274"/>
      <c r="U1502" s="274"/>
      <c r="Z1502" s="258" t="str">
        <f t="shared" si="164"/>
        <v/>
      </c>
      <c r="AA1502" s="258" t="str">
        <f t="shared" si="165"/>
        <v/>
      </c>
      <c r="AB1502" s="259">
        <f t="shared" si="159"/>
        <v>0</v>
      </c>
      <c r="AC1502" s="259">
        <f t="shared" si="160"/>
        <v>1807</v>
      </c>
      <c r="AD1502" s="260" t="str">
        <f t="shared" si="161"/>
        <v/>
      </c>
      <c r="AE1502" s="253" t="str">
        <f t="shared" si="162"/>
        <v>-</v>
      </c>
    </row>
    <row r="1503" spans="1:31" ht="20.100000000000001" customHeight="1" x14ac:dyDescent="0.5">
      <c r="A1503" s="30">
        <v>1501</v>
      </c>
      <c r="B1503" s="238"/>
      <c r="C1503" s="261"/>
      <c r="D1503" s="261"/>
      <c r="E1503" s="270"/>
      <c r="F1503" s="270"/>
      <c r="G1503" s="257" t="str">
        <f t="shared" ref="G1503:G1566" si="166">B1503&amp;C1503</f>
        <v/>
      </c>
      <c r="H1503" s="30" t="str">
        <f>IF(AND(S1503=H$1),LOOKUP(9.99999999999999E+307,$H$2:H1502)+1,"")</f>
        <v/>
      </c>
      <c r="I1503" s="30">
        <f>IF(AND(B1503=I$1),LOOKUP(9.99999999999999E+307,$I$2:I1502)+1,"")</f>
        <v>1308</v>
      </c>
      <c r="J1503" s="30">
        <f>IF(AND(B1503=J$1),LOOKUP(9.99999999999999E+307,$J$2:J1502)+1,"")</f>
        <v>1308</v>
      </c>
      <c r="K1503" s="30">
        <f>IF(AND(B1503=K$1),LOOKUP(9.99999999999999E+307,$K$2:K1502)+1,"")</f>
        <v>1308</v>
      </c>
      <c r="L1503" s="30">
        <f>IF(AND(B1503=L$1),LOOKUP(9.99999999999999E+307,$L$2:L1502)+1,"")</f>
        <v>1308</v>
      </c>
      <c r="M1503" s="30">
        <f>IF(AND(B1503=M$1),LOOKUP(9.99999999999999E+307,$M$2:M1502)+1,"")</f>
        <v>1308</v>
      </c>
      <c r="N1503" s="30">
        <f>IF(AND($B1503=N$1),LOOKUP(9.99999999999999E+307,$N$2:N1502)+1,"")</f>
        <v>1308</v>
      </c>
      <c r="O1503" s="30">
        <f>IF(AND($B1503=O$1),LOOKUP(9.99999999999999E+307,$O$2:O1502)+1,"")</f>
        <v>1308</v>
      </c>
      <c r="P1503" s="30">
        <f>IF(AND($B1503=P$1),LOOKUP(9.99999999999999E+307,$P$2:P1502)+1,"")</f>
        <v>1308</v>
      </c>
      <c r="Q1503" s="30">
        <f>IF(AND($B1503=Q$1),LOOKUP(9.99999999999999E+307,$Q$2:Q1502)+1,"")</f>
        <v>1308</v>
      </c>
      <c r="R1503" s="30">
        <f>IF(AND($B1503=R$1),LOOKUP(9.99999999999999E+307,$R$2:R1502)+1,"")</f>
        <v>1308</v>
      </c>
      <c r="S1503" s="314"/>
      <c r="T1503" s="274"/>
      <c r="U1503" s="274"/>
      <c r="Z1503" s="258" t="str">
        <f t="shared" si="164"/>
        <v/>
      </c>
      <c r="AA1503" s="258" t="str">
        <f t="shared" si="165"/>
        <v/>
      </c>
      <c r="AB1503" s="259">
        <f t="shared" si="159"/>
        <v>0</v>
      </c>
      <c r="AC1503" s="259">
        <f t="shared" si="160"/>
        <v>1807</v>
      </c>
      <c r="AD1503" s="260" t="str">
        <f t="shared" si="161"/>
        <v/>
      </c>
      <c r="AE1503" s="253" t="str">
        <f t="shared" si="162"/>
        <v>-</v>
      </c>
    </row>
    <row r="1504" spans="1:31" ht="20.100000000000001" customHeight="1" x14ac:dyDescent="0.5">
      <c r="A1504" s="30">
        <v>1502</v>
      </c>
      <c r="B1504" s="238"/>
      <c r="C1504" s="261"/>
      <c r="D1504" s="261"/>
      <c r="E1504" s="270"/>
      <c r="F1504" s="270"/>
      <c r="G1504" s="257" t="str">
        <f t="shared" si="166"/>
        <v/>
      </c>
      <c r="H1504" s="30" t="str">
        <f>IF(AND(S1504=H$1),LOOKUP(9.99999999999999E+307,$H$2:H1503)+1,"")</f>
        <v/>
      </c>
      <c r="I1504" s="30">
        <f>IF(AND(B1504=I$1),LOOKUP(9.99999999999999E+307,$I$2:I1503)+1,"")</f>
        <v>1309</v>
      </c>
      <c r="J1504" s="30">
        <f>IF(AND(B1504=J$1),LOOKUP(9.99999999999999E+307,$J$2:J1503)+1,"")</f>
        <v>1309</v>
      </c>
      <c r="K1504" s="30">
        <f>IF(AND(B1504=K$1),LOOKUP(9.99999999999999E+307,$K$2:K1503)+1,"")</f>
        <v>1309</v>
      </c>
      <c r="L1504" s="30">
        <f>IF(AND(B1504=L$1),LOOKUP(9.99999999999999E+307,$L$2:L1503)+1,"")</f>
        <v>1309</v>
      </c>
      <c r="M1504" s="30">
        <f>IF(AND(B1504=M$1),LOOKUP(9.99999999999999E+307,$M$2:M1503)+1,"")</f>
        <v>1309</v>
      </c>
      <c r="N1504" s="30">
        <f>IF(AND($B1504=N$1),LOOKUP(9.99999999999999E+307,$N$2:N1503)+1,"")</f>
        <v>1309</v>
      </c>
      <c r="O1504" s="30">
        <f>IF(AND($B1504=O$1),LOOKUP(9.99999999999999E+307,$O$2:O1503)+1,"")</f>
        <v>1309</v>
      </c>
      <c r="P1504" s="30">
        <f>IF(AND($B1504=P$1),LOOKUP(9.99999999999999E+307,$P$2:P1503)+1,"")</f>
        <v>1309</v>
      </c>
      <c r="Q1504" s="30">
        <f>IF(AND($B1504=Q$1),LOOKUP(9.99999999999999E+307,$Q$2:Q1503)+1,"")</f>
        <v>1309</v>
      </c>
      <c r="R1504" s="30">
        <f>IF(AND($B1504=R$1),LOOKUP(9.99999999999999E+307,$R$2:R1503)+1,"")</f>
        <v>1309</v>
      </c>
      <c r="S1504" s="314"/>
      <c r="T1504" s="274"/>
      <c r="U1504" s="274"/>
      <c r="Z1504" s="258" t="str">
        <f t="shared" si="164"/>
        <v/>
      </c>
      <c r="AA1504" s="258" t="str">
        <f t="shared" si="165"/>
        <v/>
      </c>
      <c r="AB1504" s="259">
        <f t="shared" si="159"/>
        <v>0</v>
      </c>
      <c r="AC1504" s="259">
        <f t="shared" si="160"/>
        <v>1807</v>
      </c>
      <c r="AD1504" s="260" t="str">
        <f t="shared" si="161"/>
        <v/>
      </c>
      <c r="AE1504" s="253" t="str">
        <f t="shared" si="162"/>
        <v>-</v>
      </c>
    </row>
    <row r="1505" spans="1:31" ht="20.100000000000001" customHeight="1" x14ac:dyDescent="0.5">
      <c r="A1505" s="30">
        <v>1503</v>
      </c>
      <c r="B1505" s="238"/>
      <c r="C1505" s="261"/>
      <c r="D1505" s="261"/>
      <c r="E1505" s="270"/>
      <c r="F1505" s="270"/>
      <c r="G1505" s="257" t="str">
        <f t="shared" si="166"/>
        <v/>
      </c>
      <c r="H1505" s="30" t="str">
        <f>IF(AND(S1505=H$1),LOOKUP(9.99999999999999E+307,$H$2:H1504)+1,"")</f>
        <v/>
      </c>
      <c r="I1505" s="30">
        <f>IF(AND(B1505=I$1),LOOKUP(9.99999999999999E+307,$I$2:I1504)+1,"")</f>
        <v>1310</v>
      </c>
      <c r="J1505" s="30">
        <f>IF(AND(B1505=J$1),LOOKUP(9.99999999999999E+307,$J$2:J1504)+1,"")</f>
        <v>1310</v>
      </c>
      <c r="K1505" s="30">
        <f>IF(AND(B1505=K$1),LOOKUP(9.99999999999999E+307,$K$2:K1504)+1,"")</f>
        <v>1310</v>
      </c>
      <c r="L1505" s="30">
        <f>IF(AND(B1505=L$1),LOOKUP(9.99999999999999E+307,$L$2:L1504)+1,"")</f>
        <v>1310</v>
      </c>
      <c r="M1505" s="30">
        <f>IF(AND(B1505=M$1),LOOKUP(9.99999999999999E+307,$M$2:M1504)+1,"")</f>
        <v>1310</v>
      </c>
      <c r="N1505" s="30">
        <f>IF(AND($B1505=N$1),LOOKUP(9.99999999999999E+307,$N$2:N1504)+1,"")</f>
        <v>1310</v>
      </c>
      <c r="O1505" s="30">
        <f>IF(AND($B1505=O$1),LOOKUP(9.99999999999999E+307,$O$2:O1504)+1,"")</f>
        <v>1310</v>
      </c>
      <c r="P1505" s="30">
        <f>IF(AND($B1505=P$1),LOOKUP(9.99999999999999E+307,$P$2:P1504)+1,"")</f>
        <v>1310</v>
      </c>
      <c r="Q1505" s="30">
        <f>IF(AND($B1505=Q$1),LOOKUP(9.99999999999999E+307,$Q$2:Q1504)+1,"")</f>
        <v>1310</v>
      </c>
      <c r="R1505" s="30">
        <f>IF(AND($B1505=R$1),LOOKUP(9.99999999999999E+307,$R$2:R1504)+1,"")</f>
        <v>1310</v>
      </c>
      <c r="S1505" s="314"/>
      <c r="T1505" s="274"/>
      <c r="U1505" s="274"/>
      <c r="Z1505" s="258" t="str">
        <f t="shared" si="164"/>
        <v/>
      </c>
      <c r="AA1505" s="258" t="str">
        <f t="shared" si="165"/>
        <v/>
      </c>
      <c r="AB1505" s="259">
        <f t="shared" si="159"/>
        <v>0</v>
      </c>
      <c r="AC1505" s="259">
        <f t="shared" si="160"/>
        <v>1807</v>
      </c>
      <c r="AD1505" s="260" t="str">
        <f t="shared" si="161"/>
        <v/>
      </c>
      <c r="AE1505" s="253" t="str">
        <f t="shared" si="162"/>
        <v>-</v>
      </c>
    </row>
    <row r="1506" spans="1:31" ht="20.100000000000001" customHeight="1" x14ac:dyDescent="0.5">
      <c r="A1506" s="30">
        <v>1504</v>
      </c>
      <c r="B1506" s="238"/>
      <c r="C1506" s="261"/>
      <c r="D1506" s="261"/>
      <c r="E1506" s="270"/>
      <c r="F1506" s="270"/>
      <c r="G1506" s="257" t="str">
        <f t="shared" si="166"/>
        <v/>
      </c>
      <c r="H1506" s="30" t="str">
        <f>IF(AND(S1506=H$1),LOOKUP(9.99999999999999E+307,$H$2:H1505)+1,"")</f>
        <v/>
      </c>
      <c r="I1506" s="30">
        <f>IF(AND(B1506=I$1),LOOKUP(9.99999999999999E+307,$I$2:I1505)+1,"")</f>
        <v>1311</v>
      </c>
      <c r="J1506" s="30">
        <f>IF(AND(B1506=J$1),LOOKUP(9.99999999999999E+307,$J$2:J1505)+1,"")</f>
        <v>1311</v>
      </c>
      <c r="K1506" s="30">
        <f>IF(AND(B1506=K$1),LOOKUP(9.99999999999999E+307,$K$2:K1505)+1,"")</f>
        <v>1311</v>
      </c>
      <c r="L1506" s="30">
        <f>IF(AND(B1506=L$1),LOOKUP(9.99999999999999E+307,$L$2:L1505)+1,"")</f>
        <v>1311</v>
      </c>
      <c r="M1506" s="30">
        <f>IF(AND(B1506=M$1),LOOKUP(9.99999999999999E+307,$M$2:M1505)+1,"")</f>
        <v>1311</v>
      </c>
      <c r="N1506" s="30">
        <f>IF(AND($B1506=N$1),LOOKUP(9.99999999999999E+307,$N$2:N1505)+1,"")</f>
        <v>1311</v>
      </c>
      <c r="O1506" s="30">
        <f>IF(AND($B1506=O$1),LOOKUP(9.99999999999999E+307,$O$2:O1505)+1,"")</f>
        <v>1311</v>
      </c>
      <c r="P1506" s="30">
        <f>IF(AND($B1506=P$1),LOOKUP(9.99999999999999E+307,$P$2:P1505)+1,"")</f>
        <v>1311</v>
      </c>
      <c r="Q1506" s="30">
        <f>IF(AND($B1506=Q$1),LOOKUP(9.99999999999999E+307,$Q$2:Q1505)+1,"")</f>
        <v>1311</v>
      </c>
      <c r="R1506" s="30">
        <f>IF(AND($B1506=R$1),LOOKUP(9.99999999999999E+307,$R$2:R1505)+1,"")</f>
        <v>1311</v>
      </c>
      <c r="S1506" s="314"/>
      <c r="T1506" s="274"/>
      <c r="U1506" s="274"/>
      <c r="Z1506" s="258" t="str">
        <f t="shared" si="164"/>
        <v/>
      </c>
      <c r="AA1506" s="258" t="str">
        <f t="shared" si="165"/>
        <v/>
      </c>
      <c r="AB1506" s="259">
        <f t="shared" si="159"/>
        <v>0</v>
      </c>
      <c r="AC1506" s="259">
        <f t="shared" si="160"/>
        <v>1807</v>
      </c>
      <c r="AD1506" s="260" t="str">
        <f t="shared" si="161"/>
        <v/>
      </c>
      <c r="AE1506" s="253" t="str">
        <f t="shared" si="162"/>
        <v>-</v>
      </c>
    </row>
    <row r="1507" spans="1:31" ht="20.100000000000001" customHeight="1" x14ac:dyDescent="0.5">
      <c r="A1507" s="30">
        <v>1505</v>
      </c>
      <c r="B1507" s="238"/>
      <c r="C1507" s="261"/>
      <c r="D1507" s="261"/>
      <c r="E1507" s="270"/>
      <c r="F1507" s="270"/>
      <c r="G1507" s="257" t="str">
        <f t="shared" si="166"/>
        <v/>
      </c>
      <c r="H1507" s="30" t="str">
        <f>IF(AND(S1507=H$1),LOOKUP(9.99999999999999E+307,$H$2:H1506)+1,"")</f>
        <v/>
      </c>
      <c r="I1507" s="30">
        <f>IF(AND(B1507=I$1),LOOKUP(9.99999999999999E+307,$I$2:I1506)+1,"")</f>
        <v>1312</v>
      </c>
      <c r="J1507" s="30">
        <f>IF(AND(B1507=J$1),LOOKUP(9.99999999999999E+307,$J$2:J1506)+1,"")</f>
        <v>1312</v>
      </c>
      <c r="K1507" s="30">
        <f>IF(AND(B1507=K$1),LOOKUP(9.99999999999999E+307,$K$2:K1506)+1,"")</f>
        <v>1312</v>
      </c>
      <c r="L1507" s="30">
        <f>IF(AND(B1507=L$1),LOOKUP(9.99999999999999E+307,$L$2:L1506)+1,"")</f>
        <v>1312</v>
      </c>
      <c r="M1507" s="30">
        <f>IF(AND(B1507=M$1),LOOKUP(9.99999999999999E+307,$M$2:M1506)+1,"")</f>
        <v>1312</v>
      </c>
      <c r="N1507" s="30">
        <f>IF(AND($B1507=N$1),LOOKUP(9.99999999999999E+307,$N$2:N1506)+1,"")</f>
        <v>1312</v>
      </c>
      <c r="O1507" s="30">
        <f>IF(AND($B1507=O$1),LOOKUP(9.99999999999999E+307,$O$2:O1506)+1,"")</f>
        <v>1312</v>
      </c>
      <c r="P1507" s="30">
        <f>IF(AND($B1507=P$1),LOOKUP(9.99999999999999E+307,$P$2:P1506)+1,"")</f>
        <v>1312</v>
      </c>
      <c r="Q1507" s="30">
        <f>IF(AND($B1507=Q$1),LOOKUP(9.99999999999999E+307,$Q$2:Q1506)+1,"")</f>
        <v>1312</v>
      </c>
      <c r="R1507" s="30">
        <f>IF(AND($B1507=R$1),LOOKUP(9.99999999999999E+307,$R$2:R1506)+1,"")</f>
        <v>1312</v>
      </c>
      <c r="S1507" s="314"/>
      <c r="T1507" s="274"/>
      <c r="U1507" s="274"/>
      <c r="Z1507" s="258" t="str">
        <f t="shared" si="164"/>
        <v/>
      </c>
      <c r="AA1507" s="258" t="str">
        <f t="shared" si="165"/>
        <v/>
      </c>
      <c r="AB1507" s="259">
        <f t="shared" si="159"/>
        <v>0</v>
      </c>
      <c r="AC1507" s="259">
        <f t="shared" si="160"/>
        <v>1807</v>
      </c>
      <c r="AD1507" s="260" t="str">
        <f t="shared" si="161"/>
        <v/>
      </c>
      <c r="AE1507" s="253" t="str">
        <f t="shared" si="162"/>
        <v>-</v>
      </c>
    </row>
    <row r="1508" spans="1:31" ht="20.100000000000001" customHeight="1" x14ac:dyDescent="0.5">
      <c r="A1508" s="30">
        <v>1506</v>
      </c>
      <c r="B1508" s="238"/>
      <c r="C1508" s="261"/>
      <c r="D1508" s="261"/>
      <c r="E1508" s="270"/>
      <c r="F1508" s="270"/>
      <c r="G1508" s="257" t="str">
        <f t="shared" si="166"/>
        <v/>
      </c>
      <c r="H1508" s="30" t="str">
        <f>IF(AND(S1508=H$1),LOOKUP(9.99999999999999E+307,$H$2:H1507)+1,"")</f>
        <v/>
      </c>
      <c r="I1508" s="30">
        <f>IF(AND(B1508=I$1),LOOKUP(9.99999999999999E+307,$I$2:I1507)+1,"")</f>
        <v>1313</v>
      </c>
      <c r="J1508" s="30">
        <f>IF(AND(B1508=J$1),LOOKUP(9.99999999999999E+307,$J$2:J1507)+1,"")</f>
        <v>1313</v>
      </c>
      <c r="K1508" s="30">
        <f>IF(AND(B1508=K$1),LOOKUP(9.99999999999999E+307,$K$2:K1507)+1,"")</f>
        <v>1313</v>
      </c>
      <c r="L1508" s="30">
        <f>IF(AND(B1508=L$1),LOOKUP(9.99999999999999E+307,$L$2:L1507)+1,"")</f>
        <v>1313</v>
      </c>
      <c r="M1508" s="30">
        <f>IF(AND(B1508=M$1),LOOKUP(9.99999999999999E+307,$M$2:M1507)+1,"")</f>
        <v>1313</v>
      </c>
      <c r="N1508" s="30">
        <f>IF(AND($B1508=N$1),LOOKUP(9.99999999999999E+307,$N$2:N1507)+1,"")</f>
        <v>1313</v>
      </c>
      <c r="O1508" s="30">
        <f>IF(AND($B1508=O$1),LOOKUP(9.99999999999999E+307,$O$2:O1507)+1,"")</f>
        <v>1313</v>
      </c>
      <c r="P1508" s="30">
        <f>IF(AND($B1508=P$1),LOOKUP(9.99999999999999E+307,$P$2:P1507)+1,"")</f>
        <v>1313</v>
      </c>
      <c r="Q1508" s="30">
        <f>IF(AND($B1508=Q$1),LOOKUP(9.99999999999999E+307,$Q$2:Q1507)+1,"")</f>
        <v>1313</v>
      </c>
      <c r="R1508" s="30">
        <f>IF(AND($B1508=R$1),LOOKUP(9.99999999999999E+307,$R$2:R1507)+1,"")</f>
        <v>1313</v>
      </c>
      <c r="S1508" s="314"/>
      <c r="T1508" s="274"/>
      <c r="U1508" s="274"/>
      <c r="Z1508" s="258" t="str">
        <f t="shared" si="164"/>
        <v/>
      </c>
      <c r="AA1508" s="258" t="str">
        <f t="shared" si="165"/>
        <v/>
      </c>
      <c r="AB1508" s="259">
        <f t="shared" si="159"/>
        <v>0</v>
      </c>
      <c r="AC1508" s="259">
        <f t="shared" si="160"/>
        <v>1807</v>
      </c>
      <c r="AD1508" s="260" t="str">
        <f t="shared" si="161"/>
        <v/>
      </c>
      <c r="AE1508" s="253" t="str">
        <f t="shared" si="162"/>
        <v>-</v>
      </c>
    </row>
    <row r="1509" spans="1:31" ht="20.100000000000001" customHeight="1" x14ac:dyDescent="0.5">
      <c r="A1509" s="30">
        <v>1507</v>
      </c>
      <c r="B1509" s="238"/>
      <c r="C1509" s="261"/>
      <c r="D1509" s="261"/>
      <c r="E1509" s="270"/>
      <c r="F1509" s="270"/>
      <c r="G1509" s="257" t="str">
        <f t="shared" si="166"/>
        <v/>
      </c>
      <c r="H1509" s="30" t="str">
        <f>IF(AND(S1509=H$1),LOOKUP(9.99999999999999E+307,$H$2:H1508)+1,"")</f>
        <v/>
      </c>
      <c r="I1509" s="30">
        <f>IF(AND(B1509=I$1),LOOKUP(9.99999999999999E+307,$I$2:I1508)+1,"")</f>
        <v>1314</v>
      </c>
      <c r="J1509" s="30">
        <f>IF(AND(B1509=J$1),LOOKUP(9.99999999999999E+307,$J$2:J1508)+1,"")</f>
        <v>1314</v>
      </c>
      <c r="K1509" s="30">
        <f>IF(AND(B1509=K$1),LOOKUP(9.99999999999999E+307,$K$2:K1508)+1,"")</f>
        <v>1314</v>
      </c>
      <c r="L1509" s="30">
        <f>IF(AND(B1509=L$1),LOOKUP(9.99999999999999E+307,$L$2:L1508)+1,"")</f>
        <v>1314</v>
      </c>
      <c r="M1509" s="30">
        <f>IF(AND(B1509=M$1),LOOKUP(9.99999999999999E+307,$M$2:M1508)+1,"")</f>
        <v>1314</v>
      </c>
      <c r="N1509" s="30">
        <f>IF(AND($B1509=N$1),LOOKUP(9.99999999999999E+307,$N$2:N1508)+1,"")</f>
        <v>1314</v>
      </c>
      <c r="O1509" s="30">
        <f>IF(AND($B1509=O$1),LOOKUP(9.99999999999999E+307,$O$2:O1508)+1,"")</f>
        <v>1314</v>
      </c>
      <c r="P1509" s="30">
        <f>IF(AND($B1509=P$1),LOOKUP(9.99999999999999E+307,$P$2:P1508)+1,"")</f>
        <v>1314</v>
      </c>
      <c r="Q1509" s="30">
        <f>IF(AND($B1509=Q$1),LOOKUP(9.99999999999999E+307,$Q$2:Q1508)+1,"")</f>
        <v>1314</v>
      </c>
      <c r="R1509" s="30">
        <f>IF(AND($B1509=R$1),LOOKUP(9.99999999999999E+307,$R$2:R1508)+1,"")</f>
        <v>1314</v>
      </c>
      <c r="S1509" s="314"/>
      <c r="T1509" s="274"/>
      <c r="U1509" s="274"/>
      <c r="Z1509" s="258" t="str">
        <f t="shared" si="164"/>
        <v/>
      </c>
      <c r="AA1509" s="258" t="str">
        <f t="shared" si="165"/>
        <v/>
      </c>
      <c r="AB1509" s="259">
        <f t="shared" si="159"/>
        <v>0</v>
      </c>
      <c r="AC1509" s="259">
        <f t="shared" si="160"/>
        <v>1807</v>
      </c>
      <c r="AD1509" s="260" t="str">
        <f t="shared" si="161"/>
        <v/>
      </c>
      <c r="AE1509" s="253" t="str">
        <f t="shared" si="162"/>
        <v>-</v>
      </c>
    </row>
    <row r="1510" spans="1:31" ht="20.100000000000001" customHeight="1" x14ac:dyDescent="0.5">
      <c r="A1510" s="30">
        <v>1508</v>
      </c>
      <c r="B1510" s="238"/>
      <c r="C1510" s="261"/>
      <c r="D1510" s="261"/>
      <c r="E1510" s="270"/>
      <c r="F1510" s="270"/>
      <c r="G1510" s="257" t="str">
        <f t="shared" si="166"/>
        <v/>
      </c>
      <c r="H1510" s="30" t="str">
        <f>IF(AND(S1510=H$1),LOOKUP(9.99999999999999E+307,$H$2:H1509)+1,"")</f>
        <v/>
      </c>
      <c r="I1510" s="30">
        <f>IF(AND(B1510=I$1),LOOKUP(9.99999999999999E+307,$I$2:I1509)+1,"")</f>
        <v>1315</v>
      </c>
      <c r="J1510" s="30">
        <f>IF(AND(B1510=J$1),LOOKUP(9.99999999999999E+307,$J$2:J1509)+1,"")</f>
        <v>1315</v>
      </c>
      <c r="K1510" s="30">
        <f>IF(AND(B1510=K$1),LOOKUP(9.99999999999999E+307,$K$2:K1509)+1,"")</f>
        <v>1315</v>
      </c>
      <c r="L1510" s="30">
        <f>IF(AND(B1510=L$1),LOOKUP(9.99999999999999E+307,$L$2:L1509)+1,"")</f>
        <v>1315</v>
      </c>
      <c r="M1510" s="30">
        <f>IF(AND(B1510=M$1),LOOKUP(9.99999999999999E+307,$M$2:M1509)+1,"")</f>
        <v>1315</v>
      </c>
      <c r="N1510" s="30">
        <f>IF(AND($B1510=N$1),LOOKUP(9.99999999999999E+307,$N$2:N1509)+1,"")</f>
        <v>1315</v>
      </c>
      <c r="O1510" s="30">
        <f>IF(AND($B1510=O$1),LOOKUP(9.99999999999999E+307,$O$2:O1509)+1,"")</f>
        <v>1315</v>
      </c>
      <c r="P1510" s="30">
        <f>IF(AND($B1510=P$1),LOOKUP(9.99999999999999E+307,$P$2:P1509)+1,"")</f>
        <v>1315</v>
      </c>
      <c r="Q1510" s="30">
        <f>IF(AND($B1510=Q$1),LOOKUP(9.99999999999999E+307,$Q$2:Q1509)+1,"")</f>
        <v>1315</v>
      </c>
      <c r="R1510" s="30">
        <f>IF(AND($B1510=R$1),LOOKUP(9.99999999999999E+307,$R$2:R1509)+1,"")</f>
        <v>1315</v>
      </c>
      <c r="S1510" s="314"/>
      <c r="T1510" s="274"/>
      <c r="U1510" s="274"/>
      <c r="Z1510" s="258" t="str">
        <f t="shared" si="164"/>
        <v/>
      </c>
      <c r="AA1510" s="258" t="str">
        <f t="shared" si="165"/>
        <v/>
      </c>
      <c r="AB1510" s="259">
        <f t="shared" si="159"/>
        <v>0</v>
      </c>
      <c r="AC1510" s="259">
        <f t="shared" si="160"/>
        <v>1807</v>
      </c>
      <c r="AD1510" s="260" t="str">
        <f t="shared" si="161"/>
        <v/>
      </c>
      <c r="AE1510" s="253" t="str">
        <f t="shared" si="162"/>
        <v>-</v>
      </c>
    </row>
    <row r="1511" spans="1:31" ht="20.100000000000001" customHeight="1" x14ac:dyDescent="0.5">
      <c r="A1511" s="30">
        <v>1509</v>
      </c>
      <c r="B1511" s="238"/>
      <c r="C1511" s="261"/>
      <c r="D1511" s="261"/>
      <c r="E1511" s="270"/>
      <c r="F1511" s="270"/>
      <c r="G1511" s="257" t="str">
        <f t="shared" si="166"/>
        <v/>
      </c>
      <c r="H1511" s="30" t="str">
        <f>IF(AND(S1511=H$1),LOOKUP(9.99999999999999E+307,$H$2:H1510)+1,"")</f>
        <v/>
      </c>
      <c r="I1511" s="30">
        <f>IF(AND(B1511=I$1),LOOKUP(9.99999999999999E+307,$I$2:I1510)+1,"")</f>
        <v>1316</v>
      </c>
      <c r="J1511" s="30">
        <f>IF(AND(B1511=J$1),LOOKUP(9.99999999999999E+307,$J$2:J1510)+1,"")</f>
        <v>1316</v>
      </c>
      <c r="K1511" s="30">
        <f>IF(AND(B1511=K$1),LOOKUP(9.99999999999999E+307,$K$2:K1510)+1,"")</f>
        <v>1316</v>
      </c>
      <c r="L1511" s="30">
        <f>IF(AND(B1511=L$1),LOOKUP(9.99999999999999E+307,$L$2:L1510)+1,"")</f>
        <v>1316</v>
      </c>
      <c r="M1511" s="30">
        <f>IF(AND(B1511=M$1),LOOKUP(9.99999999999999E+307,$M$2:M1510)+1,"")</f>
        <v>1316</v>
      </c>
      <c r="N1511" s="30">
        <f>IF(AND($B1511=N$1),LOOKUP(9.99999999999999E+307,$N$2:N1510)+1,"")</f>
        <v>1316</v>
      </c>
      <c r="O1511" s="30">
        <f>IF(AND($B1511=O$1),LOOKUP(9.99999999999999E+307,$O$2:O1510)+1,"")</f>
        <v>1316</v>
      </c>
      <c r="P1511" s="30">
        <f>IF(AND($B1511=P$1),LOOKUP(9.99999999999999E+307,$P$2:P1510)+1,"")</f>
        <v>1316</v>
      </c>
      <c r="Q1511" s="30">
        <f>IF(AND($B1511=Q$1),LOOKUP(9.99999999999999E+307,$Q$2:Q1510)+1,"")</f>
        <v>1316</v>
      </c>
      <c r="R1511" s="30">
        <f>IF(AND($B1511=R$1),LOOKUP(9.99999999999999E+307,$R$2:R1510)+1,"")</f>
        <v>1316</v>
      </c>
      <c r="S1511" s="314"/>
      <c r="T1511" s="274"/>
      <c r="U1511" s="274"/>
      <c r="Z1511" s="258" t="str">
        <f t="shared" si="164"/>
        <v/>
      </c>
      <c r="AA1511" s="258" t="str">
        <f t="shared" si="165"/>
        <v/>
      </c>
      <c r="AB1511" s="259">
        <f t="shared" si="159"/>
        <v>0</v>
      </c>
      <c r="AC1511" s="259">
        <f t="shared" si="160"/>
        <v>1807</v>
      </c>
      <c r="AD1511" s="260" t="str">
        <f t="shared" si="161"/>
        <v/>
      </c>
      <c r="AE1511" s="253" t="str">
        <f t="shared" si="162"/>
        <v>-</v>
      </c>
    </row>
    <row r="1512" spans="1:31" ht="20.100000000000001" customHeight="1" x14ac:dyDescent="0.5">
      <c r="A1512" s="30">
        <v>1510</v>
      </c>
      <c r="B1512" s="238"/>
      <c r="C1512" s="261"/>
      <c r="D1512" s="261"/>
      <c r="E1512" s="270"/>
      <c r="F1512" s="270"/>
      <c r="G1512" s="257" t="str">
        <f t="shared" si="166"/>
        <v/>
      </c>
      <c r="H1512" s="30" t="str">
        <f>IF(AND(S1512=H$1),LOOKUP(9.99999999999999E+307,$H$2:H1511)+1,"")</f>
        <v/>
      </c>
      <c r="I1512" s="30">
        <f>IF(AND(B1512=I$1),LOOKUP(9.99999999999999E+307,$I$2:I1511)+1,"")</f>
        <v>1317</v>
      </c>
      <c r="J1512" s="30">
        <f>IF(AND(B1512=J$1),LOOKUP(9.99999999999999E+307,$J$2:J1511)+1,"")</f>
        <v>1317</v>
      </c>
      <c r="K1512" s="30">
        <f>IF(AND(B1512=K$1),LOOKUP(9.99999999999999E+307,$K$2:K1511)+1,"")</f>
        <v>1317</v>
      </c>
      <c r="L1512" s="30">
        <f>IF(AND(B1512=L$1),LOOKUP(9.99999999999999E+307,$L$2:L1511)+1,"")</f>
        <v>1317</v>
      </c>
      <c r="M1512" s="30">
        <f>IF(AND(B1512=M$1),LOOKUP(9.99999999999999E+307,$M$2:M1511)+1,"")</f>
        <v>1317</v>
      </c>
      <c r="N1512" s="30">
        <f>IF(AND($B1512=N$1),LOOKUP(9.99999999999999E+307,$N$2:N1511)+1,"")</f>
        <v>1317</v>
      </c>
      <c r="O1512" s="30">
        <f>IF(AND($B1512=O$1),LOOKUP(9.99999999999999E+307,$O$2:O1511)+1,"")</f>
        <v>1317</v>
      </c>
      <c r="P1512" s="30">
        <f>IF(AND($B1512=P$1),LOOKUP(9.99999999999999E+307,$P$2:P1511)+1,"")</f>
        <v>1317</v>
      </c>
      <c r="Q1512" s="30">
        <f>IF(AND($B1512=Q$1),LOOKUP(9.99999999999999E+307,$Q$2:Q1511)+1,"")</f>
        <v>1317</v>
      </c>
      <c r="R1512" s="30">
        <f>IF(AND($B1512=R$1),LOOKUP(9.99999999999999E+307,$R$2:R1511)+1,"")</f>
        <v>1317</v>
      </c>
      <c r="S1512" s="314"/>
      <c r="T1512" s="274"/>
      <c r="U1512" s="274"/>
      <c r="Z1512" s="258" t="str">
        <f t="shared" si="164"/>
        <v/>
      </c>
      <c r="AA1512" s="258" t="str">
        <f t="shared" si="165"/>
        <v/>
      </c>
      <c r="AB1512" s="259">
        <f t="shared" si="159"/>
        <v>0</v>
      </c>
      <c r="AC1512" s="259">
        <f t="shared" si="160"/>
        <v>1807</v>
      </c>
      <c r="AD1512" s="260" t="str">
        <f t="shared" si="161"/>
        <v/>
      </c>
      <c r="AE1512" s="253" t="str">
        <f t="shared" si="162"/>
        <v>-</v>
      </c>
    </row>
    <row r="1513" spans="1:31" ht="20.100000000000001" customHeight="1" x14ac:dyDescent="0.5">
      <c r="A1513" s="30">
        <v>1511</v>
      </c>
      <c r="B1513" s="238"/>
      <c r="C1513" s="261"/>
      <c r="D1513" s="261"/>
      <c r="E1513" s="270"/>
      <c r="F1513" s="270"/>
      <c r="G1513" s="257" t="str">
        <f t="shared" si="166"/>
        <v/>
      </c>
      <c r="H1513" s="30" t="str">
        <f>IF(AND(S1513=H$1),LOOKUP(9.99999999999999E+307,$H$2:H1512)+1,"")</f>
        <v/>
      </c>
      <c r="I1513" s="30">
        <f>IF(AND(B1513=I$1),LOOKUP(9.99999999999999E+307,$I$2:I1512)+1,"")</f>
        <v>1318</v>
      </c>
      <c r="J1513" s="30">
        <f>IF(AND(B1513=J$1),LOOKUP(9.99999999999999E+307,$J$2:J1512)+1,"")</f>
        <v>1318</v>
      </c>
      <c r="K1513" s="30">
        <f>IF(AND(B1513=K$1),LOOKUP(9.99999999999999E+307,$K$2:K1512)+1,"")</f>
        <v>1318</v>
      </c>
      <c r="L1513" s="30">
        <f>IF(AND(B1513=L$1),LOOKUP(9.99999999999999E+307,$L$2:L1512)+1,"")</f>
        <v>1318</v>
      </c>
      <c r="M1513" s="30">
        <f>IF(AND(B1513=M$1),LOOKUP(9.99999999999999E+307,$M$2:M1512)+1,"")</f>
        <v>1318</v>
      </c>
      <c r="N1513" s="30">
        <f>IF(AND($B1513=N$1),LOOKUP(9.99999999999999E+307,$N$2:N1512)+1,"")</f>
        <v>1318</v>
      </c>
      <c r="O1513" s="30">
        <f>IF(AND($B1513=O$1),LOOKUP(9.99999999999999E+307,$O$2:O1512)+1,"")</f>
        <v>1318</v>
      </c>
      <c r="P1513" s="30">
        <f>IF(AND($B1513=P$1),LOOKUP(9.99999999999999E+307,$P$2:P1512)+1,"")</f>
        <v>1318</v>
      </c>
      <c r="Q1513" s="30">
        <f>IF(AND($B1513=Q$1),LOOKUP(9.99999999999999E+307,$Q$2:Q1512)+1,"")</f>
        <v>1318</v>
      </c>
      <c r="R1513" s="30">
        <f>IF(AND($B1513=R$1),LOOKUP(9.99999999999999E+307,$R$2:R1512)+1,"")</f>
        <v>1318</v>
      </c>
      <c r="S1513" s="314"/>
      <c r="T1513" s="274"/>
      <c r="U1513" s="274"/>
      <c r="Z1513" s="258" t="str">
        <f t="shared" si="164"/>
        <v/>
      </c>
      <c r="AA1513" s="258" t="str">
        <f t="shared" si="165"/>
        <v/>
      </c>
      <c r="AB1513" s="259">
        <f t="shared" si="159"/>
        <v>0</v>
      </c>
      <c r="AC1513" s="259">
        <f t="shared" si="160"/>
        <v>1807</v>
      </c>
      <c r="AD1513" s="260" t="str">
        <f t="shared" si="161"/>
        <v/>
      </c>
      <c r="AE1513" s="253" t="str">
        <f t="shared" si="162"/>
        <v>-</v>
      </c>
    </row>
    <row r="1514" spans="1:31" ht="20.100000000000001" customHeight="1" x14ac:dyDescent="0.5">
      <c r="A1514" s="30">
        <v>1512</v>
      </c>
      <c r="B1514" s="238"/>
      <c r="C1514" s="261"/>
      <c r="D1514" s="261"/>
      <c r="E1514" s="270"/>
      <c r="F1514" s="270"/>
      <c r="G1514" s="257" t="str">
        <f t="shared" si="166"/>
        <v/>
      </c>
      <c r="H1514" s="30" t="str">
        <f>IF(AND(S1514=H$1),LOOKUP(9.99999999999999E+307,$H$2:H1513)+1,"")</f>
        <v/>
      </c>
      <c r="I1514" s="30">
        <f>IF(AND(B1514=I$1),LOOKUP(9.99999999999999E+307,$I$2:I1513)+1,"")</f>
        <v>1319</v>
      </c>
      <c r="J1514" s="30">
        <f>IF(AND(B1514=J$1),LOOKUP(9.99999999999999E+307,$J$2:J1513)+1,"")</f>
        <v>1319</v>
      </c>
      <c r="K1514" s="30">
        <f>IF(AND(B1514=K$1),LOOKUP(9.99999999999999E+307,$K$2:K1513)+1,"")</f>
        <v>1319</v>
      </c>
      <c r="L1514" s="30">
        <f>IF(AND(B1514=L$1),LOOKUP(9.99999999999999E+307,$L$2:L1513)+1,"")</f>
        <v>1319</v>
      </c>
      <c r="M1514" s="30">
        <f>IF(AND(B1514=M$1),LOOKUP(9.99999999999999E+307,$M$2:M1513)+1,"")</f>
        <v>1319</v>
      </c>
      <c r="N1514" s="30">
        <f>IF(AND($B1514=N$1),LOOKUP(9.99999999999999E+307,$N$2:N1513)+1,"")</f>
        <v>1319</v>
      </c>
      <c r="O1514" s="30">
        <f>IF(AND($B1514=O$1),LOOKUP(9.99999999999999E+307,$O$2:O1513)+1,"")</f>
        <v>1319</v>
      </c>
      <c r="P1514" s="30">
        <f>IF(AND($B1514=P$1),LOOKUP(9.99999999999999E+307,$P$2:P1513)+1,"")</f>
        <v>1319</v>
      </c>
      <c r="Q1514" s="30">
        <f>IF(AND($B1514=Q$1),LOOKUP(9.99999999999999E+307,$Q$2:Q1513)+1,"")</f>
        <v>1319</v>
      </c>
      <c r="R1514" s="30">
        <f>IF(AND($B1514=R$1),LOOKUP(9.99999999999999E+307,$R$2:R1513)+1,"")</f>
        <v>1319</v>
      </c>
      <c r="S1514" s="314"/>
      <c r="T1514" s="274"/>
      <c r="U1514" s="274"/>
      <c r="Z1514" s="258" t="str">
        <f t="shared" si="164"/>
        <v/>
      </c>
      <c r="AA1514" s="258" t="str">
        <f t="shared" si="165"/>
        <v/>
      </c>
      <c r="AB1514" s="259">
        <f t="shared" si="159"/>
        <v>0</v>
      </c>
      <c r="AC1514" s="259">
        <f t="shared" si="160"/>
        <v>1807</v>
      </c>
      <c r="AD1514" s="260" t="str">
        <f t="shared" si="161"/>
        <v/>
      </c>
      <c r="AE1514" s="253" t="str">
        <f t="shared" si="162"/>
        <v>-</v>
      </c>
    </row>
    <row r="1515" spans="1:31" ht="20.100000000000001" customHeight="1" x14ac:dyDescent="0.5">
      <c r="A1515" s="30">
        <v>1513</v>
      </c>
      <c r="B1515" s="238"/>
      <c r="C1515" s="261"/>
      <c r="D1515" s="261"/>
      <c r="E1515" s="270"/>
      <c r="F1515" s="270"/>
      <c r="G1515" s="257" t="str">
        <f t="shared" si="166"/>
        <v/>
      </c>
      <c r="H1515" s="30" t="str">
        <f>IF(AND(S1515=H$1),LOOKUP(9.99999999999999E+307,$H$2:H1514)+1,"")</f>
        <v/>
      </c>
      <c r="I1515" s="30">
        <f>IF(AND(B1515=I$1),LOOKUP(9.99999999999999E+307,$I$2:I1514)+1,"")</f>
        <v>1320</v>
      </c>
      <c r="J1515" s="30">
        <f>IF(AND(B1515=J$1),LOOKUP(9.99999999999999E+307,$J$2:J1514)+1,"")</f>
        <v>1320</v>
      </c>
      <c r="K1515" s="30">
        <f>IF(AND(B1515=K$1),LOOKUP(9.99999999999999E+307,$K$2:K1514)+1,"")</f>
        <v>1320</v>
      </c>
      <c r="L1515" s="30">
        <f>IF(AND(B1515=L$1),LOOKUP(9.99999999999999E+307,$L$2:L1514)+1,"")</f>
        <v>1320</v>
      </c>
      <c r="M1515" s="30">
        <f>IF(AND(B1515=M$1),LOOKUP(9.99999999999999E+307,$M$2:M1514)+1,"")</f>
        <v>1320</v>
      </c>
      <c r="N1515" s="30">
        <f>IF(AND($B1515=N$1),LOOKUP(9.99999999999999E+307,$N$2:N1514)+1,"")</f>
        <v>1320</v>
      </c>
      <c r="O1515" s="30">
        <f>IF(AND($B1515=O$1),LOOKUP(9.99999999999999E+307,$O$2:O1514)+1,"")</f>
        <v>1320</v>
      </c>
      <c r="P1515" s="30">
        <f>IF(AND($B1515=P$1),LOOKUP(9.99999999999999E+307,$P$2:P1514)+1,"")</f>
        <v>1320</v>
      </c>
      <c r="Q1515" s="30">
        <f>IF(AND($B1515=Q$1),LOOKUP(9.99999999999999E+307,$Q$2:Q1514)+1,"")</f>
        <v>1320</v>
      </c>
      <c r="R1515" s="30">
        <f>IF(AND($B1515=R$1),LOOKUP(9.99999999999999E+307,$R$2:R1514)+1,"")</f>
        <v>1320</v>
      </c>
      <c r="S1515" s="314"/>
      <c r="T1515" s="274"/>
      <c r="U1515" s="274"/>
      <c r="Z1515" s="258" t="str">
        <f t="shared" si="164"/>
        <v/>
      </c>
      <c r="AA1515" s="258" t="str">
        <f t="shared" si="165"/>
        <v/>
      </c>
      <c r="AB1515" s="259">
        <f t="shared" si="159"/>
        <v>0</v>
      </c>
      <c r="AC1515" s="259">
        <f t="shared" si="160"/>
        <v>1807</v>
      </c>
      <c r="AD1515" s="260" t="str">
        <f t="shared" si="161"/>
        <v/>
      </c>
      <c r="AE1515" s="253" t="str">
        <f t="shared" si="162"/>
        <v>-</v>
      </c>
    </row>
    <row r="1516" spans="1:31" ht="20.100000000000001" customHeight="1" x14ac:dyDescent="0.5">
      <c r="A1516" s="30">
        <v>1514</v>
      </c>
      <c r="B1516" s="238"/>
      <c r="C1516" s="261"/>
      <c r="D1516" s="261"/>
      <c r="E1516" s="270"/>
      <c r="F1516" s="270"/>
      <c r="G1516" s="257" t="str">
        <f t="shared" si="166"/>
        <v/>
      </c>
      <c r="H1516" s="30" t="str">
        <f>IF(AND(S1516=H$1),LOOKUP(9.99999999999999E+307,$H$2:H1515)+1,"")</f>
        <v/>
      </c>
      <c r="I1516" s="30">
        <f>IF(AND(B1516=I$1),LOOKUP(9.99999999999999E+307,$I$2:I1515)+1,"")</f>
        <v>1321</v>
      </c>
      <c r="J1516" s="30">
        <f>IF(AND(B1516=J$1),LOOKUP(9.99999999999999E+307,$J$2:J1515)+1,"")</f>
        <v>1321</v>
      </c>
      <c r="K1516" s="30">
        <f>IF(AND(B1516=K$1),LOOKUP(9.99999999999999E+307,$K$2:K1515)+1,"")</f>
        <v>1321</v>
      </c>
      <c r="L1516" s="30">
        <f>IF(AND(B1516=L$1),LOOKUP(9.99999999999999E+307,$L$2:L1515)+1,"")</f>
        <v>1321</v>
      </c>
      <c r="M1516" s="30">
        <f>IF(AND(B1516=M$1),LOOKUP(9.99999999999999E+307,$M$2:M1515)+1,"")</f>
        <v>1321</v>
      </c>
      <c r="N1516" s="30">
        <f>IF(AND($B1516=N$1),LOOKUP(9.99999999999999E+307,$N$2:N1515)+1,"")</f>
        <v>1321</v>
      </c>
      <c r="O1516" s="30">
        <f>IF(AND($B1516=O$1),LOOKUP(9.99999999999999E+307,$O$2:O1515)+1,"")</f>
        <v>1321</v>
      </c>
      <c r="P1516" s="30">
        <f>IF(AND($B1516=P$1),LOOKUP(9.99999999999999E+307,$P$2:P1515)+1,"")</f>
        <v>1321</v>
      </c>
      <c r="Q1516" s="30">
        <f>IF(AND($B1516=Q$1),LOOKUP(9.99999999999999E+307,$Q$2:Q1515)+1,"")</f>
        <v>1321</v>
      </c>
      <c r="R1516" s="30">
        <f>IF(AND($B1516=R$1),LOOKUP(9.99999999999999E+307,$R$2:R1515)+1,"")</f>
        <v>1321</v>
      </c>
      <c r="S1516" s="314"/>
      <c r="T1516" s="274"/>
      <c r="U1516" s="274"/>
      <c r="Z1516" s="258" t="str">
        <f t="shared" si="164"/>
        <v/>
      </c>
      <c r="AA1516" s="258" t="str">
        <f t="shared" si="165"/>
        <v/>
      </c>
      <c r="AB1516" s="259">
        <f t="shared" si="159"/>
        <v>0</v>
      </c>
      <c r="AC1516" s="259">
        <f t="shared" si="160"/>
        <v>1807</v>
      </c>
      <c r="AD1516" s="260" t="str">
        <f t="shared" si="161"/>
        <v/>
      </c>
      <c r="AE1516" s="253" t="str">
        <f t="shared" si="162"/>
        <v>-</v>
      </c>
    </row>
    <row r="1517" spans="1:31" ht="20.100000000000001" customHeight="1" x14ac:dyDescent="0.5">
      <c r="A1517" s="30">
        <v>1515</v>
      </c>
      <c r="B1517" s="238"/>
      <c r="C1517" s="261"/>
      <c r="D1517" s="261"/>
      <c r="E1517" s="270"/>
      <c r="F1517" s="270"/>
      <c r="G1517" s="257" t="str">
        <f t="shared" si="166"/>
        <v/>
      </c>
      <c r="H1517" s="30" t="str">
        <f>IF(AND(S1517=H$1),LOOKUP(9.99999999999999E+307,$H$2:H1516)+1,"")</f>
        <v/>
      </c>
      <c r="I1517" s="30">
        <f>IF(AND(B1517=I$1),LOOKUP(9.99999999999999E+307,$I$2:I1516)+1,"")</f>
        <v>1322</v>
      </c>
      <c r="J1517" s="30">
        <f>IF(AND(B1517=J$1),LOOKUP(9.99999999999999E+307,$J$2:J1516)+1,"")</f>
        <v>1322</v>
      </c>
      <c r="K1517" s="30">
        <f>IF(AND(B1517=K$1),LOOKUP(9.99999999999999E+307,$K$2:K1516)+1,"")</f>
        <v>1322</v>
      </c>
      <c r="L1517" s="30">
        <f>IF(AND(B1517=L$1),LOOKUP(9.99999999999999E+307,$L$2:L1516)+1,"")</f>
        <v>1322</v>
      </c>
      <c r="M1517" s="30">
        <f>IF(AND(B1517=M$1),LOOKUP(9.99999999999999E+307,$M$2:M1516)+1,"")</f>
        <v>1322</v>
      </c>
      <c r="N1517" s="30">
        <f>IF(AND($B1517=N$1),LOOKUP(9.99999999999999E+307,$N$2:N1516)+1,"")</f>
        <v>1322</v>
      </c>
      <c r="O1517" s="30">
        <f>IF(AND($B1517=O$1),LOOKUP(9.99999999999999E+307,$O$2:O1516)+1,"")</f>
        <v>1322</v>
      </c>
      <c r="P1517" s="30">
        <f>IF(AND($B1517=P$1),LOOKUP(9.99999999999999E+307,$P$2:P1516)+1,"")</f>
        <v>1322</v>
      </c>
      <c r="Q1517" s="30">
        <f>IF(AND($B1517=Q$1),LOOKUP(9.99999999999999E+307,$Q$2:Q1516)+1,"")</f>
        <v>1322</v>
      </c>
      <c r="R1517" s="30">
        <f>IF(AND($B1517=R$1),LOOKUP(9.99999999999999E+307,$R$2:R1516)+1,"")</f>
        <v>1322</v>
      </c>
      <c r="S1517" s="314"/>
      <c r="T1517" s="274"/>
      <c r="U1517" s="274"/>
      <c r="Z1517" s="258" t="str">
        <f t="shared" si="164"/>
        <v/>
      </c>
      <c r="AA1517" s="258" t="str">
        <f t="shared" si="165"/>
        <v/>
      </c>
      <c r="AB1517" s="259">
        <f t="shared" si="159"/>
        <v>0</v>
      </c>
      <c r="AC1517" s="259">
        <f t="shared" si="160"/>
        <v>1807</v>
      </c>
      <c r="AD1517" s="260" t="str">
        <f t="shared" si="161"/>
        <v/>
      </c>
      <c r="AE1517" s="253" t="str">
        <f t="shared" si="162"/>
        <v>-</v>
      </c>
    </row>
    <row r="1518" spans="1:31" ht="20.100000000000001" customHeight="1" x14ac:dyDescent="0.5">
      <c r="A1518" s="30">
        <v>1516</v>
      </c>
      <c r="B1518" s="238"/>
      <c r="C1518" s="261"/>
      <c r="D1518" s="261"/>
      <c r="E1518" s="270"/>
      <c r="F1518" s="270"/>
      <c r="G1518" s="257" t="str">
        <f t="shared" si="166"/>
        <v/>
      </c>
      <c r="H1518" s="30" t="str">
        <f>IF(AND(S1518=H$1),LOOKUP(9.99999999999999E+307,$H$2:H1517)+1,"")</f>
        <v/>
      </c>
      <c r="I1518" s="30">
        <f>IF(AND(B1518=I$1),LOOKUP(9.99999999999999E+307,$I$2:I1517)+1,"")</f>
        <v>1323</v>
      </c>
      <c r="J1518" s="30">
        <f>IF(AND(B1518=J$1),LOOKUP(9.99999999999999E+307,$J$2:J1517)+1,"")</f>
        <v>1323</v>
      </c>
      <c r="K1518" s="30">
        <f>IF(AND(B1518=K$1),LOOKUP(9.99999999999999E+307,$K$2:K1517)+1,"")</f>
        <v>1323</v>
      </c>
      <c r="L1518" s="30">
        <f>IF(AND(B1518=L$1),LOOKUP(9.99999999999999E+307,$L$2:L1517)+1,"")</f>
        <v>1323</v>
      </c>
      <c r="M1518" s="30">
        <f>IF(AND(B1518=M$1),LOOKUP(9.99999999999999E+307,$M$2:M1517)+1,"")</f>
        <v>1323</v>
      </c>
      <c r="N1518" s="30">
        <f>IF(AND($B1518=N$1),LOOKUP(9.99999999999999E+307,$N$2:N1517)+1,"")</f>
        <v>1323</v>
      </c>
      <c r="O1518" s="30">
        <f>IF(AND($B1518=O$1),LOOKUP(9.99999999999999E+307,$O$2:O1517)+1,"")</f>
        <v>1323</v>
      </c>
      <c r="P1518" s="30">
        <f>IF(AND($B1518=P$1),LOOKUP(9.99999999999999E+307,$P$2:P1517)+1,"")</f>
        <v>1323</v>
      </c>
      <c r="Q1518" s="30">
        <f>IF(AND($B1518=Q$1),LOOKUP(9.99999999999999E+307,$Q$2:Q1517)+1,"")</f>
        <v>1323</v>
      </c>
      <c r="R1518" s="30">
        <f>IF(AND($B1518=R$1),LOOKUP(9.99999999999999E+307,$R$2:R1517)+1,"")</f>
        <v>1323</v>
      </c>
      <c r="S1518" s="314"/>
      <c r="T1518" s="274"/>
      <c r="U1518" s="274"/>
      <c r="Z1518" s="258" t="str">
        <f t="shared" si="164"/>
        <v/>
      </c>
      <c r="AA1518" s="258" t="str">
        <f t="shared" si="165"/>
        <v/>
      </c>
      <c r="AB1518" s="259">
        <f t="shared" si="159"/>
        <v>0</v>
      </c>
      <c r="AC1518" s="259">
        <f t="shared" si="160"/>
        <v>1807</v>
      </c>
      <c r="AD1518" s="260" t="str">
        <f t="shared" si="161"/>
        <v/>
      </c>
      <c r="AE1518" s="253" t="str">
        <f t="shared" si="162"/>
        <v>-</v>
      </c>
    </row>
    <row r="1519" spans="1:31" ht="20.100000000000001" customHeight="1" x14ac:dyDescent="0.5">
      <c r="A1519" s="30">
        <v>1517</v>
      </c>
      <c r="B1519" s="238"/>
      <c r="C1519" s="261"/>
      <c r="D1519" s="261"/>
      <c r="E1519" s="270"/>
      <c r="F1519" s="270"/>
      <c r="G1519" s="257" t="str">
        <f t="shared" si="166"/>
        <v/>
      </c>
      <c r="H1519" s="30" t="str">
        <f>IF(AND(S1519=H$1),LOOKUP(9.99999999999999E+307,$H$2:H1518)+1,"")</f>
        <v/>
      </c>
      <c r="I1519" s="30">
        <f>IF(AND(B1519=I$1),LOOKUP(9.99999999999999E+307,$I$2:I1518)+1,"")</f>
        <v>1324</v>
      </c>
      <c r="J1519" s="30">
        <f>IF(AND(B1519=J$1),LOOKUP(9.99999999999999E+307,$J$2:J1518)+1,"")</f>
        <v>1324</v>
      </c>
      <c r="K1519" s="30">
        <f>IF(AND(B1519=K$1),LOOKUP(9.99999999999999E+307,$K$2:K1518)+1,"")</f>
        <v>1324</v>
      </c>
      <c r="L1519" s="30">
        <f>IF(AND(B1519=L$1),LOOKUP(9.99999999999999E+307,$L$2:L1518)+1,"")</f>
        <v>1324</v>
      </c>
      <c r="M1519" s="30">
        <f>IF(AND(B1519=M$1),LOOKUP(9.99999999999999E+307,$M$2:M1518)+1,"")</f>
        <v>1324</v>
      </c>
      <c r="N1519" s="30">
        <f>IF(AND($B1519=N$1),LOOKUP(9.99999999999999E+307,$N$2:N1518)+1,"")</f>
        <v>1324</v>
      </c>
      <c r="O1519" s="30">
        <f>IF(AND($B1519=O$1),LOOKUP(9.99999999999999E+307,$O$2:O1518)+1,"")</f>
        <v>1324</v>
      </c>
      <c r="P1519" s="30">
        <f>IF(AND($B1519=P$1),LOOKUP(9.99999999999999E+307,$P$2:P1518)+1,"")</f>
        <v>1324</v>
      </c>
      <c r="Q1519" s="30">
        <f>IF(AND($B1519=Q$1),LOOKUP(9.99999999999999E+307,$Q$2:Q1518)+1,"")</f>
        <v>1324</v>
      </c>
      <c r="R1519" s="30">
        <f>IF(AND($B1519=R$1),LOOKUP(9.99999999999999E+307,$R$2:R1518)+1,"")</f>
        <v>1324</v>
      </c>
      <c r="S1519" s="314"/>
      <c r="T1519" s="274"/>
      <c r="U1519" s="274"/>
      <c r="Z1519" s="258" t="str">
        <f t="shared" si="164"/>
        <v/>
      </c>
      <c r="AA1519" s="258" t="str">
        <f t="shared" si="165"/>
        <v/>
      </c>
      <c r="AB1519" s="259">
        <f t="shared" si="159"/>
        <v>0</v>
      </c>
      <c r="AC1519" s="259">
        <f t="shared" si="160"/>
        <v>1807</v>
      </c>
      <c r="AD1519" s="260" t="str">
        <f t="shared" si="161"/>
        <v/>
      </c>
      <c r="AE1519" s="253" t="str">
        <f t="shared" si="162"/>
        <v>-</v>
      </c>
    </row>
    <row r="1520" spans="1:31" ht="20.100000000000001" customHeight="1" x14ac:dyDescent="0.5">
      <c r="A1520" s="30">
        <v>1518</v>
      </c>
      <c r="B1520" s="238"/>
      <c r="C1520" s="261"/>
      <c r="D1520" s="261"/>
      <c r="E1520" s="270"/>
      <c r="F1520" s="270"/>
      <c r="G1520" s="257" t="str">
        <f t="shared" si="166"/>
        <v/>
      </c>
      <c r="H1520" s="30" t="str">
        <f>IF(AND(S1520=H$1),LOOKUP(9.99999999999999E+307,$H$2:H1519)+1,"")</f>
        <v/>
      </c>
      <c r="I1520" s="30">
        <f>IF(AND(B1520=I$1),LOOKUP(9.99999999999999E+307,$I$2:I1519)+1,"")</f>
        <v>1325</v>
      </c>
      <c r="J1520" s="30">
        <f>IF(AND(B1520=J$1),LOOKUP(9.99999999999999E+307,$J$2:J1519)+1,"")</f>
        <v>1325</v>
      </c>
      <c r="K1520" s="30">
        <f>IF(AND(B1520=K$1),LOOKUP(9.99999999999999E+307,$K$2:K1519)+1,"")</f>
        <v>1325</v>
      </c>
      <c r="L1520" s="30">
        <f>IF(AND(B1520=L$1),LOOKUP(9.99999999999999E+307,$L$2:L1519)+1,"")</f>
        <v>1325</v>
      </c>
      <c r="M1520" s="30">
        <f>IF(AND(B1520=M$1),LOOKUP(9.99999999999999E+307,$M$2:M1519)+1,"")</f>
        <v>1325</v>
      </c>
      <c r="N1520" s="30">
        <f>IF(AND($B1520=N$1),LOOKUP(9.99999999999999E+307,$N$2:N1519)+1,"")</f>
        <v>1325</v>
      </c>
      <c r="O1520" s="30">
        <f>IF(AND($B1520=O$1),LOOKUP(9.99999999999999E+307,$O$2:O1519)+1,"")</f>
        <v>1325</v>
      </c>
      <c r="P1520" s="30">
        <f>IF(AND($B1520=P$1),LOOKUP(9.99999999999999E+307,$P$2:P1519)+1,"")</f>
        <v>1325</v>
      </c>
      <c r="Q1520" s="30">
        <f>IF(AND($B1520=Q$1),LOOKUP(9.99999999999999E+307,$Q$2:Q1519)+1,"")</f>
        <v>1325</v>
      </c>
      <c r="R1520" s="30">
        <f>IF(AND($B1520=R$1),LOOKUP(9.99999999999999E+307,$R$2:R1519)+1,"")</f>
        <v>1325</v>
      </c>
      <c r="S1520" s="314"/>
      <c r="T1520" s="274"/>
      <c r="U1520" s="274"/>
      <c r="Z1520" s="258" t="str">
        <f t="shared" si="164"/>
        <v/>
      </c>
      <c r="AA1520" s="258" t="str">
        <f t="shared" si="165"/>
        <v/>
      </c>
      <c r="AB1520" s="259">
        <f t="shared" si="159"/>
        <v>0</v>
      </c>
      <c r="AC1520" s="259">
        <f t="shared" si="160"/>
        <v>1807</v>
      </c>
      <c r="AD1520" s="260" t="str">
        <f t="shared" si="161"/>
        <v/>
      </c>
      <c r="AE1520" s="253" t="str">
        <f t="shared" si="162"/>
        <v>-</v>
      </c>
    </row>
    <row r="1521" spans="1:31" ht="20.100000000000001" customHeight="1" x14ac:dyDescent="0.5">
      <c r="A1521" s="30">
        <v>1519</v>
      </c>
      <c r="B1521" s="238"/>
      <c r="C1521" s="261"/>
      <c r="D1521" s="261"/>
      <c r="E1521" s="270"/>
      <c r="F1521" s="270"/>
      <c r="G1521" s="257" t="str">
        <f t="shared" si="166"/>
        <v/>
      </c>
      <c r="H1521" s="30" t="str">
        <f>IF(AND(S1521=H$1),LOOKUP(9.99999999999999E+307,$H$2:H1520)+1,"")</f>
        <v/>
      </c>
      <c r="I1521" s="30">
        <f>IF(AND(B1521=I$1),LOOKUP(9.99999999999999E+307,$I$2:I1520)+1,"")</f>
        <v>1326</v>
      </c>
      <c r="J1521" s="30">
        <f>IF(AND(B1521=J$1),LOOKUP(9.99999999999999E+307,$J$2:J1520)+1,"")</f>
        <v>1326</v>
      </c>
      <c r="K1521" s="30">
        <f>IF(AND(B1521=K$1),LOOKUP(9.99999999999999E+307,$K$2:K1520)+1,"")</f>
        <v>1326</v>
      </c>
      <c r="L1521" s="30">
        <f>IF(AND(B1521=L$1),LOOKUP(9.99999999999999E+307,$L$2:L1520)+1,"")</f>
        <v>1326</v>
      </c>
      <c r="M1521" s="30">
        <f>IF(AND(B1521=M$1),LOOKUP(9.99999999999999E+307,$M$2:M1520)+1,"")</f>
        <v>1326</v>
      </c>
      <c r="N1521" s="30">
        <f>IF(AND($B1521=N$1),LOOKUP(9.99999999999999E+307,$N$2:N1520)+1,"")</f>
        <v>1326</v>
      </c>
      <c r="O1521" s="30">
        <f>IF(AND($B1521=O$1),LOOKUP(9.99999999999999E+307,$O$2:O1520)+1,"")</f>
        <v>1326</v>
      </c>
      <c r="P1521" s="30">
        <f>IF(AND($B1521=P$1),LOOKUP(9.99999999999999E+307,$P$2:P1520)+1,"")</f>
        <v>1326</v>
      </c>
      <c r="Q1521" s="30">
        <f>IF(AND($B1521=Q$1),LOOKUP(9.99999999999999E+307,$Q$2:Q1520)+1,"")</f>
        <v>1326</v>
      </c>
      <c r="R1521" s="30">
        <f>IF(AND($B1521=R$1),LOOKUP(9.99999999999999E+307,$R$2:R1520)+1,"")</f>
        <v>1326</v>
      </c>
      <c r="S1521" s="314"/>
      <c r="T1521" s="274"/>
      <c r="U1521" s="274"/>
      <c r="Z1521" s="258" t="str">
        <f t="shared" si="164"/>
        <v/>
      </c>
      <c r="AA1521" s="258" t="str">
        <f t="shared" si="165"/>
        <v/>
      </c>
      <c r="AB1521" s="259">
        <f t="shared" si="159"/>
        <v>0</v>
      </c>
      <c r="AC1521" s="259">
        <f t="shared" si="160"/>
        <v>1807</v>
      </c>
      <c r="AD1521" s="260" t="str">
        <f t="shared" si="161"/>
        <v/>
      </c>
      <c r="AE1521" s="253" t="str">
        <f t="shared" si="162"/>
        <v>-</v>
      </c>
    </row>
    <row r="1522" spans="1:31" ht="20.100000000000001" customHeight="1" x14ac:dyDescent="0.5">
      <c r="A1522" s="30">
        <v>1520</v>
      </c>
      <c r="B1522" s="238"/>
      <c r="C1522" s="261"/>
      <c r="D1522" s="261"/>
      <c r="E1522" s="270"/>
      <c r="F1522" s="270"/>
      <c r="G1522" s="257" t="str">
        <f t="shared" si="166"/>
        <v/>
      </c>
      <c r="H1522" s="30" t="str">
        <f>IF(AND(S1522=H$1),LOOKUP(9.99999999999999E+307,$H$2:H1521)+1,"")</f>
        <v/>
      </c>
      <c r="I1522" s="30">
        <f>IF(AND(B1522=I$1),LOOKUP(9.99999999999999E+307,$I$2:I1521)+1,"")</f>
        <v>1327</v>
      </c>
      <c r="J1522" s="30">
        <f>IF(AND(B1522=J$1),LOOKUP(9.99999999999999E+307,$J$2:J1521)+1,"")</f>
        <v>1327</v>
      </c>
      <c r="K1522" s="30">
        <f>IF(AND(B1522=K$1),LOOKUP(9.99999999999999E+307,$K$2:K1521)+1,"")</f>
        <v>1327</v>
      </c>
      <c r="L1522" s="30">
        <f>IF(AND(B1522=L$1),LOOKUP(9.99999999999999E+307,$L$2:L1521)+1,"")</f>
        <v>1327</v>
      </c>
      <c r="M1522" s="30">
        <f>IF(AND(B1522=M$1),LOOKUP(9.99999999999999E+307,$M$2:M1521)+1,"")</f>
        <v>1327</v>
      </c>
      <c r="N1522" s="30">
        <f>IF(AND($B1522=N$1),LOOKUP(9.99999999999999E+307,$N$2:N1521)+1,"")</f>
        <v>1327</v>
      </c>
      <c r="O1522" s="30">
        <f>IF(AND($B1522=O$1),LOOKUP(9.99999999999999E+307,$O$2:O1521)+1,"")</f>
        <v>1327</v>
      </c>
      <c r="P1522" s="30">
        <f>IF(AND($B1522=P$1),LOOKUP(9.99999999999999E+307,$P$2:P1521)+1,"")</f>
        <v>1327</v>
      </c>
      <c r="Q1522" s="30">
        <f>IF(AND($B1522=Q$1),LOOKUP(9.99999999999999E+307,$Q$2:Q1521)+1,"")</f>
        <v>1327</v>
      </c>
      <c r="R1522" s="30">
        <f>IF(AND($B1522=R$1),LOOKUP(9.99999999999999E+307,$R$2:R1521)+1,"")</f>
        <v>1327</v>
      </c>
      <c r="S1522" s="314"/>
      <c r="T1522" s="274"/>
      <c r="U1522" s="274"/>
      <c r="Z1522" s="258" t="str">
        <f t="shared" si="164"/>
        <v/>
      </c>
      <c r="AA1522" s="258" t="str">
        <f t="shared" si="165"/>
        <v/>
      </c>
      <c r="AB1522" s="259">
        <f t="shared" si="159"/>
        <v>0</v>
      </c>
      <c r="AC1522" s="259">
        <f t="shared" si="160"/>
        <v>1807</v>
      </c>
      <c r="AD1522" s="260" t="str">
        <f t="shared" si="161"/>
        <v/>
      </c>
      <c r="AE1522" s="253" t="str">
        <f t="shared" si="162"/>
        <v>-</v>
      </c>
    </row>
    <row r="1523" spans="1:31" ht="20.100000000000001" customHeight="1" x14ac:dyDescent="0.5">
      <c r="A1523" s="30">
        <v>1521</v>
      </c>
      <c r="B1523" s="238"/>
      <c r="C1523" s="261"/>
      <c r="D1523" s="261"/>
      <c r="E1523" s="270"/>
      <c r="F1523" s="270"/>
      <c r="G1523" s="257" t="str">
        <f t="shared" si="166"/>
        <v/>
      </c>
      <c r="H1523" s="30" t="str">
        <f>IF(AND(S1523=H$1),LOOKUP(9.99999999999999E+307,$H$2:H1522)+1,"")</f>
        <v/>
      </c>
      <c r="I1523" s="30">
        <f>IF(AND(B1523=I$1),LOOKUP(9.99999999999999E+307,$I$2:I1522)+1,"")</f>
        <v>1328</v>
      </c>
      <c r="J1523" s="30">
        <f>IF(AND(B1523=J$1),LOOKUP(9.99999999999999E+307,$J$2:J1522)+1,"")</f>
        <v>1328</v>
      </c>
      <c r="K1523" s="30">
        <f>IF(AND(B1523=K$1),LOOKUP(9.99999999999999E+307,$K$2:K1522)+1,"")</f>
        <v>1328</v>
      </c>
      <c r="L1523" s="30">
        <f>IF(AND(B1523=L$1),LOOKUP(9.99999999999999E+307,$L$2:L1522)+1,"")</f>
        <v>1328</v>
      </c>
      <c r="M1523" s="30">
        <f>IF(AND(B1523=M$1),LOOKUP(9.99999999999999E+307,$M$2:M1522)+1,"")</f>
        <v>1328</v>
      </c>
      <c r="N1523" s="30">
        <f>IF(AND($B1523=N$1),LOOKUP(9.99999999999999E+307,$N$2:N1522)+1,"")</f>
        <v>1328</v>
      </c>
      <c r="O1523" s="30">
        <f>IF(AND($B1523=O$1),LOOKUP(9.99999999999999E+307,$O$2:O1522)+1,"")</f>
        <v>1328</v>
      </c>
      <c r="P1523" s="30">
        <f>IF(AND($B1523=P$1),LOOKUP(9.99999999999999E+307,$P$2:P1522)+1,"")</f>
        <v>1328</v>
      </c>
      <c r="Q1523" s="30">
        <f>IF(AND($B1523=Q$1),LOOKUP(9.99999999999999E+307,$Q$2:Q1522)+1,"")</f>
        <v>1328</v>
      </c>
      <c r="R1523" s="30">
        <f>IF(AND($B1523=R$1),LOOKUP(9.99999999999999E+307,$R$2:R1522)+1,"")</f>
        <v>1328</v>
      </c>
      <c r="S1523" s="314"/>
      <c r="T1523" s="274"/>
      <c r="U1523" s="274"/>
      <c r="Z1523" s="258" t="str">
        <f t="shared" si="164"/>
        <v/>
      </c>
      <c r="AA1523" s="258" t="str">
        <f t="shared" si="165"/>
        <v/>
      </c>
      <c r="AB1523" s="259">
        <f t="shared" si="159"/>
        <v>0</v>
      </c>
      <c r="AC1523" s="259">
        <f t="shared" si="160"/>
        <v>1807</v>
      </c>
      <c r="AD1523" s="260" t="str">
        <f t="shared" si="161"/>
        <v/>
      </c>
      <c r="AE1523" s="253" t="str">
        <f t="shared" si="162"/>
        <v>-</v>
      </c>
    </row>
    <row r="1524" spans="1:31" ht="20.100000000000001" customHeight="1" x14ac:dyDescent="0.5">
      <c r="A1524" s="30">
        <v>1522</v>
      </c>
      <c r="B1524" s="238"/>
      <c r="C1524" s="261"/>
      <c r="D1524" s="261"/>
      <c r="E1524" s="270"/>
      <c r="F1524" s="270"/>
      <c r="G1524" s="257" t="str">
        <f t="shared" si="166"/>
        <v/>
      </c>
      <c r="H1524" s="30" t="str">
        <f>IF(AND(S1524=H$1),LOOKUP(9.99999999999999E+307,$H$2:H1523)+1,"")</f>
        <v/>
      </c>
      <c r="I1524" s="30">
        <f>IF(AND(B1524=I$1),LOOKUP(9.99999999999999E+307,$I$2:I1523)+1,"")</f>
        <v>1329</v>
      </c>
      <c r="J1524" s="30">
        <f>IF(AND(B1524=J$1),LOOKUP(9.99999999999999E+307,$J$2:J1523)+1,"")</f>
        <v>1329</v>
      </c>
      <c r="K1524" s="30">
        <f>IF(AND(B1524=K$1),LOOKUP(9.99999999999999E+307,$K$2:K1523)+1,"")</f>
        <v>1329</v>
      </c>
      <c r="L1524" s="30">
        <f>IF(AND(B1524=L$1),LOOKUP(9.99999999999999E+307,$L$2:L1523)+1,"")</f>
        <v>1329</v>
      </c>
      <c r="M1524" s="30">
        <f>IF(AND(B1524=M$1),LOOKUP(9.99999999999999E+307,$M$2:M1523)+1,"")</f>
        <v>1329</v>
      </c>
      <c r="N1524" s="30">
        <f>IF(AND($B1524=N$1),LOOKUP(9.99999999999999E+307,$N$2:N1523)+1,"")</f>
        <v>1329</v>
      </c>
      <c r="O1524" s="30">
        <f>IF(AND($B1524=O$1),LOOKUP(9.99999999999999E+307,$O$2:O1523)+1,"")</f>
        <v>1329</v>
      </c>
      <c r="P1524" s="30">
        <f>IF(AND($B1524=P$1),LOOKUP(9.99999999999999E+307,$P$2:P1523)+1,"")</f>
        <v>1329</v>
      </c>
      <c r="Q1524" s="30">
        <f>IF(AND($B1524=Q$1),LOOKUP(9.99999999999999E+307,$Q$2:Q1523)+1,"")</f>
        <v>1329</v>
      </c>
      <c r="R1524" s="30">
        <f>IF(AND($B1524=R$1),LOOKUP(9.99999999999999E+307,$R$2:R1523)+1,"")</f>
        <v>1329</v>
      </c>
      <c r="S1524" s="314"/>
      <c r="T1524" s="274"/>
      <c r="U1524" s="274"/>
      <c r="Z1524" s="258" t="str">
        <f t="shared" si="164"/>
        <v/>
      </c>
      <c r="AA1524" s="258" t="str">
        <f t="shared" si="165"/>
        <v/>
      </c>
      <c r="AB1524" s="259">
        <f t="shared" si="159"/>
        <v>0</v>
      </c>
      <c r="AC1524" s="259">
        <f t="shared" si="160"/>
        <v>1807</v>
      </c>
      <c r="AD1524" s="260" t="str">
        <f t="shared" si="161"/>
        <v/>
      </c>
      <c r="AE1524" s="253" t="str">
        <f t="shared" si="162"/>
        <v>-</v>
      </c>
    </row>
    <row r="1525" spans="1:31" ht="20.100000000000001" customHeight="1" x14ac:dyDescent="0.5">
      <c r="A1525" s="30">
        <v>1523</v>
      </c>
      <c r="B1525" s="238"/>
      <c r="C1525" s="261"/>
      <c r="D1525" s="261"/>
      <c r="E1525" s="270"/>
      <c r="F1525" s="270"/>
      <c r="G1525" s="257" t="str">
        <f t="shared" si="166"/>
        <v/>
      </c>
      <c r="H1525" s="30" t="str">
        <f>IF(AND(S1525=H$1),LOOKUP(9.99999999999999E+307,$H$2:H1524)+1,"")</f>
        <v/>
      </c>
      <c r="I1525" s="30">
        <f>IF(AND(B1525=I$1),LOOKUP(9.99999999999999E+307,$I$2:I1524)+1,"")</f>
        <v>1330</v>
      </c>
      <c r="J1525" s="30">
        <f>IF(AND(B1525=J$1),LOOKUP(9.99999999999999E+307,$J$2:J1524)+1,"")</f>
        <v>1330</v>
      </c>
      <c r="K1525" s="30">
        <f>IF(AND(B1525=K$1),LOOKUP(9.99999999999999E+307,$K$2:K1524)+1,"")</f>
        <v>1330</v>
      </c>
      <c r="L1525" s="30">
        <f>IF(AND(B1525=L$1),LOOKUP(9.99999999999999E+307,$L$2:L1524)+1,"")</f>
        <v>1330</v>
      </c>
      <c r="M1525" s="30">
        <f>IF(AND(B1525=M$1),LOOKUP(9.99999999999999E+307,$M$2:M1524)+1,"")</f>
        <v>1330</v>
      </c>
      <c r="N1525" s="30">
        <f>IF(AND($B1525=N$1),LOOKUP(9.99999999999999E+307,$N$2:N1524)+1,"")</f>
        <v>1330</v>
      </c>
      <c r="O1525" s="30">
        <f>IF(AND($B1525=O$1),LOOKUP(9.99999999999999E+307,$O$2:O1524)+1,"")</f>
        <v>1330</v>
      </c>
      <c r="P1525" s="30">
        <f>IF(AND($B1525=P$1),LOOKUP(9.99999999999999E+307,$P$2:P1524)+1,"")</f>
        <v>1330</v>
      </c>
      <c r="Q1525" s="30">
        <f>IF(AND($B1525=Q$1),LOOKUP(9.99999999999999E+307,$Q$2:Q1524)+1,"")</f>
        <v>1330</v>
      </c>
      <c r="R1525" s="30">
        <f>IF(AND($B1525=R$1),LOOKUP(9.99999999999999E+307,$R$2:R1524)+1,"")</f>
        <v>1330</v>
      </c>
      <c r="S1525" s="314"/>
      <c r="T1525" s="274"/>
      <c r="U1525" s="274"/>
      <c r="Z1525" s="258" t="str">
        <f t="shared" si="164"/>
        <v/>
      </c>
      <c r="AA1525" s="258" t="str">
        <f t="shared" si="165"/>
        <v/>
      </c>
      <c r="AB1525" s="259">
        <f t="shared" si="159"/>
        <v>0</v>
      </c>
      <c r="AC1525" s="259">
        <f t="shared" si="160"/>
        <v>1807</v>
      </c>
      <c r="AD1525" s="260" t="str">
        <f t="shared" si="161"/>
        <v/>
      </c>
      <c r="AE1525" s="253" t="str">
        <f t="shared" si="162"/>
        <v>-</v>
      </c>
    </row>
    <row r="1526" spans="1:31" ht="20.100000000000001" customHeight="1" x14ac:dyDescent="0.5">
      <c r="A1526" s="30">
        <v>1524</v>
      </c>
      <c r="B1526" s="238"/>
      <c r="C1526" s="261"/>
      <c r="D1526" s="261"/>
      <c r="E1526" s="270"/>
      <c r="F1526" s="270"/>
      <c r="G1526" s="257" t="str">
        <f t="shared" si="166"/>
        <v/>
      </c>
      <c r="H1526" s="30" t="str">
        <f>IF(AND(S1526=H$1),LOOKUP(9.99999999999999E+307,$H$2:H1525)+1,"")</f>
        <v/>
      </c>
      <c r="I1526" s="30">
        <f>IF(AND(B1526=I$1),LOOKUP(9.99999999999999E+307,$I$2:I1525)+1,"")</f>
        <v>1331</v>
      </c>
      <c r="J1526" s="30">
        <f>IF(AND(B1526=J$1),LOOKUP(9.99999999999999E+307,$J$2:J1525)+1,"")</f>
        <v>1331</v>
      </c>
      <c r="K1526" s="30">
        <f>IF(AND(B1526=K$1),LOOKUP(9.99999999999999E+307,$K$2:K1525)+1,"")</f>
        <v>1331</v>
      </c>
      <c r="L1526" s="30">
        <f>IF(AND(B1526=L$1),LOOKUP(9.99999999999999E+307,$L$2:L1525)+1,"")</f>
        <v>1331</v>
      </c>
      <c r="M1526" s="30">
        <f>IF(AND(B1526=M$1),LOOKUP(9.99999999999999E+307,$M$2:M1525)+1,"")</f>
        <v>1331</v>
      </c>
      <c r="N1526" s="30">
        <f>IF(AND($B1526=N$1),LOOKUP(9.99999999999999E+307,$N$2:N1525)+1,"")</f>
        <v>1331</v>
      </c>
      <c r="O1526" s="30">
        <f>IF(AND($B1526=O$1),LOOKUP(9.99999999999999E+307,$O$2:O1525)+1,"")</f>
        <v>1331</v>
      </c>
      <c r="P1526" s="30">
        <f>IF(AND($B1526=P$1),LOOKUP(9.99999999999999E+307,$P$2:P1525)+1,"")</f>
        <v>1331</v>
      </c>
      <c r="Q1526" s="30">
        <f>IF(AND($B1526=Q$1),LOOKUP(9.99999999999999E+307,$Q$2:Q1525)+1,"")</f>
        <v>1331</v>
      </c>
      <c r="R1526" s="30">
        <f>IF(AND($B1526=R$1),LOOKUP(9.99999999999999E+307,$R$2:R1525)+1,"")</f>
        <v>1331</v>
      </c>
      <c r="S1526" s="314"/>
      <c r="T1526" s="274"/>
      <c r="U1526" s="274"/>
      <c r="Z1526" s="258" t="str">
        <f t="shared" si="164"/>
        <v/>
      </c>
      <c r="AA1526" s="258" t="str">
        <f t="shared" si="165"/>
        <v/>
      </c>
      <c r="AB1526" s="259">
        <f t="shared" si="159"/>
        <v>0</v>
      </c>
      <c r="AC1526" s="259">
        <f t="shared" si="160"/>
        <v>1807</v>
      </c>
      <c r="AD1526" s="260" t="str">
        <f t="shared" si="161"/>
        <v/>
      </c>
      <c r="AE1526" s="253" t="str">
        <f t="shared" si="162"/>
        <v>-</v>
      </c>
    </row>
    <row r="1527" spans="1:31" ht="20.100000000000001" customHeight="1" x14ac:dyDescent="0.5">
      <c r="A1527" s="30">
        <v>1525</v>
      </c>
      <c r="B1527" s="238"/>
      <c r="C1527" s="261"/>
      <c r="D1527" s="261"/>
      <c r="E1527" s="270"/>
      <c r="F1527" s="270"/>
      <c r="G1527" s="257" t="str">
        <f t="shared" si="166"/>
        <v/>
      </c>
      <c r="H1527" s="30" t="str">
        <f>IF(AND(S1527=H$1),LOOKUP(9.99999999999999E+307,$H$2:H1526)+1,"")</f>
        <v/>
      </c>
      <c r="I1527" s="30">
        <f>IF(AND(B1527=I$1),LOOKUP(9.99999999999999E+307,$I$2:I1526)+1,"")</f>
        <v>1332</v>
      </c>
      <c r="J1527" s="30">
        <f>IF(AND(B1527=J$1),LOOKUP(9.99999999999999E+307,$J$2:J1526)+1,"")</f>
        <v>1332</v>
      </c>
      <c r="K1527" s="30">
        <f>IF(AND(B1527=K$1),LOOKUP(9.99999999999999E+307,$K$2:K1526)+1,"")</f>
        <v>1332</v>
      </c>
      <c r="L1527" s="30">
        <f>IF(AND(B1527=L$1),LOOKUP(9.99999999999999E+307,$L$2:L1526)+1,"")</f>
        <v>1332</v>
      </c>
      <c r="M1527" s="30">
        <f>IF(AND(B1527=M$1),LOOKUP(9.99999999999999E+307,$M$2:M1526)+1,"")</f>
        <v>1332</v>
      </c>
      <c r="N1527" s="30">
        <f>IF(AND($B1527=N$1),LOOKUP(9.99999999999999E+307,$N$2:N1526)+1,"")</f>
        <v>1332</v>
      </c>
      <c r="O1527" s="30">
        <f>IF(AND($B1527=O$1),LOOKUP(9.99999999999999E+307,$O$2:O1526)+1,"")</f>
        <v>1332</v>
      </c>
      <c r="P1527" s="30">
        <f>IF(AND($B1527=P$1),LOOKUP(9.99999999999999E+307,$P$2:P1526)+1,"")</f>
        <v>1332</v>
      </c>
      <c r="Q1527" s="30">
        <f>IF(AND($B1527=Q$1),LOOKUP(9.99999999999999E+307,$Q$2:Q1526)+1,"")</f>
        <v>1332</v>
      </c>
      <c r="R1527" s="30">
        <f>IF(AND($B1527=R$1),LOOKUP(9.99999999999999E+307,$R$2:R1526)+1,"")</f>
        <v>1332</v>
      </c>
      <c r="S1527" s="314"/>
      <c r="T1527" s="274"/>
      <c r="U1527" s="274"/>
      <c r="Z1527" s="258" t="str">
        <f t="shared" si="164"/>
        <v/>
      </c>
      <c r="AA1527" s="258" t="str">
        <f t="shared" si="165"/>
        <v/>
      </c>
      <c r="AB1527" s="259">
        <f t="shared" si="159"/>
        <v>0</v>
      </c>
      <c r="AC1527" s="259">
        <f t="shared" si="160"/>
        <v>1807</v>
      </c>
      <c r="AD1527" s="260" t="str">
        <f t="shared" si="161"/>
        <v/>
      </c>
      <c r="AE1527" s="253" t="str">
        <f t="shared" si="162"/>
        <v>-</v>
      </c>
    </row>
    <row r="1528" spans="1:31" ht="20.100000000000001" customHeight="1" x14ac:dyDescent="0.5">
      <c r="A1528" s="30">
        <v>1526</v>
      </c>
      <c r="B1528" s="238"/>
      <c r="C1528" s="261"/>
      <c r="D1528" s="261"/>
      <c r="E1528" s="270"/>
      <c r="F1528" s="270"/>
      <c r="G1528" s="257" t="str">
        <f t="shared" si="166"/>
        <v/>
      </c>
      <c r="H1528" s="30" t="str">
        <f>IF(AND(S1528=H$1),LOOKUP(9.99999999999999E+307,$H$2:H1527)+1,"")</f>
        <v/>
      </c>
      <c r="I1528" s="30">
        <f>IF(AND(B1528=I$1),LOOKUP(9.99999999999999E+307,$I$2:I1527)+1,"")</f>
        <v>1333</v>
      </c>
      <c r="J1528" s="30">
        <f>IF(AND(B1528=J$1),LOOKUP(9.99999999999999E+307,$J$2:J1527)+1,"")</f>
        <v>1333</v>
      </c>
      <c r="K1528" s="30">
        <f>IF(AND(B1528=K$1),LOOKUP(9.99999999999999E+307,$K$2:K1527)+1,"")</f>
        <v>1333</v>
      </c>
      <c r="L1528" s="30">
        <f>IF(AND(B1528=L$1),LOOKUP(9.99999999999999E+307,$L$2:L1527)+1,"")</f>
        <v>1333</v>
      </c>
      <c r="M1528" s="30">
        <f>IF(AND(B1528=M$1),LOOKUP(9.99999999999999E+307,$M$2:M1527)+1,"")</f>
        <v>1333</v>
      </c>
      <c r="N1528" s="30">
        <f>IF(AND($B1528=N$1),LOOKUP(9.99999999999999E+307,$N$2:N1527)+1,"")</f>
        <v>1333</v>
      </c>
      <c r="O1528" s="30">
        <f>IF(AND($B1528=O$1),LOOKUP(9.99999999999999E+307,$O$2:O1527)+1,"")</f>
        <v>1333</v>
      </c>
      <c r="P1528" s="30">
        <f>IF(AND($B1528=P$1),LOOKUP(9.99999999999999E+307,$P$2:P1527)+1,"")</f>
        <v>1333</v>
      </c>
      <c r="Q1528" s="30">
        <f>IF(AND($B1528=Q$1),LOOKUP(9.99999999999999E+307,$Q$2:Q1527)+1,"")</f>
        <v>1333</v>
      </c>
      <c r="R1528" s="30">
        <f>IF(AND($B1528=R$1),LOOKUP(9.99999999999999E+307,$R$2:R1527)+1,"")</f>
        <v>1333</v>
      </c>
      <c r="S1528" s="314"/>
      <c r="T1528" s="274"/>
      <c r="U1528" s="274"/>
      <c r="Z1528" s="258" t="str">
        <f t="shared" si="164"/>
        <v/>
      </c>
      <c r="AA1528" s="258" t="str">
        <f t="shared" si="165"/>
        <v/>
      </c>
      <c r="AB1528" s="259">
        <f t="shared" si="159"/>
        <v>0</v>
      </c>
      <c r="AC1528" s="259">
        <f t="shared" si="160"/>
        <v>1807</v>
      </c>
      <c r="AD1528" s="260" t="str">
        <f t="shared" si="161"/>
        <v/>
      </c>
      <c r="AE1528" s="253" t="str">
        <f t="shared" si="162"/>
        <v>-</v>
      </c>
    </row>
    <row r="1529" spans="1:31" ht="20.100000000000001" customHeight="1" x14ac:dyDescent="0.5">
      <c r="A1529" s="30">
        <v>1527</v>
      </c>
      <c r="B1529" s="238"/>
      <c r="C1529" s="261"/>
      <c r="D1529" s="261"/>
      <c r="E1529" s="270"/>
      <c r="F1529" s="270"/>
      <c r="G1529" s="257" t="str">
        <f t="shared" si="166"/>
        <v/>
      </c>
      <c r="H1529" s="30" t="str">
        <f>IF(AND(S1529=H$1),LOOKUP(9.99999999999999E+307,$H$2:H1528)+1,"")</f>
        <v/>
      </c>
      <c r="I1529" s="30">
        <f>IF(AND(B1529=I$1),LOOKUP(9.99999999999999E+307,$I$2:I1528)+1,"")</f>
        <v>1334</v>
      </c>
      <c r="J1529" s="30">
        <f>IF(AND(B1529=J$1),LOOKUP(9.99999999999999E+307,$J$2:J1528)+1,"")</f>
        <v>1334</v>
      </c>
      <c r="K1529" s="30">
        <f>IF(AND(B1529=K$1),LOOKUP(9.99999999999999E+307,$K$2:K1528)+1,"")</f>
        <v>1334</v>
      </c>
      <c r="L1529" s="30">
        <f>IF(AND(B1529=L$1),LOOKUP(9.99999999999999E+307,$L$2:L1528)+1,"")</f>
        <v>1334</v>
      </c>
      <c r="M1529" s="30">
        <f>IF(AND(B1529=M$1),LOOKUP(9.99999999999999E+307,$M$2:M1528)+1,"")</f>
        <v>1334</v>
      </c>
      <c r="N1529" s="30">
        <f>IF(AND($B1529=N$1),LOOKUP(9.99999999999999E+307,$N$2:N1528)+1,"")</f>
        <v>1334</v>
      </c>
      <c r="O1529" s="30">
        <f>IF(AND($B1529=O$1),LOOKUP(9.99999999999999E+307,$O$2:O1528)+1,"")</f>
        <v>1334</v>
      </c>
      <c r="P1529" s="30">
        <f>IF(AND($B1529=P$1),LOOKUP(9.99999999999999E+307,$P$2:P1528)+1,"")</f>
        <v>1334</v>
      </c>
      <c r="Q1529" s="30">
        <f>IF(AND($B1529=Q$1),LOOKUP(9.99999999999999E+307,$Q$2:Q1528)+1,"")</f>
        <v>1334</v>
      </c>
      <c r="R1529" s="30">
        <f>IF(AND($B1529=R$1),LOOKUP(9.99999999999999E+307,$R$2:R1528)+1,"")</f>
        <v>1334</v>
      </c>
      <c r="S1529" s="314"/>
      <c r="T1529" s="274"/>
      <c r="U1529" s="274"/>
      <c r="Z1529" s="258" t="str">
        <f t="shared" si="164"/>
        <v/>
      </c>
      <c r="AA1529" s="258" t="str">
        <f t="shared" si="165"/>
        <v/>
      </c>
      <c r="AB1529" s="259">
        <f t="shared" si="159"/>
        <v>0</v>
      </c>
      <c r="AC1529" s="259">
        <f t="shared" si="160"/>
        <v>1807</v>
      </c>
      <c r="AD1529" s="260" t="str">
        <f t="shared" si="161"/>
        <v/>
      </c>
      <c r="AE1529" s="253" t="str">
        <f t="shared" si="162"/>
        <v>-</v>
      </c>
    </row>
    <row r="1530" spans="1:31" ht="20.100000000000001" customHeight="1" x14ac:dyDescent="0.5">
      <c r="A1530" s="30">
        <v>1528</v>
      </c>
      <c r="B1530" s="238"/>
      <c r="C1530" s="261"/>
      <c r="D1530" s="261"/>
      <c r="E1530" s="270"/>
      <c r="F1530" s="270"/>
      <c r="G1530" s="257" t="str">
        <f t="shared" si="166"/>
        <v/>
      </c>
      <c r="H1530" s="30" t="str">
        <f>IF(AND(S1530=H$1),LOOKUP(9.99999999999999E+307,$H$2:H1529)+1,"")</f>
        <v/>
      </c>
      <c r="I1530" s="30">
        <f>IF(AND(B1530=I$1),LOOKUP(9.99999999999999E+307,$I$2:I1529)+1,"")</f>
        <v>1335</v>
      </c>
      <c r="J1530" s="30">
        <f>IF(AND(B1530=J$1),LOOKUP(9.99999999999999E+307,$J$2:J1529)+1,"")</f>
        <v>1335</v>
      </c>
      <c r="K1530" s="30">
        <f>IF(AND(B1530=K$1),LOOKUP(9.99999999999999E+307,$K$2:K1529)+1,"")</f>
        <v>1335</v>
      </c>
      <c r="L1530" s="30">
        <f>IF(AND(B1530=L$1),LOOKUP(9.99999999999999E+307,$L$2:L1529)+1,"")</f>
        <v>1335</v>
      </c>
      <c r="M1530" s="30">
        <f>IF(AND(B1530=M$1),LOOKUP(9.99999999999999E+307,$M$2:M1529)+1,"")</f>
        <v>1335</v>
      </c>
      <c r="N1530" s="30">
        <f>IF(AND($B1530=N$1),LOOKUP(9.99999999999999E+307,$N$2:N1529)+1,"")</f>
        <v>1335</v>
      </c>
      <c r="O1530" s="30">
        <f>IF(AND($B1530=O$1),LOOKUP(9.99999999999999E+307,$O$2:O1529)+1,"")</f>
        <v>1335</v>
      </c>
      <c r="P1530" s="30">
        <f>IF(AND($B1530=P$1),LOOKUP(9.99999999999999E+307,$P$2:P1529)+1,"")</f>
        <v>1335</v>
      </c>
      <c r="Q1530" s="30">
        <f>IF(AND($B1530=Q$1),LOOKUP(9.99999999999999E+307,$Q$2:Q1529)+1,"")</f>
        <v>1335</v>
      </c>
      <c r="R1530" s="30">
        <f>IF(AND($B1530=R$1),LOOKUP(9.99999999999999E+307,$R$2:R1529)+1,"")</f>
        <v>1335</v>
      </c>
      <c r="S1530" s="314"/>
      <c r="T1530" s="274"/>
      <c r="U1530" s="274"/>
      <c r="Z1530" s="258" t="str">
        <f t="shared" si="164"/>
        <v/>
      </c>
      <c r="AA1530" s="258" t="str">
        <f t="shared" si="165"/>
        <v/>
      </c>
      <c r="AB1530" s="259">
        <f t="shared" si="159"/>
        <v>0</v>
      </c>
      <c r="AC1530" s="259">
        <f t="shared" si="160"/>
        <v>1807</v>
      </c>
      <c r="AD1530" s="260" t="str">
        <f t="shared" si="161"/>
        <v/>
      </c>
      <c r="AE1530" s="253" t="str">
        <f t="shared" si="162"/>
        <v>-</v>
      </c>
    </row>
    <row r="1531" spans="1:31" ht="20.100000000000001" customHeight="1" x14ac:dyDescent="0.5">
      <c r="A1531" s="30">
        <v>1529</v>
      </c>
      <c r="B1531" s="238"/>
      <c r="C1531" s="261"/>
      <c r="D1531" s="261"/>
      <c r="E1531" s="270"/>
      <c r="F1531" s="270"/>
      <c r="G1531" s="257" t="str">
        <f t="shared" si="166"/>
        <v/>
      </c>
      <c r="H1531" s="30" t="str">
        <f>IF(AND(S1531=H$1),LOOKUP(9.99999999999999E+307,$H$2:H1530)+1,"")</f>
        <v/>
      </c>
      <c r="I1531" s="30">
        <f>IF(AND(B1531=I$1),LOOKUP(9.99999999999999E+307,$I$2:I1530)+1,"")</f>
        <v>1336</v>
      </c>
      <c r="J1531" s="30">
        <f>IF(AND(B1531=J$1),LOOKUP(9.99999999999999E+307,$J$2:J1530)+1,"")</f>
        <v>1336</v>
      </c>
      <c r="K1531" s="30">
        <f>IF(AND(B1531=K$1),LOOKUP(9.99999999999999E+307,$K$2:K1530)+1,"")</f>
        <v>1336</v>
      </c>
      <c r="L1531" s="30">
        <f>IF(AND(B1531=L$1),LOOKUP(9.99999999999999E+307,$L$2:L1530)+1,"")</f>
        <v>1336</v>
      </c>
      <c r="M1531" s="30">
        <f>IF(AND(B1531=M$1),LOOKUP(9.99999999999999E+307,$M$2:M1530)+1,"")</f>
        <v>1336</v>
      </c>
      <c r="N1531" s="30">
        <f>IF(AND($B1531=N$1),LOOKUP(9.99999999999999E+307,$N$2:N1530)+1,"")</f>
        <v>1336</v>
      </c>
      <c r="O1531" s="30">
        <f>IF(AND($B1531=O$1),LOOKUP(9.99999999999999E+307,$O$2:O1530)+1,"")</f>
        <v>1336</v>
      </c>
      <c r="P1531" s="30">
        <f>IF(AND($B1531=P$1),LOOKUP(9.99999999999999E+307,$P$2:P1530)+1,"")</f>
        <v>1336</v>
      </c>
      <c r="Q1531" s="30">
        <f>IF(AND($B1531=Q$1),LOOKUP(9.99999999999999E+307,$Q$2:Q1530)+1,"")</f>
        <v>1336</v>
      </c>
      <c r="R1531" s="30">
        <f>IF(AND($B1531=R$1),LOOKUP(9.99999999999999E+307,$R$2:R1530)+1,"")</f>
        <v>1336</v>
      </c>
      <c r="S1531" s="314"/>
      <c r="T1531" s="274"/>
      <c r="U1531" s="274"/>
      <c r="Z1531" s="258" t="str">
        <f t="shared" si="164"/>
        <v/>
      </c>
      <c r="AA1531" s="258" t="str">
        <f t="shared" si="165"/>
        <v/>
      </c>
      <c r="AB1531" s="259">
        <f t="shared" si="159"/>
        <v>0</v>
      </c>
      <c r="AC1531" s="259">
        <f t="shared" si="160"/>
        <v>1807</v>
      </c>
      <c r="AD1531" s="260" t="str">
        <f t="shared" si="161"/>
        <v/>
      </c>
      <c r="AE1531" s="253" t="str">
        <f t="shared" si="162"/>
        <v>-</v>
      </c>
    </row>
    <row r="1532" spans="1:31" ht="20.100000000000001" customHeight="1" x14ac:dyDescent="0.5">
      <c r="A1532" s="30">
        <v>1530</v>
      </c>
      <c r="B1532" s="238"/>
      <c r="C1532" s="261"/>
      <c r="D1532" s="261"/>
      <c r="E1532" s="270"/>
      <c r="F1532" s="270"/>
      <c r="G1532" s="257" t="str">
        <f t="shared" si="166"/>
        <v/>
      </c>
      <c r="H1532" s="30" t="str">
        <f>IF(AND(S1532=H$1),LOOKUP(9.99999999999999E+307,$H$2:H1531)+1,"")</f>
        <v/>
      </c>
      <c r="I1532" s="30">
        <f>IF(AND(B1532=I$1),LOOKUP(9.99999999999999E+307,$I$2:I1531)+1,"")</f>
        <v>1337</v>
      </c>
      <c r="J1532" s="30">
        <f>IF(AND(B1532=J$1),LOOKUP(9.99999999999999E+307,$J$2:J1531)+1,"")</f>
        <v>1337</v>
      </c>
      <c r="K1532" s="30">
        <f>IF(AND(B1532=K$1),LOOKUP(9.99999999999999E+307,$K$2:K1531)+1,"")</f>
        <v>1337</v>
      </c>
      <c r="L1532" s="30">
        <f>IF(AND(B1532=L$1),LOOKUP(9.99999999999999E+307,$L$2:L1531)+1,"")</f>
        <v>1337</v>
      </c>
      <c r="M1532" s="30">
        <f>IF(AND(B1532=M$1),LOOKUP(9.99999999999999E+307,$M$2:M1531)+1,"")</f>
        <v>1337</v>
      </c>
      <c r="N1532" s="30">
        <f>IF(AND($B1532=N$1),LOOKUP(9.99999999999999E+307,$N$2:N1531)+1,"")</f>
        <v>1337</v>
      </c>
      <c r="O1532" s="30">
        <f>IF(AND($B1532=O$1),LOOKUP(9.99999999999999E+307,$O$2:O1531)+1,"")</f>
        <v>1337</v>
      </c>
      <c r="P1532" s="30">
        <f>IF(AND($B1532=P$1),LOOKUP(9.99999999999999E+307,$P$2:P1531)+1,"")</f>
        <v>1337</v>
      </c>
      <c r="Q1532" s="30">
        <f>IF(AND($B1532=Q$1),LOOKUP(9.99999999999999E+307,$Q$2:Q1531)+1,"")</f>
        <v>1337</v>
      </c>
      <c r="R1532" s="30">
        <f>IF(AND($B1532=R$1),LOOKUP(9.99999999999999E+307,$R$2:R1531)+1,"")</f>
        <v>1337</v>
      </c>
      <c r="S1532" s="314"/>
      <c r="T1532" s="274"/>
      <c r="U1532" s="274"/>
      <c r="Z1532" s="258" t="str">
        <f t="shared" si="164"/>
        <v/>
      </c>
      <c r="AA1532" s="258" t="str">
        <f t="shared" si="165"/>
        <v/>
      </c>
      <c r="AB1532" s="259">
        <f t="shared" si="159"/>
        <v>0</v>
      </c>
      <c r="AC1532" s="259">
        <f t="shared" si="160"/>
        <v>1807</v>
      </c>
      <c r="AD1532" s="260" t="str">
        <f t="shared" si="161"/>
        <v/>
      </c>
      <c r="AE1532" s="253" t="str">
        <f t="shared" si="162"/>
        <v>-</v>
      </c>
    </row>
    <row r="1533" spans="1:31" ht="20.100000000000001" customHeight="1" x14ac:dyDescent="0.5">
      <c r="A1533" s="30">
        <v>1531</v>
      </c>
      <c r="B1533" s="238"/>
      <c r="C1533" s="261"/>
      <c r="D1533" s="261"/>
      <c r="E1533" s="270"/>
      <c r="F1533" s="270"/>
      <c r="G1533" s="257" t="str">
        <f t="shared" si="166"/>
        <v/>
      </c>
      <c r="H1533" s="30" t="str">
        <f>IF(AND(S1533=H$1),LOOKUP(9.99999999999999E+307,$H$2:H1532)+1,"")</f>
        <v/>
      </c>
      <c r="I1533" s="30">
        <f>IF(AND(B1533=I$1),LOOKUP(9.99999999999999E+307,$I$2:I1532)+1,"")</f>
        <v>1338</v>
      </c>
      <c r="J1533" s="30">
        <f>IF(AND(B1533=J$1),LOOKUP(9.99999999999999E+307,$J$2:J1532)+1,"")</f>
        <v>1338</v>
      </c>
      <c r="K1533" s="30">
        <f>IF(AND(B1533=K$1),LOOKUP(9.99999999999999E+307,$K$2:K1532)+1,"")</f>
        <v>1338</v>
      </c>
      <c r="L1533" s="30">
        <f>IF(AND(B1533=L$1),LOOKUP(9.99999999999999E+307,$L$2:L1532)+1,"")</f>
        <v>1338</v>
      </c>
      <c r="M1533" s="30">
        <f>IF(AND(B1533=M$1),LOOKUP(9.99999999999999E+307,$M$2:M1532)+1,"")</f>
        <v>1338</v>
      </c>
      <c r="N1533" s="30">
        <f>IF(AND($B1533=N$1),LOOKUP(9.99999999999999E+307,$N$2:N1532)+1,"")</f>
        <v>1338</v>
      </c>
      <c r="O1533" s="30">
        <f>IF(AND($B1533=O$1),LOOKUP(9.99999999999999E+307,$O$2:O1532)+1,"")</f>
        <v>1338</v>
      </c>
      <c r="P1533" s="30">
        <f>IF(AND($B1533=P$1),LOOKUP(9.99999999999999E+307,$P$2:P1532)+1,"")</f>
        <v>1338</v>
      </c>
      <c r="Q1533" s="30">
        <f>IF(AND($B1533=Q$1),LOOKUP(9.99999999999999E+307,$Q$2:Q1532)+1,"")</f>
        <v>1338</v>
      </c>
      <c r="R1533" s="30">
        <f>IF(AND($B1533=R$1),LOOKUP(9.99999999999999E+307,$R$2:R1532)+1,"")</f>
        <v>1338</v>
      </c>
      <c r="S1533" s="314"/>
      <c r="T1533" s="274"/>
      <c r="U1533" s="274"/>
      <c r="Z1533" s="258" t="str">
        <f t="shared" si="164"/>
        <v/>
      </c>
      <c r="AA1533" s="258" t="str">
        <f t="shared" si="165"/>
        <v/>
      </c>
      <c r="AB1533" s="259">
        <f t="shared" si="159"/>
        <v>0</v>
      </c>
      <c r="AC1533" s="259">
        <f t="shared" si="160"/>
        <v>1807</v>
      </c>
      <c r="AD1533" s="260" t="str">
        <f t="shared" si="161"/>
        <v/>
      </c>
      <c r="AE1533" s="253" t="str">
        <f t="shared" si="162"/>
        <v>-</v>
      </c>
    </row>
    <row r="1534" spans="1:31" ht="20.100000000000001" customHeight="1" x14ac:dyDescent="0.5">
      <c r="A1534" s="30">
        <v>1532</v>
      </c>
      <c r="B1534" s="238"/>
      <c r="C1534" s="261"/>
      <c r="D1534" s="261"/>
      <c r="E1534" s="270"/>
      <c r="F1534" s="270"/>
      <c r="G1534" s="257" t="str">
        <f t="shared" si="166"/>
        <v/>
      </c>
      <c r="H1534" s="30" t="str">
        <f>IF(AND(S1534=H$1),LOOKUP(9.99999999999999E+307,$H$2:H1533)+1,"")</f>
        <v/>
      </c>
      <c r="I1534" s="30">
        <f>IF(AND(B1534=I$1),LOOKUP(9.99999999999999E+307,$I$2:I1533)+1,"")</f>
        <v>1339</v>
      </c>
      <c r="J1534" s="30">
        <f>IF(AND(B1534=J$1),LOOKUP(9.99999999999999E+307,$J$2:J1533)+1,"")</f>
        <v>1339</v>
      </c>
      <c r="K1534" s="30">
        <f>IF(AND(B1534=K$1),LOOKUP(9.99999999999999E+307,$K$2:K1533)+1,"")</f>
        <v>1339</v>
      </c>
      <c r="L1534" s="30">
        <f>IF(AND(B1534=L$1),LOOKUP(9.99999999999999E+307,$L$2:L1533)+1,"")</f>
        <v>1339</v>
      </c>
      <c r="M1534" s="30">
        <f>IF(AND(B1534=M$1),LOOKUP(9.99999999999999E+307,$M$2:M1533)+1,"")</f>
        <v>1339</v>
      </c>
      <c r="N1534" s="30">
        <f>IF(AND($B1534=N$1),LOOKUP(9.99999999999999E+307,$N$2:N1533)+1,"")</f>
        <v>1339</v>
      </c>
      <c r="O1534" s="30">
        <f>IF(AND($B1534=O$1),LOOKUP(9.99999999999999E+307,$O$2:O1533)+1,"")</f>
        <v>1339</v>
      </c>
      <c r="P1534" s="30">
        <f>IF(AND($B1534=P$1),LOOKUP(9.99999999999999E+307,$P$2:P1533)+1,"")</f>
        <v>1339</v>
      </c>
      <c r="Q1534" s="30">
        <f>IF(AND($B1534=Q$1),LOOKUP(9.99999999999999E+307,$Q$2:Q1533)+1,"")</f>
        <v>1339</v>
      </c>
      <c r="R1534" s="30">
        <f>IF(AND($B1534=R$1),LOOKUP(9.99999999999999E+307,$R$2:R1533)+1,"")</f>
        <v>1339</v>
      </c>
      <c r="S1534" s="314"/>
      <c r="T1534" s="274"/>
      <c r="U1534" s="274"/>
      <c r="Z1534" s="258" t="str">
        <f t="shared" si="164"/>
        <v/>
      </c>
      <c r="AA1534" s="258" t="str">
        <f t="shared" si="165"/>
        <v/>
      </c>
      <c r="AB1534" s="259">
        <f t="shared" si="159"/>
        <v>0</v>
      </c>
      <c r="AC1534" s="259">
        <f t="shared" si="160"/>
        <v>1807</v>
      </c>
      <c r="AD1534" s="260" t="str">
        <f t="shared" si="161"/>
        <v/>
      </c>
      <c r="AE1534" s="253" t="str">
        <f t="shared" si="162"/>
        <v>-</v>
      </c>
    </row>
    <row r="1535" spans="1:31" ht="20.100000000000001" customHeight="1" x14ac:dyDescent="0.5">
      <c r="A1535" s="30">
        <v>1533</v>
      </c>
      <c r="B1535" s="238"/>
      <c r="C1535" s="261"/>
      <c r="D1535" s="261"/>
      <c r="E1535" s="270"/>
      <c r="F1535" s="270"/>
      <c r="G1535" s="257" t="str">
        <f t="shared" si="166"/>
        <v/>
      </c>
      <c r="H1535" s="30" t="str">
        <f>IF(AND(S1535=H$1),LOOKUP(9.99999999999999E+307,$H$2:H1534)+1,"")</f>
        <v/>
      </c>
      <c r="I1535" s="30">
        <f>IF(AND(B1535=I$1),LOOKUP(9.99999999999999E+307,$I$2:I1534)+1,"")</f>
        <v>1340</v>
      </c>
      <c r="J1535" s="30">
        <f>IF(AND(B1535=J$1),LOOKUP(9.99999999999999E+307,$J$2:J1534)+1,"")</f>
        <v>1340</v>
      </c>
      <c r="K1535" s="30">
        <f>IF(AND(B1535=K$1),LOOKUP(9.99999999999999E+307,$K$2:K1534)+1,"")</f>
        <v>1340</v>
      </c>
      <c r="L1535" s="30">
        <f>IF(AND(B1535=L$1),LOOKUP(9.99999999999999E+307,$L$2:L1534)+1,"")</f>
        <v>1340</v>
      </c>
      <c r="M1535" s="30">
        <f>IF(AND(B1535=M$1),LOOKUP(9.99999999999999E+307,$M$2:M1534)+1,"")</f>
        <v>1340</v>
      </c>
      <c r="N1535" s="30">
        <f>IF(AND($B1535=N$1),LOOKUP(9.99999999999999E+307,$N$2:N1534)+1,"")</f>
        <v>1340</v>
      </c>
      <c r="O1535" s="30">
        <f>IF(AND($B1535=O$1),LOOKUP(9.99999999999999E+307,$O$2:O1534)+1,"")</f>
        <v>1340</v>
      </c>
      <c r="P1535" s="30">
        <f>IF(AND($B1535=P$1),LOOKUP(9.99999999999999E+307,$P$2:P1534)+1,"")</f>
        <v>1340</v>
      </c>
      <c r="Q1535" s="30">
        <f>IF(AND($B1535=Q$1),LOOKUP(9.99999999999999E+307,$Q$2:Q1534)+1,"")</f>
        <v>1340</v>
      </c>
      <c r="R1535" s="30">
        <f>IF(AND($B1535=R$1),LOOKUP(9.99999999999999E+307,$R$2:R1534)+1,"")</f>
        <v>1340</v>
      </c>
      <c r="S1535" s="314"/>
      <c r="T1535" s="274"/>
      <c r="U1535" s="274"/>
      <c r="Z1535" s="258" t="str">
        <f t="shared" si="164"/>
        <v/>
      </c>
      <c r="AA1535" s="258" t="str">
        <f t="shared" si="165"/>
        <v/>
      </c>
      <c r="AB1535" s="259">
        <f t="shared" si="159"/>
        <v>0</v>
      </c>
      <c r="AC1535" s="259">
        <f t="shared" si="160"/>
        <v>1807</v>
      </c>
      <c r="AD1535" s="260" t="str">
        <f t="shared" si="161"/>
        <v/>
      </c>
      <c r="AE1535" s="253" t="str">
        <f t="shared" si="162"/>
        <v>-</v>
      </c>
    </row>
    <row r="1536" spans="1:31" ht="20.100000000000001" customHeight="1" x14ac:dyDescent="0.5">
      <c r="A1536" s="30">
        <v>1534</v>
      </c>
      <c r="B1536" s="238"/>
      <c r="C1536" s="261"/>
      <c r="D1536" s="261"/>
      <c r="E1536" s="270"/>
      <c r="F1536" s="270"/>
      <c r="G1536" s="257" t="str">
        <f t="shared" si="166"/>
        <v/>
      </c>
      <c r="H1536" s="30" t="str">
        <f>IF(AND(S1536=H$1),LOOKUP(9.99999999999999E+307,$H$2:H1535)+1,"")</f>
        <v/>
      </c>
      <c r="I1536" s="30">
        <f>IF(AND(B1536=I$1),LOOKUP(9.99999999999999E+307,$I$2:I1535)+1,"")</f>
        <v>1341</v>
      </c>
      <c r="J1536" s="30">
        <f>IF(AND(B1536=J$1),LOOKUP(9.99999999999999E+307,$J$2:J1535)+1,"")</f>
        <v>1341</v>
      </c>
      <c r="K1536" s="30">
        <f>IF(AND(B1536=K$1),LOOKUP(9.99999999999999E+307,$K$2:K1535)+1,"")</f>
        <v>1341</v>
      </c>
      <c r="L1536" s="30">
        <f>IF(AND(B1536=L$1),LOOKUP(9.99999999999999E+307,$L$2:L1535)+1,"")</f>
        <v>1341</v>
      </c>
      <c r="M1536" s="30">
        <f>IF(AND(B1536=M$1),LOOKUP(9.99999999999999E+307,$M$2:M1535)+1,"")</f>
        <v>1341</v>
      </c>
      <c r="N1536" s="30">
        <f>IF(AND($B1536=N$1),LOOKUP(9.99999999999999E+307,$N$2:N1535)+1,"")</f>
        <v>1341</v>
      </c>
      <c r="O1536" s="30">
        <f>IF(AND($B1536=O$1),LOOKUP(9.99999999999999E+307,$O$2:O1535)+1,"")</f>
        <v>1341</v>
      </c>
      <c r="P1536" s="30">
        <f>IF(AND($B1536=P$1),LOOKUP(9.99999999999999E+307,$P$2:P1535)+1,"")</f>
        <v>1341</v>
      </c>
      <c r="Q1536" s="30">
        <f>IF(AND($B1536=Q$1),LOOKUP(9.99999999999999E+307,$Q$2:Q1535)+1,"")</f>
        <v>1341</v>
      </c>
      <c r="R1536" s="30">
        <f>IF(AND($B1536=R$1),LOOKUP(9.99999999999999E+307,$R$2:R1535)+1,"")</f>
        <v>1341</v>
      </c>
      <c r="S1536" s="314"/>
      <c r="T1536" s="274"/>
      <c r="U1536" s="274"/>
      <c r="Z1536" s="258" t="str">
        <f t="shared" si="164"/>
        <v/>
      </c>
      <c r="AA1536" s="258" t="str">
        <f t="shared" si="165"/>
        <v/>
      </c>
      <c r="AB1536" s="259">
        <f t="shared" si="159"/>
        <v>0</v>
      </c>
      <c r="AC1536" s="259">
        <f t="shared" si="160"/>
        <v>1807</v>
      </c>
      <c r="AD1536" s="260" t="str">
        <f t="shared" si="161"/>
        <v/>
      </c>
      <c r="AE1536" s="253" t="str">
        <f t="shared" si="162"/>
        <v>-</v>
      </c>
    </row>
    <row r="1537" spans="1:31" ht="20.100000000000001" customHeight="1" x14ac:dyDescent="0.5">
      <c r="A1537" s="30">
        <v>1535</v>
      </c>
      <c r="B1537" s="238"/>
      <c r="C1537" s="261"/>
      <c r="D1537" s="261"/>
      <c r="E1537" s="270"/>
      <c r="F1537" s="270"/>
      <c r="G1537" s="257" t="str">
        <f t="shared" si="166"/>
        <v/>
      </c>
      <c r="H1537" s="30" t="str">
        <f>IF(AND(S1537=H$1),LOOKUP(9.99999999999999E+307,$H$2:H1536)+1,"")</f>
        <v/>
      </c>
      <c r="I1537" s="30">
        <f>IF(AND(B1537=I$1),LOOKUP(9.99999999999999E+307,$I$2:I1536)+1,"")</f>
        <v>1342</v>
      </c>
      <c r="J1537" s="30">
        <f>IF(AND(B1537=J$1),LOOKUP(9.99999999999999E+307,$J$2:J1536)+1,"")</f>
        <v>1342</v>
      </c>
      <c r="K1537" s="30">
        <f>IF(AND(B1537=K$1),LOOKUP(9.99999999999999E+307,$K$2:K1536)+1,"")</f>
        <v>1342</v>
      </c>
      <c r="L1537" s="30">
        <f>IF(AND(B1537=L$1),LOOKUP(9.99999999999999E+307,$L$2:L1536)+1,"")</f>
        <v>1342</v>
      </c>
      <c r="M1537" s="30">
        <f>IF(AND(B1537=M$1),LOOKUP(9.99999999999999E+307,$M$2:M1536)+1,"")</f>
        <v>1342</v>
      </c>
      <c r="N1537" s="30">
        <f>IF(AND($B1537=N$1),LOOKUP(9.99999999999999E+307,$N$2:N1536)+1,"")</f>
        <v>1342</v>
      </c>
      <c r="O1537" s="30">
        <f>IF(AND($B1537=O$1),LOOKUP(9.99999999999999E+307,$O$2:O1536)+1,"")</f>
        <v>1342</v>
      </c>
      <c r="P1537" s="30">
        <f>IF(AND($B1537=P$1),LOOKUP(9.99999999999999E+307,$P$2:P1536)+1,"")</f>
        <v>1342</v>
      </c>
      <c r="Q1537" s="30">
        <f>IF(AND($B1537=Q$1),LOOKUP(9.99999999999999E+307,$Q$2:Q1536)+1,"")</f>
        <v>1342</v>
      </c>
      <c r="R1537" s="30">
        <f>IF(AND($B1537=R$1),LOOKUP(9.99999999999999E+307,$R$2:R1536)+1,"")</f>
        <v>1342</v>
      </c>
      <c r="S1537" s="314"/>
      <c r="T1537" s="274"/>
      <c r="U1537" s="274"/>
      <c r="Z1537" s="258" t="str">
        <f t="shared" si="164"/>
        <v/>
      </c>
      <c r="AA1537" s="258" t="str">
        <f t="shared" si="165"/>
        <v/>
      </c>
      <c r="AB1537" s="259">
        <f t="shared" si="159"/>
        <v>0</v>
      </c>
      <c r="AC1537" s="259">
        <f t="shared" si="160"/>
        <v>1807</v>
      </c>
      <c r="AD1537" s="260" t="str">
        <f t="shared" si="161"/>
        <v/>
      </c>
      <c r="AE1537" s="253" t="str">
        <f t="shared" si="162"/>
        <v>-</v>
      </c>
    </row>
    <row r="1538" spans="1:31" ht="20.100000000000001" customHeight="1" x14ac:dyDescent="0.5">
      <c r="A1538" s="30">
        <v>1536</v>
      </c>
      <c r="B1538" s="238"/>
      <c r="C1538" s="261"/>
      <c r="D1538" s="261"/>
      <c r="E1538" s="270"/>
      <c r="F1538" s="270"/>
      <c r="G1538" s="257" t="str">
        <f t="shared" si="166"/>
        <v/>
      </c>
      <c r="H1538" s="30" t="str">
        <f>IF(AND(S1538=H$1),LOOKUP(9.99999999999999E+307,$H$2:H1537)+1,"")</f>
        <v/>
      </c>
      <c r="I1538" s="30">
        <f>IF(AND(B1538=I$1),LOOKUP(9.99999999999999E+307,$I$2:I1537)+1,"")</f>
        <v>1343</v>
      </c>
      <c r="J1538" s="30">
        <f>IF(AND(B1538=J$1),LOOKUP(9.99999999999999E+307,$J$2:J1537)+1,"")</f>
        <v>1343</v>
      </c>
      <c r="K1538" s="30">
        <f>IF(AND(B1538=K$1),LOOKUP(9.99999999999999E+307,$K$2:K1537)+1,"")</f>
        <v>1343</v>
      </c>
      <c r="L1538" s="30">
        <f>IF(AND(B1538=L$1),LOOKUP(9.99999999999999E+307,$L$2:L1537)+1,"")</f>
        <v>1343</v>
      </c>
      <c r="M1538" s="30">
        <f>IF(AND(B1538=M$1),LOOKUP(9.99999999999999E+307,$M$2:M1537)+1,"")</f>
        <v>1343</v>
      </c>
      <c r="N1538" s="30">
        <f>IF(AND($B1538=N$1),LOOKUP(9.99999999999999E+307,$N$2:N1537)+1,"")</f>
        <v>1343</v>
      </c>
      <c r="O1538" s="30">
        <f>IF(AND($B1538=O$1),LOOKUP(9.99999999999999E+307,$O$2:O1537)+1,"")</f>
        <v>1343</v>
      </c>
      <c r="P1538" s="30">
        <f>IF(AND($B1538=P$1),LOOKUP(9.99999999999999E+307,$P$2:P1537)+1,"")</f>
        <v>1343</v>
      </c>
      <c r="Q1538" s="30">
        <f>IF(AND($B1538=Q$1),LOOKUP(9.99999999999999E+307,$Q$2:Q1537)+1,"")</f>
        <v>1343</v>
      </c>
      <c r="R1538" s="30">
        <f>IF(AND($B1538=R$1),LOOKUP(9.99999999999999E+307,$R$2:R1537)+1,"")</f>
        <v>1343</v>
      </c>
      <c r="S1538" s="314"/>
      <c r="T1538" s="274"/>
      <c r="U1538" s="274"/>
      <c r="Z1538" s="258" t="str">
        <f t="shared" si="164"/>
        <v/>
      </c>
      <c r="AA1538" s="258" t="str">
        <f t="shared" si="165"/>
        <v/>
      </c>
      <c r="AB1538" s="259">
        <f t="shared" si="159"/>
        <v>0</v>
      </c>
      <c r="AC1538" s="259">
        <f t="shared" si="160"/>
        <v>1807</v>
      </c>
      <c r="AD1538" s="260" t="str">
        <f t="shared" si="161"/>
        <v/>
      </c>
      <c r="AE1538" s="253" t="str">
        <f t="shared" si="162"/>
        <v>-</v>
      </c>
    </row>
    <row r="1539" spans="1:31" ht="20.100000000000001" customHeight="1" x14ac:dyDescent="0.5">
      <c r="A1539" s="30">
        <v>1537</v>
      </c>
      <c r="B1539" s="238"/>
      <c r="C1539" s="261"/>
      <c r="D1539" s="261"/>
      <c r="E1539" s="270"/>
      <c r="F1539" s="270"/>
      <c r="G1539" s="257" t="str">
        <f t="shared" si="166"/>
        <v/>
      </c>
      <c r="H1539" s="30" t="str">
        <f>IF(AND(S1539=H$1),LOOKUP(9.99999999999999E+307,$H$2:H1538)+1,"")</f>
        <v/>
      </c>
      <c r="I1539" s="30">
        <f>IF(AND(B1539=I$1),LOOKUP(9.99999999999999E+307,$I$2:I1538)+1,"")</f>
        <v>1344</v>
      </c>
      <c r="J1539" s="30">
        <f>IF(AND(B1539=J$1),LOOKUP(9.99999999999999E+307,$J$2:J1538)+1,"")</f>
        <v>1344</v>
      </c>
      <c r="K1539" s="30">
        <f>IF(AND(B1539=K$1),LOOKUP(9.99999999999999E+307,$K$2:K1538)+1,"")</f>
        <v>1344</v>
      </c>
      <c r="L1539" s="30">
        <f>IF(AND(B1539=L$1),LOOKUP(9.99999999999999E+307,$L$2:L1538)+1,"")</f>
        <v>1344</v>
      </c>
      <c r="M1539" s="30">
        <f>IF(AND(B1539=M$1),LOOKUP(9.99999999999999E+307,$M$2:M1538)+1,"")</f>
        <v>1344</v>
      </c>
      <c r="N1539" s="30">
        <f>IF(AND($B1539=N$1),LOOKUP(9.99999999999999E+307,$N$2:N1538)+1,"")</f>
        <v>1344</v>
      </c>
      <c r="O1539" s="30">
        <f>IF(AND($B1539=O$1),LOOKUP(9.99999999999999E+307,$O$2:O1538)+1,"")</f>
        <v>1344</v>
      </c>
      <c r="P1539" s="30">
        <f>IF(AND($B1539=P$1),LOOKUP(9.99999999999999E+307,$P$2:P1538)+1,"")</f>
        <v>1344</v>
      </c>
      <c r="Q1539" s="30">
        <f>IF(AND($B1539=Q$1),LOOKUP(9.99999999999999E+307,$Q$2:Q1538)+1,"")</f>
        <v>1344</v>
      </c>
      <c r="R1539" s="30">
        <f>IF(AND($B1539=R$1),LOOKUP(9.99999999999999E+307,$R$2:R1538)+1,"")</f>
        <v>1344</v>
      </c>
      <c r="S1539" s="314"/>
      <c r="T1539" s="274"/>
      <c r="U1539" s="274"/>
      <c r="Z1539" s="258" t="str">
        <f t="shared" si="164"/>
        <v/>
      </c>
      <c r="AA1539" s="258" t="str">
        <f t="shared" si="165"/>
        <v/>
      </c>
      <c r="AB1539" s="259">
        <f t="shared" ref="AB1539:AB1602" si="167">COUNTIF($C$3:$C$2002,C1539)</f>
        <v>0</v>
      </c>
      <c r="AC1539" s="259">
        <f t="shared" ref="AC1539:AC1602" si="168">SUMPRODUCT(--(E1539&amp;F1539=$E$3:$E$2002&amp;$F$3:$F$2002))</f>
        <v>1807</v>
      </c>
      <c r="AD1539" s="260" t="str">
        <f t="shared" ref="AD1539:AD1602" si="169">IF(D1539="เด็กชาย",1,IF(D1539="นาย",1,IF(D1539="เด็กหญิง",2,IF(D1539="นางสาว",2,IF(D1539="ด.ช.",1,IF(D1539="ด.ญ.",2,IF(D1539="น.ส.",2,"")))))))</f>
        <v/>
      </c>
      <c r="AE1539" s="253" t="str">
        <f t="shared" ref="AE1539:AE1602" si="170">CONCATENATE(B1539,"-",AD1539)</f>
        <v>-</v>
      </c>
    </row>
    <row r="1540" spans="1:31" ht="20.100000000000001" customHeight="1" x14ac:dyDescent="0.5">
      <c r="A1540" s="30">
        <v>1538</v>
      </c>
      <c r="B1540" s="238"/>
      <c r="C1540" s="261"/>
      <c r="D1540" s="261"/>
      <c r="E1540" s="270"/>
      <c r="F1540" s="270"/>
      <c r="G1540" s="257" t="str">
        <f t="shared" si="166"/>
        <v/>
      </c>
      <c r="H1540" s="30" t="str">
        <f>IF(AND(S1540=H$1),LOOKUP(9.99999999999999E+307,$H$2:H1539)+1,"")</f>
        <v/>
      </c>
      <c r="I1540" s="30">
        <f>IF(AND(B1540=I$1),LOOKUP(9.99999999999999E+307,$I$2:I1539)+1,"")</f>
        <v>1345</v>
      </c>
      <c r="J1540" s="30">
        <f>IF(AND(B1540=J$1),LOOKUP(9.99999999999999E+307,$J$2:J1539)+1,"")</f>
        <v>1345</v>
      </c>
      <c r="K1540" s="30">
        <f>IF(AND(B1540=K$1),LOOKUP(9.99999999999999E+307,$K$2:K1539)+1,"")</f>
        <v>1345</v>
      </c>
      <c r="L1540" s="30">
        <f>IF(AND(B1540=L$1),LOOKUP(9.99999999999999E+307,$L$2:L1539)+1,"")</f>
        <v>1345</v>
      </c>
      <c r="M1540" s="30">
        <f>IF(AND(B1540=M$1),LOOKUP(9.99999999999999E+307,$M$2:M1539)+1,"")</f>
        <v>1345</v>
      </c>
      <c r="N1540" s="30">
        <f>IF(AND($B1540=N$1),LOOKUP(9.99999999999999E+307,$N$2:N1539)+1,"")</f>
        <v>1345</v>
      </c>
      <c r="O1540" s="30">
        <f>IF(AND($B1540=O$1),LOOKUP(9.99999999999999E+307,$O$2:O1539)+1,"")</f>
        <v>1345</v>
      </c>
      <c r="P1540" s="30">
        <f>IF(AND($B1540=P$1),LOOKUP(9.99999999999999E+307,$P$2:P1539)+1,"")</f>
        <v>1345</v>
      </c>
      <c r="Q1540" s="30">
        <f>IF(AND($B1540=Q$1),LOOKUP(9.99999999999999E+307,$Q$2:Q1539)+1,"")</f>
        <v>1345</v>
      </c>
      <c r="R1540" s="30">
        <f>IF(AND($B1540=R$1),LOOKUP(9.99999999999999E+307,$R$2:R1539)+1,"")</f>
        <v>1345</v>
      </c>
      <c r="S1540" s="314"/>
      <c r="T1540" s="274"/>
      <c r="U1540" s="274"/>
      <c r="Z1540" s="258" t="str">
        <f t="shared" ref="Z1540:Z1603" si="171">IF(AC1540=2,"นักเรียนซ้ำ","")</f>
        <v/>
      </c>
      <c r="AA1540" s="258" t="str">
        <f t="shared" ref="AA1540:AA1603" si="172">IF(AB1540=2,"เลขประจำตัวซ้ำ","")</f>
        <v/>
      </c>
      <c r="AB1540" s="259">
        <f t="shared" si="167"/>
        <v>0</v>
      </c>
      <c r="AC1540" s="259">
        <f t="shared" si="168"/>
        <v>1807</v>
      </c>
      <c r="AD1540" s="260" t="str">
        <f t="shared" si="169"/>
        <v/>
      </c>
      <c r="AE1540" s="253" t="str">
        <f t="shared" si="170"/>
        <v>-</v>
      </c>
    </row>
    <row r="1541" spans="1:31" ht="20.100000000000001" customHeight="1" x14ac:dyDescent="0.5">
      <c r="A1541" s="30">
        <v>1539</v>
      </c>
      <c r="B1541" s="238"/>
      <c r="C1541" s="261"/>
      <c r="D1541" s="261"/>
      <c r="E1541" s="270"/>
      <c r="F1541" s="270"/>
      <c r="G1541" s="257" t="str">
        <f t="shared" si="166"/>
        <v/>
      </c>
      <c r="H1541" s="30" t="str">
        <f>IF(AND(S1541=H$1),LOOKUP(9.99999999999999E+307,$H$2:H1540)+1,"")</f>
        <v/>
      </c>
      <c r="I1541" s="30">
        <f>IF(AND(B1541=I$1),LOOKUP(9.99999999999999E+307,$I$2:I1540)+1,"")</f>
        <v>1346</v>
      </c>
      <c r="J1541" s="30">
        <f>IF(AND(B1541=J$1),LOOKUP(9.99999999999999E+307,$J$2:J1540)+1,"")</f>
        <v>1346</v>
      </c>
      <c r="K1541" s="30">
        <f>IF(AND(B1541=K$1),LOOKUP(9.99999999999999E+307,$K$2:K1540)+1,"")</f>
        <v>1346</v>
      </c>
      <c r="L1541" s="30">
        <f>IF(AND(B1541=L$1),LOOKUP(9.99999999999999E+307,$L$2:L1540)+1,"")</f>
        <v>1346</v>
      </c>
      <c r="M1541" s="30">
        <f>IF(AND(B1541=M$1),LOOKUP(9.99999999999999E+307,$M$2:M1540)+1,"")</f>
        <v>1346</v>
      </c>
      <c r="N1541" s="30">
        <f>IF(AND($B1541=N$1),LOOKUP(9.99999999999999E+307,$N$2:N1540)+1,"")</f>
        <v>1346</v>
      </c>
      <c r="O1541" s="30">
        <f>IF(AND($B1541=O$1),LOOKUP(9.99999999999999E+307,$O$2:O1540)+1,"")</f>
        <v>1346</v>
      </c>
      <c r="P1541" s="30">
        <f>IF(AND($B1541=P$1),LOOKUP(9.99999999999999E+307,$P$2:P1540)+1,"")</f>
        <v>1346</v>
      </c>
      <c r="Q1541" s="30">
        <f>IF(AND($B1541=Q$1),LOOKUP(9.99999999999999E+307,$Q$2:Q1540)+1,"")</f>
        <v>1346</v>
      </c>
      <c r="R1541" s="30">
        <f>IF(AND($B1541=R$1),LOOKUP(9.99999999999999E+307,$R$2:R1540)+1,"")</f>
        <v>1346</v>
      </c>
      <c r="S1541" s="314"/>
      <c r="T1541" s="274"/>
      <c r="U1541" s="274"/>
      <c r="Z1541" s="258" t="str">
        <f t="shared" si="171"/>
        <v/>
      </c>
      <c r="AA1541" s="258" t="str">
        <f t="shared" si="172"/>
        <v/>
      </c>
      <c r="AB1541" s="259">
        <f t="shared" si="167"/>
        <v>0</v>
      </c>
      <c r="AC1541" s="259">
        <f t="shared" si="168"/>
        <v>1807</v>
      </c>
      <c r="AD1541" s="260" t="str">
        <f t="shared" si="169"/>
        <v/>
      </c>
      <c r="AE1541" s="253" t="str">
        <f t="shared" si="170"/>
        <v>-</v>
      </c>
    </row>
    <row r="1542" spans="1:31" ht="20.100000000000001" customHeight="1" x14ac:dyDescent="0.5">
      <c r="A1542" s="30">
        <v>1540</v>
      </c>
      <c r="B1542" s="238"/>
      <c r="C1542" s="261"/>
      <c r="D1542" s="261"/>
      <c r="E1542" s="270"/>
      <c r="F1542" s="270"/>
      <c r="G1542" s="257" t="str">
        <f t="shared" si="166"/>
        <v/>
      </c>
      <c r="H1542" s="30" t="str">
        <f>IF(AND(S1542=H$1),LOOKUP(9.99999999999999E+307,$H$2:H1541)+1,"")</f>
        <v/>
      </c>
      <c r="I1542" s="30">
        <f>IF(AND(B1542=I$1),LOOKUP(9.99999999999999E+307,$I$2:I1541)+1,"")</f>
        <v>1347</v>
      </c>
      <c r="J1542" s="30">
        <f>IF(AND(B1542=J$1),LOOKUP(9.99999999999999E+307,$J$2:J1541)+1,"")</f>
        <v>1347</v>
      </c>
      <c r="K1542" s="30">
        <f>IF(AND(B1542=K$1),LOOKUP(9.99999999999999E+307,$K$2:K1541)+1,"")</f>
        <v>1347</v>
      </c>
      <c r="L1542" s="30">
        <f>IF(AND(B1542=L$1),LOOKUP(9.99999999999999E+307,$L$2:L1541)+1,"")</f>
        <v>1347</v>
      </c>
      <c r="M1542" s="30">
        <f>IF(AND(B1542=M$1),LOOKUP(9.99999999999999E+307,$M$2:M1541)+1,"")</f>
        <v>1347</v>
      </c>
      <c r="N1542" s="30">
        <f>IF(AND($B1542=N$1),LOOKUP(9.99999999999999E+307,$N$2:N1541)+1,"")</f>
        <v>1347</v>
      </c>
      <c r="O1542" s="30">
        <f>IF(AND($B1542=O$1),LOOKUP(9.99999999999999E+307,$O$2:O1541)+1,"")</f>
        <v>1347</v>
      </c>
      <c r="P1542" s="30">
        <f>IF(AND($B1542=P$1),LOOKUP(9.99999999999999E+307,$P$2:P1541)+1,"")</f>
        <v>1347</v>
      </c>
      <c r="Q1542" s="30">
        <f>IF(AND($B1542=Q$1),LOOKUP(9.99999999999999E+307,$Q$2:Q1541)+1,"")</f>
        <v>1347</v>
      </c>
      <c r="R1542" s="30">
        <f>IF(AND($B1542=R$1),LOOKUP(9.99999999999999E+307,$R$2:R1541)+1,"")</f>
        <v>1347</v>
      </c>
      <c r="S1542" s="314"/>
      <c r="T1542" s="274"/>
      <c r="U1542" s="274"/>
      <c r="Z1542" s="258" t="str">
        <f t="shared" si="171"/>
        <v/>
      </c>
      <c r="AA1542" s="258" t="str">
        <f t="shared" si="172"/>
        <v/>
      </c>
      <c r="AB1542" s="259">
        <f t="shared" si="167"/>
        <v>0</v>
      </c>
      <c r="AC1542" s="259">
        <f t="shared" si="168"/>
        <v>1807</v>
      </c>
      <c r="AD1542" s="260" t="str">
        <f t="shared" si="169"/>
        <v/>
      </c>
      <c r="AE1542" s="253" t="str">
        <f t="shared" si="170"/>
        <v>-</v>
      </c>
    </row>
    <row r="1543" spans="1:31" ht="20.100000000000001" customHeight="1" x14ac:dyDescent="0.5">
      <c r="A1543" s="30">
        <v>1541</v>
      </c>
      <c r="B1543" s="238"/>
      <c r="C1543" s="261"/>
      <c r="D1543" s="261"/>
      <c r="E1543" s="270"/>
      <c r="F1543" s="270"/>
      <c r="G1543" s="257" t="str">
        <f t="shared" si="166"/>
        <v/>
      </c>
      <c r="H1543" s="30" t="str">
        <f>IF(AND(S1543=H$1),LOOKUP(9.99999999999999E+307,$H$2:H1542)+1,"")</f>
        <v/>
      </c>
      <c r="I1543" s="30">
        <f>IF(AND(B1543=I$1),LOOKUP(9.99999999999999E+307,$I$2:I1542)+1,"")</f>
        <v>1348</v>
      </c>
      <c r="J1543" s="30">
        <f>IF(AND(B1543=J$1),LOOKUP(9.99999999999999E+307,$J$2:J1542)+1,"")</f>
        <v>1348</v>
      </c>
      <c r="K1543" s="30">
        <f>IF(AND(B1543=K$1),LOOKUP(9.99999999999999E+307,$K$2:K1542)+1,"")</f>
        <v>1348</v>
      </c>
      <c r="L1543" s="30">
        <f>IF(AND(B1543=L$1),LOOKUP(9.99999999999999E+307,$L$2:L1542)+1,"")</f>
        <v>1348</v>
      </c>
      <c r="M1543" s="30">
        <f>IF(AND(B1543=M$1),LOOKUP(9.99999999999999E+307,$M$2:M1542)+1,"")</f>
        <v>1348</v>
      </c>
      <c r="N1543" s="30">
        <f>IF(AND($B1543=N$1),LOOKUP(9.99999999999999E+307,$N$2:N1542)+1,"")</f>
        <v>1348</v>
      </c>
      <c r="O1543" s="30">
        <f>IF(AND($B1543=O$1),LOOKUP(9.99999999999999E+307,$O$2:O1542)+1,"")</f>
        <v>1348</v>
      </c>
      <c r="P1543" s="30">
        <f>IF(AND($B1543=P$1),LOOKUP(9.99999999999999E+307,$P$2:P1542)+1,"")</f>
        <v>1348</v>
      </c>
      <c r="Q1543" s="30">
        <f>IF(AND($B1543=Q$1),LOOKUP(9.99999999999999E+307,$Q$2:Q1542)+1,"")</f>
        <v>1348</v>
      </c>
      <c r="R1543" s="30">
        <f>IF(AND($B1543=R$1),LOOKUP(9.99999999999999E+307,$R$2:R1542)+1,"")</f>
        <v>1348</v>
      </c>
      <c r="S1543" s="314"/>
      <c r="T1543" s="274"/>
      <c r="U1543" s="274"/>
      <c r="Z1543" s="258" t="str">
        <f t="shared" si="171"/>
        <v/>
      </c>
      <c r="AA1543" s="258" t="str">
        <f t="shared" si="172"/>
        <v/>
      </c>
      <c r="AB1543" s="259">
        <f t="shared" si="167"/>
        <v>0</v>
      </c>
      <c r="AC1543" s="259">
        <f t="shared" si="168"/>
        <v>1807</v>
      </c>
      <c r="AD1543" s="260" t="str">
        <f t="shared" si="169"/>
        <v/>
      </c>
      <c r="AE1543" s="253" t="str">
        <f t="shared" si="170"/>
        <v>-</v>
      </c>
    </row>
    <row r="1544" spans="1:31" ht="20.100000000000001" customHeight="1" x14ac:dyDescent="0.5">
      <c r="A1544" s="30">
        <v>1542</v>
      </c>
      <c r="B1544" s="238"/>
      <c r="C1544" s="261"/>
      <c r="D1544" s="261"/>
      <c r="E1544" s="270"/>
      <c r="F1544" s="270"/>
      <c r="G1544" s="257" t="str">
        <f t="shared" si="166"/>
        <v/>
      </c>
      <c r="H1544" s="30" t="str">
        <f>IF(AND(S1544=H$1),LOOKUP(9.99999999999999E+307,$H$2:H1543)+1,"")</f>
        <v/>
      </c>
      <c r="I1544" s="30">
        <f>IF(AND(B1544=I$1),LOOKUP(9.99999999999999E+307,$I$2:I1543)+1,"")</f>
        <v>1349</v>
      </c>
      <c r="J1544" s="30">
        <f>IF(AND(B1544=J$1),LOOKUP(9.99999999999999E+307,$J$2:J1543)+1,"")</f>
        <v>1349</v>
      </c>
      <c r="K1544" s="30">
        <f>IF(AND(B1544=K$1),LOOKUP(9.99999999999999E+307,$K$2:K1543)+1,"")</f>
        <v>1349</v>
      </c>
      <c r="L1544" s="30">
        <f>IF(AND(B1544=L$1),LOOKUP(9.99999999999999E+307,$L$2:L1543)+1,"")</f>
        <v>1349</v>
      </c>
      <c r="M1544" s="30">
        <f>IF(AND(B1544=M$1),LOOKUP(9.99999999999999E+307,$M$2:M1543)+1,"")</f>
        <v>1349</v>
      </c>
      <c r="N1544" s="30">
        <f>IF(AND($B1544=N$1),LOOKUP(9.99999999999999E+307,$N$2:N1543)+1,"")</f>
        <v>1349</v>
      </c>
      <c r="O1544" s="30">
        <f>IF(AND($B1544=O$1),LOOKUP(9.99999999999999E+307,$O$2:O1543)+1,"")</f>
        <v>1349</v>
      </c>
      <c r="P1544" s="30">
        <f>IF(AND($B1544=P$1),LOOKUP(9.99999999999999E+307,$P$2:P1543)+1,"")</f>
        <v>1349</v>
      </c>
      <c r="Q1544" s="30">
        <f>IF(AND($B1544=Q$1),LOOKUP(9.99999999999999E+307,$Q$2:Q1543)+1,"")</f>
        <v>1349</v>
      </c>
      <c r="R1544" s="30">
        <f>IF(AND($B1544=R$1),LOOKUP(9.99999999999999E+307,$R$2:R1543)+1,"")</f>
        <v>1349</v>
      </c>
      <c r="S1544" s="314"/>
      <c r="T1544" s="274"/>
      <c r="U1544" s="274"/>
      <c r="Z1544" s="258" t="str">
        <f t="shared" si="171"/>
        <v/>
      </c>
      <c r="AA1544" s="258" t="str">
        <f t="shared" si="172"/>
        <v/>
      </c>
      <c r="AB1544" s="259">
        <f t="shared" si="167"/>
        <v>0</v>
      </c>
      <c r="AC1544" s="259">
        <f t="shared" si="168"/>
        <v>1807</v>
      </c>
      <c r="AD1544" s="260" t="str">
        <f t="shared" si="169"/>
        <v/>
      </c>
      <c r="AE1544" s="253" t="str">
        <f t="shared" si="170"/>
        <v>-</v>
      </c>
    </row>
    <row r="1545" spans="1:31" ht="20.100000000000001" customHeight="1" x14ac:dyDescent="0.5">
      <c r="A1545" s="30">
        <v>1543</v>
      </c>
      <c r="B1545" s="238"/>
      <c r="C1545" s="261"/>
      <c r="D1545" s="261"/>
      <c r="E1545" s="270"/>
      <c r="F1545" s="270"/>
      <c r="G1545" s="257" t="str">
        <f t="shared" si="166"/>
        <v/>
      </c>
      <c r="H1545" s="30" t="str">
        <f>IF(AND(S1545=H$1),LOOKUP(9.99999999999999E+307,$H$2:H1544)+1,"")</f>
        <v/>
      </c>
      <c r="I1545" s="30">
        <f>IF(AND(B1545=I$1),LOOKUP(9.99999999999999E+307,$I$2:I1544)+1,"")</f>
        <v>1350</v>
      </c>
      <c r="J1545" s="30">
        <f>IF(AND(B1545=J$1),LOOKUP(9.99999999999999E+307,$J$2:J1544)+1,"")</f>
        <v>1350</v>
      </c>
      <c r="K1545" s="30">
        <f>IF(AND(B1545=K$1),LOOKUP(9.99999999999999E+307,$K$2:K1544)+1,"")</f>
        <v>1350</v>
      </c>
      <c r="L1545" s="30">
        <f>IF(AND(B1545=L$1),LOOKUP(9.99999999999999E+307,$L$2:L1544)+1,"")</f>
        <v>1350</v>
      </c>
      <c r="M1545" s="30">
        <f>IF(AND(B1545=M$1),LOOKUP(9.99999999999999E+307,$M$2:M1544)+1,"")</f>
        <v>1350</v>
      </c>
      <c r="N1545" s="30">
        <f>IF(AND($B1545=N$1),LOOKUP(9.99999999999999E+307,$N$2:N1544)+1,"")</f>
        <v>1350</v>
      </c>
      <c r="O1545" s="30">
        <f>IF(AND($B1545=O$1),LOOKUP(9.99999999999999E+307,$O$2:O1544)+1,"")</f>
        <v>1350</v>
      </c>
      <c r="P1545" s="30">
        <f>IF(AND($B1545=P$1),LOOKUP(9.99999999999999E+307,$P$2:P1544)+1,"")</f>
        <v>1350</v>
      </c>
      <c r="Q1545" s="30">
        <f>IF(AND($B1545=Q$1),LOOKUP(9.99999999999999E+307,$Q$2:Q1544)+1,"")</f>
        <v>1350</v>
      </c>
      <c r="R1545" s="30">
        <f>IF(AND($B1545=R$1),LOOKUP(9.99999999999999E+307,$R$2:R1544)+1,"")</f>
        <v>1350</v>
      </c>
      <c r="S1545" s="314"/>
      <c r="T1545" s="274"/>
      <c r="U1545" s="274"/>
      <c r="Z1545" s="258" t="str">
        <f t="shared" si="171"/>
        <v/>
      </c>
      <c r="AA1545" s="258" t="str">
        <f t="shared" si="172"/>
        <v/>
      </c>
      <c r="AB1545" s="259">
        <f t="shared" si="167"/>
        <v>0</v>
      </c>
      <c r="AC1545" s="259">
        <f t="shared" si="168"/>
        <v>1807</v>
      </c>
      <c r="AD1545" s="260" t="str">
        <f t="shared" si="169"/>
        <v/>
      </c>
      <c r="AE1545" s="253" t="str">
        <f t="shared" si="170"/>
        <v>-</v>
      </c>
    </row>
    <row r="1546" spans="1:31" ht="20.100000000000001" customHeight="1" x14ac:dyDescent="0.5">
      <c r="A1546" s="30">
        <v>1544</v>
      </c>
      <c r="B1546" s="238"/>
      <c r="C1546" s="261"/>
      <c r="D1546" s="261"/>
      <c r="E1546" s="270"/>
      <c r="F1546" s="270"/>
      <c r="G1546" s="257" t="str">
        <f t="shared" si="166"/>
        <v/>
      </c>
      <c r="H1546" s="30" t="str">
        <f>IF(AND(S1546=H$1),LOOKUP(9.99999999999999E+307,$H$2:H1545)+1,"")</f>
        <v/>
      </c>
      <c r="I1546" s="30">
        <f>IF(AND(B1546=I$1),LOOKUP(9.99999999999999E+307,$I$2:I1545)+1,"")</f>
        <v>1351</v>
      </c>
      <c r="J1546" s="30">
        <f>IF(AND(B1546=J$1),LOOKUP(9.99999999999999E+307,$J$2:J1545)+1,"")</f>
        <v>1351</v>
      </c>
      <c r="K1546" s="30">
        <f>IF(AND(B1546=K$1),LOOKUP(9.99999999999999E+307,$K$2:K1545)+1,"")</f>
        <v>1351</v>
      </c>
      <c r="L1546" s="30">
        <f>IF(AND(B1546=L$1),LOOKUP(9.99999999999999E+307,$L$2:L1545)+1,"")</f>
        <v>1351</v>
      </c>
      <c r="M1546" s="30">
        <f>IF(AND(B1546=M$1),LOOKUP(9.99999999999999E+307,$M$2:M1545)+1,"")</f>
        <v>1351</v>
      </c>
      <c r="N1546" s="30">
        <f>IF(AND($B1546=N$1),LOOKUP(9.99999999999999E+307,$N$2:N1545)+1,"")</f>
        <v>1351</v>
      </c>
      <c r="O1546" s="30">
        <f>IF(AND($B1546=O$1),LOOKUP(9.99999999999999E+307,$O$2:O1545)+1,"")</f>
        <v>1351</v>
      </c>
      <c r="P1546" s="30">
        <f>IF(AND($B1546=P$1),LOOKUP(9.99999999999999E+307,$P$2:P1545)+1,"")</f>
        <v>1351</v>
      </c>
      <c r="Q1546" s="30">
        <f>IF(AND($B1546=Q$1),LOOKUP(9.99999999999999E+307,$Q$2:Q1545)+1,"")</f>
        <v>1351</v>
      </c>
      <c r="R1546" s="30">
        <f>IF(AND($B1546=R$1),LOOKUP(9.99999999999999E+307,$R$2:R1545)+1,"")</f>
        <v>1351</v>
      </c>
      <c r="S1546" s="314"/>
      <c r="T1546" s="274"/>
      <c r="U1546" s="274"/>
      <c r="Z1546" s="258" t="str">
        <f t="shared" si="171"/>
        <v/>
      </c>
      <c r="AA1546" s="258" t="str">
        <f t="shared" si="172"/>
        <v/>
      </c>
      <c r="AB1546" s="259">
        <f t="shared" si="167"/>
        <v>0</v>
      </c>
      <c r="AC1546" s="259">
        <f t="shared" si="168"/>
        <v>1807</v>
      </c>
      <c r="AD1546" s="260" t="str">
        <f t="shared" si="169"/>
        <v/>
      </c>
      <c r="AE1546" s="253" t="str">
        <f t="shared" si="170"/>
        <v>-</v>
      </c>
    </row>
    <row r="1547" spans="1:31" ht="20.100000000000001" customHeight="1" x14ac:dyDescent="0.5">
      <c r="A1547" s="30">
        <v>1545</v>
      </c>
      <c r="B1547" s="238"/>
      <c r="C1547" s="261"/>
      <c r="D1547" s="261"/>
      <c r="E1547" s="270"/>
      <c r="F1547" s="270"/>
      <c r="G1547" s="257" t="str">
        <f t="shared" si="166"/>
        <v/>
      </c>
      <c r="H1547" s="30" t="str">
        <f>IF(AND(S1547=H$1),LOOKUP(9.99999999999999E+307,$H$2:H1546)+1,"")</f>
        <v/>
      </c>
      <c r="I1547" s="30">
        <f>IF(AND(B1547=I$1),LOOKUP(9.99999999999999E+307,$I$2:I1546)+1,"")</f>
        <v>1352</v>
      </c>
      <c r="J1547" s="30">
        <f>IF(AND(B1547=J$1),LOOKUP(9.99999999999999E+307,$J$2:J1546)+1,"")</f>
        <v>1352</v>
      </c>
      <c r="K1547" s="30">
        <f>IF(AND(B1547=K$1),LOOKUP(9.99999999999999E+307,$K$2:K1546)+1,"")</f>
        <v>1352</v>
      </c>
      <c r="L1547" s="30">
        <f>IF(AND(B1547=L$1),LOOKUP(9.99999999999999E+307,$L$2:L1546)+1,"")</f>
        <v>1352</v>
      </c>
      <c r="M1547" s="30">
        <f>IF(AND(B1547=M$1),LOOKUP(9.99999999999999E+307,$M$2:M1546)+1,"")</f>
        <v>1352</v>
      </c>
      <c r="N1547" s="30">
        <f>IF(AND($B1547=N$1),LOOKUP(9.99999999999999E+307,$N$2:N1546)+1,"")</f>
        <v>1352</v>
      </c>
      <c r="O1547" s="30">
        <f>IF(AND($B1547=O$1),LOOKUP(9.99999999999999E+307,$O$2:O1546)+1,"")</f>
        <v>1352</v>
      </c>
      <c r="P1547" s="30">
        <f>IF(AND($B1547=P$1),LOOKUP(9.99999999999999E+307,$P$2:P1546)+1,"")</f>
        <v>1352</v>
      </c>
      <c r="Q1547" s="30">
        <f>IF(AND($B1547=Q$1),LOOKUP(9.99999999999999E+307,$Q$2:Q1546)+1,"")</f>
        <v>1352</v>
      </c>
      <c r="R1547" s="30">
        <f>IF(AND($B1547=R$1),LOOKUP(9.99999999999999E+307,$R$2:R1546)+1,"")</f>
        <v>1352</v>
      </c>
      <c r="S1547" s="314"/>
      <c r="T1547" s="274"/>
      <c r="U1547" s="274"/>
      <c r="Z1547" s="258" t="str">
        <f t="shared" si="171"/>
        <v/>
      </c>
      <c r="AA1547" s="258" t="str">
        <f t="shared" si="172"/>
        <v/>
      </c>
      <c r="AB1547" s="259">
        <f t="shared" si="167"/>
        <v>0</v>
      </c>
      <c r="AC1547" s="259">
        <f t="shared" si="168"/>
        <v>1807</v>
      </c>
      <c r="AD1547" s="260" t="str">
        <f t="shared" si="169"/>
        <v/>
      </c>
      <c r="AE1547" s="253" t="str">
        <f t="shared" si="170"/>
        <v>-</v>
      </c>
    </row>
    <row r="1548" spans="1:31" ht="20.100000000000001" customHeight="1" x14ac:dyDescent="0.5">
      <c r="A1548" s="30">
        <v>1546</v>
      </c>
      <c r="B1548" s="238"/>
      <c r="C1548" s="261"/>
      <c r="D1548" s="261"/>
      <c r="E1548" s="270"/>
      <c r="F1548" s="270"/>
      <c r="G1548" s="257" t="str">
        <f t="shared" si="166"/>
        <v/>
      </c>
      <c r="H1548" s="30" t="str">
        <f>IF(AND(S1548=H$1),LOOKUP(9.99999999999999E+307,$H$2:H1547)+1,"")</f>
        <v/>
      </c>
      <c r="I1548" s="30">
        <f>IF(AND(B1548=I$1),LOOKUP(9.99999999999999E+307,$I$2:I1547)+1,"")</f>
        <v>1353</v>
      </c>
      <c r="J1548" s="30">
        <f>IF(AND(B1548=J$1),LOOKUP(9.99999999999999E+307,$J$2:J1547)+1,"")</f>
        <v>1353</v>
      </c>
      <c r="K1548" s="30">
        <f>IF(AND(B1548=K$1),LOOKUP(9.99999999999999E+307,$K$2:K1547)+1,"")</f>
        <v>1353</v>
      </c>
      <c r="L1548" s="30">
        <f>IF(AND(B1548=L$1),LOOKUP(9.99999999999999E+307,$L$2:L1547)+1,"")</f>
        <v>1353</v>
      </c>
      <c r="M1548" s="30">
        <f>IF(AND(B1548=M$1),LOOKUP(9.99999999999999E+307,$M$2:M1547)+1,"")</f>
        <v>1353</v>
      </c>
      <c r="N1548" s="30">
        <f>IF(AND($B1548=N$1),LOOKUP(9.99999999999999E+307,$N$2:N1547)+1,"")</f>
        <v>1353</v>
      </c>
      <c r="O1548" s="30">
        <f>IF(AND($B1548=O$1),LOOKUP(9.99999999999999E+307,$O$2:O1547)+1,"")</f>
        <v>1353</v>
      </c>
      <c r="P1548" s="30">
        <f>IF(AND($B1548=P$1),LOOKUP(9.99999999999999E+307,$P$2:P1547)+1,"")</f>
        <v>1353</v>
      </c>
      <c r="Q1548" s="30">
        <f>IF(AND($B1548=Q$1),LOOKUP(9.99999999999999E+307,$Q$2:Q1547)+1,"")</f>
        <v>1353</v>
      </c>
      <c r="R1548" s="30">
        <f>IF(AND($B1548=R$1),LOOKUP(9.99999999999999E+307,$R$2:R1547)+1,"")</f>
        <v>1353</v>
      </c>
      <c r="S1548" s="314"/>
      <c r="T1548" s="274"/>
      <c r="U1548" s="274"/>
      <c r="Z1548" s="258" t="str">
        <f t="shared" si="171"/>
        <v/>
      </c>
      <c r="AA1548" s="258" t="str">
        <f t="shared" si="172"/>
        <v/>
      </c>
      <c r="AB1548" s="259">
        <f t="shared" si="167"/>
        <v>0</v>
      </c>
      <c r="AC1548" s="259">
        <f t="shared" si="168"/>
        <v>1807</v>
      </c>
      <c r="AD1548" s="260" t="str">
        <f t="shared" si="169"/>
        <v/>
      </c>
      <c r="AE1548" s="253" t="str">
        <f t="shared" si="170"/>
        <v>-</v>
      </c>
    </row>
    <row r="1549" spans="1:31" ht="20.100000000000001" customHeight="1" x14ac:dyDescent="0.5">
      <c r="A1549" s="30">
        <v>1547</v>
      </c>
      <c r="B1549" s="238"/>
      <c r="C1549" s="261"/>
      <c r="D1549" s="261"/>
      <c r="E1549" s="270"/>
      <c r="F1549" s="270"/>
      <c r="G1549" s="257" t="str">
        <f t="shared" si="166"/>
        <v/>
      </c>
      <c r="H1549" s="30" t="str">
        <f>IF(AND(S1549=H$1),LOOKUP(9.99999999999999E+307,$H$2:H1548)+1,"")</f>
        <v/>
      </c>
      <c r="I1549" s="30">
        <f>IF(AND(B1549=I$1),LOOKUP(9.99999999999999E+307,$I$2:I1548)+1,"")</f>
        <v>1354</v>
      </c>
      <c r="J1549" s="30">
        <f>IF(AND(B1549=J$1),LOOKUP(9.99999999999999E+307,$J$2:J1548)+1,"")</f>
        <v>1354</v>
      </c>
      <c r="K1549" s="30">
        <f>IF(AND(B1549=K$1),LOOKUP(9.99999999999999E+307,$K$2:K1548)+1,"")</f>
        <v>1354</v>
      </c>
      <c r="L1549" s="30">
        <f>IF(AND(B1549=L$1),LOOKUP(9.99999999999999E+307,$L$2:L1548)+1,"")</f>
        <v>1354</v>
      </c>
      <c r="M1549" s="30">
        <f>IF(AND(B1549=M$1),LOOKUP(9.99999999999999E+307,$M$2:M1548)+1,"")</f>
        <v>1354</v>
      </c>
      <c r="N1549" s="30">
        <f>IF(AND($B1549=N$1),LOOKUP(9.99999999999999E+307,$N$2:N1548)+1,"")</f>
        <v>1354</v>
      </c>
      <c r="O1549" s="30">
        <f>IF(AND($B1549=O$1),LOOKUP(9.99999999999999E+307,$O$2:O1548)+1,"")</f>
        <v>1354</v>
      </c>
      <c r="P1549" s="30">
        <f>IF(AND($B1549=P$1),LOOKUP(9.99999999999999E+307,$P$2:P1548)+1,"")</f>
        <v>1354</v>
      </c>
      <c r="Q1549" s="30">
        <f>IF(AND($B1549=Q$1),LOOKUP(9.99999999999999E+307,$Q$2:Q1548)+1,"")</f>
        <v>1354</v>
      </c>
      <c r="R1549" s="30">
        <f>IF(AND($B1549=R$1),LOOKUP(9.99999999999999E+307,$R$2:R1548)+1,"")</f>
        <v>1354</v>
      </c>
      <c r="S1549" s="314"/>
      <c r="T1549" s="274"/>
      <c r="U1549" s="274"/>
      <c r="Z1549" s="258" t="str">
        <f t="shared" si="171"/>
        <v/>
      </c>
      <c r="AA1549" s="258" t="str">
        <f t="shared" si="172"/>
        <v/>
      </c>
      <c r="AB1549" s="259">
        <f t="shared" si="167"/>
        <v>0</v>
      </c>
      <c r="AC1549" s="259">
        <f t="shared" si="168"/>
        <v>1807</v>
      </c>
      <c r="AD1549" s="260" t="str">
        <f t="shared" si="169"/>
        <v/>
      </c>
      <c r="AE1549" s="253" t="str">
        <f t="shared" si="170"/>
        <v>-</v>
      </c>
    </row>
    <row r="1550" spans="1:31" ht="20.100000000000001" customHeight="1" x14ac:dyDescent="0.5">
      <c r="A1550" s="30">
        <v>1548</v>
      </c>
      <c r="B1550" s="238"/>
      <c r="C1550" s="261"/>
      <c r="D1550" s="261"/>
      <c r="E1550" s="270"/>
      <c r="F1550" s="270"/>
      <c r="G1550" s="257" t="str">
        <f t="shared" si="166"/>
        <v/>
      </c>
      <c r="H1550" s="30" t="str">
        <f>IF(AND(S1550=H$1),LOOKUP(9.99999999999999E+307,$H$2:H1549)+1,"")</f>
        <v/>
      </c>
      <c r="I1550" s="30">
        <f>IF(AND(B1550=I$1),LOOKUP(9.99999999999999E+307,$I$2:I1549)+1,"")</f>
        <v>1355</v>
      </c>
      <c r="J1550" s="30">
        <f>IF(AND(B1550=J$1),LOOKUP(9.99999999999999E+307,$J$2:J1549)+1,"")</f>
        <v>1355</v>
      </c>
      <c r="K1550" s="30">
        <f>IF(AND(B1550=K$1),LOOKUP(9.99999999999999E+307,$K$2:K1549)+1,"")</f>
        <v>1355</v>
      </c>
      <c r="L1550" s="30">
        <f>IF(AND(B1550=L$1),LOOKUP(9.99999999999999E+307,$L$2:L1549)+1,"")</f>
        <v>1355</v>
      </c>
      <c r="M1550" s="30">
        <f>IF(AND(B1550=M$1),LOOKUP(9.99999999999999E+307,$M$2:M1549)+1,"")</f>
        <v>1355</v>
      </c>
      <c r="N1550" s="30">
        <f>IF(AND($B1550=N$1),LOOKUP(9.99999999999999E+307,$N$2:N1549)+1,"")</f>
        <v>1355</v>
      </c>
      <c r="O1550" s="30">
        <f>IF(AND($B1550=O$1),LOOKUP(9.99999999999999E+307,$O$2:O1549)+1,"")</f>
        <v>1355</v>
      </c>
      <c r="P1550" s="30">
        <f>IF(AND($B1550=P$1),LOOKUP(9.99999999999999E+307,$P$2:P1549)+1,"")</f>
        <v>1355</v>
      </c>
      <c r="Q1550" s="30">
        <f>IF(AND($B1550=Q$1),LOOKUP(9.99999999999999E+307,$Q$2:Q1549)+1,"")</f>
        <v>1355</v>
      </c>
      <c r="R1550" s="30">
        <f>IF(AND($B1550=R$1),LOOKUP(9.99999999999999E+307,$R$2:R1549)+1,"")</f>
        <v>1355</v>
      </c>
      <c r="S1550" s="314"/>
      <c r="T1550" s="274"/>
      <c r="U1550" s="274"/>
      <c r="Z1550" s="258" t="str">
        <f t="shared" si="171"/>
        <v/>
      </c>
      <c r="AA1550" s="258" t="str">
        <f t="shared" si="172"/>
        <v/>
      </c>
      <c r="AB1550" s="259">
        <f t="shared" si="167"/>
        <v>0</v>
      </c>
      <c r="AC1550" s="259">
        <f t="shared" si="168"/>
        <v>1807</v>
      </c>
      <c r="AD1550" s="260" t="str">
        <f t="shared" si="169"/>
        <v/>
      </c>
      <c r="AE1550" s="253" t="str">
        <f t="shared" si="170"/>
        <v>-</v>
      </c>
    </row>
    <row r="1551" spans="1:31" ht="20.100000000000001" customHeight="1" x14ac:dyDescent="0.5">
      <c r="A1551" s="30">
        <v>1549</v>
      </c>
      <c r="B1551" s="238"/>
      <c r="C1551" s="261"/>
      <c r="D1551" s="261"/>
      <c r="E1551" s="270"/>
      <c r="F1551" s="270"/>
      <c r="G1551" s="257" t="str">
        <f t="shared" si="166"/>
        <v/>
      </c>
      <c r="H1551" s="30" t="str">
        <f>IF(AND(S1551=H$1),LOOKUP(9.99999999999999E+307,$H$2:H1550)+1,"")</f>
        <v/>
      </c>
      <c r="I1551" s="30">
        <f>IF(AND(B1551=I$1),LOOKUP(9.99999999999999E+307,$I$2:I1550)+1,"")</f>
        <v>1356</v>
      </c>
      <c r="J1551" s="30">
        <f>IF(AND(B1551=J$1),LOOKUP(9.99999999999999E+307,$J$2:J1550)+1,"")</f>
        <v>1356</v>
      </c>
      <c r="K1551" s="30">
        <f>IF(AND(B1551=K$1),LOOKUP(9.99999999999999E+307,$K$2:K1550)+1,"")</f>
        <v>1356</v>
      </c>
      <c r="L1551" s="30">
        <f>IF(AND(B1551=L$1),LOOKUP(9.99999999999999E+307,$L$2:L1550)+1,"")</f>
        <v>1356</v>
      </c>
      <c r="M1551" s="30">
        <f>IF(AND(B1551=M$1),LOOKUP(9.99999999999999E+307,$M$2:M1550)+1,"")</f>
        <v>1356</v>
      </c>
      <c r="N1551" s="30">
        <f>IF(AND($B1551=N$1),LOOKUP(9.99999999999999E+307,$N$2:N1550)+1,"")</f>
        <v>1356</v>
      </c>
      <c r="O1551" s="30">
        <f>IF(AND($B1551=O$1),LOOKUP(9.99999999999999E+307,$O$2:O1550)+1,"")</f>
        <v>1356</v>
      </c>
      <c r="P1551" s="30">
        <f>IF(AND($B1551=P$1),LOOKUP(9.99999999999999E+307,$P$2:P1550)+1,"")</f>
        <v>1356</v>
      </c>
      <c r="Q1551" s="30">
        <f>IF(AND($B1551=Q$1),LOOKUP(9.99999999999999E+307,$Q$2:Q1550)+1,"")</f>
        <v>1356</v>
      </c>
      <c r="R1551" s="30">
        <f>IF(AND($B1551=R$1),LOOKUP(9.99999999999999E+307,$R$2:R1550)+1,"")</f>
        <v>1356</v>
      </c>
      <c r="S1551" s="314"/>
      <c r="T1551" s="274"/>
      <c r="U1551" s="274"/>
      <c r="Z1551" s="258" t="str">
        <f t="shared" si="171"/>
        <v/>
      </c>
      <c r="AA1551" s="258" t="str">
        <f t="shared" si="172"/>
        <v/>
      </c>
      <c r="AB1551" s="259">
        <f t="shared" si="167"/>
        <v>0</v>
      </c>
      <c r="AC1551" s="259">
        <f t="shared" si="168"/>
        <v>1807</v>
      </c>
      <c r="AD1551" s="260" t="str">
        <f t="shared" si="169"/>
        <v/>
      </c>
      <c r="AE1551" s="253" t="str">
        <f t="shared" si="170"/>
        <v>-</v>
      </c>
    </row>
    <row r="1552" spans="1:31" ht="20.100000000000001" customHeight="1" x14ac:dyDescent="0.5">
      <c r="A1552" s="30">
        <v>1550</v>
      </c>
      <c r="B1552" s="238"/>
      <c r="C1552" s="261"/>
      <c r="D1552" s="261"/>
      <c r="E1552" s="270"/>
      <c r="F1552" s="270"/>
      <c r="G1552" s="257" t="str">
        <f t="shared" si="166"/>
        <v/>
      </c>
      <c r="H1552" s="30" t="str">
        <f>IF(AND(S1552=H$1),LOOKUP(9.99999999999999E+307,$H$2:H1551)+1,"")</f>
        <v/>
      </c>
      <c r="I1552" s="30">
        <f>IF(AND(B1552=I$1),LOOKUP(9.99999999999999E+307,$I$2:I1551)+1,"")</f>
        <v>1357</v>
      </c>
      <c r="J1552" s="30">
        <f>IF(AND(B1552=J$1),LOOKUP(9.99999999999999E+307,$J$2:J1551)+1,"")</f>
        <v>1357</v>
      </c>
      <c r="K1552" s="30">
        <f>IF(AND(B1552=K$1),LOOKUP(9.99999999999999E+307,$K$2:K1551)+1,"")</f>
        <v>1357</v>
      </c>
      <c r="L1552" s="30">
        <f>IF(AND(B1552=L$1),LOOKUP(9.99999999999999E+307,$L$2:L1551)+1,"")</f>
        <v>1357</v>
      </c>
      <c r="M1552" s="30">
        <f>IF(AND(B1552=M$1),LOOKUP(9.99999999999999E+307,$M$2:M1551)+1,"")</f>
        <v>1357</v>
      </c>
      <c r="N1552" s="30">
        <f>IF(AND($B1552=N$1),LOOKUP(9.99999999999999E+307,$N$2:N1551)+1,"")</f>
        <v>1357</v>
      </c>
      <c r="O1552" s="30">
        <f>IF(AND($B1552=O$1),LOOKUP(9.99999999999999E+307,$O$2:O1551)+1,"")</f>
        <v>1357</v>
      </c>
      <c r="P1552" s="30">
        <f>IF(AND($B1552=P$1),LOOKUP(9.99999999999999E+307,$P$2:P1551)+1,"")</f>
        <v>1357</v>
      </c>
      <c r="Q1552" s="30">
        <f>IF(AND($B1552=Q$1),LOOKUP(9.99999999999999E+307,$Q$2:Q1551)+1,"")</f>
        <v>1357</v>
      </c>
      <c r="R1552" s="30">
        <f>IF(AND($B1552=R$1),LOOKUP(9.99999999999999E+307,$R$2:R1551)+1,"")</f>
        <v>1357</v>
      </c>
      <c r="S1552" s="314"/>
      <c r="T1552" s="274"/>
      <c r="U1552" s="274"/>
      <c r="Z1552" s="258" t="str">
        <f t="shared" si="171"/>
        <v/>
      </c>
      <c r="AA1552" s="258" t="str">
        <f t="shared" si="172"/>
        <v/>
      </c>
      <c r="AB1552" s="259">
        <f t="shared" si="167"/>
        <v>0</v>
      </c>
      <c r="AC1552" s="259">
        <f t="shared" si="168"/>
        <v>1807</v>
      </c>
      <c r="AD1552" s="260" t="str">
        <f t="shared" si="169"/>
        <v/>
      </c>
      <c r="AE1552" s="253" t="str">
        <f t="shared" si="170"/>
        <v>-</v>
      </c>
    </row>
    <row r="1553" spans="1:31" ht="20.100000000000001" customHeight="1" x14ac:dyDescent="0.5">
      <c r="A1553" s="30">
        <v>1551</v>
      </c>
      <c r="B1553" s="238"/>
      <c r="C1553" s="261"/>
      <c r="D1553" s="261"/>
      <c r="E1553" s="270"/>
      <c r="F1553" s="270"/>
      <c r="G1553" s="257" t="str">
        <f t="shared" si="166"/>
        <v/>
      </c>
      <c r="H1553" s="30" t="str">
        <f>IF(AND(S1553=H$1),LOOKUP(9.99999999999999E+307,$H$2:H1552)+1,"")</f>
        <v/>
      </c>
      <c r="I1553" s="30">
        <f>IF(AND(B1553=I$1),LOOKUP(9.99999999999999E+307,$I$2:I1552)+1,"")</f>
        <v>1358</v>
      </c>
      <c r="J1553" s="30">
        <f>IF(AND(B1553=J$1),LOOKUP(9.99999999999999E+307,$J$2:J1552)+1,"")</f>
        <v>1358</v>
      </c>
      <c r="K1553" s="30">
        <f>IF(AND(B1553=K$1),LOOKUP(9.99999999999999E+307,$K$2:K1552)+1,"")</f>
        <v>1358</v>
      </c>
      <c r="L1553" s="30">
        <f>IF(AND(B1553=L$1),LOOKUP(9.99999999999999E+307,$L$2:L1552)+1,"")</f>
        <v>1358</v>
      </c>
      <c r="M1553" s="30">
        <f>IF(AND(B1553=M$1),LOOKUP(9.99999999999999E+307,$M$2:M1552)+1,"")</f>
        <v>1358</v>
      </c>
      <c r="N1553" s="30">
        <f>IF(AND($B1553=N$1),LOOKUP(9.99999999999999E+307,$N$2:N1552)+1,"")</f>
        <v>1358</v>
      </c>
      <c r="O1553" s="30">
        <f>IF(AND($B1553=O$1),LOOKUP(9.99999999999999E+307,$O$2:O1552)+1,"")</f>
        <v>1358</v>
      </c>
      <c r="P1553" s="30">
        <f>IF(AND($B1553=P$1),LOOKUP(9.99999999999999E+307,$P$2:P1552)+1,"")</f>
        <v>1358</v>
      </c>
      <c r="Q1553" s="30">
        <f>IF(AND($B1553=Q$1),LOOKUP(9.99999999999999E+307,$Q$2:Q1552)+1,"")</f>
        <v>1358</v>
      </c>
      <c r="R1553" s="30">
        <f>IF(AND($B1553=R$1),LOOKUP(9.99999999999999E+307,$R$2:R1552)+1,"")</f>
        <v>1358</v>
      </c>
      <c r="S1553" s="314"/>
      <c r="T1553" s="274"/>
      <c r="U1553" s="274"/>
      <c r="Z1553" s="258" t="str">
        <f t="shared" si="171"/>
        <v/>
      </c>
      <c r="AA1553" s="258" t="str">
        <f t="shared" si="172"/>
        <v/>
      </c>
      <c r="AB1553" s="259">
        <f t="shared" si="167"/>
        <v>0</v>
      </c>
      <c r="AC1553" s="259">
        <f t="shared" si="168"/>
        <v>1807</v>
      </c>
      <c r="AD1553" s="260" t="str">
        <f t="shared" si="169"/>
        <v/>
      </c>
      <c r="AE1553" s="253" t="str">
        <f t="shared" si="170"/>
        <v>-</v>
      </c>
    </row>
    <row r="1554" spans="1:31" ht="20.100000000000001" customHeight="1" x14ac:dyDescent="0.5">
      <c r="A1554" s="30">
        <v>1552</v>
      </c>
      <c r="B1554" s="238"/>
      <c r="C1554" s="261"/>
      <c r="D1554" s="261"/>
      <c r="E1554" s="270"/>
      <c r="F1554" s="270"/>
      <c r="G1554" s="257" t="str">
        <f t="shared" si="166"/>
        <v/>
      </c>
      <c r="H1554" s="30" t="str">
        <f>IF(AND(S1554=H$1),LOOKUP(9.99999999999999E+307,$H$2:H1553)+1,"")</f>
        <v/>
      </c>
      <c r="I1554" s="30">
        <f>IF(AND(B1554=I$1),LOOKUP(9.99999999999999E+307,$I$2:I1553)+1,"")</f>
        <v>1359</v>
      </c>
      <c r="J1554" s="30">
        <f>IF(AND(B1554=J$1),LOOKUP(9.99999999999999E+307,$J$2:J1553)+1,"")</f>
        <v>1359</v>
      </c>
      <c r="K1554" s="30">
        <f>IF(AND(B1554=K$1),LOOKUP(9.99999999999999E+307,$K$2:K1553)+1,"")</f>
        <v>1359</v>
      </c>
      <c r="L1554" s="30">
        <f>IF(AND(B1554=L$1),LOOKUP(9.99999999999999E+307,$L$2:L1553)+1,"")</f>
        <v>1359</v>
      </c>
      <c r="M1554" s="30">
        <f>IF(AND(B1554=M$1),LOOKUP(9.99999999999999E+307,$M$2:M1553)+1,"")</f>
        <v>1359</v>
      </c>
      <c r="N1554" s="30">
        <f>IF(AND($B1554=N$1),LOOKUP(9.99999999999999E+307,$N$2:N1553)+1,"")</f>
        <v>1359</v>
      </c>
      <c r="O1554" s="30">
        <f>IF(AND($B1554=O$1),LOOKUP(9.99999999999999E+307,$O$2:O1553)+1,"")</f>
        <v>1359</v>
      </c>
      <c r="P1554" s="30">
        <f>IF(AND($B1554=P$1),LOOKUP(9.99999999999999E+307,$P$2:P1553)+1,"")</f>
        <v>1359</v>
      </c>
      <c r="Q1554" s="30">
        <f>IF(AND($B1554=Q$1),LOOKUP(9.99999999999999E+307,$Q$2:Q1553)+1,"")</f>
        <v>1359</v>
      </c>
      <c r="R1554" s="30">
        <f>IF(AND($B1554=R$1),LOOKUP(9.99999999999999E+307,$R$2:R1553)+1,"")</f>
        <v>1359</v>
      </c>
      <c r="S1554" s="314"/>
      <c r="T1554" s="274"/>
      <c r="U1554" s="274"/>
      <c r="Z1554" s="258" t="str">
        <f t="shared" si="171"/>
        <v/>
      </c>
      <c r="AA1554" s="258" t="str">
        <f t="shared" si="172"/>
        <v/>
      </c>
      <c r="AB1554" s="259">
        <f t="shared" si="167"/>
        <v>0</v>
      </c>
      <c r="AC1554" s="259">
        <f t="shared" si="168"/>
        <v>1807</v>
      </c>
      <c r="AD1554" s="260" t="str">
        <f t="shared" si="169"/>
        <v/>
      </c>
      <c r="AE1554" s="253" t="str">
        <f t="shared" si="170"/>
        <v>-</v>
      </c>
    </row>
    <row r="1555" spans="1:31" ht="20.100000000000001" customHeight="1" x14ac:dyDescent="0.5">
      <c r="A1555" s="30">
        <v>1553</v>
      </c>
      <c r="B1555" s="238"/>
      <c r="C1555" s="261"/>
      <c r="D1555" s="261"/>
      <c r="E1555" s="270"/>
      <c r="F1555" s="270"/>
      <c r="G1555" s="257" t="str">
        <f t="shared" si="166"/>
        <v/>
      </c>
      <c r="H1555" s="30" t="str">
        <f>IF(AND(S1555=H$1),LOOKUP(9.99999999999999E+307,$H$2:H1554)+1,"")</f>
        <v/>
      </c>
      <c r="I1555" s="30">
        <f>IF(AND(B1555=I$1),LOOKUP(9.99999999999999E+307,$I$2:I1554)+1,"")</f>
        <v>1360</v>
      </c>
      <c r="J1555" s="30">
        <f>IF(AND(B1555=J$1),LOOKUP(9.99999999999999E+307,$J$2:J1554)+1,"")</f>
        <v>1360</v>
      </c>
      <c r="K1555" s="30">
        <f>IF(AND(B1555=K$1),LOOKUP(9.99999999999999E+307,$K$2:K1554)+1,"")</f>
        <v>1360</v>
      </c>
      <c r="L1555" s="30">
        <f>IF(AND(B1555=L$1),LOOKUP(9.99999999999999E+307,$L$2:L1554)+1,"")</f>
        <v>1360</v>
      </c>
      <c r="M1555" s="30">
        <f>IF(AND(B1555=M$1),LOOKUP(9.99999999999999E+307,$M$2:M1554)+1,"")</f>
        <v>1360</v>
      </c>
      <c r="N1555" s="30">
        <f>IF(AND($B1555=N$1),LOOKUP(9.99999999999999E+307,$N$2:N1554)+1,"")</f>
        <v>1360</v>
      </c>
      <c r="O1555" s="30">
        <f>IF(AND($B1555=O$1),LOOKUP(9.99999999999999E+307,$O$2:O1554)+1,"")</f>
        <v>1360</v>
      </c>
      <c r="P1555" s="30">
        <f>IF(AND($B1555=P$1),LOOKUP(9.99999999999999E+307,$P$2:P1554)+1,"")</f>
        <v>1360</v>
      </c>
      <c r="Q1555" s="30">
        <f>IF(AND($B1555=Q$1),LOOKUP(9.99999999999999E+307,$Q$2:Q1554)+1,"")</f>
        <v>1360</v>
      </c>
      <c r="R1555" s="30">
        <f>IF(AND($B1555=R$1),LOOKUP(9.99999999999999E+307,$R$2:R1554)+1,"")</f>
        <v>1360</v>
      </c>
      <c r="S1555" s="314"/>
      <c r="T1555" s="274"/>
      <c r="U1555" s="274"/>
      <c r="Z1555" s="258" t="str">
        <f t="shared" si="171"/>
        <v/>
      </c>
      <c r="AA1555" s="258" t="str">
        <f t="shared" si="172"/>
        <v/>
      </c>
      <c r="AB1555" s="259">
        <f t="shared" si="167"/>
        <v>0</v>
      </c>
      <c r="AC1555" s="259">
        <f t="shared" si="168"/>
        <v>1807</v>
      </c>
      <c r="AD1555" s="260" t="str">
        <f t="shared" si="169"/>
        <v/>
      </c>
      <c r="AE1555" s="253" t="str">
        <f t="shared" si="170"/>
        <v>-</v>
      </c>
    </row>
    <row r="1556" spans="1:31" ht="20.100000000000001" customHeight="1" x14ac:dyDescent="0.5">
      <c r="A1556" s="30">
        <v>1554</v>
      </c>
      <c r="B1556" s="238"/>
      <c r="C1556" s="261"/>
      <c r="D1556" s="261"/>
      <c r="E1556" s="270"/>
      <c r="F1556" s="270"/>
      <c r="G1556" s="257" t="str">
        <f t="shared" si="166"/>
        <v/>
      </c>
      <c r="H1556" s="30" t="str">
        <f>IF(AND(S1556=H$1),LOOKUP(9.99999999999999E+307,$H$2:H1555)+1,"")</f>
        <v/>
      </c>
      <c r="I1556" s="30">
        <f>IF(AND(B1556=I$1),LOOKUP(9.99999999999999E+307,$I$2:I1555)+1,"")</f>
        <v>1361</v>
      </c>
      <c r="J1556" s="30">
        <f>IF(AND(B1556=J$1),LOOKUP(9.99999999999999E+307,$J$2:J1555)+1,"")</f>
        <v>1361</v>
      </c>
      <c r="K1556" s="30">
        <f>IF(AND(B1556=K$1),LOOKUP(9.99999999999999E+307,$K$2:K1555)+1,"")</f>
        <v>1361</v>
      </c>
      <c r="L1556" s="30">
        <f>IF(AND(B1556=L$1),LOOKUP(9.99999999999999E+307,$L$2:L1555)+1,"")</f>
        <v>1361</v>
      </c>
      <c r="M1556" s="30">
        <f>IF(AND(B1556=M$1),LOOKUP(9.99999999999999E+307,$M$2:M1555)+1,"")</f>
        <v>1361</v>
      </c>
      <c r="N1556" s="30">
        <f>IF(AND($B1556=N$1),LOOKUP(9.99999999999999E+307,$N$2:N1555)+1,"")</f>
        <v>1361</v>
      </c>
      <c r="O1556" s="30">
        <f>IF(AND($B1556=O$1),LOOKUP(9.99999999999999E+307,$O$2:O1555)+1,"")</f>
        <v>1361</v>
      </c>
      <c r="P1556" s="30">
        <f>IF(AND($B1556=P$1),LOOKUP(9.99999999999999E+307,$P$2:P1555)+1,"")</f>
        <v>1361</v>
      </c>
      <c r="Q1556" s="30">
        <f>IF(AND($B1556=Q$1),LOOKUP(9.99999999999999E+307,$Q$2:Q1555)+1,"")</f>
        <v>1361</v>
      </c>
      <c r="R1556" s="30">
        <f>IF(AND($B1556=R$1),LOOKUP(9.99999999999999E+307,$R$2:R1555)+1,"")</f>
        <v>1361</v>
      </c>
      <c r="S1556" s="314"/>
      <c r="T1556" s="274"/>
      <c r="U1556" s="274"/>
      <c r="Z1556" s="258" t="str">
        <f t="shared" si="171"/>
        <v/>
      </c>
      <c r="AA1556" s="258" t="str">
        <f t="shared" si="172"/>
        <v/>
      </c>
      <c r="AB1556" s="259">
        <f t="shared" si="167"/>
        <v>0</v>
      </c>
      <c r="AC1556" s="259">
        <f t="shared" si="168"/>
        <v>1807</v>
      </c>
      <c r="AD1556" s="260" t="str">
        <f t="shared" si="169"/>
        <v/>
      </c>
      <c r="AE1556" s="253" t="str">
        <f t="shared" si="170"/>
        <v>-</v>
      </c>
    </row>
    <row r="1557" spans="1:31" ht="20.100000000000001" customHeight="1" x14ac:dyDescent="0.5">
      <c r="A1557" s="30">
        <v>1555</v>
      </c>
      <c r="B1557" s="238"/>
      <c r="C1557" s="261"/>
      <c r="D1557" s="261"/>
      <c r="E1557" s="270"/>
      <c r="F1557" s="270"/>
      <c r="G1557" s="257" t="str">
        <f t="shared" si="166"/>
        <v/>
      </c>
      <c r="H1557" s="30" t="str">
        <f>IF(AND(S1557=H$1),LOOKUP(9.99999999999999E+307,$H$2:H1556)+1,"")</f>
        <v/>
      </c>
      <c r="I1557" s="30">
        <f>IF(AND(B1557=I$1),LOOKUP(9.99999999999999E+307,$I$2:I1556)+1,"")</f>
        <v>1362</v>
      </c>
      <c r="J1557" s="30">
        <f>IF(AND(B1557=J$1),LOOKUP(9.99999999999999E+307,$J$2:J1556)+1,"")</f>
        <v>1362</v>
      </c>
      <c r="K1557" s="30">
        <f>IF(AND(B1557=K$1),LOOKUP(9.99999999999999E+307,$K$2:K1556)+1,"")</f>
        <v>1362</v>
      </c>
      <c r="L1557" s="30">
        <f>IF(AND(B1557=L$1),LOOKUP(9.99999999999999E+307,$L$2:L1556)+1,"")</f>
        <v>1362</v>
      </c>
      <c r="M1557" s="30">
        <f>IF(AND(B1557=M$1),LOOKUP(9.99999999999999E+307,$M$2:M1556)+1,"")</f>
        <v>1362</v>
      </c>
      <c r="N1557" s="30">
        <f>IF(AND($B1557=N$1),LOOKUP(9.99999999999999E+307,$N$2:N1556)+1,"")</f>
        <v>1362</v>
      </c>
      <c r="O1557" s="30">
        <f>IF(AND($B1557=O$1),LOOKUP(9.99999999999999E+307,$O$2:O1556)+1,"")</f>
        <v>1362</v>
      </c>
      <c r="P1557" s="30">
        <f>IF(AND($B1557=P$1),LOOKUP(9.99999999999999E+307,$P$2:P1556)+1,"")</f>
        <v>1362</v>
      </c>
      <c r="Q1557" s="30">
        <f>IF(AND($B1557=Q$1),LOOKUP(9.99999999999999E+307,$Q$2:Q1556)+1,"")</f>
        <v>1362</v>
      </c>
      <c r="R1557" s="30">
        <f>IF(AND($B1557=R$1),LOOKUP(9.99999999999999E+307,$R$2:R1556)+1,"")</f>
        <v>1362</v>
      </c>
      <c r="S1557" s="314"/>
      <c r="T1557" s="274"/>
      <c r="U1557" s="274"/>
      <c r="Z1557" s="258" t="str">
        <f t="shared" si="171"/>
        <v/>
      </c>
      <c r="AA1557" s="258" t="str">
        <f t="shared" si="172"/>
        <v/>
      </c>
      <c r="AB1557" s="259">
        <f t="shared" si="167"/>
        <v>0</v>
      </c>
      <c r="AC1557" s="259">
        <f t="shared" si="168"/>
        <v>1807</v>
      </c>
      <c r="AD1557" s="260" t="str">
        <f t="shared" si="169"/>
        <v/>
      </c>
      <c r="AE1557" s="253" t="str">
        <f t="shared" si="170"/>
        <v>-</v>
      </c>
    </row>
    <row r="1558" spans="1:31" ht="20.100000000000001" customHeight="1" x14ac:dyDescent="0.5">
      <c r="A1558" s="30">
        <v>1556</v>
      </c>
      <c r="B1558" s="238"/>
      <c r="C1558" s="261"/>
      <c r="D1558" s="261"/>
      <c r="E1558" s="270"/>
      <c r="F1558" s="270"/>
      <c r="G1558" s="257" t="str">
        <f t="shared" si="166"/>
        <v/>
      </c>
      <c r="H1558" s="30" t="str">
        <f>IF(AND(S1558=H$1),LOOKUP(9.99999999999999E+307,$H$2:H1557)+1,"")</f>
        <v/>
      </c>
      <c r="I1558" s="30">
        <f>IF(AND(B1558=I$1),LOOKUP(9.99999999999999E+307,$I$2:I1557)+1,"")</f>
        <v>1363</v>
      </c>
      <c r="J1558" s="30">
        <f>IF(AND(B1558=J$1),LOOKUP(9.99999999999999E+307,$J$2:J1557)+1,"")</f>
        <v>1363</v>
      </c>
      <c r="K1558" s="30">
        <f>IF(AND(B1558=K$1),LOOKUP(9.99999999999999E+307,$K$2:K1557)+1,"")</f>
        <v>1363</v>
      </c>
      <c r="L1558" s="30">
        <f>IF(AND(B1558=L$1),LOOKUP(9.99999999999999E+307,$L$2:L1557)+1,"")</f>
        <v>1363</v>
      </c>
      <c r="M1558" s="30">
        <f>IF(AND(B1558=M$1),LOOKUP(9.99999999999999E+307,$M$2:M1557)+1,"")</f>
        <v>1363</v>
      </c>
      <c r="N1558" s="30">
        <f>IF(AND($B1558=N$1),LOOKUP(9.99999999999999E+307,$N$2:N1557)+1,"")</f>
        <v>1363</v>
      </c>
      <c r="O1558" s="30">
        <f>IF(AND($B1558=O$1),LOOKUP(9.99999999999999E+307,$O$2:O1557)+1,"")</f>
        <v>1363</v>
      </c>
      <c r="P1558" s="30">
        <f>IF(AND($B1558=P$1),LOOKUP(9.99999999999999E+307,$P$2:P1557)+1,"")</f>
        <v>1363</v>
      </c>
      <c r="Q1558" s="30">
        <f>IF(AND($B1558=Q$1),LOOKUP(9.99999999999999E+307,$Q$2:Q1557)+1,"")</f>
        <v>1363</v>
      </c>
      <c r="R1558" s="30">
        <f>IF(AND($B1558=R$1),LOOKUP(9.99999999999999E+307,$R$2:R1557)+1,"")</f>
        <v>1363</v>
      </c>
      <c r="S1558" s="314"/>
      <c r="T1558" s="274"/>
      <c r="U1558" s="274"/>
      <c r="Z1558" s="258" t="str">
        <f t="shared" si="171"/>
        <v/>
      </c>
      <c r="AA1558" s="258" t="str">
        <f t="shared" si="172"/>
        <v/>
      </c>
      <c r="AB1558" s="259">
        <f t="shared" si="167"/>
        <v>0</v>
      </c>
      <c r="AC1558" s="259">
        <f t="shared" si="168"/>
        <v>1807</v>
      </c>
      <c r="AD1558" s="260" t="str">
        <f t="shared" si="169"/>
        <v/>
      </c>
      <c r="AE1558" s="253" t="str">
        <f t="shared" si="170"/>
        <v>-</v>
      </c>
    </row>
    <row r="1559" spans="1:31" ht="20.100000000000001" customHeight="1" x14ac:dyDescent="0.5">
      <c r="A1559" s="30">
        <v>1557</v>
      </c>
      <c r="B1559" s="238"/>
      <c r="C1559" s="261"/>
      <c r="D1559" s="261"/>
      <c r="E1559" s="270"/>
      <c r="F1559" s="270"/>
      <c r="G1559" s="257" t="str">
        <f t="shared" si="166"/>
        <v/>
      </c>
      <c r="H1559" s="30" t="str">
        <f>IF(AND(S1559=H$1),LOOKUP(9.99999999999999E+307,$H$2:H1558)+1,"")</f>
        <v/>
      </c>
      <c r="I1559" s="30">
        <f>IF(AND(B1559=I$1),LOOKUP(9.99999999999999E+307,$I$2:I1558)+1,"")</f>
        <v>1364</v>
      </c>
      <c r="J1559" s="30">
        <f>IF(AND(B1559=J$1),LOOKUP(9.99999999999999E+307,$J$2:J1558)+1,"")</f>
        <v>1364</v>
      </c>
      <c r="K1559" s="30">
        <f>IF(AND(B1559=K$1),LOOKUP(9.99999999999999E+307,$K$2:K1558)+1,"")</f>
        <v>1364</v>
      </c>
      <c r="L1559" s="30">
        <f>IF(AND(B1559=L$1),LOOKUP(9.99999999999999E+307,$L$2:L1558)+1,"")</f>
        <v>1364</v>
      </c>
      <c r="M1559" s="30">
        <f>IF(AND(B1559=M$1),LOOKUP(9.99999999999999E+307,$M$2:M1558)+1,"")</f>
        <v>1364</v>
      </c>
      <c r="N1559" s="30">
        <f>IF(AND($B1559=N$1),LOOKUP(9.99999999999999E+307,$N$2:N1558)+1,"")</f>
        <v>1364</v>
      </c>
      <c r="O1559" s="30">
        <f>IF(AND($B1559=O$1),LOOKUP(9.99999999999999E+307,$O$2:O1558)+1,"")</f>
        <v>1364</v>
      </c>
      <c r="P1559" s="30">
        <f>IF(AND($B1559=P$1),LOOKUP(9.99999999999999E+307,$P$2:P1558)+1,"")</f>
        <v>1364</v>
      </c>
      <c r="Q1559" s="30">
        <f>IF(AND($B1559=Q$1),LOOKUP(9.99999999999999E+307,$Q$2:Q1558)+1,"")</f>
        <v>1364</v>
      </c>
      <c r="R1559" s="30">
        <f>IF(AND($B1559=R$1),LOOKUP(9.99999999999999E+307,$R$2:R1558)+1,"")</f>
        <v>1364</v>
      </c>
      <c r="S1559" s="314"/>
      <c r="T1559" s="274"/>
      <c r="U1559" s="274"/>
      <c r="Z1559" s="258" t="str">
        <f t="shared" si="171"/>
        <v/>
      </c>
      <c r="AA1559" s="258" t="str">
        <f t="shared" si="172"/>
        <v/>
      </c>
      <c r="AB1559" s="259">
        <f t="shared" si="167"/>
        <v>0</v>
      </c>
      <c r="AC1559" s="259">
        <f t="shared" si="168"/>
        <v>1807</v>
      </c>
      <c r="AD1559" s="260" t="str">
        <f t="shared" si="169"/>
        <v/>
      </c>
      <c r="AE1559" s="253" t="str">
        <f t="shared" si="170"/>
        <v>-</v>
      </c>
    </row>
    <row r="1560" spans="1:31" ht="20.100000000000001" customHeight="1" x14ac:dyDescent="0.5">
      <c r="A1560" s="30">
        <v>1558</v>
      </c>
      <c r="B1560" s="238"/>
      <c r="C1560" s="261"/>
      <c r="D1560" s="261"/>
      <c r="E1560" s="270"/>
      <c r="F1560" s="270"/>
      <c r="G1560" s="257" t="str">
        <f t="shared" si="166"/>
        <v/>
      </c>
      <c r="H1560" s="30" t="str">
        <f>IF(AND(S1560=H$1),LOOKUP(9.99999999999999E+307,$H$2:H1559)+1,"")</f>
        <v/>
      </c>
      <c r="I1560" s="30">
        <f>IF(AND(B1560=I$1),LOOKUP(9.99999999999999E+307,$I$2:I1559)+1,"")</f>
        <v>1365</v>
      </c>
      <c r="J1560" s="30">
        <f>IF(AND(B1560=J$1),LOOKUP(9.99999999999999E+307,$J$2:J1559)+1,"")</f>
        <v>1365</v>
      </c>
      <c r="K1560" s="30">
        <f>IF(AND(B1560=K$1),LOOKUP(9.99999999999999E+307,$K$2:K1559)+1,"")</f>
        <v>1365</v>
      </c>
      <c r="L1560" s="30">
        <f>IF(AND(B1560=L$1),LOOKUP(9.99999999999999E+307,$L$2:L1559)+1,"")</f>
        <v>1365</v>
      </c>
      <c r="M1560" s="30">
        <f>IF(AND(B1560=M$1),LOOKUP(9.99999999999999E+307,$M$2:M1559)+1,"")</f>
        <v>1365</v>
      </c>
      <c r="N1560" s="30">
        <f>IF(AND($B1560=N$1),LOOKUP(9.99999999999999E+307,$N$2:N1559)+1,"")</f>
        <v>1365</v>
      </c>
      <c r="O1560" s="30">
        <f>IF(AND($B1560=O$1),LOOKUP(9.99999999999999E+307,$O$2:O1559)+1,"")</f>
        <v>1365</v>
      </c>
      <c r="P1560" s="30">
        <f>IF(AND($B1560=P$1),LOOKUP(9.99999999999999E+307,$P$2:P1559)+1,"")</f>
        <v>1365</v>
      </c>
      <c r="Q1560" s="30">
        <f>IF(AND($B1560=Q$1),LOOKUP(9.99999999999999E+307,$Q$2:Q1559)+1,"")</f>
        <v>1365</v>
      </c>
      <c r="R1560" s="30">
        <f>IF(AND($B1560=R$1),LOOKUP(9.99999999999999E+307,$R$2:R1559)+1,"")</f>
        <v>1365</v>
      </c>
      <c r="S1560" s="314"/>
      <c r="T1560" s="274"/>
      <c r="U1560" s="274"/>
      <c r="Z1560" s="258" t="str">
        <f t="shared" si="171"/>
        <v/>
      </c>
      <c r="AA1560" s="258" t="str">
        <f t="shared" si="172"/>
        <v/>
      </c>
      <c r="AB1560" s="259">
        <f t="shared" si="167"/>
        <v>0</v>
      </c>
      <c r="AC1560" s="259">
        <f t="shared" si="168"/>
        <v>1807</v>
      </c>
      <c r="AD1560" s="260" t="str">
        <f t="shared" si="169"/>
        <v/>
      </c>
      <c r="AE1560" s="253" t="str">
        <f t="shared" si="170"/>
        <v>-</v>
      </c>
    </row>
    <row r="1561" spans="1:31" ht="20.100000000000001" customHeight="1" x14ac:dyDescent="0.5">
      <c r="A1561" s="30">
        <v>1559</v>
      </c>
      <c r="B1561" s="238"/>
      <c r="C1561" s="261"/>
      <c r="D1561" s="261"/>
      <c r="E1561" s="270"/>
      <c r="F1561" s="270"/>
      <c r="G1561" s="257" t="str">
        <f t="shared" si="166"/>
        <v/>
      </c>
      <c r="H1561" s="30" t="str">
        <f>IF(AND(S1561=H$1),LOOKUP(9.99999999999999E+307,$H$2:H1560)+1,"")</f>
        <v/>
      </c>
      <c r="I1561" s="30">
        <f>IF(AND(B1561=I$1),LOOKUP(9.99999999999999E+307,$I$2:I1560)+1,"")</f>
        <v>1366</v>
      </c>
      <c r="J1561" s="30">
        <f>IF(AND(B1561=J$1),LOOKUP(9.99999999999999E+307,$J$2:J1560)+1,"")</f>
        <v>1366</v>
      </c>
      <c r="K1561" s="30">
        <f>IF(AND(B1561=K$1),LOOKUP(9.99999999999999E+307,$K$2:K1560)+1,"")</f>
        <v>1366</v>
      </c>
      <c r="L1561" s="30">
        <f>IF(AND(B1561=L$1),LOOKUP(9.99999999999999E+307,$L$2:L1560)+1,"")</f>
        <v>1366</v>
      </c>
      <c r="M1561" s="30">
        <f>IF(AND(B1561=M$1),LOOKUP(9.99999999999999E+307,$M$2:M1560)+1,"")</f>
        <v>1366</v>
      </c>
      <c r="N1561" s="30">
        <f>IF(AND($B1561=N$1),LOOKUP(9.99999999999999E+307,$N$2:N1560)+1,"")</f>
        <v>1366</v>
      </c>
      <c r="O1561" s="30">
        <f>IF(AND($B1561=O$1),LOOKUP(9.99999999999999E+307,$O$2:O1560)+1,"")</f>
        <v>1366</v>
      </c>
      <c r="P1561" s="30">
        <f>IF(AND($B1561=P$1),LOOKUP(9.99999999999999E+307,$P$2:P1560)+1,"")</f>
        <v>1366</v>
      </c>
      <c r="Q1561" s="30">
        <f>IF(AND($B1561=Q$1),LOOKUP(9.99999999999999E+307,$Q$2:Q1560)+1,"")</f>
        <v>1366</v>
      </c>
      <c r="R1561" s="30">
        <f>IF(AND($B1561=R$1),LOOKUP(9.99999999999999E+307,$R$2:R1560)+1,"")</f>
        <v>1366</v>
      </c>
      <c r="S1561" s="314"/>
      <c r="T1561" s="274"/>
      <c r="U1561" s="274"/>
      <c r="Z1561" s="258" t="str">
        <f t="shared" si="171"/>
        <v/>
      </c>
      <c r="AA1561" s="258" t="str">
        <f t="shared" si="172"/>
        <v/>
      </c>
      <c r="AB1561" s="259">
        <f t="shared" si="167"/>
        <v>0</v>
      </c>
      <c r="AC1561" s="259">
        <f t="shared" si="168"/>
        <v>1807</v>
      </c>
      <c r="AD1561" s="260" t="str">
        <f t="shared" si="169"/>
        <v/>
      </c>
      <c r="AE1561" s="253" t="str">
        <f t="shared" si="170"/>
        <v>-</v>
      </c>
    </row>
    <row r="1562" spans="1:31" ht="20.100000000000001" customHeight="1" x14ac:dyDescent="0.5">
      <c r="A1562" s="30">
        <v>1560</v>
      </c>
      <c r="B1562" s="238"/>
      <c r="C1562" s="261"/>
      <c r="D1562" s="261"/>
      <c r="E1562" s="270"/>
      <c r="F1562" s="270"/>
      <c r="G1562" s="257" t="str">
        <f t="shared" si="166"/>
        <v/>
      </c>
      <c r="H1562" s="30" t="str">
        <f>IF(AND(S1562=H$1),LOOKUP(9.99999999999999E+307,$H$2:H1561)+1,"")</f>
        <v/>
      </c>
      <c r="I1562" s="30">
        <f>IF(AND(B1562=I$1),LOOKUP(9.99999999999999E+307,$I$2:I1561)+1,"")</f>
        <v>1367</v>
      </c>
      <c r="J1562" s="30">
        <f>IF(AND(B1562=J$1),LOOKUP(9.99999999999999E+307,$J$2:J1561)+1,"")</f>
        <v>1367</v>
      </c>
      <c r="K1562" s="30">
        <f>IF(AND(B1562=K$1),LOOKUP(9.99999999999999E+307,$K$2:K1561)+1,"")</f>
        <v>1367</v>
      </c>
      <c r="L1562" s="30">
        <f>IF(AND(B1562=L$1),LOOKUP(9.99999999999999E+307,$L$2:L1561)+1,"")</f>
        <v>1367</v>
      </c>
      <c r="M1562" s="30">
        <f>IF(AND(B1562=M$1),LOOKUP(9.99999999999999E+307,$M$2:M1561)+1,"")</f>
        <v>1367</v>
      </c>
      <c r="N1562" s="30">
        <f>IF(AND($B1562=N$1),LOOKUP(9.99999999999999E+307,$N$2:N1561)+1,"")</f>
        <v>1367</v>
      </c>
      <c r="O1562" s="30">
        <f>IF(AND($B1562=O$1),LOOKUP(9.99999999999999E+307,$O$2:O1561)+1,"")</f>
        <v>1367</v>
      </c>
      <c r="P1562" s="30">
        <f>IF(AND($B1562=P$1),LOOKUP(9.99999999999999E+307,$P$2:P1561)+1,"")</f>
        <v>1367</v>
      </c>
      <c r="Q1562" s="30">
        <f>IF(AND($B1562=Q$1),LOOKUP(9.99999999999999E+307,$Q$2:Q1561)+1,"")</f>
        <v>1367</v>
      </c>
      <c r="R1562" s="30">
        <f>IF(AND($B1562=R$1),LOOKUP(9.99999999999999E+307,$R$2:R1561)+1,"")</f>
        <v>1367</v>
      </c>
      <c r="S1562" s="314"/>
      <c r="T1562" s="274"/>
      <c r="U1562" s="274"/>
      <c r="Z1562" s="258" t="str">
        <f t="shared" si="171"/>
        <v/>
      </c>
      <c r="AA1562" s="258" t="str">
        <f t="shared" si="172"/>
        <v/>
      </c>
      <c r="AB1562" s="259">
        <f t="shared" si="167"/>
        <v>0</v>
      </c>
      <c r="AC1562" s="259">
        <f t="shared" si="168"/>
        <v>1807</v>
      </c>
      <c r="AD1562" s="260" t="str">
        <f t="shared" si="169"/>
        <v/>
      </c>
      <c r="AE1562" s="253" t="str">
        <f t="shared" si="170"/>
        <v>-</v>
      </c>
    </row>
    <row r="1563" spans="1:31" ht="20.100000000000001" customHeight="1" x14ac:dyDescent="0.5">
      <c r="A1563" s="30">
        <v>1561</v>
      </c>
      <c r="B1563" s="238"/>
      <c r="C1563" s="261"/>
      <c r="D1563" s="261"/>
      <c r="E1563" s="270"/>
      <c r="F1563" s="270"/>
      <c r="G1563" s="257" t="str">
        <f t="shared" si="166"/>
        <v/>
      </c>
      <c r="H1563" s="30" t="str">
        <f>IF(AND(S1563=H$1),LOOKUP(9.99999999999999E+307,$H$2:H1562)+1,"")</f>
        <v/>
      </c>
      <c r="I1563" s="30">
        <f>IF(AND(B1563=I$1),LOOKUP(9.99999999999999E+307,$I$2:I1562)+1,"")</f>
        <v>1368</v>
      </c>
      <c r="J1563" s="30">
        <f>IF(AND(B1563=J$1),LOOKUP(9.99999999999999E+307,$J$2:J1562)+1,"")</f>
        <v>1368</v>
      </c>
      <c r="K1563" s="30">
        <f>IF(AND(B1563=K$1),LOOKUP(9.99999999999999E+307,$K$2:K1562)+1,"")</f>
        <v>1368</v>
      </c>
      <c r="L1563" s="30">
        <f>IF(AND(B1563=L$1),LOOKUP(9.99999999999999E+307,$L$2:L1562)+1,"")</f>
        <v>1368</v>
      </c>
      <c r="M1563" s="30">
        <f>IF(AND(B1563=M$1),LOOKUP(9.99999999999999E+307,$M$2:M1562)+1,"")</f>
        <v>1368</v>
      </c>
      <c r="N1563" s="30">
        <f>IF(AND($B1563=N$1),LOOKUP(9.99999999999999E+307,$N$2:N1562)+1,"")</f>
        <v>1368</v>
      </c>
      <c r="O1563" s="30">
        <f>IF(AND($B1563=O$1),LOOKUP(9.99999999999999E+307,$O$2:O1562)+1,"")</f>
        <v>1368</v>
      </c>
      <c r="P1563" s="30">
        <f>IF(AND($B1563=P$1),LOOKUP(9.99999999999999E+307,$P$2:P1562)+1,"")</f>
        <v>1368</v>
      </c>
      <c r="Q1563" s="30">
        <f>IF(AND($B1563=Q$1),LOOKUP(9.99999999999999E+307,$Q$2:Q1562)+1,"")</f>
        <v>1368</v>
      </c>
      <c r="R1563" s="30">
        <f>IF(AND($B1563=R$1),LOOKUP(9.99999999999999E+307,$R$2:R1562)+1,"")</f>
        <v>1368</v>
      </c>
      <c r="S1563" s="314"/>
      <c r="T1563" s="274"/>
      <c r="U1563" s="274"/>
      <c r="Z1563" s="258" t="str">
        <f t="shared" si="171"/>
        <v/>
      </c>
      <c r="AA1563" s="258" t="str">
        <f t="shared" si="172"/>
        <v/>
      </c>
      <c r="AB1563" s="259">
        <f t="shared" si="167"/>
        <v>0</v>
      </c>
      <c r="AC1563" s="259">
        <f t="shared" si="168"/>
        <v>1807</v>
      </c>
      <c r="AD1563" s="260" t="str">
        <f t="shared" si="169"/>
        <v/>
      </c>
      <c r="AE1563" s="253" t="str">
        <f t="shared" si="170"/>
        <v>-</v>
      </c>
    </row>
    <row r="1564" spans="1:31" ht="20.100000000000001" customHeight="1" x14ac:dyDescent="0.5">
      <c r="A1564" s="30">
        <v>1562</v>
      </c>
      <c r="B1564" s="238"/>
      <c r="C1564" s="261"/>
      <c r="D1564" s="261"/>
      <c r="E1564" s="270"/>
      <c r="F1564" s="270"/>
      <c r="G1564" s="257" t="str">
        <f t="shared" si="166"/>
        <v/>
      </c>
      <c r="H1564" s="30" t="str">
        <f>IF(AND(S1564=H$1),LOOKUP(9.99999999999999E+307,$H$2:H1563)+1,"")</f>
        <v/>
      </c>
      <c r="I1564" s="30">
        <f>IF(AND(B1564=I$1),LOOKUP(9.99999999999999E+307,$I$2:I1563)+1,"")</f>
        <v>1369</v>
      </c>
      <c r="J1564" s="30">
        <f>IF(AND(B1564=J$1),LOOKUP(9.99999999999999E+307,$J$2:J1563)+1,"")</f>
        <v>1369</v>
      </c>
      <c r="K1564" s="30">
        <f>IF(AND(B1564=K$1),LOOKUP(9.99999999999999E+307,$K$2:K1563)+1,"")</f>
        <v>1369</v>
      </c>
      <c r="L1564" s="30">
        <f>IF(AND(B1564=L$1),LOOKUP(9.99999999999999E+307,$L$2:L1563)+1,"")</f>
        <v>1369</v>
      </c>
      <c r="M1564" s="30">
        <f>IF(AND(B1564=M$1),LOOKUP(9.99999999999999E+307,$M$2:M1563)+1,"")</f>
        <v>1369</v>
      </c>
      <c r="N1564" s="30">
        <f>IF(AND($B1564=N$1),LOOKUP(9.99999999999999E+307,$N$2:N1563)+1,"")</f>
        <v>1369</v>
      </c>
      <c r="O1564" s="30">
        <f>IF(AND($B1564=O$1),LOOKUP(9.99999999999999E+307,$O$2:O1563)+1,"")</f>
        <v>1369</v>
      </c>
      <c r="P1564" s="30">
        <f>IF(AND($B1564=P$1),LOOKUP(9.99999999999999E+307,$P$2:P1563)+1,"")</f>
        <v>1369</v>
      </c>
      <c r="Q1564" s="30">
        <f>IF(AND($B1564=Q$1),LOOKUP(9.99999999999999E+307,$Q$2:Q1563)+1,"")</f>
        <v>1369</v>
      </c>
      <c r="R1564" s="30">
        <f>IF(AND($B1564=R$1),LOOKUP(9.99999999999999E+307,$R$2:R1563)+1,"")</f>
        <v>1369</v>
      </c>
      <c r="S1564" s="314"/>
      <c r="T1564" s="274"/>
      <c r="U1564" s="274"/>
      <c r="Z1564" s="258" t="str">
        <f t="shared" si="171"/>
        <v/>
      </c>
      <c r="AA1564" s="258" t="str">
        <f t="shared" si="172"/>
        <v/>
      </c>
      <c r="AB1564" s="259">
        <f t="shared" si="167"/>
        <v>0</v>
      </c>
      <c r="AC1564" s="259">
        <f t="shared" si="168"/>
        <v>1807</v>
      </c>
      <c r="AD1564" s="260" t="str">
        <f t="shared" si="169"/>
        <v/>
      </c>
      <c r="AE1564" s="253" t="str">
        <f t="shared" si="170"/>
        <v>-</v>
      </c>
    </row>
    <row r="1565" spans="1:31" ht="20.100000000000001" customHeight="1" x14ac:dyDescent="0.5">
      <c r="A1565" s="30">
        <v>1563</v>
      </c>
      <c r="B1565" s="238"/>
      <c r="C1565" s="261"/>
      <c r="D1565" s="261"/>
      <c r="E1565" s="270"/>
      <c r="F1565" s="270"/>
      <c r="G1565" s="257" t="str">
        <f t="shared" si="166"/>
        <v/>
      </c>
      <c r="H1565" s="30" t="str">
        <f>IF(AND(S1565=H$1),LOOKUP(9.99999999999999E+307,$H$2:H1564)+1,"")</f>
        <v/>
      </c>
      <c r="I1565" s="30">
        <f>IF(AND(B1565=I$1),LOOKUP(9.99999999999999E+307,$I$2:I1564)+1,"")</f>
        <v>1370</v>
      </c>
      <c r="J1565" s="30">
        <f>IF(AND(B1565=J$1),LOOKUP(9.99999999999999E+307,$J$2:J1564)+1,"")</f>
        <v>1370</v>
      </c>
      <c r="K1565" s="30">
        <f>IF(AND(B1565=K$1),LOOKUP(9.99999999999999E+307,$K$2:K1564)+1,"")</f>
        <v>1370</v>
      </c>
      <c r="L1565" s="30">
        <f>IF(AND(B1565=L$1),LOOKUP(9.99999999999999E+307,$L$2:L1564)+1,"")</f>
        <v>1370</v>
      </c>
      <c r="M1565" s="30">
        <f>IF(AND(B1565=M$1),LOOKUP(9.99999999999999E+307,$M$2:M1564)+1,"")</f>
        <v>1370</v>
      </c>
      <c r="N1565" s="30">
        <f>IF(AND($B1565=N$1),LOOKUP(9.99999999999999E+307,$N$2:N1564)+1,"")</f>
        <v>1370</v>
      </c>
      <c r="O1565" s="30">
        <f>IF(AND($B1565=O$1),LOOKUP(9.99999999999999E+307,$O$2:O1564)+1,"")</f>
        <v>1370</v>
      </c>
      <c r="P1565" s="30">
        <f>IF(AND($B1565=P$1),LOOKUP(9.99999999999999E+307,$P$2:P1564)+1,"")</f>
        <v>1370</v>
      </c>
      <c r="Q1565" s="30">
        <f>IF(AND($B1565=Q$1),LOOKUP(9.99999999999999E+307,$Q$2:Q1564)+1,"")</f>
        <v>1370</v>
      </c>
      <c r="R1565" s="30">
        <f>IF(AND($B1565=R$1),LOOKUP(9.99999999999999E+307,$R$2:R1564)+1,"")</f>
        <v>1370</v>
      </c>
      <c r="S1565" s="314"/>
      <c r="T1565" s="274"/>
      <c r="U1565" s="274"/>
      <c r="Z1565" s="258" t="str">
        <f t="shared" si="171"/>
        <v/>
      </c>
      <c r="AA1565" s="258" t="str">
        <f t="shared" si="172"/>
        <v/>
      </c>
      <c r="AB1565" s="259">
        <f t="shared" si="167"/>
        <v>0</v>
      </c>
      <c r="AC1565" s="259">
        <f t="shared" si="168"/>
        <v>1807</v>
      </c>
      <c r="AD1565" s="260" t="str">
        <f t="shared" si="169"/>
        <v/>
      </c>
      <c r="AE1565" s="253" t="str">
        <f t="shared" si="170"/>
        <v>-</v>
      </c>
    </row>
    <row r="1566" spans="1:31" ht="20.100000000000001" customHeight="1" x14ac:dyDescent="0.5">
      <c r="A1566" s="30">
        <v>1564</v>
      </c>
      <c r="B1566" s="238"/>
      <c r="C1566" s="261"/>
      <c r="D1566" s="261"/>
      <c r="E1566" s="270"/>
      <c r="F1566" s="270"/>
      <c r="G1566" s="257" t="str">
        <f t="shared" si="166"/>
        <v/>
      </c>
      <c r="H1566" s="30" t="str">
        <f>IF(AND(S1566=H$1),LOOKUP(9.99999999999999E+307,$H$2:H1565)+1,"")</f>
        <v/>
      </c>
      <c r="I1566" s="30">
        <f>IF(AND(B1566=I$1),LOOKUP(9.99999999999999E+307,$I$2:I1565)+1,"")</f>
        <v>1371</v>
      </c>
      <c r="J1566" s="30">
        <f>IF(AND(B1566=J$1),LOOKUP(9.99999999999999E+307,$J$2:J1565)+1,"")</f>
        <v>1371</v>
      </c>
      <c r="K1566" s="30">
        <f>IF(AND(B1566=K$1),LOOKUP(9.99999999999999E+307,$K$2:K1565)+1,"")</f>
        <v>1371</v>
      </c>
      <c r="L1566" s="30">
        <f>IF(AND(B1566=L$1),LOOKUP(9.99999999999999E+307,$L$2:L1565)+1,"")</f>
        <v>1371</v>
      </c>
      <c r="M1566" s="30">
        <f>IF(AND(B1566=M$1),LOOKUP(9.99999999999999E+307,$M$2:M1565)+1,"")</f>
        <v>1371</v>
      </c>
      <c r="N1566" s="30">
        <f>IF(AND($B1566=N$1),LOOKUP(9.99999999999999E+307,$N$2:N1565)+1,"")</f>
        <v>1371</v>
      </c>
      <c r="O1566" s="30">
        <f>IF(AND($B1566=O$1),LOOKUP(9.99999999999999E+307,$O$2:O1565)+1,"")</f>
        <v>1371</v>
      </c>
      <c r="P1566" s="30">
        <f>IF(AND($B1566=P$1),LOOKUP(9.99999999999999E+307,$P$2:P1565)+1,"")</f>
        <v>1371</v>
      </c>
      <c r="Q1566" s="30">
        <f>IF(AND($B1566=Q$1),LOOKUP(9.99999999999999E+307,$Q$2:Q1565)+1,"")</f>
        <v>1371</v>
      </c>
      <c r="R1566" s="30">
        <f>IF(AND($B1566=R$1),LOOKUP(9.99999999999999E+307,$R$2:R1565)+1,"")</f>
        <v>1371</v>
      </c>
      <c r="S1566" s="314"/>
      <c r="T1566" s="274"/>
      <c r="U1566" s="274"/>
      <c r="Z1566" s="258" t="str">
        <f t="shared" si="171"/>
        <v/>
      </c>
      <c r="AA1566" s="258" t="str">
        <f t="shared" si="172"/>
        <v/>
      </c>
      <c r="AB1566" s="259">
        <f t="shared" si="167"/>
        <v>0</v>
      </c>
      <c r="AC1566" s="259">
        <f t="shared" si="168"/>
        <v>1807</v>
      </c>
      <c r="AD1566" s="260" t="str">
        <f t="shared" si="169"/>
        <v/>
      </c>
      <c r="AE1566" s="253" t="str">
        <f t="shared" si="170"/>
        <v>-</v>
      </c>
    </row>
    <row r="1567" spans="1:31" ht="20.100000000000001" customHeight="1" x14ac:dyDescent="0.5">
      <c r="A1567" s="30">
        <v>1565</v>
      </c>
      <c r="B1567" s="238"/>
      <c r="C1567" s="261"/>
      <c r="D1567" s="261"/>
      <c r="E1567" s="270"/>
      <c r="F1567" s="270"/>
      <c r="G1567" s="257" t="str">
        <f t="shared" ref="G1567:G1630" si="173">B1567&amp;C1567</f>
        <v/>
      </c>
      <c r="H1567" s="30" t="str">
        <f>IF(AND(S1567=H$1),LOOKUP(9.99999999999999E+307,$H$2:H1566)+1,"")</f>
        <v/>
      </c>
      <c r="I1567" s="30">
        <f>IF(AND(B1567=I$1),LOOKUP(9.99999999999999E+307,$I$2:I1566)+1,"")</f>
        <v>1372</v>
      </c>
      <c r="J1567" s="30">
        <f>IF(AND(B1567=J$1),LOOKUP(9.99999999999999E+307,$J$2:J1566)+1,"")</f>
        <v>1372</v>
      </c>
      <c r="K1567" s="30">
        <f>IF(AND(B1567=K$1),LOOKUP(9.99999999999999E+307,$K$2:K1566)+1,"")</f>
        <v>1372</v>
      </c>
      <c r="L1567" s="30">
        <f>IF(AND(B1567=L$1),LOOKUP(9.99999999999999E+307,$L$2:L1566)+1,"")</f>
        <v>1372</v>
      </c>
      <c r="M1567" s="30">
        <f>IF(AND(B1567=M$1),LOOKUP(9.99999999999999E+307,$M$2:M1566)+1,"")</f>
        <v>1372</v>
      </c>
      <c r="N1567" s="30">
        <f>IF(AND($B1567=N$1),LOOKUP(9.99999999999999E+307,$N$2:N1566)+1,"")</f>
        <v>1372</v>
      </c>
      <c r="O1567" s="30">
        <f>IF(AND($B1567=O$1),LOOKUP(9.99999999999999E+307,$O$2:O1566)+1,"")</f>
        <v>1372</v>
      </c>
      <c r="P1567" s="30">
        <f>IF(AND($B1567=P$1),LOOKUP(9.99999999999999E+307,$P$2:P1566)+1,"")</f>
        <v>1372</v>
      </c>
      <c r="Q1567" s="30">
        <f>IF(AND($B1567=Q$1),LOOKUP(9.99999999999999E+307,$Q$2:Q1566)+1,"")</f>
        <v>1372</v>
      </c>
      <c r="R1567" s="30">
        <f>IF(AND($B1567=R$1),LOOKUP(9.99999999999999E+307,$R$2:R1566)+1,"")</f>
        <v>1372</v>
      </c>
      <c r="S1567" s="314"/>
      <c r="T1567" s="274"/>
      <c r="U1567" s="274"/>
      <c r="Z1567" s="258" t="str">
        <f t="shared" si="171"/>
        <v/>
      </c>
      <c r="AA1567" s="258" t="str">
        <f t="shared" si="172"/>
        <v/>
      </c>
      <c r="AB1567" s="259">
        <f t="shared" si="167"/>
        <v>0</v>
      </c>
      <c r="AC1567" s="259">
        <f t="shared" si="168"/>
        <v>1807</v>
      </c>
      <c r="AD1567" s="260" t="str">
        <f t="shared" si="169"/>
        <v/>
      </c>
      <c r="AE1567" s="253" t="str">
        <f t="shared" si="170"/>
        <v>-</v>
      </c>
    </row>
    <row r="1568" spans="1:31" ht="20.100000000000001" customHeight="1" x14ac:dyDescent="0.5">
      <c r="A1568" s="30">
        <v>1566</v>
      </c>
      <c r="B1568" s="238"/>
      <c r="C1568" s="261"/>
      <c r="D1568" s="261"/>
      <c r="E1568" s="270"/>
      <c r="F1568" s="270"/>
      <c r="G1568" s="257" t="str">
        <f t="shared" si="173"/>
        <v/>
      </c>
      <c r="H1568" s="30" t="str">
        <f>IF(AND(S1568=H$1),LOOKUP(9.99999999999999E+307,$H$2:H1567)+1,"")</f>
        <v/>
      </c>
      <c r="I1568" s="30">
        <f>IF(AND(B1568=I$1),LOOKUP(9.99999999999999E+307,$I$2:I1567)+1,"")</f>
        <v>1373</v>
      </c>
      <c r="J1568" s="30">
        <f>IF(AND(B1568=J$1),LOOKUP(9.99999999999999E+307,$J$2:J1567)+1,"")</f>
        <v>1373</v>
      </c>
      <c r="K1568" s="30">
        <f>IF(AND(B1568=K$1),LOOKUP(9.99999999999999E+307,$K$2:K1567)+1,"")</f>
        <v>1373</v>
      </c>
      <c r="L1568" s="30">
        <f>IF(AND(B1568=L$1),LOOKUP(9.99999999999999E+307,$L$2:L1567)+1,"")</f>
        <v>1373</v>
      </c>
      <c r="M1568" s="30">
        <f>IF(AND(B1568=M$1),LOOKUP(9.99999999999999E+307,$M$2:M1567)+1,"")</f>
        <v>1373</v>
      </c>
      <c r="N1568" s="30">
        <f>IF(AND($B1568=N$1),LOOKUP(9.99999999999999E+307,$N$2:N1567)+1,"")</f>
        <v>1373</v>
      </c>
      <c r="O1568" s="30">
        <f>IF(AND($B1568=O$1),LOOKUP(9.99999999999999E+307,$O$2:O1567)+1,"")</f>
        <v>1373</v>
      </c>
      <c r="P1568" s="30">
        <f>IF(AND($B1568=P$1),LOOKUP(9.99999999999999E+307,$P$2:P1567)+1,"")</f>
        <v>1373</v>
      </c>
      <c r="Q1568" s="30">
        <f>IF(AND($B1568=Q$1),LOOKUP(9.99999999999999E+307,$Q$2:Q1567)+1,"")</f>
        <v>1373</v>
      </c>
      <c r="R1568" s="30">
        <f>IF(AND($B1568=R$1),LOOKUP(9.99999999999999E+307,$R$2:R1567)+1,"")</f>
        <v>1373</v>
      </c>
      <c r="S1568" s="314"/>
      <c r="T1568" s="274"/>
      <c r="U1568" s="274"/>
      <c r="Z1568" s="258" t="str">
        <f t="shared" si="171"/>
        <v/>
      </c>
      <c r="AA1568" s="258" t="str">
        <f t="shared" si="172"/>
        <v/>
      </c>
      <c r="AB1568" s="259">
        <f t="shared" si="167"/>
        <v>0</v>
      </c>
      <c r="AC1568" s="259">
        <f t="shared" si="168"/>
        <v>1807</v>
      </c>
      <c r="AD1568" s="260" t="str">
        <f t="shared" si="169"/>
        <v/>
      </c>
      <c r="AE1568" s="253" t="str">
        <f t="shared" si="170"/>
        <v>-</v>
      </c>
    </row>
    <row r="1569" spans="1:31" ht="20.100000000000001" customHeight="1" x14ac:dyDescent="0.5">
      <c r="A1569" s="30">
        <v>1567</v>
      </c>
      <c r="B1569" s="238"/>
      <c r="C1569" s="261"/>
      <c r="D1569" s="261"/>
      <c r="E1569" s="270"/>
      <c r="F1569" s="270"/>
      <c r="G1569" s="257" t="str">
        <f t="shared" si="173"/>
        <v/>
      </c>
      <c r="H1569" s="30" t="str">
        <f>IF(AND(S1569=H$1),LOOKUP(9.99999999999999E+307,$H$2:H1568)+1,"")</f>
        <v/>
      </c>
      <c r="I1569" s="30">
        <f>IF(AND(B1569=I$1),LOOKUP(9.99999999999999E+307,$I$2:I1568)+1,"")</f>
        <v>1374</v>
      </c>
      <c r="J1569" s="30">
        <f>IF(AND(B1569=J$1),LOOKUP(9.99999999999999E+307,$J$2:J1568)+1,"")</f>
        <v>1374</v>
      </c>
      <c r="K1569" s="30">
        <f>IF(AND(B1569=K$1),LOOKUP(9.99999999999999E+307,$K$2:K1568)+1,"")</f>
        <v>1374</v>
      </c>
      <c r="L1569" s="30">
        <f>IF(AND(B1569=L$1),LOOKUP(9.99999999999999E+307,$L$2:L1568)+1,"")</f>
        <v>1374</v>
      </c>
      <c r="M1569" s="30">
        <f>IF(AND(B1569=M$1),LOOKUP(9.99999999999999E+307,$M$2:M1568)+1,"")</f>
        <v>1374</v>
      </c>
      <c r="N1569" s="30">
        <f>IF(AND($B1569=N$1),LOOKUP(9.99999999999999E+307,$N$2:N1568)+1,"")</f>
        <v>1374</v>
      </c>
      <c r="O1569" s="30">
        <f>IF(AND($B1569=O$1),LOOKUP(9.99999999999999E+307,$O$2:O1568)+1,"")</f>
        <v>1374</v>
      </c>
      <c r="P1569" s="30">
        <f>IF(AND($B1569=P$1),LOOKUP(9.99999999999999E+307,$P$2:P1568)+1,"")</f>
        <v>1374</v>
      </c>
      <c r="Q1569" s="30">
        <f>IF(AND($B1569=Q$1),LOOKUP(9.99999999999999E+307,$Q$2:Q1568)+1,"")</f>
        <v>1374</v>
      </c>
      <c r="R1569" s="30">
        <f>IF(AND($B1569=R$1),LOOKUP(9.99999999999999E+307,$R$2:R1568)+1,"")</f>
        <v>1374</v>
      </c>
      <c r="S1569" s="314"/>
      <c r="T1569" s="274"/>
      <c r="U1569" s="274"/>
      <c r="Z1569" s="258" t="str">
        <f t="shared" si="171"/>
        <v/>
      </c>
      <c r="AA1569" s="258" t="str">
        <f t="shared" si="172"/>
        <v/>
      </c>
      <c r="AB1569" s="259">
        <f t="shared" si="167"/>
        <v>0</v>
      </c>
      <c r="AC1569" s="259">
        <f t="shared" si="168"/>
        <v>1807</v>
      </c>
      <c r="AD1569" s="260" t="str">
        <f t="shared" si="169"/>
        <v/>
      </c>
      <c r="AE1569" s="253" t="str">
        <f t="shared" si="170"/>
        <v>-</v>
      </c>
    </row>
    <row r="1570" spans="1:31" ht="20.100000000000001" customHeight="1" x14ac:dyDescent="0.5">
      <c r="A1570" s="30">
        <v>1568</v>
      </c>
      <c r="B1570" s="238"/>
      <c r="C1570" s="261"/>
      <c r="D1570" s="261"/>
      <c r="E1570" s="270"/>
      <c r="F1570" s="270"/>
      <c r="G1570" s="257" t="str">
        <f t="shared" si="173"/>
        <v/>
      </c>
      <c r="H1570" s="30" t="str">
        <f>IF(AND(S1570=H$1),LOOKUP(9.99999999999999E+307,$H$2:H1569)+1,"")</f>
        <v/>
      </c>
      <c r="I1570" s="30">
        <f>IF(AND(B1570=I$1),LOOKUP(9.99999999999999E+307,$I$2:I1569)+1,"")</f>
        <v>1375</v>
      </c>
      <c r="J1570" s="30">
        <f>IF(AND(B1570=J$1),LOOKUP(9.99999999999999E+307,$J$2:J1569)+1,"")</f>
        <v>1375</v>
      </c>
      <c r="K1570" s="30">
        <f>IF(AND(B1570=K$1),LOOKUP(9.99999999999999E+307,$K$2:K1569)+1,"")</f>
        <v>1375</v>
      </c>
      <c r="L1570" s="30">
        <f>IF(AND(B1570=L$1),LOOKUP(9.99999999999999E+307,$L$2:L1569)+1,"")</f>
        <v>1375</v>
      </c>
      <c r="M1570" s="30">
        <f>IF(AND(B1570=M$1),LOOKUP(9.99999999999999E+307,$M$2:M1569)+1,"")</f>
        <v>1375</v>
      </c>
      <c r="N1570" s="30">
        <f>IF(AND($B1570=N$1),LOOKUP(9.99999999999999E+307,$N$2:N1569)+1,"")</f>
        <v>1375</v>
      </c>
      <c r="O1570" s="30">
        <f>IF(AND($B1570=O$1),LOOKUP(9.99999999999999E+307,$O$2:O1569)+1,"")</f>
        <v>1375</v>
      </c>
      <c r="P1570" s="30">
        <f>IF(AND($B1570=P$1),LOOKUP(9.99999999999999E+307,$P$2:P1569)+1,"")</f>
        <v>1375</v>
      </c>
      <c r="Q1570" s="30">
        <f>IF(AND($B1570=Q$1),LOOKUP(9.99999999999999E+307,$Q$2:Q1569)+1,"")</f>
        <v>1375</v>
      </c>
      <c r="R1570" s="30">
        <f>IF(AND($B1570=R$1),LOOKUP(9.99999999999999E+307,$R$2:R1569)+1,"")</f>
        <v>1375</v>
      </c>
      <c r="S1570" s="314"/>
      <c r="T1570" s="274"/>
      <c r="U1570" s="274"/>
      <c r="Z1570" s="258" t="str">
        <f t="shared" si="171"/>
        <v/>
      </c>
      <c r="AA1570" s="258" t="str">
        <f t="shared" si="172"/>
        <v/>
      </c>
      <c r="AB1570" s="259">
        <f t="shared" si="167"/>
        <v>0</v>
      </c>
      <c r="AC1570" s="259">
        <f t="shared" si="168"/>
        <v>1807</v>
      </c>
      <c r="AD1570" s="260" t="str">
        <f t="shared" si="169"/>
        <v/>
      </c>
      <c r="AE1570" s="253" t="str">
        <f t="shared" si="170"/>
        <v>-</v>
      </c>
    </row>
    <row r="1571" spans="1:31" ht="20.100000000000001" customHeight="1" x14ac:dyDescent="0.5">
      <c r="A1571" s="30">
        <v>1569</v>
      </c>
      <c r="B1571" s="238"/>
      <c r="C1571" s="261"/>
      <c r="D1571" s="261"/>
      <c r="E1571" s="270"/>
      <c r="F1571" s="270"/>
      <c r="G1571" s="257" t="str">
        <f t="shared" si="173"/>
        <v/>
      </c>
      <c r="H1571" s="30" t="str">
        <f>IF(AND(S1571=H$1),LOOKUP(9.99999999999999E+307,$H$2:H1570)+1,"")</f>
        <v/>
      </c>
      <c r="I1571" s="30">
        <f>IF(AND(B1571=I$1),LOOKUP(9.99999999999999E+307,$I$2:I1570)+1,"")</f>
        <v>1376</v>
      </c>
      <c r="J1571" s="30">
        <f>IF(AND(B1571=J$1),LOOKUP(9.99999999999999E+307,$J$2:J1570)+1,"")</f>
        <v>1376</v>
      </c>
      <c r="K1571" s="30">
        <f>IF(AND(B1571=K$1),LOOKUP(9.99999999999999E+307,$K$2:K1570)+1,"")</f>
        <v>1376</v>
      </c>
      <c r="L1571" s="30">
        <f>IF(AND(B1571=L$1),LOOKUP(9.99999999999999E+307,$L$2:L1570)+1,"")</f>
        <v>1376</v>
      </c>
      <c r="M1571" s="30">
        <f>IF(AND(B1571=M$1),LOOKUP(9.99999999999999E+307,$M$2:M1570)+1,"")</f>
        <v>1376</v>
      </c>
      <c r="N1571" s="30">
        <f>IF(AND($B1571=N$1),LOOKUP(9.99999999999999E+307,$N$2:N1570)+1,"")</f>
        <v>1376</v>
      </c>
      <c r="O1571" s="30">
        <f>IF(AND($B1571=O$1),LOOKUP(9.99999999999999E+307,$O$2:O1570)+1,"")</f>
        <v>1376</v>
      </c>
      <c r="P1571" s="30">
        <f>IF(AND($B1571=P$1),LOOKUP(9.99999999999999E+307,$P$2:P1570)+1,"")</f>
        <v>1376</v>
      </c>
      <c r="Q1571" s="30">
        <f>IF(AND($B1571=Q$1),LOOKUP(9.99999999999999E+307,$Q$2:Q1570)+1,"")</f>
        <v>1376</v>
      </c>
      <c r="R1571" s="30">
        <f>IF(AND($B1571=R$1),LOOKUP(9.99999999999999E+307,$R$2:R1570)+1,"")</f>
        <v>1376</v>
      </c>
      <c r="S1571" s="314"/>
      <c r="T1571" s="274"/>
      <c r="U1571" s="274"/>
      <c r="Z1571" s="258" t="str">
        <f t="shared" si="171"/>
        <v/>
      </c>
      <c r="AA1571" s="258" t="str">
        <f t="shared" si="172"/>
        <v/>
      </c>
      <c r="AB1571" s="259">
        <f t="shared" si="167"/>
        <v>0</v>
      </c>
      <c r="AC1571" s="259">
        <f t="shared" si="168"/>
        <v>1807</v>
      </c>
      <c r="AD1571" s="260" t="str">
        <f t="shared" si="169"/>
        <v/>
      </c>
      <c r="AE1571" s="253" t="str">
        <f t="shared" si="170"/>
        <v>-</v>
      </c>
    </row>
    <row r="1572" spans="1:31" ht="20.100000000000001" customHeight="1" x14ac:dyDescent="0.5">
      <c r="A1572" s="30">
        <v>1570</v>
      </c>
      <c r="B1572" s="238"/>
      <c r="C1572" s="261"/>
      <c r="D1572" s="261"/>
      <c r="E1572" s="270"/>
      <c r="F1572" s="270"/>
      <c r="G1572" s="257" t="str">
        <f t="shared" si="173"/>
        <v/>
      </c>
      <c r="H1572" s="30" t="str">
        <f>IF(AND(S1572=H$1),LOOKUP(9.99999999999999E+307,$H$2:H1571)+1,"")</f>
        <v/>
      </c>
      <c r="I1572" s="30">
        <f>IF(AND(B1572=I$1),LOOKUP(9.99999999999999E+307,$I$2:I1571)+1,"")</f>
        <v>1377</v>
      </c>
      <c r="J1572" s="30">
        <f>IF(AND(B1572=J$1),LOOKUP(9.99999999999999E+307,$J$2:J1571)+1,"")</f>
        <v>1377</v>
      </c>
      <c r="K1572" s="30">
        <f>IF(AND(B1572=K$1),LOOKUP(9.99999999999999E+307,$K$2:K1571)+1,"")</f>
        <v>1377</v>
      </c>
      <c r="L1572" s="30">
        <f>IF(AND(B1572=L$1),LOOKUP(9.99999999999999E+307,$L$2:L1571)+1,"")</f>
        <v>1377</v>
      </c>
      <c r="M1572" s="30">
        <f>IF(AND(B1572=M$1),LOOKUP(9.99999999999999E+307,$M$2:M1571)+1,"")</f>
        <v>1377</v>
      </c>
      <c r="N1572" s="30">
        <f>IF(AND($B1572=N$1),LOOKUP(9.99999999999999E+307,$N$2:N1571)+1,"")</f>
        <v>1377</v>
      </c>
      <c r="O1572" s="30">
        <f>IF(AND($B1572=O$1),LOOKUP(9.99999999999999E+307,$O$2:O1571)+1,"")</f>
        <v>1377</v>
      </c>
      <c r="P1572" s="30">
        <f>IF(AND($B1572=P$1),LOOKUP(9.99999999999999E+307,$P$2:P1571)+1,"")</f>
        <v>1377</v>
      </c>
      <c r="Q1572" s="30">
        <f>IF(AND($B1572=Q$1),LOOKUP(9.99999999999999E+307,$Q$2:Q1571)+1,"")</f>
        <v>1377</v>
      </c>
      <c r="R1572" s="30">
        <f>IF(AND($B1572=R$1),LOOKUP(9.99999999999999E+307,$R$2:R1571)+1,"")</f>
        <v>1377</v>
      </c>
      <c r="S1572" s="314"/>
      <c r="T1572" s="274"/>
      <c r="U1572" s="274"/>
      <c r="Z1572" s="258" t="str">
        <f t="shared" si="171"/>
        <v/>
      </c>
      <c r="AA1572" s="258" t="str">
        <f t="shared" si="172"/>
        <v/>
      </c>
      <c r="AB1572" s="259">
        <f t="shared" si="167"/>
        <v>0</v>
      </c>
      <c r="AC1572" s="259">
        <f t="shared" si="168"/>
        <v>1807</v>
      </c>
      <c r="AD1572" s="260" t="str">
        <f t="shared" si="169"/>
        <v/>
      </c>
      <c r="AE1572" s="253" t="str">
        <f t="shared" si="170"/>
        <v>-</v>
      </c>
    </row>
    <row r="1573" spans="1:31" ht="20.100000000000001" customHeight="1" x14ac:dyDescent="0.5">
      <c r="A1573" s="30">
        <v>1571</v>
      </c>
      <c r="B1573" s="238"/>
      <c r="C1573" s="261"/>
      <c r="D1573" s="261"/>
      <c r="E1573" s="270"/>
      <c r="F1573" s="270"/>
      <c r="G1573" s="257" t="str">
        <f t="shared" si="173"/>
        <v/>
      </c>
      <c r="H1573" s="30" t="str">
        <f>IF(AND(S1573=H$1),LOOKUP(9.99999999999999E+307,$H$2:H1572)+1,"")</f>
        <v/>
      </c>
      <c r="I1573" s="30">
        <f>IF(AND(B1573=I$1),LOOKUP(9.99999999999999E+307,$I$2:I1572)+1,"")</f>
        <v>1378</v>
      </c>
      <c r="J1573" s="30">
        <f>IF(AND(B1573=J$1),LOOKUP(9.99999999999999E+307,$J$2:J1572)+1,"")</f>
        <v>1378</v>
      </c>
      <c r="K1573" s="30">
        <f>IF(AND(B1573=K$1),LOOKUP(9.99999999999999E+307,$K$2:K1572)+1,"")</f>
        <v>1378</v>
      </c>
      <c r="L1573" s="30">
        <f>IF(AND(B1573=L$1),LOOKUP(9.99999999999999E+307,$L$2:L1572)+1,"")</f>
        <v>1378</v>
      </c>
      <c r="M1573" s="30">
        <f>IF(AND(B1573=M$1),LOOKUP(9.99999999999999E+307,$M$2:M1572)+1,"")</f>
        <v>1378</v>
      </c>
      <c r="N1573" s="30">
        <f>IF(AND($B1573=N$1),LOOKUP(9.99999999999999E+307,$N$2:N1572)+1,"")</f>
        <v>1378</v>
      </c>
      <c r="O1573" s="30">
        <f>IF(AND($B1573=O$1),LOOKUP(9.99999999999999E+307,$O$2:O1572)+1,"")</f>
        <v>1378</v>
      </c>
      <c r="P1573" s="30">
        <f>IF(AND($B1573=P$1),LOOKUP(9.99999999999999E+307,$P$2:P1572)+1,"")</f>
        <v>1378</v>
      </c>
      <c r="Q1573" s="30">
        <f>IF(AND($B1573=Q$1),LOOKUP(9.99999999999999E+307,$Q$2:Q1572)+1,"")</f>
        <v>1378</v>
      </c>
      <c r="R1573" s="30">
        <f>IF(AND($B1573=R$1),LOOKUP(9.99999999999999E+307,$R$2:R1572)+1,"")</f>
        <v>1378</v>
      </c>
      <c r="S1573" s="314"/>
      <c r="T1573" s="274"/>
      <c r="U1573" s="274"/>
      <c r="Z1573" s="258" t="str">
        <f t="shared" si="171"/>
        <v/>
      </c>
      <c r="AA1573" s="258" t="str">
        <f t="shared" si="172"/>
        <v/>
      </c>
      <c r="AB1573" s="259">
        <f t="shared" si="167"/>
        <v>0</v>
      </c>
      <c r="AC1573" s="259">
        <f t="shared" si="168"/>
        <v>1807</v>
      </c>
      <c r="AD1573" s="260" t="str">
        <f t="shared" si="169"/>
        <v/>
      </c>
      <c r="AE1573" s="253" t="str">
        <f t="shared" si="170"/>
        <v>-</v>
      </c>
    </row>
    <row r="1574" spans="1:31" ht="20.100000000000001" customHeight="1" x14ac:dyDescent="0.5">
      <c r="A1574" s="30">
        <v>1572</v>
      </c>
      <c r="B1574" s="238"/>
      <c r="C1574" s="261"/>
      <c r="D1574" s="261"/>
      <c r="E1574" s="270"/>
      <c r="F1574" s="270"/>
      <c r="G1574" s="257" t="str">
        <f t="shared" si="173"/>
        <v/>
      </c>
      <c r="H1574" s="30" t="str">
        <f>IF(AND(S1574=H$1),LOOKUP(9.99999999999999E+307,$H$2:H1573)+1,"")</f>
        <v/>
      </c>
      <c r="I1574" s="30">
        <f>IF(AND(B1574=I$1),LOOKUP(9.99999999999999E+307,$I$2:I1573)+1,"")</f>
        <v>1379</v>
      </c>
      <c r="J1574" s="30">
        <f>IF(AND(B1574=J$1),LOOKUP(9.99999999999999E+307,$J$2:J1573)+1,"")</f>
        <v>1379</v>
      </c>
      <c r="K1574" s="30">
        <f>IF(AND(B1574=K$1),LOOKUP(9.99999999999999E+307,$K$2:K1573)+1,"")</f>
        <v>1379</v>
      </c>
      <c r="L1574" s="30">
        <f>IF(AND(B1574=L$1),LOOKUP(9.99999999999999E+307,$L$2:L1573)+1,"")</f>
        <v>1379</v>
      </c>
      <c r="M1574" s="30">
        <f>IF(AND(B1574=M$1),LOOKUP(9.99999999999999E+307,$M$2:M1573)+1,"")</f>
        <v>1379</v>
      </c>
      <c r="N1574" s="30">
        <f>IF(AND($B1574=N$1),LOOKUP(9.99999999999999E+307,$N$2:N1573)+1,"")</f>
        <v>1379</v>
      </c>
      <c r="O1574" s="30">
        <f>IF(AND($B1574=O$1),LOOKUP(9.99999999999999E+307,$O$2:O1573)+1,"")</f>
        <v>1379</v>
      </c>
      <c r="P1574" s="30">
        <f>IF(AND($B1574=P$1),LOOKUP(9.99999999999999E+307,$P$2:P1573)+1,"")</f>
        <v>1379</v>
      </c>
      <c r="Q1574" s="30">
        <f>IF(AND($B1574=Q$1),LOOKUP(9.99999999999999E+307,$Q$2:Q1573)+1,"")</f>
        <v>1379</v>
      </c>
      <c r="R1574" s="30">
        <f>IF(AND($B1574=R$1),LOOKUP(9.99999999999999E+307,$R$2:R1573)+1,"")</f>
        <v>1379</v>
      </c>
      <c r="S1574" s="314"/>
      <c r="T1574" s="274"/>
      <c r="U1574" s="274"/>
      <c r="Z1574" s="258" t="str">
        <f t="shared" si="171"/>
        <v/>
      </c>
      <c r="AA1574" s="258" t="str">
        <f t="shared" si="172"/>
        <v/>
      </c>
      <c r="AB1574" s="259">
        <f t="shared" si="167"/>
        <v>0</v>
      </c>
      <c r="AC1574" s="259">
        <f t="shared" si="168"/>
        <v>1807</v>
      </c>
      <c r="AD1574" s="260" t="str">
        <f t="shared" si="169"/>
        <v/>
      </c>
      <c r="AE1574" s="253" t="str">
        <f t="shared" si="170"/>
        <v>-</v>
      </c>
    </row>
    <row r="1575" spans="1:31" ht="20.100000000000001" customHeight="1" x14ac:dyDescent="0.5">
      <c r="A1575" s="30">
        <v>1573</v>
      </c>
      <c r="B1575" s="238"/>
      <c r="C1575" s="261"/>
      <c r="D1575" s="261"/>
      <c r="E1575" s="270"/>
      <c r="F1575" s="270"/>
      <c r="G1575" s="257" t="str">
        <f t="shared" si="173"/>
        <v/>
      </c>
      <c r="H1575" s="30" t="str">
        <f>IF(AND(S1575=H$1),LOOKUP(9.99999999999999E+307,$H$2:H1574)+1,"")</f>
        <v/>
      </c>
      <c r="I1575" s="30">
        <f>IF(AND(B1575=I$1),LOOKUP(9.99999999999999E+307,$I$2:I1574)+1,"")</f>
        <v>1380</v>
      </c>
      <c r="J1575" s="30">
        <f>IF(AND(B1575=J$1),LOOKUP(9.99999999999999E+307,$J$2:J1574)+1,"")</f>
        <v>1380</v>
      </c>
      <c r="K1575" s="30">
        <f>IF(AND(B1575=K$1),LOOKUP(9.99999999999999E+307,$K$2:K1574)+1,"")</f>
        <v>1380</v>
      </c>
      <c r="L1575" s="30">
        <f>IF(AND(B1575=L$1),LOOKUP(9.99999999999999E+307,$L$2:L1574)+1,"")</f>
        <v>1380</v>
      </c>
      <c r="M1575" s="30">
        <f>IF(AND(B1575=M$1),LOOKUP(9.99999999999999E+307,$M$2:M1574)+1,"")</f>
        <v>1380</v>
      </c>
      <c r="N1575" s="30">
        <f>IF(AND($B1575=N$1),LOOKUP(9.99999999999999E+307,$N$2:N1574)+1,"")</f>
        <v>1380</v>
      </c>
      <c r="O1575" s="30">
        <f>IF(AND($B1575=O$1),LOOKUP(9.99999999999999E+307,$O$2:O1574)+1,"")</f>
        <v>1380</v>
      </c>
      <c r="P1575" s="30">
        <f>IF(AND($B1575=P$1),LOOKUP(9.99999999999999E+307,$P$2:P1574)+1,"")</f>
        <v>1380</v>
      </c>
      <c r="Q1575" s="30">
        <f>IF(AND($B1575=Q$1),LOOKUP(9.99999999999999E+307,$Q$2:Q1574)+1,"")</f>
        <v>1380</v>
      </c>
      <c r="R1575" s="30">
        <f>IF(AND($B1575=R$1),LOOKUP(9.99999999999999E+307,$R$2:R1574)+1,"")</f>
        <v>1380</v>
      </c>
      <c r="S1575" s="314"/>
      <c r="T1575" s="274"/>
      <c r="U1575" s="274"/>
      <c r="Z1575" s="258" t="str">
        <f t="shared" si="171"/>
        <v/>
      </c>
      <c r="AA1575" s="258" t="str">
        <f t="shared" si="172"/>
        <v/>
      </c>
      <c r="AB1575" s="259">
        <f t="shared" si="167"/>
        <v>0</v>
      </c>
      <c r="AC1575" s="259">
        <f t="shared" si="168"/>
        <v>1807</v>
      </c>
      <c r="AD1575" s="260" t="str">
        <f t="shared" si="169"/>
        <v/>
      </c>
      <c r="AE1575" s="253" t="str">
        <f t="shared" si="170"/>
        <v>-</v>
      </c>
    </row>
    <row r="1576" spans="1:31" ht="20.100000000000001" customHeight="1" x14ac:dyDescent="0.5">
      <c r="A1576" s="30">
        <v>1574</v>
      </c>
      <c r="B1576" s="238"/>
      <c r="C1576" s="261"/>
      <c r="D1576" s="261"/>
      <c r="E1576" s="270"/>
      <c r="F1576" s="270"/>
      <c r="G1576" s="257" t="str">
        <f t="shared" si="173"/>
        <v/>
      </c>
      <c r="H1576" s="30" t="str">
        <f>IF(AND(S1576=H$1),LOOKUP(9.99999999999999E+307,$H$2:H1575)+1,"")</f>
        <v/>
      </c>
      <c r="I1576" s="30">
        <f>IF(AND(B1576=I$1),LOOKUP(9.99999999999999E+307,$I$2:I1575)+1,"")</f>
        <v>1381</v>
      </c>
      <c r="J1576" s="30">
        <f>IF(AND(B1576=J$1),LOOKUP(9.99999999999999E+307,$J$2:J1575)+1,"")</f>
        <v>1381</v>
      </c>
      <c r="K1576" s="30">
        <f>IF(AND(B1576=K$1),LOOKUP(9.99999999999999E+307,$K$2:K1575)+1,"")</f>
        <v>1381</v>
      </c>
      <c r="L1576" s="30">
        <f>IF(AND(B1576=L$1),LOOKUP(9.99999999999999E+307,$L$2:L1575)+1,"")</f>
        <v>1381</v>
      </c>
      <c r="M1576" s="30">
        <f>IF(AND(B1576=M$1),LOOKUP(9.99999999999999E+307,$M$2:M1575)+1,"")</f>
        <v>1381</v>
      </c>
      <c r="N1576" s="30">
        <f>IF(AND($B1576=N$1),LOOKUP(9.99999999999999E+307,$N$2:N1575)+1,"")</f>
        <v>1381</v>
      </c>
      <c r="O1576" s="30">
        <f>IF(AND($B1576=O$1),LOOKUP(9.99999999999999E+307,$O$2:O1575)+1,"")</f>
        <v>1381</v>
      </c>
      <c r="P1576" s="30">
        <f>IF(AND($B1576=P$1),LOOKUP(9.99999999999999E+307,$P$2:P1575)+1,"")</f>
        <v>1381</v>
      </c>
      <c r="Q1576" s="30">
        <f>IF(AND($B1576=Q$1),LOOKUP(9.99999999999999E+307,$Q$2:Q1575)+1,"")</f>
        <v>1381</v>
      </c>
      <c r="R1576" s="30">
        <f>IF(AND($B1576=R$1),LOOKUP(9.99999999999999E+307,$R$2:R1575)+1,"")</f>
        <v>1381</v>
      </c>
      <c r="S1576" s="314"/>
      <c r="T1576" s="274"/>
      <c r="U1576" s="274"/>
      <c r="Z1576" s="258" t="str">
        <f t="shared" si="171"/>
        <v/>
      </c>
      <c r="AA1576" s="258" t="str">
        <f t="shared" si="172"/>
        <v/>
      </c>
      <c r="AB1576" s="259">
        <f t="shared" si="167"/>
        <v>0</v>
      </c>
      <c r="AC1576" s="259">
        <f t="shared" si="168"/>
        <v>1807</v>
      </c>
      <c r="AD1576" s="260" t="str">
        <f t="shared" si="169"/>
        <v/>
      </c>
      <c r="AE1576" s="253" t="str">
        <f t="shared" si="170"/>
        <v>-</v>
      </c>
    </row>
    <row r="1577" spans="1:31" ht="20.100000000000001" customHeight="1" x14ac:dyDescent="0.5">
      <c r="A1577" s="30">
        <v>1575</v>
      </c>
      <c r="B1577" s="238"/>
      <c r="C1577" s="261"/>
      <c r="D1577" s="261"/>
      <c r="E1577" s="270"/>
      <c r="F1577" s="270"/>
      <c r="G1577" s="257" t="str">
        <f t="shared" si="173"/>
        <v/>
      </c>
      <c r="H1577" s="30" t="str">
        <f>IF(AND(S1577=H$1),LOOKUP(9.99999999999999E+307,$H$2:H1576)+1,"")</f>
        <v/>
      </c>
      <c r="I1577" s="30">
        <f>IF(AND(B1577=I$1),LOOKUP(9.99999999999999E+307,$I$2:I1576)+1,"")</f>
        <v>1382</v>
      </c>
      <c r="J1577" s="30">
        <f>IF(AND(B1577=J$1),LOOKUP(9.99999999999999E+307,$J$2:J1576)+1,"")</f>
        <v>1382</v>
      </c>
      <c r="K1577" s="30">
        <f>IF(AND(B1577=K$1),LOOKUP(9.99999999999999E+307,$K$2:K1576)+1,"")</f>
        <v>1382</v>
      </c>
      <c r="L1577" s="30">
        <f>IF(AND(B1577=L$1),LOOKUP(9.99999999999999E+307,$L$2:L1576)+1,"")</f>
        <v>1382</v>
      </c>
      <c r="M1577" s="30">
        <f>IF(AND(B1577=M$1),LOOKUP(9.99999999999999E+307,$M$2:M1576)+1,"")</f>
        <v>1382</v>
      </c>
      <c r="N1577" s="30">
        <f>IF(AND($B1577=N$1),LOOKUP(9.99999999999999E+307,$N$2:N1576)+1,"")</f>
        <v>1382</v>
      </c>
      <c r="O1577" s="30">
        <f>IF(AND($B1577=O$1),LOOKUP(9.99999999999999E+307,$O$2:O1576)+1,"")</f>
        <v>1382</v>
      </c>
      <c r="P1577" s="30">
        <f>IF(AND($B1577=P$1),LOOKUP(9.99999999999999E+307,$P$2:P1576)+1,"")</f>
        <v>1382</v>
      </c>
      <c r="Q1577" s="30">
        <f>IF(AND($B1577=Q$1),LOOKUP(9.99999999999999E+307,$Q$2:Q1576)+1,"")</f>
        <v>1382</v>
      </c>
      <c r="R1577" s="30">
        <f>IF(AND($B1577=R$1),LOOKUP(9.99999999999999E+307,$R$2:R1576)+1,"")</f>
        <v>1382</v>
      </c>
      <c r="S1577" s="314"/>
      <c r="T1577" s="274"/>
      <c r="U1577" s="274"/>
      <c r="Z1577" s="258" t="str">
        <f t="shared" si="171"/>
        <v/>
      </c>
      <c r="AA1577" s="258" t="str">
        <f t="shared" si="172"/>
        <v/>
      </c>
      <c r="AB1577" s="259">
        <f t="shared" si="167"/>
        <v>0</v>
      </c>
      <c r="AC1577" s="259">
        <f t="shared" si="168"/>
        <v>1807</v>
      </c>
      <c r="AD1577" s="260" t="str">
        <f t="shared" si="169"/>
        <v/>
      </c>
      <c r="AE1577" s="253" t="str">
        <f t="shared" si="170"/>
        <v>-</v>
      </c>
    </row>
    <row r="1578" spans="1:31" ht="20.100000000000001" customHeight="1" x14ac:dyDescent="0.5">
      <c r="A1578" s="30">
        <v>1576</v>
      </c>
      <c r="B1578" s="238"/>
      <c r="C1578" s="261"/>
      <c r="D1578" s="261"/>
      <c r="E1578" s="270"/>
      <c r="F1578" s="270"/>
      <c r="G1578" s="257" t="str">
        <f t="shared" si="173"/>
        <v/>
      </c>
      <c r="H1578" s="30" t="str">
        <f>IF(AND(S1578=H$1),LOOKUP(9.99999999999999E+307,$H$2:H1577)+1,"")</f>
        <v/>
      </c>
      <c r="I1578" s="30">
        <f>IF(AND(B1578=I$1),LOOKUP(9.99999999999999E+307,$I$2:I1577)+1,"")</f>
        <v>1383</v>
      </c>
      <c r="J1578" s="30">
        <f>IF(AND(B1578=J$1),LOOKUP(9.99999999999999E+307,$J$2:J1577)+1,"")</f>
        <v>1383</v>
      </c>
      <c r="K1578" s="30">
        <f>IF(AND(B1578=K$1),LOOKUP(9.99999999999999E+307,$K$2:K1577)+1,"")</f>
        <v>1383</v>
      </c>
      <c r="L1578" s="30">
        <f>IF(AND(B1578=L$1),LOOKUP(9.99999999999999E+307,$L$2:L1577)+1,"")</f>
        <v>1383</v>
      </c>
      <c r="M1578" s="30">
        <f>IF(AND(B1578=M$1),LOOKUP(9.99999999999999E+307,$M$2:M1577)+1,"")</f>
        <v>1383</v>
      </c>
      <c r="N1578" s="30">
        <f>IF(AND($B1578=N$1),LOOKUP(9.99999999999999E+307,$N$2:N1577)+1,"")</f>
        <v>1383</v>
      </c>
      <c r="O1578" s="30">
        <f>IF(AND($B1578=O$1),LOOKUP(9.99999999999999E+307,$O$2:O1577)+1,"")</f>
        <v>1383</v>
      </c>
      <c r="P1578" s="30">
        <f>IF(AND($B1578=P$1),LOOKUP(9.99999999999999E+307,$P$2:P1577)+1,"")</f>
        <v>1383</v>
      </c>
      <c r="Q1578" s="30">
        <f>IF(AND($B1578=Q$1),LOOKUP(9.99999999999999E+307,$Q$2:Q1577)+1,"")</f>
        <v>1383</v>
      </c>
      <c r="R1578" s="30">
        <f>IF(AND($B1578=R$1),LOOKUP(9.99999999999999E+307,$R$2:R1577)+1,"")</f>
        <v>1383</v>
      </c>
      <c r="S1578" s="314"/>
      <c r="T1578" s="274"/>
      <c r="U1578" s="274"/>
      <c r="Z1578" s="258" t="str">
        <f t="shared" si="171"/>
        <v/>
      </c>
      <c r="AA1578" s="258" t="str">
        <f t="shared" si="172"/>
        <v/>
      </c>
      <c r="AB1578" s="259">
        <f t="shared" si="167"/>
        <v>0</v>
      </c>
      <c r="AC1578" s="259">
        <f t="shared" si="168"/>
        <v>1807</v>
      </c>
      <c r="AD1578" s="260" t="str">
        <f t="shared" si="169"/>
        <v/>
      </c>
      <c r="AE1578" s="253" t="str">
        <f t="shared" si="170"/>
        <v>-</v>
      </c>
    </row>
    <row r="1579" spans="1:31" ht="20.100000000000001" customHeight="1" x14ac:dyDescent="0.5">
      <c r="A1579" s="30">
        <v>1577</v>
      </c>
      <c r="B1579" s="238"/>
      <c r="C1579" s="261"/>
      <c r="D1579" s="261"/>
      <c r="E1579" s="270"/>
      <c r="F1579" s="270"/>
      <c r="G1579" s="257" t="str">
        <f t="shared" si="173"/>
        <v/>
      </c>
      <c r="H1579" s="30" t="str">
        <f>IF(AND(S1579=H$1),LOOKUP(9.99999999999999E+307,$H$2:H1578)+1,"")</f>
        <v/>
      </c>
      <c r="I1579" s="30">
        <f>IF(AND(B1579=I$1),LOOKUP(9.99999999999999E+307,$I$2:I1578)+1,"")</f>
        <v>1384</v>
      </c>
      <c r="J1579" s="30">
        <f>IF(AND(B1579=J$1),LOOKUP(9.99999999999999E+307,$J$2:J1578)+1,"")</f>
        <v>1384</v>
      </c>
      <c r="K1579" s="30">
        <f>IF(AND(B1579=K$1),LOOKUP(9.99999999999999E+307,$K$2:K1578)+1,"")</f>
        <v>1384</v>
      </c>
      <c r="L1579" s="30">
        <f>IF(AND(B1579=L$1),LOOKUP(9.99999999999999E+307,$L$2:L1578)+1,"")</f>
        <v>1384</v>
      </c>
      <c r="M1579" s="30">
        <f>IF(AND(B1579=M$1),LOOKUP(9.99999999999999E+307,$M$2:M1578)+1,"")</f>
        <v>1384</v>
      </c>
      <c r="N1579" s="30">
        <f>IF(AND($B1579=N$1),LOOKUP(9.99999999999999E+307,$N$2:N1578)+1,"")</f>
        <v>1384</v>
      </c>
      <c r="O1579" s="30">
        <f>IF(AND($B1579=O$1),LOOKUP(9.99999999999999E+307,$O$2:O1578)+1,"")</f>
        <v>1384</v>
      </c>
      <c r="P1579" s="30">
        <f>IF(AND($B1579=P$1),LOOKUP(9.99999999999999E+307,$P$2:P1578)+1,"")</f>
        <v>1384</v>
      </c>
      <c r="Q1579" s="30">
        <f>IF(AND($B1579=Q$1),LOOKUP(9.99999999999999E+307,$Q$2:Q1578)+1,"")</f>
        <v>1384</v>
      </c>
      <c r="R1579" s="30">
        <f>IF(AND($B1579=R$1),LOOKUP(9.99999999999999E+307,$R$2:R1578)+1,"")</f>
        <v>1384</v>
      </c>
      <c r="S1579" s="314"/>
      <c r="T1579" s="274"/>
      <c r="U1579" s="274"/>
      <c r="Z1579" s="258" t="str">
        <f t="shared" si="171"/>
        <v/>
      </c>
      <c r="AA1579" s="258" t="str">
        <f t="shared" si="172"/>
        <v/>
      </c>
      <c r="AB1579" s="259">
        <f t="shared" si="167"/>
        <v>0</v>
      </c>
      <c r="AC1579" s="259">
        <f t="shared" si="168"/>
        <v>1807</v>
      </c>
      <c r="AD1579" s="260" t="str">
        <f t="shared" si="169"/>
        <v/>
      </c>
      <c r="AE1579" s="253" t="str">
        <f t="shared" si="170"/>
        <v>-</v>
      </c>
    </row>
    <row r="1580" spans="1:31" ht="20.100000000000001" customHeight="1" x14ac:dyDescent="0.5">
      <c r="A1580" s="30">
        <v>1578</v>
      </c>
      <c r="B1580" s="238"/>
      <c r="C1580" s="261"/>
      <c r="D1580" s="261"/>
      <c r="E1580" s="270"/>
      <c r="F1580" s="270"/>
      <c r="G1580" s="257" t="str">
        <f t="shared" si="173"/>
        <v/>
      </c>
      <c r="H1580" s="30" t="str">
        <f>IF(AND(S1580=H$1),LOOKUP(9.99999999999999E+307,$H$2:H1579)+1,"")</f>
        <v/>
      </c>
      <c r="I1580" s="30">
        <f>IF(AND(B1580=I$1),LOOKUP(9.99999999999999E+307,$I$2:I1579)+1,"")</f>
        <v>1385</v>
      </c>
      <c r="J1580" s="30">
        <f>IF(AND(B1580=J$1),LOOKUP(9.99999999999999E+307,$J$2:J1579)+1,"")</f>
        <v>1385</v>
      </c>
      <c r="K1580" s="30">
        <f>IF(AND(B1580=K$1),LOOKUP(9.99999999999999E+307,$K$2:K1579)+1,"")</f>
        <v>1385</v>
      </c>
      <c r="L1580" s="30">
        <f>IF(AND(B1580=L$1),LOOKUP(9.99999999999999E+307,$L$2:L1579)+1,"")</f>
        <v>1385</v>
      </c>
      <c r="M1580" s="30">
        <f>IF(AND(B1580=M$1),LOOKUP(9.99999999999999E+307,$M$2:M1579)+1,"")</f>
        <v>1385</v>
      </c>
      <c r="N1580" s="30">
        <f>IF(AND($B1580=N$1),LOOKUP(9.99999999999999E+307,$N$2:N1579)+1,"")</f>
        <v>1385</v>
      </c>
      <c r="O1580" s="30">
        <f>IF(AND($B1580=O$1),LOOKUP(9.99999999999999E+307,$O$2:O1579)+1,"")</f>
        <v>1385</v>
      </c>
      <c r="P1580" s="30">
        <f>IF(AND($B1580=P$1),LOOKUP(9.99999999999999E+307,$P$2:P1579)+1,"")</f>
        <v>1385</v>
      </c>
      <c r="Q1580" s="30">
        <f>IF(AND($B1580=Q$1),LOOKUP(9.99999999999999E+307,$Q$2:Q1579)+1,"")</f>
        <v>1385</v>
      </c>
      <c r="R1580" s="30">
        <f>IF(AND($B1580=R$1),LOOKUP(9.99999999999999E+307,$R$2:R1579)+1,"")</f>
        <v>1385</v>
      </c>
      <c r="S1580" s="314"/>
      <c r="T1580" s="274"/>
      <c r="U1580" s="274"/>
      <c r="Z1580" s="258" t="str">
        <f t="shared" si="171"/>
        <v/>
      </c>
      <c r="AA1580" s="258" t="str">
        <f t="shared" si="172"/>
        <v/>
      </c>
      <c r="AB1580" s="259">
        <f t="shared" si="167"/>
        <v>0</v>
      </c>
      <c r="AC1580" s="259">
        <f t="shared" si="168"/>
        <v>1807</v>
      </c>
      <c r="AD1580" s="260" t="str">
        <f t="shared" si="169"/>
        <v/>
      </c>
      <c r="AE1580" s="253" t="str">
        <f t="shared" si="170"/>
        <v>-</v>
      </c>
    </row>
    <row r="1581" spans="1:31" ht="20.100000000000001" customHeight="1" x14ac:dyDescent="0.5">
      <c r="A1581" s="30">
        <v>1579</v>
      </c>
      <c r="B1581" s="238"/>
      <c r="C1581" s="261"/>
      <c r="D1581" s="261"/>
      <c r="E1581" s="270"/>
      <c r="F1581" s="270"/>
      <c r="G1581" s="257" t="str">
        <f t="shared" si="173"/>
        <v/>
      </c>
      <c r="H1581" s="30" t="str">
        <f>IF(AND(S1581=H$1),LOOKUP(9.99999999999999E+307,$H$2:H1580)+1,"")</f>
        <v/>
      </c>
      <c r="I1581" s="30">
        <f>IF(AND(B1581=I$1),LOOKUP(9.99999999999999E+307,$I$2:I1580)+1,"")</f>
        <v>1386</v>
      </c>
      <c r="J1581" s="30">
        <f>IF(AND(B1581=J$1),LOOKUP(9.99999999999999E+307,$J$2:J1580)+1,"")</f>
        <v>1386</v>
      </c>
      <c r="K1581" s="30">
        <f>IF(AND(B1581=K$1),LOOKUP(9.99999999999999E+307,$K$2:K1580)+1,"")</f>
        <v>1386</v>
      </c>
      <c r="L1581" s="30">
        <f>IF(AND(B1581=L$1),LOOKUP(9.99999999999999E+307,$L$2:L1580)+1,"")</f>
        <v>1386</v>
      </c>
      <c r="M1581" s="30">
        <f>IF(AND(B1581=M$1),LOOKUP(9.99999999999999E+307,$M$2:M1580)+1,"")</f>
        <v>1386</v>
      </c>
      <c r="N1581" s="30">
        <f>IF(AND($B1581=N$1),LOOKUP(9.99999999999999E+307,$N$2:N1580)+1,"")</f>
        <v>1386</v>
      </c>
      <c r="O1581" s="30">
        <f>IF(AND($B1581=O$1),LOOKUP(9.99999999999999E+307,$O$2:O1580)+1,"")</f>
        <v>1386</v>
      </c>
      <c r="P1581" s="30">
        <f>IF(AND($B1581=P$1),LOOKUP(9.99999999999999E+307,$P$2:P1580)+1,"")</f>
        <v>1386</v>
      </c>
      <c r="Q1581" s="30">
        <f>IF(AND($B1581=Q$1),LOOKUP(9.99999999999999E+307,$Q$2:Q1580)+1,"")</f>
        <v>1386</v>
      </c>
      <c r="R1581" s="30">
        <f>IF(AND($B1581=R$1),LOOKUP(9.99999999999999E+307,$R$2:R1580)+1,"")</f>
        <v>1386</v>
      </c>
      <c r="S1581" s="314"/>
      <c r="T1581" s="274"/>
      <c r="U1581" s="274"/>
      <c r="Z1581" s="258" t="str">
        <f t="shared" si="171"/>
        <v/>
      </c>
      <c r="AA1581" s="258" t="str">
        <f t="shared" si="172"/>
        <v/>
      </c>
      <c r="AB1581" s="259">
        <f t="shared" si="167"/>
        <v>0</v>
      </c>
      <c r="AC1581" s="259">
        <f t="shared" si="168"/>
        <v>1807</v>
      </c>
      <c r="AD1581" s="260" t="str">
        <f t="shared" si="169"/>
        <v/>
      </c>
      <c r="AE1581" s="253" t="str">
        <f t="shared" si="170"/>
        <v>-</v>
      </c>
    </row>
    <row r="1582" spans="1:31" ht="20.100000000000001" customHeight="1" x14ac:dyDescent="0.5">
      <c r="A1582" s="30">
        <v>1580</v>
      </c>
      <c r="B1582" s="238"/>
      <c r="C1582" s="261"/>
      <c r="D1582" s="261"/>
      <c r="E1582" s="270"/>
      <c r="F1582" s="270"/>
      <c r="G1582" s="257" t="str">
        <f t="shared" si="173"/>
        <v/>
      </c>
      <c r="H1582" s="30" t="str">
        <f>IF(AND(S1582=H$1),LOOKUP(9.99999999999999E+307,$H$2:H1581)+1,"")</f>
        <v/>
      </c>
      <c r="I1582" s="30">
        <f>IF(AND(B1582=I$1),LOOKUP(9.99999999999999E+307,$I$2:I1581)+1,"")</f>
        <v>1387</v>
      </c>
      <c r="J1582" s="30">
        <f>IF(AND(B1582=J$1),LOOKUP(9.99999999999999E+307,$J$2:J1581)+1,"")</f>
        <v>1387</v>
      </c>
      <c r="K1582" s="30">
        <f>IF(AND(B1582=K$1),LOOKUP(9.99999999999999E+307,$K$2:K1581)+1,"")</f>
        <v>1387</v>
      </c>
      <c r="L1582" s="30">
        <f>IF(AND(B1582=L$1),LOOKUP(9.99999999999999E+307,$L$2:L1581)+1,"")</f>
        <v>1387</v>
      </c>
      <c r="M1582" s="30">
        <f>IF(AND(B1582=M$1),LOOKUP(9.99999999999999E+307,$M$2:M1581)+1,"")</f>
        <v>1387</v>
      </c>
      <c r="N1582" s="30">
        <f>IF(AND($B1582=N$1),LOOKUP(9.99999999999999E+307,$N$2:N1581)+1,"")</f>
        <v>1387</v>
      </c>
      <c r="O1582" s="30">
        <f>IF(AND($B1582=O$1),LOOKUP(9.99999999999999E+307,$O$2:O1581)+1,"")</f>
        <v>1387</v>
      </c>
      <c r="P1582" s="30">
        <f>IF(AND($B1582=P$1),LOOKUP(9.99999999999999E+307,$P$2:P1581)+1,"")</f>
        <v>1387</v>
      </c>
      <c r="Q1582" s="30">
        <f>IF(AND($B1582=Q$1),LOOKUP(9.99999999999999E+307,$Q$2:Q1581)+1,"")</f>
        <v>1387</v>
      </c>
      <c r="R1582" s="30">
        <f>IF(AND($B1582=R$1),LOOKUP(9.99999999999999E+307,$R$2:R1581)+1,"")</f>
        <v>1387</v>
      </c>
      <c r="S1582" s="314"/>
      <c r="T1582" s="274"/>
      <c r="U1582" s="274"/>
      <c r="Z1582" s="258" t="str">
        <f t="shared" si="171"/>
        <v/>
      </c>
      <c r="AA1582" s="258" t="str">
        <f t="shared" si="172"/>
        <v/>
      </c>
      <c r="AB1582" s="259">
        <f t="shared" si="167"/>
        <v>0</v>
      </c>
      <c r="AC1582" s="259">
        <f t="shared" si="168"/>
        <v>1807</v>
      </c>
      <c r="AD1582" s="260" t="str">
        <f t="shared" si="169"/>
        <v/>
      </c>
      <c r="AE1582" s="253" t="str">
        <f t="shared" si="170"/>
        <v>-</v>
      </c>
    </row>
    <row r="1583" spans="1:31" ht="20.100000000000001" customHeight="1" x14ac:dyDescent="0.5">
      <c r="A1583" s="30">
        <v>1581</v>
      </c>
      <c r="B1583" s="238"/>
      <c r="C1583" s="261"/>
      <c r="D1583" s="261"/>
      <c r="E1583" s="270"/>
      <c r="F1583" s="270"/>
      <c r="G1583" s="257" t="str">
        <f t="shared" si="173"/>
        <v/>
      </c>
      <c r="H1583" s="30" t="str">
        <f>IF(AND(S1583=H$1),LOOKUP(9.99999999999999E+307,$H$2:H1582)+1,"")</f>
        <v/>
      </c>
      <c r="I1583" s="30">
        <f>IF(AND(B1583=I$1),LOOKUP(9.99999999999999E+307,$I$2:I1582)+1,"")</f>
        <v>1388</v>
      </c>
      <c r="J1583" s="30">
        <f>IF(AND(B1583=J$1),LOOKUP(9.99999999999999E+307,$J$2:J1582)+1,"")</f>
        <v>1388</v>
      </c>
      <c r="K1583" s="30">
        <f>IF(AND(B1583=K$1),LOOKUP(9.99999999999999E+307,$K$2:K1582)+1,"")</f>
        <v>1388</v>
      </c>
      <c r="L1583" s="30">
        <f>IF(AND(B1583=L$1),LOOKUP(9.99999999999999E+307,$L$2:L1582)+1,"")</f>
        <v>1388</v>
      </c>
      <c r="M1583" s="30">
        <f>IF(AND(B1583=M$1),LOOKUP(9.99999999999999E+307,$M$2:M1582)+1,"")</f>
        <v>1388</v>
      </c>
      <c r="N1583" s="30">
        <f>IF(AND($B1583=N$1),LOOKUP(9.99999999999999E+307,$N$2:N1582)+1,"")</f>
        <v>1388</v>
      </c>
      <c r="O1583" s="30">
        <f>IF(AND($B1583=O$1),LOOKUP(9.99999999999999E+307,$O$2:O1582)+1,"")</f>
        <v>1388</v>
      </c>
      <c r="P1583" s="30">
        <f>IF(AND($B1583=P$1),LOOKUP(9.99999999999999E+307,$P$2:P1582)+1,"")</f>
        <v>1388</v>
      </c>
      <c r="Q1583" s="30">
        <f>IF(AND($B1583=Q$1),LOOKUP(9.99999999999999E+307,$Q$2:Q1582)+1,"")</f>
        <v>1388</v>
      </c>
      <c r="R1583" s="30">
        <f>IF(AND($B1583=R$1),LOOKUP(9.99999999999999E+307,$R$2:R1582)+1,"")</f>
        <v>1388</v>
      </c>
      <c r="S1583" s="314"/>
      <c r="T1583" s="274"/>
      <c r="U1583" s="274"/>
      <c r="Z1583" s="258" t="str">
        <f t="shared" si="171"/>
        <v/>
      </c>
      <c r="AA1583" s="258" t="str">
        <f t="shared" si="172"/>
        <v/>
      </c>
      <c r="AB1583" s="259">
        <f t="shared" si="167"/>
        <v>0</v>
      </c>
      <c r="AC1583" s="259">
        <f t="shared" si="168"/>
        <v>1807</v>
      </c>
      <c r="AD1583" s="260" t="str">
        <f t="shared" si="169"/>
        <v/>
      </c>
      <c r="AE1583" s="253" t="str">
        <f t="shared" si="170"/>
        <v>-</v>
      </c>
    </row>
    <row r="1584" spans="1:31" ht="20.100000000000001" customHeight="1" x14ac:dyDescent="0.5">
      <c r="A1584" s="30">
        <v>1582</v>
      </c>
      <c r="B1584" s="238"/>
      <c r="C1584" s="261"/>
      <c r="D1584" s="261"/>
      <c r="E1584" s="270"/>
      <c r="F1584" s="270"/>
      <c r="G1584" s="257" t="str">
        <f t="shared" si="173"/>
        <v/>
      </c>
      <c r="H1584" s="30" t="str">
        <f>IF(AND(S1584=H$1),LOOKUP(9.99999999999999E+307,$H$2:H1583)+1,"")</f>
        <v/>
      </c>
      <c r="I1584" s="30">
        <f>IF(AND(B1584=I$1),LOOKUP(9.99999999999999E+307,$I$2:I1583)+1,"")</f>
        <v>1389</v>
      </c>
      <c r="J1584" s="30">
        <f>IF(AND(B1584=J$1),LOOKUP(9.99999999999999E+307,$J$2:J1583)+1,"")</f>
        <v>1389</v>
      </c>
      <c r="K1584" s="30">
        <f>IF(AND(B1584=K$1),LOOKUP(9.99999999999999E+307,$K$2:K1583)+1,"")</f>
        <v>1389</v>
      </c>
      <c r="L1584" s="30">
        <f>IF(AND(B1584=L$1),LOOKUP(9.99999999999999E+307,$L$2:L1583)+1,"")</f>
        <v>1389</v>
      </c>
      <c r="M1584" s="30">
        <f>IF(AND(B1584=M$1),LOOKUP(9.99999999999999E+307,$M$2:M1583)+1,"")</f>
        <v>1389</v>
      </c>
      <c r="N1584" s="30">
        <f>IF(AND($B1584=N$1),LOOKUP(9.99999999999999E+307,$N$2:N1583)+1,"")</f>
        <v>1389</v>
      </c>
      <c r="O1584" s="30">
        <f>IF(AND($B1584=O$1),LOOKUP(9.99999999999999E+307,$O$2:O1583)+1,"")</f>
        <v>1389</v>
      </c>
      <c r="P1584" s="30">
        <f>IF(AND($B1584=P$1),LOOKUP(9.99999999999999E+307,$P$2:P1583)+1,"")</f>
        <v>1389</v>
      </c>
      <c r="Q1584" s="30">
        <f>IF(AND($B1584=Q$1),LOOKUP(9.99999999999999E+307,$Q$2:Q1583)+1,"")</f>
        <v>1389</v>
      </c>
      <c r="R1584" s="30">
        <f>IF(AND($B1584=R$1),LOOKUP(9.99999999999999E+307,$R$2:R1583)+1,"")</f>
        <v>1389</v>
      </c>
      <c r="S1584" s="314"/>
      <c r="T1584" s="274"/>
      <c r="U1584" s="274"/>
      <c r="Z1584" s="258" t="str">
        <f t="shared" si="171"/>
        <v/>
      </c>
      <c r="AA1584" s="258" t="str">
        <f t="shared" si="172"/>
        <v/>
      </c>
      <c r="AB1584" s="259">
        <f t="shared" si="167"/>
        <v>0</v>
      </c>
      <c r="AC1584" s="259">
        <f t="shared" si="168"/>
        <v>1807</v>
      </c>
      <c r="AD1584" s="260" t="str">
        <f t="shared" si="169"/>
        <v/>
      </c>
      <c r="AE1584" s="253" t="str">
        <f t="shared" si="170"/>
        <v>-</v>
      </c>
    </row>
    <row r="1585" spans="1:31" ht="20.100000000000001" customHeight="1" x14ac:dyDescent="0.5">
      <c r="A1585" s="30">
        <v>1583</v>
      </c>
      <c r="B1585" s="238"/>
      <c r="C1585" s="261"/>
      <c r="D1585" s="261"/>
      <c r="E1585" s="270"/>
      <c r="F1585" s="270"/>
      <c r="G1585" s="257" t="str">
        <f t="shared" si="173"/>
        <v/>
      </c>
      <c r="H1585" s="30" t="str">
        <f>IF(AND(S1585=H$1),LOOKUP(9.99999999999999E+307,$H$2:H1584)+1,"")</f>
        <v/>
      </c>
      <c r="I1585" s="30">
        <f>IF(AND(B1585=I$1),LOOKUP(9.99999999999999E+307,$I$2:I1584)+1,"")</f>
        <v>1390</v>
      </c>
      <c r="J1585" s="30">
        <f>IF(AND(B1585=J$1),LOOKUP(9.99999999999999E+307,$J$2:J1584)+1,"")</f>
        <v>1390</v>
      </c>
      <c r="K1585" s="30">
        <f>IF(AND(B1585=K$1),LOOKUP(9.99999999999999E+307,$K$2:K1584)+1,"")</f>
        <v>1390</v>
      </c>
      <c r="L1585" s="30">
        <f>IF(AND(B1585=L$1),LOOKUP(9.99999999999999E+307,$L$2:L1584)+1,"")</f>
        <v>1390</v>
      </c>
      <c r="M1585" s="30">
        <f>IF(AND(B1585=M$1),LOOKUP(9.99999999999999E+307,$M$2:M1584)+1,"")</f>
        <v>1390</v>
      </c>
      <c r="N1585" s="30">
        <f>IF(AND($B1585=N$1),LOOKUP(9.99999999999999E+307,$N$2:N1584)+1,"")</f>
        <v>1390</v>
      </c>
      <c r="O1585" s="30">
        <f>IF(AND($B1585=O$1),LOOKUP(9.99999999999999E+307,$O$2:O1584)+1,"")</f>
        <v>1390</v>
      </c>
      <c r="P1585" s="30">
        <f>IF(AND($B1585=P$1),LOOKUP(9.99999999999999E+307,$P$2:P1584)+1,"")</f>
        <v>1390</v>
      </c>
      <c r="Q1585" s="30">
        <f>IF(AND($B1585=Q$1),LOOKUP(9.99999999999999E+307,$Q$2:Q1584)+1,"")</f>
        <v>1390</v>
      </c>
      <c r="R1585" s="30">
        <f>IF(AND($B1585=R$1),LOOKUP(9.99999999999999E+307,$R$2:R1584)+1,"")</f>
        <v>1390</v>
      </c>
      <c r="S1585" s="314"/>
      <c r="T1585" s="274"/>
      <c r="U1585" s="274"/>
      <c r="Z1585" s="258" t="str">
        <f t="shared" si="171"/>
        <v/>
      </c>
      <c r="AA1585" s="258" t="str">
        <f t="shared" si="172"/>
        <v/>
      </c>
      <c r="AB1585" s="259">
        <f t="shared" si="167"/>
        <v>0</v>
      </c>
      <c r="AC1585" s="259">
        <f t="shared" si="168"/>
        <v>1807</v>
      </c>
      <c r="AD1585" s="260" t="str">
        <f t="shared" si="169"/>
        <v/>
      </c>
      <c r="AE1585" s="253" t="str">
        <f t="shared" si="170"/>
        <v>-</v>
      </c>
    </row>
    <row r="1586" spans="1:31" ht="20.100000000000001" customHeight="1" x14ac:dyDescent="0.5">
      <c r="A1586" s="30">
        <v>1584</v>
      </c>
      <c r="B1586" s="238"/>
      <c r="C1586" s="261"/>
      <c r="D1586" s="261"/>
      <c r="E1586" s="270"/>
      <c r="F1586" s="270"/>
      <c r="G1586" s="257" t="str">
        <f t="shared" si="173"/>
        <v/>
      </c>
      <c r="H1586" s="30" t="str">
        <f>IF(AND(S1586=H$1),LOOKUP(9.99999999999999E+307,$H$2:H1585)+1,"")</f>
        <v/>
      </c>
      <c r="I1586" s="30">
        <f>IF(AND(B1586=I$1),LOOKUP(9.99999999999999E+307,$I$2:I1585)+1,"")</f>
        <v>1391</v>
      </c>
      <c r="J1586" s="30">
        <f>IF(AND(B1586=J$1),LOOKUP(9.99999999999999E+307,$J$2:J1585)+1,"")</f>
        <v>1391</v>
      </c>
      <c r="K1586" s="30">
        <f>IF(AND(B1586=K$1),LOOKUP(9.99999999999999E+307,$K$2:K1585)+1,"")</f>
        <v>1391</v>
      </c>
      <c r="L1586" s="30">
        <f>IF(AND(B1586=L$1),LOOKUP(9.99999999999999E+307,$L$2:L1585)+1,"")</f>
        <v>1391</v>
      </c>
      <c r="M1586" s="30">
        <f>IF(AND(B1586=M$1),LOOKUP(9.99999999999999E+307,$M$2:M1585)+1,"")</f>
        <v>1391</v>
      </c>
      <c r="N1586" s="30">
        <f>IF(AND($B1586=N$1),LOOKUP(9.99999999999999E+307,$N$2:N1585)+1,"")</f>
        <v>1391</v>
      </c>
      <c r="O1586" s="30">
        <f>IF(AND($B1586=O$1),LOOKUP(9.99999999999999E+307,$O$2:O1585)+1,"")</f>
        <v>1391</v>
      </c>
      <c r="P1586" s="30">
        <f>IF(AND($B1586=P$1),LOOKUP(9.99999999999999E+307,$P$2:P1585)+1,"")</f>
        <v>1391</v>
      </c>
      <c r="Q1586" s="30">
        <f>IF(AND($B1586=Q$1),LOOKUP(9.99999999999999E+307,$Q$2:Q1585)+1,"")</f>
        <v>1391</v>
      </c>
      <c r="R1586" s="30">
        <f>IF(AND($B1586=R$1),LOOKUP(9.99999999999999E+307,$R$2:R1585)+1,"")</f>
        <v>1391</v>
      </c>
      <c r="S1586" s="314"/>
      <c r="T1586" s="274"/>
      <c r="U1586" s="274"/>
      <c r="Z1586" s="258" t="str">
        <f t="shared" si="171"/>
        <v/>
      </c>
      <c r="AA1586" s="258" t="str">
        <f t="shared" si="172"/>
        <v/>
      </c>
      <c r="AB1586" s="259">
        <f t="shared" si="167"/>
        <v>0</v>
      </c>
      <c r="AC1586" s="259">
        <f t="shared" si="168"/>
        <v>1807</v>
      </c>
      <c r="AD1586" s="260" t="str">
        <f t="shared" si="169"/>
        <v/>
      </c>
      <c r="AE1586" s="253" t="str">
        <f t="shared" si="170"/>
        <v>-</v>
      </c>
    </row>
    <row r="1587" spans="1:31" ht="20.100000000000001" customHeight="1" x14ac:dyDescent="0.5">
      <c r="A1587" s="30">
        <v>1585</v>
      </c>
      <c r="B1587" s="238"/>
      <c r="C1587" s="261"/>
      <c r="D1587" s="261"/>
      <c r="E1587" s="270"/>
      <c r="F1587" s="270"/>
      <c r="G1587" s="257" t="str">
        <f t="shared" si="173"/>
        <v/>
      </c>
      <c r="H1587" s="30" t="str">
        <f>IF(AND(S1587=H$1),LOOKUP(9.99999999999999E+307,$H$2:H1586)+1,"")</f>
        <v/>
      </c>
      <c r="I1587" s="30">
        <f>IF(AND(B1587=I$1),LOOKUP(9.99999999999999E+307,$I$2:I1586)+1,"")</f>
        <v>1392</v>
      </c>
      <c r="J1587" s="30">
        <f>IF(AND(B1587=J$1),LOOKUP(9.99999999999999E+307,$J$2:J1586)+1,"")</f>
        <v>1392</v>
      </c>
      <c r="K1587" s="30">
        <f>IF(AND(B1587=K$1),LOOKUP(9.99999999999999E+307,$K$2:K1586)+1,"")</f>
        <v>1392</v>
      </c>
      <c r="L1587" s="30">
        <f>IF(AND(B1587=L$1),LOOKUP(9.99999999999999E+307,$L$2:L1586)+1,"")</f>
        <v>1392</v>
      </c>
      <c r="M1587" s="30">
        <f>IF(AND(B1587=M$1),LOOKUP(9.99999999999999E+307,$M$2:M1586)+1,"")</f>
        <v>1392</v>
      </c>
      <c r="N1587" s="30">
        <f>IF(AND($B1587=N$1),LOOKUP(9.99999999999999E+307,$N$2:N1586)+1,"")</f>
        <v>1392</v>
      </c>
      <c r="O1587" s="30">
        <f>IF(AND($B1587=O$1),LOOKUP(9.99999999999999E+307,$O$2:O1586)+1,"")</f>
        <v>1392</v>
      </c>
      <c r="P1587" s="30">
        <f>IF(AND($B1587=P$1),LOOKUP(9.99999999999999E+307,$P$2:P1586)+1,"")</f>
        <v>1392</v>
      </c>
      <c r="Q1587" s="30">
        <f>IF(AND($B1587=Q$1),LOOKUP(9.99999999999999E+307,$Q$2:Q1586)+1,"")</f>
        <v>1392</v>
      </c>
      <c r="R1587" s="30">
        <f>IF(AND($B1587=R$1),LOOKUP(9.99999999999999E+307,$R$2:R1586)+1,"")</f>
        <v>1392</v>
      </c>
      <c r="S1587" s="314"/>
      <c r="T1587" s="274"/>
      <c r="U1587" s="274"/>
      <c r="Z1587" s="258" t="str">
        <f t="shared" si="171"/>
        <v/>
      </c>
      <c r="AA1587" s="258" t="str">
        <f t="shared" si="172"/>
        <v/>
      </c>
      <c r="AB1587" s="259">
        <f t="shared" si="167"/>
        <v>0</v>
      </c>
      <c r="AC1587" s="259">
        <f t="shared" si="168"/>
        <v>1807</v>
      </c>
      <c r="AD1587" s="260" t="str">
        <f t="shared" si="169"/>
        <v/>
      </c>
      <c r="AE1587" s="253" t="str">
        <f t="shared" si="170"/>
        <v>-</v>
      </c>
    </row>
    <row r="1588" spans="1:31" ht="20.100000000000001" customHeight="1" x14ac:dyDescent="0.5">
      <c r="A1588" s="30">
        <v>1586</v>
      </c>
      <c r="B1588" s="238"/>
      <c r="C1588" s="261"/>
      <c r="D1588" s="261"/>
      <c r="E1588" s="270"/>
      <c r="F1588" s="270"/>
      <c r="G1588" s="257" t="str">
        <f t="shared" si="173"/>
        <v/>
      </c>
      <c r="H1588" s="30" t="str">
        <f>IF(AND(S1588=H$1),LOOKUP(9.99999999999999E+307,$H$2:H1587)+1,"")</f>
        <v/>
      </c>
      <c r="I1588" s="30">
        <f>IF(AND(B1588=I$1),LOOKUP(9.99999999999999E+307,$I$2:I1587)+1,"")</f>
        <v>1393</v>
      </c>
      <c r="J1588" s="30">
        <f>IF(AND(B1588=J$1),LOOKUP(9.99999999999999E+307,$J$2:J1587)+1,"")</f>
        <v>1393</v>
      </c>
      <c r="K1588" s="30">
        <f>IF(AND(B1588=K$1),LOOKUP(9.99999999999999E+307,$K$2:K1587)+1,"")</f>
        <v>1393</v>
      </c>
      <c r="L1588" s="30">
        <f>IF(AND(B1588=L$1),LOOKUP(9.99999999999999E+307,$L$2:L1587)+1,"")</f>
        <v>1393</v>
      </c>
      <c r="M1588" s="30">
        <f>IF(AND(B1588=M$1),LOOKUP(9.99999999999999E+307,$M$2:M1587)+1,"")</f>
        <v>1393</v>
      </c>
      <c r="N1588" s="30">
        <f>IF(AND($B1588=N$1),LOOKUP(9.99999999999999E+307,$N$2:N1587)+1,"")</f>
        <v>1393</v>
      </c>
      <c r="O1588" s="30">
        <f>IF(AND($B1588=O$1),LOOKUP(9.99999999999999E+307,$O$2:O1587)+1,"")</f>
        <v>1393</v>
      </c>
      <c r="P1588" s="30">
        <f>IF(AND($B1588=P$1),LOOKUP(9.99999999999999E+307,$P$2:P1587)+1,"")</f>
        <v>1393</v>
      </c>
      <c r="Q1588" s="30">
        <f>IF(AND($B1588=Q$1),LOOKUP(9.99999999999999E+307,$Q$2:Q1587)+1,"")</f>
        <v>1393</v>
      </c>
      <c r="R1588" s="30">
        <f>IF(AND($B1588=R$1),LOOKUP(9.99999999999999E+307,$R$2:R1587)+1,"")</f>
        <v>1393</v>
      </c>
      <c r="S1588" s="314"/>
      <c r="T1588" s="274"/>
      <c r="U1588" s="274"/>
      <c r="Z1588" s="258" t="str">
        <f t="shared" si="171"/>
        <v/>
      </c>
      <c r="AA1588" s="258" t="str">
        <f t="shared" si="172"/>
        <v/>
      </c>
      <c r="AB1588" s="259">
        <f t="shared" si="167"/>
        <v>0</v>
      </c>
      <c r="AC1588" s="259">
        <f t="shared" si="168"/>
        <v>1807</v>
      </c>
      <c r="AD1588" s="260" t="str">
        <f t="shared" si="169"/>
        <v/>
      </c>
      <c r="AE1588" s="253" t="str">
        <f t="shared" si="170"/>
        <v>-</v>
      </c>
    </row>
    <row r="1589" spans="1:31" ht="20.100000000000001" customHeight="1" x14ac:dyDescent="0.5">
      <c r="A1589" s="30">
        <v>1587</v>
      </c>
      <c r="B1589" s="238"/>
      <c r="C1589" s="261"/>
      <c r="D1589" s="261"/>
      <c r="E1589" s="270"/>
      <c r="F1589" s="270"/>
      <c r="G1589" s="257" t="str">
        <f t="shared" si="173"/>
        <v/>
      </c>
      <c r="H1589" s="30" t="str">
        <f>IF(AND(S1589=H$1),LOOKUP(9.99999999999999E+307,$H$2:H1588)+1,"")</f>
        <v/>
      </c>
      <c r="I1589" s="30">
        <f>IF(AND(B1589=I$1),LOOKUP(9.99999999999999E+307,$I$2:I1588)+1,"")</f>
        <v>1394</v>
      </c>
      <c r="J1589" s="30">
        <f>IF(AND(B1589=J$1),LOOKUP(9.99999999999999E+307,$J$2:J1588)+1,"")</f>
        <v>1394</v>
      </c>
      <c r="K1589" s="30">
        <f>IF(AND(B1589=K$1),LOOKUP(9.99999999999999E+307,$K$2:K1588)+1,"")</f>
        <v>1394</v>
      </c>
      <c r="L1589" s="30">
        <f>IF(AND(B1589=L$1),LOOKUP(9.99999999999999E+307,$L$2:L1588)+1,"")</f>
        <v>1394</v>
      </c>
      <c r="M1589" s="30">
        <f>IF(AND(B1589=M$1),LOOKUP(9.99999999999999E+307,$M$2:M1588)+1,"")</f>
        <v>1394</v>
      </c>
      <c r="N1589" s="30">
        <f>IF(AND($B1589=N$1),LOOKUP(9.99999999999999E+307,$N$2:N1588)+1,"")</f>
        <v>1394</v>
      </c>
      <c r="O1589" s="30">
        <f>IF(AND($B1589=O$1),LOOKUP(9.99999999999999E+307,$O$2:O1588)+1,"")</f>
        <v>1394</v>
      </c>
      <c r="P1589" s="30">
        <f>IF(AND($B1589=P$1),LOOKUP(9.99999999999999E+307,$P$2:P1588)+1,"")</f>
        <v>1394</v>
      </c>
      <c r="Q1589" s="30">
        <f>IF(AND($B1589=Q$1),LOOKUP(9.99999999999999E+307,$Q$2:Q1588)+1,"")</f>
        <v>1394</v>
      </c>
      <c r="R1589" s="30">
        <f>IF(AND($B1589=R$1),LOOKUP(9.99999999999999E+307,$R$2:R1588)+1,"")</f>
        <v>1394</v>
      </c>
      <c r="S1589" s="314"/>
      <c r="T1589" s="274"/>
      <c r="U1589" s="274"/>
      <c r="Z1589" s="258" t="str">
        <f t="shared" si="171"/>
        <v/>
      </c>
      <c r="AA1589" s="258" t="str">
        <f t="shared" si="172"/>
        <v/>
      </c>
      <c r="AB1589" s="259">
        <f t="shared" si="167"/>
        <v>0</v>
      </c>
      <c r="AC1589" s="259">
        <f t="shared" si="168"/>
        <v>1807</v>
      </c>
      <c r="AD1589" s="260" t="str">
        <f t="shared" si="169"/>
        <v/>
      </c>
      <c r="AE1589" s="253" t="str">
        <f t="shared" si="170"/>
        <v>-</v>
      </c>
    </row>
    <row r="1590" spans="1:31" ht="20.100000000000001" customHeight="1" x14ac:dyDescent="0.5">
      <c r="A1590" s="30">
        <v>1588</v>
      </c>
      <c r="B1590" s="238"/>
      <c r="C1590" s="261"/>
      <c r="D1590" s="261"/>
      <c r="E1590" s="270"/>
      <c r="F1590" s="270"/>
      <c r="G1590" s="257" t="str">
        <f t="shared" si="173"/>
        <v/>
      </c>
      <c r="H1590" s="30" t="str">
        <f>IF(AND(S1590=H$1),LOOKUP(9.99999999999999E+307,$H$2:H1589)+1,"")</f>
        <v/>
      </c>
      <c r="I1590" s="30">
        <f>IF(AND(B1590=I$1),LOOKUP(9.99999999999999E+307,$I$2:I1589)+1,"")</f>
        <v>1395</v>
      </c>
      <c r="J1590" s="30">
        <f>IF(AND(B1590=J$1),LOOKUP(9.99999999999999E+307,$J$2:J1589)+1,"")</f>
        <v>1395</v>
      </c>
      <c r="K1590" s="30">
        <f>IF(AND(B1590=K$1),LOOKUP(9.99999999999999E+307,$K$2:K1589)+1,"")</f>
        <v>1395</v>
      </c>
      <c r="L1590" s="30">
        <f>IF(AND(B1590=L$1),LOOKUP(9.99999999999999E+307,$L$2:L1589)+1,"")</f>
        <v>1395</v>
      </c>
      <c r="M1590" s="30">
        <f>IF(AND(B1590=M$1),LOOKUP(9.99999999999999E+307,$M$2:M1589)+1,"")</f>
        <v>1395</v>
      </c>
      <c r="N1590" s="30">
        <f>IF(AND($B1590=N$1),LOOKUP(9.99999999999999E+307,$N$2:N1589)+1,"")</f>
        <v>1395</v>
      </c>
      <c r="O1590" s="30">
        <f>IF(AND($B1590=O$1),LOOKUP(9.99999999999999E+307,$O$2:O1589)+1,"")</f>
        <v>1395</v>
      </c>
      <c r="P1590" s="30">
        <f>IF(AND($B1590=P$1),LOOKUP(9.99999999999999E+307,$P$2:P1589)+1,"")</f>
        <v>1395</v>
      </c>
      <c r="Q1590" s="30">
        <f>IF(AND($B1590=Q$1),LOOKUP(9.99999999999999E+307,$Q$2:Q1589)+1,"")</f>
        <v>1395</v>
      </c>
      <c r="R1590" s="30">
        <f>IF(AND($B1590=R$1),LOOKUP(9.99999999999999E+307,$R$2:R1589)+1,"")</f>
        <v>1395</v>
      </c>
      <c r="S1590" s="314"/>
      <c r="T1590" s="274"/>
      <c r="U1590" s="274"/>
      <c r="Z1590" s="258" t="str">
        <f t="shared" si="171"/>
        <v/>
      </c>
      <c r="AA1590" s="258" t="str">
        <f t="shared" si="172"/>
        <v/>
      </c>
      <c r="AB1590" s="259">
        <f t="shared" si="167"/>
        <v>0</v>
      </c>
      <c r="AC1590" s="259">
        <f t="shared" si="168"/>
        <v>1807</v>
      </c>
      <c r="AD1590" s="260" t="str">
        <f t="shared" si="169"/>
        <v/>
      </c>
      <c r="AE1590" s="253" t="str">
        <f t="shared" si="170"/>
        <v>-</v>
      </c>
    </row>
    <row r="1591" spans="1:31" ht="20.100000000000001" customHeight="1" x14ac:dyDescent="0.5">
      <c r="A1591" s="30">
        <v>1589</v>
      </c>
      <c r="B1591" s="238"/>
      <c r="C1591" s="261"/>
      <c r="D1591" s="261"/>
      <c r="E1591" s="270"/>
      <c r="F1591" s="270"/>
      <c r="G1591" s="257" t="str">
        <f t="shared" si="173"/>
        <v/>
      </c>
      <c r="H1591" s="30" t="str">
        <f>IF(AND(S1591=H$1),LOOKUP(9.99999999999999E+307,$H$2:H1590)+1,"")</f>
        <v/>
      </c>
      <c r="I1591" s="30">
        <f>IF(AND(B1591=I$1),LOOKUP(9.99999999999999E+307,$I$2:I1590)+1,"")</f>
        <v>1396</v>
      </c>
      <c r="J1591" s="30">
        <f>IF(AND(B1591=J$1),LOOKUP(9.99999999999999E+307,$J$2:J1590)+1,"")</f>
        <v>1396</v>
      </c>
      <c r="K1591" s="30">
        <f>IF(AND(B1591=K$1),LOOKUP(9.99999999999999E+307,$K$2:K1590)+1,"")</f>
        <v>1396</v>
      </c>
      <c r="L1591" s="30">
        <f>IF(AND(B1591=L$1),LOOKUP(9.99999999999999E+307,$L$2:L1590)+1,"")</f>
        <v>1396</v>
      </c>
      <c r="M1591" s="30">
        <f>IF(AND(B1591=M$1),LOOKUP(9.99999999999999E+307,$M$2:M1590)+1,"")</f>
        <v>1396</v>
      </c>
      <c r="N1591" s="30">
        <f>IF(AND($B1591=N$1),LOOKUP(9.99999999999999E+307,$N$2:N1590)+1,"")</f>
        <v>1396</v>
      </c>
      <c r="O1591" s="30">
        <f>IF(AND($B1591=O$1),LOOKUP(9.99999999999999E+307,$O$2:O1590)+1,"")</f>
        <v>1396</v>
      </c>
      <c r="P1591" s="30">
        <f>IF(AND($B1591=P$1),LOOKUP(9.99999999999999E+307,$P$2:P1590)+1,"")</f>
        <v>1396</v>
      </c>
      <c r="Q1591" s="30">
        <f>IF(AND($B1591=Q$1),LOOKUP(9.99999999999999E+307,$Q$2:Q1590)+1,"")</f>
        <v>1396</v>
      </c>
      <c r="R1591" s="30">
        <f>IF(AND($B1591=R$1),LOOKUP(9.99999999999999E+307,$R$2:R1590)+1,"")</f>
        <v>1396</v>
      </c>
      <c r="S1591" s="314"/>
      <c r="T1591" s="274"/>
      <c r="U1591" s="274"/>
      <c r="Z1591" s="258" t="str">
        <f t="shared" si="171"/>
        <v/>
      </c>
      <c r="AA1591" s="258" t="str">
        <f t="shared" si="172"/>
        <v/>
      </c>
      <c r="AB1591" s="259">
        <f t="shared" si="167"/>
        <v>0</v>
      </c>
      <c r="AC1591" s="259">
        <f t="shared" si="168"/>
        <v>1807</v>
      </c>
      <c r="AD1591" s="260" t="str">
        <f t="shared" si="169"/>
        <v/>
      </c>
      <c r="AE1591" s="253" t="str">
        <f t="shared" si="170"/>
        <v>-</v>
      </c>
    </row>
    <row r="1592" spans="1:31" ht="20.100000000000001" customHeight="1" x14ac:dyDescent="0.5">
      <c r="A1592" s="30">
        <v>1590</v>
      </c>
      <c r="B1592" s="238"/>
      <c r="C1592" s="261"/>
      <c r="D1592" s="261"/>
      <c r="E1592" s="270"/>
      <c r="F1592" s="270"/>
      <c r="G1592" s="257" t="str">
        <f t="shared" si="173"/>
        <v/>
      </c>
      <c r="H1592" s="30" t="str">
        <f>IF(AND(S1592=H$1),LOOKUP(9.99999999999999E+307,$H$2:H1591)+1,"")</f>
        <v/>
      </c>
      <c r="I1592" s="30">
        <f>IF(AND(B1592=I$1),LOOKUP(9.99999999999999E+307,$I$2:I1591)+1,"")</f>
        <v>1397</v>
      </c>
      <c r="J1592" s="30">
        <f>IF(AND(B1592=J$1),LOOKUP(9.99999999999999E+307,$J$2:J1591)+1,"")</f>
        <v>1397</v>
      </c>
      <c r="K1592" s="30">
        <f>IF(AND(B1592=K$1),LOOKUP(9.99999999999999E+307,$K$2:K1591)+1,"")</f>
        <v>1397</v>
      </c>
      <c r="L1592" s="30">
        <f>IF(AND(B1592=L$1),LOOKUP(9.99999999999999E+307,$L$2:L1591)+1,"")</f>
        <v>1397</v>
      </c>
      <c r="M1592" s="30">
        <f>IF(AND(B1592=M$1),LOOKUP(9.99999999999999E+307,$M$2:M1591)+1,"")</f>
        <v>1397</v>
      </c>
      <c r="N1592" s="30">
        <f>IF(AND($B1592=N$1),LOOKUP(9.99999999999999E+307,$N$2:N1591)+1,"")</f>
        <v>1397</v>
      </c>
      <c r="O1592" s="30">
        <f>IF(AND($B1592=O$1),LOOKUP(9.99999999999999E+307,$O$2:O1591)+1,"")</f>
        <v>1397</v>
      </c>
      <c r="P1592" s="30">
        <f>IF(AND($B1592=P$1),LOOKUP(9.99999999999999E+307,$P$2:P1591)+1,"")</f>
        <v>1397</v>
      </c>
      <c r="Q1592" s="30">
        <f>IF(AND($B1592=Q$1),LOOKUP(9.99999999999999E+307,$Q$2:Q1591)+1,"")</f>
        <v>1397</v>
      </c>
      <c r="R1592" s="30">
        <f>IF(AND($B1592=R$1),LOOKUP(9.99999999999999E+307,$R$2:R1591)+1,"")</f>
        <v>1397</v>
      </c>
      <c r="S1592" s="314"/>
      <c r="T1592" s="274"/>
      <c r="U1592" s="274"/>
      <c r="Z1592" s="258" t="str">
        <f t="shared" si="171"/>
        <v/>
      </c>
      <c r="AA1592" s="258" t="str">
        <f t="shared" si="172"/>
        <v/>
      </c>
      <c r="AB1592" s="259">
        <f t="shared" si="167"/>
        <v>0</v>
      </c>
      <c r="AC1592" s="259">
        <f t="shared" si="168"/>
        <v>1807</v>
      </c>
      <c r="AD1592" s="260" t="str">
        <f t="shared" si="169"/>
        <v/>
      </c>
      <c r="AE1592" s="253" t="str">
        <f t="shared" si="170"/>
        <v>-</v>
      </c>
    </row>
    <row r="1593" spans="1:31" ht="20.100000000000001" customHeight="1" x14ac:dyDescent="0.5">
      <c r="A1593" s="30">
        <v>1591</v>
      </c>
      <c r="B1593" s="238"/>
      <c r="C1593" s="261"/>
      <c r="D1593" s="261"/>
      <c r="E1593" s="270"/>
      <c r="F1593" s="270"/>
      <c r="G1593" s="257" t="str">
        <f t="shared" si="173"/>
        <v/>
      </c>
      <c r="H1593" s="30" t="str">
        <f>IF(AND(S1593=H$1),LOOKUP(9.99999999999999E+307,$H$2:H1592)+1,"")</f>
        <v/>
      </c>
      <c r="I1593" s="30">
        <f>IF(AND(B1593=I$1),LOOKUP(9.99999999999999E+307,$I$2:I1592)+1,"")</f>
        <v>1398</v>
      </c>
      <c r="J1593" s="30">
        <f>IF(AND(B1593=J$1),LOOKUP(9.99999999999999E+307,$J$2:J1592)+1,"")</f>
        <v>1398</v>
      </c>
      <c r="K1593" s="30">
        <f>IF(AND(B1593=K$1),LOOKUP(9.99999999999999E+307,$K$2:K1592)+1,"")</f>
        <v>1398</v>
      </c>
      <c r="L1593" s="30">
        <f>IF(AND(B1593=L$1),LOOKUP(9.99999999999999E+307,$L$2:L1592)+1,"")</f>
        <v>1398</v>
      </c>
      <c r="M1593" s="30">
        <f>IF(AND(B1593=M$1),LOOKUP(9.99999999999999E+307,$M$2:M1592)+1,"")</f>
        <v>1398</v>
      </c>
      <c r="N1593" s="30">
        <f>IF(AND($B1593=N$1),LOOKUP(9.99999999999999E+307,$N$2:N1592)+1,"")</f>
        <v>1398</v>
      </c>
      <c r="O1593" s="30">
        <f>IF(AND($B1593=O$1),LOOKUP(9.99999999999999E+307,$O$2:O1592)+1,"")</f>
        <v>1398</v>
      </c>
      <c r="P1593" s="30">
        <f>IF(AND($B1593=P$1),LOOKUP(9.99999999999999E+307,$P$2:P1592)+1,"")</f>
        <v>1398</v>
      </c>
      <c r="Q1593" s="30">
        <f>IF(AND($B1593=Q$1),LOOKUP(9.99999999999999E+307,$Q$2:Q1592)+1,"")</f>
        <v>1398</v>
      </c>
      <c r="R1593" s="30">
        <f>IF(AND($B1593=R$1),LOOKUP(9.99999999999999E+307,$R$2:R1592)+1,"")</f>
        <v>1398</v>
      </c>
      <c r="S1593" s="314"/>
      <c r="T1593" s="274"/>
      <c r="U1593" s="274"/>
      <c r="Z1593" s="258" t="str">
        <f t="shared" si="171"/>
        <v/>
      </c>
      <c r="AA1593" s="258" t="str">
        <f t="shared" si="172"/>
        <v/>
      </c>
      <c r="AB1593" s="259">
        <f t="shared" si="167"/>
        <v>0</v>
      </c>
      <c r="AC1593" s="259">
        <f t="shared" si="168"/>
        <v>1807</v>
      </c>
      <c r="AD1593" s="260" t="str">
        <f t="shared" si="169"/>
        <v/>
      </c>
      <c r="AE1593" s="253" t="str">
        <f t="shared" si="170"/>
        <v>-</v>
      </c>
    </row>
    <row r="1594" spans="1:31" ht="20.100000000000001" customHeight="1" x14ac:dyDescent="0.5">
      <c r="A1594" s="30">
        <v>1592</v>
      </c>
      <c r="B1594" s="238"/>
      <c r="C1594" s="261"/>
      <c r="D1594" s="261"/>
      <c r="E1594" s="270"/>
      <c r="F1594" s="270"/>
      <c r="G1594" s="257" t="str">
        <f t="shared" si="173"/>
        <v/>
      </c>
      <c r="H1594" s="30" t="str">
        <f>IF(AND(S1594=H$1),LOOKUP(9.99999999999999E+307,$H$2:H1593)+1,"")</f>
        <v/>
      </c>
      <c r="I1594" s="30">
        <f>IF(AND(B1594=I$1),LOOKUP(9.99999999999999E+307,$I$2:I1593)+1,"")</f>
        <v>1399</v>
      </c>
      <c r="J1594" s="30">
        <f>IF(AND(B1594=J$1),LOOKUP(9.99999999999999E+307,$J$2:J1593)+1,"")</f>
        <v>1399</v>
      </c>
      <c r="K1594" s="30">
        <f>IF(AND(B1594=K$1),LOOKUP(9.99999999999999E+307,$K$2:K1593)+1,"")</f>
        <v>1399</v>
      </c>
      <c r="L1594" s="30">
        <f>IF(AND(B1594=L$1),LOOKUP(9.99999999999999E+307,$L$2:L1593)+1,"")</f>
        <v>1399</v>
      </c>
      <c r="M1594" s="30">
        <f>IF(AND(B1594=M$1),LOOKUP(9.99999999999999E+307,$M$2:M1593)+1,"")</f>
        <v>1399</v>
      </c>
      <c r="N1594" s="30">
        <f>IF(AND($B1594=N$1),LOOKUP(9.99999999999999E+307,$N$2:N1593)+1,"")</f>
        <v>1399</v>
      </c>
      <c r="O1594" s="30">
        <f>IF(AND($B1594=O$1),LOOKUP(9.99999999999999E+307,$O$2:O1593)+1,"")</f>
        <v>1399</v>
      </c>
      <c r="P1594" s="30">
        <f>IF(AND($B1594=P$1),LOOKUP(9.99999999999999E+307,$P$2:P1593)+1,"")</f>
        <v>1399</v>
      </c>
      <c r="Q1594" s="30">
        <f>IF(AND($B1594=Q$1),LOOKUP(9.99999999999999E+307,$Q$2:Q1593)+1,"")</f>
        <v>1399</v>
      </c>
      <c r="R1594" s="30">
        <f>IF(AND($B1594=R$1),LOOKUP(9.99999999999999E+307,$R$2:R1593)+1,"")</f>
        <v>1399</v>
      </c>
      <c r="S1594" s="314"/>
      <c r="T1594" s="274"/>
      <c r="U1594" s="274"/>
      <c r="Z1594" s="258" t="str">
        <f t="shared" si="171"/>
        <v/>
      </c>
      <c r="AA1594" s="258" t="str">
        <f t="shared" si="172"/>
        <v/>
      </c>
      <c r="AB1594" s="259">
        <f t="shared" si="167"/>
        <v>0</v>
      </c>
      <c r="AC1594" s="259">
        <f t="shared" si="168"/>
        <v>1807</v>
      </c>
      <c r="AD1594" s="260" t="str">
        <f t="shared" si="169"/>
        <v/>
      </c>
      <c r="AE1594" s="253" t="str">
        <f t="shared" si="170"/>
        <v>-</v>
      </c>
    </row>
    <row r="1595" spans="1:31" ht="20.100000000000001" customHeight="1" x14ac:dyDescent="0.5">
      <c r="A1595" s="30">
        <v>1593</v>
      </c>
      <c r="B1595" s="238"/>
      <c r="C1595" s="261"/>
      <c r="D1595" s="261"/>
      <c r="E1595" s="270"/>
      <c r="F1595" s="270"/>
      <c r="G1595" s="257" t="str">
        <f t="shared" si="173"/>
        <v/>
      </c>
      <c r="H1595" s="30" t="str">
        <f>IF(AND(S1595=H$1),LOOKUP(9.99999999999999E+307,$H$2:H1594)+1,"")</f>
        <v/>
      </c>
      <c r="I1595" s="30">
        <f>IF(AND(B1595=I$1),LOOKUP(9.99999999999999E+307,$I$2:I1594)+1,"")</f>
        <v>1400</v>
      </c>
      <c r="J1595" s="30">
        <f>IF(AND(B1595=J$1),LOOKUP(9.99999999999999E+307,$J$2:J1594)+1,"")</f>
        <v>1400</v>
      </c>
      <c r="K1595" s="30">
        <f>IF(AND(B1595=K$1),LOOKUP(9.99999999999999E+307,$K$2:K1594)+1,"")</f>
        <v>1400</v>
      </c>
      <c r="L1595" s="30">
        <f>IF(AND(B1595=L$1),LOOKUP(9.99999999999999E+307,$L$2:L1594)+1,"")</f>
        <v>1400</v>
      </c>
      <c r="M1595" s="30">
        <f>IF(AND(B1595=M$1),LOOKUP(9.99999999999999E+307,$M$2:M1594)+1,"")</f>
        <v>1400</v>
      </c>
      <c r="N1595" s="30">
        <f>IF(AND($B1595=N$1),LOOKUP(9.99999999999999E+307,$N$2:N1594)+1,"")</f>
        <v>1400</v>
      </c>
      <c r="O1595" s="30">
        <f>IF(AND($B1595=O$1),LOOKUP(9.99999999999999E+307,$O$2:O1594)+1,"")</f>
        <v>1400</v>
      </c>
      <c r="P1595" s="30">
        <f>IF(AND($B1595=P$1),LOOKUP(9.99999999999999E+307,$P$2:P1594)+1,"")</f>
        <v>1400</v>
      </c>
      <c r="Q1595" s="30">
        <f>IF(AND($B1595=Q$1),LOOKUP(9.99999999999999E+307,$Q$2:Q1594)+1,"")</f>
        <v>1400</v>
      </c>
      <c r="R1595" s="30">
        <f>IF(AND($B1595=R$1),LOOKUP(9.99999999999999E+307,$R$2:R1594)+1,"")</f>
        <v>1400</v>
      </c>
      <c r="S1595" s="314"/>
      <c r="T1595" s="274"/>
      <c r="U1595" s="274"/>
      <c r="Z1595" s="258" t="str">
        <f t="shared" si="171"/>
        <v/>
      </c>
      <c r="AA1595" s="258" t="str">
        <f t="shared" si="172"/>
        <v/>
      </c>
      <c r="AB1595" s="259">
        <f t="shared" si="167"/>
        <v>0</v>
      </c>
      <c r="AC1595" s="259">
        <f t="shared" si="168"/>
        <v>1807</v>
      </c>
      <c r="AD1595" s="260" t="str">
        <f t="shared" si="169"/>
        <v/>
      </c>
      <c r="AE1595" s="253" t="str">
        <f t="shared" si="170"/>
        <v>-</v>
      </c>
    </row>
    <row r="1596" spans="1:31" ht="20.100000000000001" customHeight="1" x14ac:dyDescent="0.5">
      <c r="A1596" s="30">
        <v>1594</v>
      </c>
      <c r="B1596" s="238"/>
      <c r="C1596" s="261"/>
      <c r="D1596" s="261"/>
      <c r="E1596" s="270"/>
      <c r="F1596" s="270"/>
      <c r="G1596" s="257" t="str">
        <f t="shared" si="173"/>
        <v/>
      </c>
      <c r="H1596" s="30" t="str">
        <f>IF(AND(S1596=H$1),LOOKUP(9.99999999999999E+307,$H$2:H1595)+1,"")</f>
        <v/>
      </c>
      <c r="I1596" s="30">
        <f>IF(AND(B1596=I$1),LOOKUP(9.99999999999999E+307,$I$2:I1595)+1,"")</f>
        <v>1401</v>
      </c>
      <c r="J1596" s="30">
        <f>IF(AND(B1596=J$1),LOOKUP(9.99999999999999E+307,$J$2:J1595)+1,"")</f>
        <v>1401</v>
      </c>
      <c r="K1596" s="30">
        <f>IF(AND(B1596=K$1),LOOKUP(9.99999999999999E+307,$K$2:K1595)+1,"")</f>
        <v>1401</v>
      </c>
      <c r="L1596" s="30">
        <f>IF(AND(B1596=L$1),LOOKUP(9.99999999999999E+307,$L$2:L1595)+1,"")</f>
        <v>1401</v>
      </c>
      <c r="M1596" s="30">
        <f>IF(AND(B1596=M$1),LOOKUP(9.99999999999999E+307,$M$2:M1595)+1,"")</f>
        <v>1401</v>
      </c>
      <c r="N1596" s="30">
        <f>IF(AND($B1596=N$1),LOOKUP(9.99999999999999E+307,$N$2:N1595)+1,"")</f>
        <v>1401</v>
      </c>
      <c r="O1596" s="30">
        <f>IF(AND($B1596=O$1),LOOKUP(9.99999999999999E+307,$O$2:O1595)+1,"")</f>
        <v>1401</v>
      </c>
      <c r="P1596" s="30">
        <f>IF(AND($B1596=P$1),LOOKUP(9.99999999999999E+307,$P$2:P1595)+1,"")</f>
        <v>1401</v>
      </c>
      <c r="Q1596" s="30">
        <f>IF(AND($B1596=Q$1),LOOKUP(9.99999999999999E+307,$Q$2:Q1595)+1,"")</f>
        <v>1401</v>
      </c>
      <c r="R1596" s="30">
        <f>IF(AND($B1596=R$1),LOOKUP(9.99999999999999E+307,$R$2:R1595)+1,"")</f>
        <v>1401</v>
      </c>
      <c r="S1596" s="314"/>
      <c r="T1596" s="274"/>
      <c r="U1596" s="274"/>
      <c r="Z1596" s="258" t="str">
        <f t="shared" si="171"/>
        <v/>
      </c>
      <c r="AA1596" s="258" t="str">
        <f t="shared" si="172"/>
        <v/>
      </c>
      <c r="AB1596" s="259">
        <f t="shared" si="167"/>
        <v>0</v>
      </c>
      <c r="AC1596" s="259">
        <f t="shared" si="168"/>
        <v>1807</v>
      </c>
      <c r="AD1596" s="260" t="str">
        <f t="shared" si="169"/>
        <v/>
      </c>
      <c r="AE1596" s="253" t="str">
        <f t="shared" si="170"/>
        <v>-</v>
      </c>
    </row>
    <row r="1597" spans="1:31" ht="20.100000000000001" customHeight="1" x14ac:dyDescent="0.5">
      <c r="A1597" s="30">
        <v>1595</v>
      </c>
      <c r="B1597" s="238"/>
      <c r="C1597" s="261"/>
      <c r="D1597" s="261"/>
      <c r="E1597" s="270"/>
      <c r="F1597" s="270"/>
      <c r="G1597" s="257" t="str">
        <f t="shared" si="173"/>
        <v/>
      </c>
      <c r="H1597" s="30" t="str">
        <f>IF(AND(S1597=H$1),LOOKUP(9.99999999999999E+307,$H$2:H1596)+1,"")</f>
        <v/>
      </c>
      <c r="I1597" s="30">
        <f>IF(AND(B1597=I$1),LOOKUP(9.99999999999999E+307,$I$2:I1596)+1,"")</f>
        <v>1402</v>
      </c>
      <c r="J1597" s="30">
        <f>IF(AND(B1597=J$1),LOOKUP(9.99999999999999E+307,$J$2:J1596)+1,"")</f>
        <v>1402</v>
      </c>
      <c r="K1597" s="30">
        <f>IF(AND(B1597=K$1),LOOKUP(9.99999999999999E+307,$K$2:K1596)+1,"")</f>
        <v>1402</v>
      </c>
      <c r="L1597" s="30">
        <f>IF(AND(B1597=L$1),LOOKUP(9.99999999999999E+307,$L$2:L1596)+1,"")</f>
        <v>1402</v>
      </c>
      <c r="M1597" s="30">
        <f>IF(AND(B1597=M$1),LOOKUP(9.99999999999999E+307,$M$2:M1596)+1,"")</f>
        <v>1402</v>
      </c>
      <c r="N1597" s="30">
        <f>IF(AND($B1597=N$1),LOOKUP(9.99999999999999E+307,$N$2:N1596)+1,"")</f>
        <v>1402</v>
      </c>
      <c r="O1597" s="30">
        <f>IF(AND($B1597=O$1),LOOKUP(9.99999999999999E+307,$O$2:O1596)+1,"")</f>
        <v>1402</v>
      </c>
      <c r="P1597" s="30">
        <f>IF(AND($B1597=P$1),LOOKUP(9.99999999999999E+307,$P$2:P1596)+1,"")</f>
        <v>1402</v>
      </c>
      <c r="Q1597" s="30">
        <f>IF(AND($B1597=Q$1),LOOKUP(9.99999999999999E+307,$Q$2:Q1596)+1,"")</f>
        <v>1402</v>
      </c>
      <c r="R1597" s="30">
        <f>IF(AND($B1597=R$1),LOOKUP(9.99999999999999E+307,$R$2:R1596)+1,"")</f>
        <v>1402</v>
      </c>
      <c r="S1597" s="314"/>
      <c r="T1597" s="274"/>
      <c r="U1597" s="274"/>
      <c r="Z1597" s="258" t="str">
        <f t="shared" si="171"/>
        <v/>
      </c>
      <c r="AA1597" s="258" t="str">
        <f t="shared" si="172"/>
        <v/>
      </c>
      <c r="AB1597" s="259">
        <f t="shared" si="167"/>
        <v>0</v>
      </c>
      <c r="AC1597" s="259">
        <f t="shared" si="168"/>
        <v>1807</v>
      </c>
      <c r="AD1597" s="260" t="str">
        <f t="shared" si="169"/>
        <v/>
      </c>
      <c r="AE1597" s="253" t="str">
        <f t="shared" si="170"/>
        <v>-</v>
      </c>
    </row>
    <row r="1598" spans="1:31" ht="20.100000000000001" customHeight="1" x14ac:dyDescent="0.5">
      <c r="A1598" s="30">
        <v>1596</v>
      </c>
      <c r="B1598" s="238"/>
      <c r="C1598" s="261"/>
      <c r="D1598" s="261"/>
      <c r="E1598" s="270"/>
      <c r="F1598" s="270"/>
      <c r="G1598" s="257" t="str">
        <f t="shared" si="173"/>
        <v/>
      </c>
      <c r="H1598" s="30" t="str">
        <f>IF(AND(S1598=H$1),LOOKUP(9.99999999999999E+307,$H$2:H1597)+1,"")</f>
        <v/>
      </c>
      <c r="I1598" s="30">
        <f>IF(AND(B1598=I$1),LOOKUP(9.99999999999999E+307,$I$2:I1597)+1,"")</f>
        <v>1403</v>
      </c>
      <c r="J1598" s="30">
        <f>IF(AND(B1598=J$1),LOOKUP(9.99999999999999E+307,$J$2:J1597)+1,"")</f>
        <v>1403</v>
      </c>
      <c r="K1598" s="30">
        <f>IF(AND(B1598=K$1),LOOKUP(9.99999999999999E+307,$K$2:K1597)+1,"")</f>
        <v>1403</v>
      </c>
      <c r="L1598" s="30">
        <f>IF(AND(B1598=L$1),LOOKUP(9.99999999999999E+307,$L$2:L1597)+1,"")</f>
        <v>1403</v>
      </c>
      <c r="M1598" s="30">
        <f>IF(AND(B1598=M$1),LOOKUP(9.99999999999999E+307,$M$2:M1597)+1,"")</f>
        <v>1403</v>
      </c>
      <c r="N1598" s="30">
        <f>IF(AND($B1598=N$1),LOOKUP(9.99999999999999E+307,$N$2:N1597)+1,"")</f>
        <v>1403</v>
      </c>
      <c r="O1598" s="30">
        <f>IF(AND($B1598=O$1),LOOKUP(9.99999999999999E+307,$O$2:O1597)+1,"")</f>
        <v>1403</v>
      </c>
      <c r="P1598" s="30">
        <f>IF(AND($B1598=P$1),LOOKUP(9.99999999999999E+307,$P$2:P1597)+1,"")</f>
        <v>1403</v>
      </c>
      <c r="Q1598" s="30">
        <f>IF(AND($B1598=Q$1),LOOKUP(9.99999999999999E+307,$Q$2:Q1597)+1,"")</f>
        <v>1403</v>
      </c>
      <c r="R1598" s="30">
        <f>IF(AND($B1598=R$1),LOOKUP(9.99999999999999E+307,$R$2:R1597)+1,"")</f>
        <v>1403</v>
      </c>
      <c r="S1598" s="314"/>
      <c r="T1598" s="274"/>
      <c r="U1598" s="274"/>
      <c r="Z1598" s="258" t="str">
        <f t="shared" si="171"/>
        <v/>
      </c>
      <c r="AA1598" s="258" t="str">
        <f t="shared" si="172"/>
        <v/>
      </c>
      <c r="AB1598" s="259">
        <f t="shared" si="167"/>
        <v>0</v>
      </c>
      <c r="AC1598" s="259">
        <f t="shared" si="168"/>
        <v>1807</v>
      </c>
      <c r="AD1598" s="260" t="str">
        <f t="shared" si="169"/>
        <v/>
      </c>
      <c r="AE1598" s="253" t="str">
        <f t="shared" si="170"/>
        <v>-</v>
      </c>
    </row>
    <row r="1599" spans="1:31" ht="20.100000000000001" customHeight="1" x14ac:dyDescent="0.5">
      <c r="A1599" s="30">
        <v>1597</v>
      </c>
      <c r="B1599" s="238"/>
      <c r="C1599" s="261"/>
      <c r="D1599" s="261"/>
      <c r="E1599" s="270"/>
      <c r="F1599" s="270"/>
      <c r="G1599" s="257" t="str">
        <f t="shared" si="173"/>
        <v/>
      </c>
      <c r="H1599" s="30" t="str">
        <f>IF(AND(S1599=H$1),LOOKUP(9.99999999999999E+307,$H$2:H1598)+1,"")</f>
        <v/>
      </c>
      <c r="I1599" s="30">
        <f>IF(AND(B1599=I$1),LOOKUP(9.99999999999999E+307,$I$2:I1598)+1,"")</f>
        <v>1404</v>
      </c>
      <c r="J1599" s="30">
        <f>IF(AND(B1599=J$1),LOOKUP(9.99999999999999E+307,$J$2:J1598)+1,"")</f>
        <v>1404</v>
      </c>
      <c r="K1599" s="30">
        <f>IF(AND(B1599=K$1),LOOKUP(9.99999999999999E+307,$K$2:K1598)+1,"")</f>
        <v>1404</v>
      </c>
      <c r="L1599" s="30">
        <f>IF(AND(B1599=L$1),LOOKUP(9.99999999999999E+307,$L$2:L1598)+1,"")</f>
        <v>1404</v>
      </c>
      <c r="M1599" s="30">
        <f>IF(AND(B1599=M$1),LOOKUP(9.99999999999999E+307,$M$2:M1598)+1,"")</f>
        <v>1404</v>
      </c>
      <c r="N1599" s="30">
        <f>IF(AND($B1599=N$1),LOOKUP(9.99999999999999E+307,$N$2:N1598)+1,"")</f>
        <v>1404</v>
      </c>
      <c r="O1599" s="30">
        <f>IF(AND($B1599=O$1),LOOKUP(9.99999999999999E+307,$O$2:O1598)+1,"")</f>
        <v>1404</v>
      </c>
      <c r="P1599" s="30">
        <f>IF(AND($B1599=P$1),LOOKUP(9.99999999999999E+307,$P$2:P1598)+1,"")</f>
        <v>1404</v>
      </c>
      <c r="Q1599" s="30">
        <f>IF(AND($B1599=Q$1),LOOKUP(9.99999999999999E+307,$Q$2:Q1598)+1,"")</f>
        <v>1404</v>
      </c>
      <c r="R1599" s="30">
        <f>IF(AND($B1599=R$1),LOOKUP(9.99999999999999E+307,$R$2:R1598)+1,"")</f>
        <v>1404</v>
      </c>
      <c r="S1599" s="314"/>
      <c r="T1599" s="274"/>
      <c r="U1599" s="274"/>
      <c r="Z1599" s="258" t="str">
        <f t="shared" si="171"/>
        <v/>
      </c>
      <c r="AA1599" s="258" t="str">
        <f t="shared" si="172"/>
        <v/>
      </c>
      <c r="AB1599" s="259">
        <f t="shared" si="167"/>
        <v>0</v>
      </c>
      <c r="AC1599" s="259">
        <f t="shared" si="168"/>
        <v>1807</v>
      </c>
      <c r="AD1599" s="260" t="str">
        <f t="shared" si="169"/>
        <v/>
      </c>
      <c r="AE1599" s="253" t="str">
        <f t="shared" si="170"/>
        <v>-</v>
      </c>
    </row>
    <row r="1600" spans="1:31" ht="20.100000000000001" customHeight="1" x14ac:dyDescent="0.5">
      <c r="A1600" s="30">
        <v>1598</v>
      </c>
      <c r="B1600" s="238"/>
      <c r="C1600" s="261"/>
      <c r="D1600" s="261"/>
      <c r="E1600" s="270"/>
      <c r="F1600" s="270"/>
      <c r="G1600" s="257" t="str">
        <f t="shared" si="173"/>
        <v/>
      </c>
      <c r="H1600" s="30" t="str">
        <f>IF(AND(S1600=H$1),LOOKUP(9.99999999999999E+307,$H$2:H1599)+1,"")</f>
        <v/>
      </c>
      <c r="I1600" s="30">
        <f>IF(AND(B1600=I$1),LOOKUP(9.99999999999999E+307,$I$2:I1599)+1,"")</f>
        <v>1405</v>
      </c>
      <c r="J1600" s="30">
        <f>IF(AND(B1600=J$1),LOOKUP(9.99999999999999E+307,$J$2:J1599)+1,"")</f>
        <v>1405</v>
      </c>
      <c r="K1600" s="30">
        <f>IF(AND(B1600=K$1),LOOKUP(9.99999999999999E+307,$K$2:K1599)+1,"")</f>
        <v>1405</v>
      </c>
      <c r="L1600" s="30">
        <f>IF(AND(B1600=L$1),LOOKUP(9.99999999999999E+307,$L$2:L1599)+1,"")</f>
        <v>1405</v>
      </c>
      <c r="M1600" s="30">
        <f>IF(AND(B1600=M$1),LOOKUP(9.99999999999999E+307,$M$2:M1599)+1,"")</f>
        <v>1405</v>
      </c>
      <c r="N1600" s="30">
        <f>IF(AND($B1600=N$1),LOOKUP(9.99999999999999E+307,$N$2:N1599)+1,"")</f>
        <v>1405</v>
      </c>
      <c r="O1600" s="30">
        <f>IF(AND($B1600=O$1),LOOKUP(9.99999999999999E+307,$O$2:O1599)+1,"")</f>
        <v>1405</v>
      </c>
      <c r="P1600" s="30">
        <f>IF(AND($B1600=P$1),LOOKUP(9.99999999999999E+307,$P$2:P1599)+1,"")</f>
        <v>1405</v>
      </c>
      <c r="Q1600" s="30">
        <f>IF(AND($B1600=Q$1),LOOKUP(9.99999999999999E+307,$Q$2:Q1599)+1,"")</f>
        <v>1405</v>
      </c>
      <c r="R1600" s="30">
        <f>IF(AND($B1600=R$1),LOOKUP(9.99999999999999E+307,$R$2:R1599)+1,"")</f>
        <v>1405</v>
      </c>
      <c r="S1600" s="314"/>
      <c r="T1600" s="274"/>
      <c r="U1600" s="274"/>
      <c r="Z1600" s="258" t="str">
        <f t="shared" si="171"/>
        <v/>
      </c>
      <c r="AA1600" s="258" t="str">
        <f t="shared" si="172"/>
        <v/>
      </c>
      <c r="AB1600" s="259">
        <f t="shared" si="167"/>
        <v>0</v>
      </c>
      <c r="AC1600" s="259">
        <f t="shared" si="168"/>
        <v>1807</v>
      </c>
      <c r="AD1600" s="260" t="str">
        <f t="shared" si="169"/>
        <v/>
      </c>
      <c r="AE1600" s="253" t="str">
        <f t="shared" si="170"/>
        <v>-</v>
      </c>
    </row>
    <row r="1601" spans="1:31" ht="20.100000000000001" customHeight="1" x14ac:dyDescent="0.5">
      <c r="A1601" s="30">
        <v>1599</v>
      </c>
      <c r="B1601" s="238"/>
      <c r="C1601" s="261"/>
      <c r="D1601" s="261"/>
      <c r="E1601" s="270"/>
      <c r="F1601" s="270"/>
      <c r="G1601" s="257" t="str">
        <f t="shared" si="173"/>
        <v/>
      </c>
      <c r="H1601" s="30" t="str">
        <f>IF(AND(S1601=H$1),LOOKUP(9.99999999999999E+307,$H$2:H1600)+1,"")</f>
        <v/>
      </c>
      <c r="I1601" s="30">
        <f>IF(AND(B1601=I$1),LOOKUP(9.99999999999999E+307,$I$2:I1600)+1,"")</f>
        <v>1406</v>
      </c>
      <c r="J1601" s="30">
        <f>IF(AND(B1601=J$1),LOOKUP(9.99999999999999E+307,$J$2:J1600)+1,"")</f>
        <v>1406</v>
      </c>
      <c r="K1601" s="30">
        <f>IF(AND(B1601=K$1),LOOKUP(9.99999999999999E+307,$K$2:K1600)+1,"")</f>
        <v>1406</v>
      </c>
      <c r="L1601" s="30">
        <f>IF(AND(B1601=L$1),LOOKUP(9.99999999999999E+307,$L$2:L1600)+1,"")</f>
        <v>1406</v>
      </c>
      <c r="M1601" s="30">
        <f>IF(AND(B1601=M$1),LOOKUP(9.99999999999999E+307,$M$2:M1600)+1,"")</f>
        <v>1406</v>
      </c>
      <c r="N1601" s="30">
        <f>IF(AND($B1601=N$1),LOOKUP(9.99999999999999E+307,$N$2:N1600)+1,"")</f>
        <v>1406</v>
      </c>
      <c r="O1601" s="30">
        <f>IF(AND($B1601=O$1),LOOKUP(9.99999999999999E+307,$O$2:O1600)+1,"")</f>
        <v>1406</v>
      </c>
      <c r="P1601" s="30">
        <f>IF(AND($B1601=P$1),LOOKUP(9.99999999999999E+307,$P$2:P1600)+1,"")</f>
        <v>1406</v>
      </c>
      <c r="Q1601" s="30">
        <f>IF(AND($B1601=Q$1),LOOKUP(9.99999999999999E+307,$Q$2:Q1600)+1,"")</f>
        <v>1406</v>
      </c>
      <c r="R1601" s="30">
        <f>IF(AND($B1601=R$1),LOOKUP(9.99999999999999E+307,$R$2:R1600)+1,"")</f>
        <v>1406</v>
      </c>
      <c r="S1601" s="314"/>
      <c r="T1601" s="274"/>
      <c r="U1601" s="274"/>
      <c r="Z1601" s="258" t="str">
        <f t="shared" si="171"/>
        <v/>
      </c>
      <c r="AA1601" s="258" t="str">
        <f t="shared" si="172"/>
        <v/>
      </c>
      <c r="AB1601" s="259">
        <f t="shared" si="167"/>
        <v>0</v>
      </c>
      <c r="AC1601" s="259">
        <f t="shared" si="168"/>
        <v>1807</v>
      </c>
      <c r="AD1601" s="260" t="str">
        <f t="shared" si="169"/>
        <v/>
      </c>
      <c r="AE1601" s="253" t="str">
        <f t="shared" si="170"/>
        <v>-</v>
      </c>
    </row>
    <row r="1602" spans="1:31" ht="20.100000000000001" customHeight="1" x14ac:dyDescent="0.5">
      <c r="A1602" s="30">
        <v>1600</v>
      </c>
      <c r="B1602" s="238"/>
      <c r="C1602" s="261"/>
      <c r="D1602" s="261"/>
      <c r="E1602" s="270"/>
      <c r="F1602" s="270"/>
      <c r="G1602" s="257" t="str">
        <f t="shared" si="173"/>
        <v/>
      </c>
      <c r="H1602" s="30" t="str">
        <f>IF(AND(S1602=H$1),LOOKUP(9.99999999999999E+307,$H$2:H1601)+1,"")</f>
        <v/>
      </c>
      <c r="I1602" s="30">
        <f>IF(AND(B1602=I$1),LOOKUP(9.99999999999999E+307,$I$2:I1601)+1,"")</f>
        <v>1407</v>
      </c>
      <c r="J1602" s="30">
        <f>IF(AND(B1602=J$1),LOOKUP(9.99999999999999E+307,$J$2:J1601)+1,"")</f>
        <v>1407</v>
      </c>
      <c r="K1602" s="30">
        <f>IF(AND(B1602=K$1),LOOKUP(9.99999999999999E+307,$K$2:K1601)+1,"")</f>
        <v>1407</v>
      </c>
      <c r="L1602" s="30">
        <f>IF(AND(B1602=L$1),LOOKUP(9.99999999999999E+307,$L$2:L1601)+1,"")</f>
        <v>1407</v>
      </c>
      <c r="M1602" s="30">
        <f>IF(AND(B1602=M$1),LOOKUP(9.99999999999999E+307,$M$2:M1601)+1,"")</f>
        <v>1407</v>
      </c>
      <c r="N1602" s="30">
        <f>IF(AND($B1602=N$1),LOOKUP(9.99999999999999E+307,$N$2:N1601)+1,"")</f>
        <v>1407</v>
      </c>
      <c r="O1602" s="30">
        <f>IF(AND($B1602=O$1),LOOKUP(9.99999999999999E+307,$O$2:O1601)+1,"")</f>
        <v>1407</v>
      </c>
      <c r="P1602" s="30">
        <f>IF(AND($B1602=P$1),LOOKUP(9.99999999999999E+307,$P$2:P1601)+1,"")</f>
        <v>1407</v>
      </c>
      <c r="Q1602" s="30">
        <f>IF(AND($B1602=Q$1),LOOKUP(9.99999999999999E+307,$Q$2:Q1601)+1,"")</f>
        <v>1407</v>
      </c>
      <c r="R1602" s="30">
        <f>IF(AND($B1602=R$1),LOOKUP(9.99999999999999E+307,$R$2:R1601)+1,"")</f>
        <v>1407</v>
      </c>
      <c r="S1602" s="314"/>
      <c r="T1602" s="274"/>
      <c r="U1602" s="274"/>
      <c r="Z1602" s="258" t="str">
        <f t="shared" si="171"/>
        <v/>
      </c>
      <c r="AA1602" s="258" t="str">
        <f t="shared" si="172"/>
        <v/>
      </c>
      <c r="AB1602" s="259">
        <f t="shared" si="167"/>
        <v>0</v>
      </c>
      <c r="AC1602" s="259">
        <f t="shared" si="168"/>
        <v>1807</v>
      </c>
      <c r="AD1602" s="260" t="str">
        <f t="shared" si="169"/>
        <v/>
      </c>
      <c r="AE1602" s="253" t="str">
        <f t="shared" si="170"/>
        <v>-</v>
      </c>
    </row>
    <row r="1603" spans="1:31" ht="20.100000000000001" customHeight="1" x14ac:dyDescent="0.5">
      <c r="A1603" s="30">
        <v>1601</v>
      </c>
      <c r="B1603" s="238"/>
      <c r="C1603" s="261"/>
      <c r="D1603" s="261"/>
      <c r="E1603" s="270"/>
      <c r="F1603" s="270"/>
      <c r="G1603" s="257" t="str">
        <f t="shared" si="173"/>
        <v/>
      </c>
      <c r="H1603" s="30" t="str">
        <f>IF(AND(S1603=H$1),LOOKUP(9.99999999999999E+307,$H$2:H1602)+1,"")</f>
        <v/>
      </c>
      <c r="I1603" s="30">
        <f>IF(AND(B1603=I$1),LOOKUP(9.99999999999999E+307,$I$2:I1602)+1,"")</f>
        <v>1408</v>
      </c>
      <c r="J1603" s="30">
        <f>IF(AND(B1603=J$1),LOOKUP(9.99999999999999E+307,$J$2:J1602)+1,"")</f>
        <v>1408</v>
      </c>
      <c r="K1603" s="30">
        <f>IF(AND(B1603=K$1),LOOKUP(9.99999999999999E+307,$K$2:K1602)+1,"")</f>
        <v>1408</v>
      </c>
      <c r="L1603" s="30">
        <f>IF(AND(B1603=L$1),LOOKUP(9.99999999999999E+307,$L$2:L1602)+1,"")</f>
        <v>1408</v>
      </c>
      <c r="M1603" s="30">
        <f>IF(AND(B1603=M$1),LOOKUP(9.99999999999999E+307,$M$2:M1602)+1,"")</f>
        <v>1408</v>
      </c>
      <c r="N1603" s="30">
        <f>IF(AND($B1603=N$1),LOOKUP(9.99999999999999E+307,$N$2:N1602)+1,"")</f>
        <v>1408</v>
      </c>
      <c r="O1603" s="30">
        <f>IF(AND($B1603=O$1),LOOKUP(9.99999999999999E+307,$O$2:O1602)+1,"")</f>
        <v>1408</v>
      </c>
      <c r="P1603" s="30">
        <f>IF(AND($B1603=P$1),LOOKUP(9.99999999999999E+307,$P$2:P1602)+1,"")</f>
        <v>1408</v>
      </c>
      <c r="Q1603" s="30">
        <f>IF(AND($B1603=Q$1),LOOKUP(9.99999999999999E+307,$Q$2:Q1602)+1,"")</f>
        <v>1408</v>
      </c>
      <c r="R1603" s="30">
        <f>IF(AND($B1603=R$1),LOOKUP(9.99999999999999E+307,$R$2:R1602)+1,"")</f>
        <v>1408</v>
      </c>
      <c r="S1603" s="314"/>
      <c r="T1603" s="274"/>
      <c r="U1603" s="274"/>
      <c r="Z1603" s="258" t="str">
        <f t="shared" si="171"/>
        <v/>
      </c>
      <c r="AA1603" s="258" t="str">
        <f t="shared" si="172"/>
        <v/>
      </c>
      <c r="AB1603" s="259">
        <f t="shared" ref="AB1603:AB1666" si="174">COUNTIF($C$3:$C$2002,C1603)</f>
        <v>0</v>
      </c>
      <c r="AC1603" s="259">
        <f t="shared" ref="AC1603:AC1666" si="175">SUMPRODUCT(--(E1603&amp;F1603=$E$3:$E$2002&amp;$F$3:$F$2002))</f>
        <v>1807</v>
      </c>
      <c r="AD1603" s="260" t="str">
        <f t="shared" ref="AD1603:AD1666" si="176">IF(D1603="เด็กชาย",1,IF(D1603="นาย",1,IF(D1603="เด็กหญิง",2,IF(D1603="นางสาว",2,IF(D1603="ด.ช.",1,IF(D1603="ด.ญ.",2,IF(D1603="น.ส.",2,"")))))))</f>
        <v/>
      </c>
      <c r="AE1603" s="253" t="str">
        <f t="shared" ref="AE1603:AE1666" si="177">CONCATENATE(B1603,"-",AD1603)</f>
        <v>-</v>
      </c>
    </row>
    <row r="1604" spans="1:31" ht="20.100000000000001" customHeight="1" x14ac:dyDescent="0.5">
      <c r="A1604" s="30">
        <v>1602</v>
      </c>
      <c r="B1604" s="238"/>
      <c r="C1604" s="261"/>
      <c r="D1604" s="261"/>
      <c r="E1604" s="270"/>
      <c r="F1604" s="270"/>
      <c r="G1604" s="257" t="str">
        <f t="shared" si="173"/>
        <v/>
      </c>
      <c r="H1604" s="30" t="str">
        <f>IF(AND(S1604=H$1),LOOKUP(9.99999999999999E+307,$H$2:H1603)+1,"")</f>
        <v/>
      </c>
      <c r="I1604" s="30">
        <f>IF(AND(B1604=I$1),LOOKUP(9.99999999999999E+307,$I$2:I1603)+1,"")</f>
        <v>1409</v>
      </c>
      <c r="J1604" s="30">
        <f>IF(AND(B1604=J$1),LOOKUP(9.99999999999999E+307,$J$2:J1603)+1,"")</f>
        <v>1409</v>
      </c>
      <c r="K1604" s="30">
        <f>IF(AND(B1604=K$1),LOOKUP(9.99999999999999E+307,$K$2:K1603)+1,"")</f>
        <v>1409</v>
      </c>
      <c r="L1604" s="30">
        <f>IF(AND(B1604=L$1),LOOKUP(9.99999999999999E+307,$L$2:L1603)+1,"")</f>
        <v>1409</v>
      </c>
      <c r="M1604" s="30">
        <f>IF(AND(B1604=M$1),LOOKUP(9.99999999999999E+307,$M$2:M1603)+1,"")</f>
        <v>1409</v>
      </c>
      <c r="N1604" s="30">
        <f>IF(AND($B1604=N$1),LOOKUP(9.99999999999999E+307,$N$2:N1603)+1,"")</f>
        <v>1409</v>
      </c>
      <c r="O1604" s="30">
        <f>IF(AND($B1604=O$1),LOOKUP(9.99999999999999E+307,$O$2:O1603)+1,"")</f>
        <v>1409</v>
      </c>
      <c r="P1604" s="30">
        <f>IF(AND($B1604=P$1),LOOKUP(9.99999999999999E+307,$P$2:P1603)+1,"")</f>
        <v>1409</v>
      </c>
      <c r="Q1604" s="30">
        <f>IF(AND($B1604=Q$1),LOOKUP(9.99999999999999E+307,$Q$2:Q1603)+1,"")</f>
        <v>1409</v>
      </c>
      <c r="R1604" s="30">
        <f>IF(AND($B1604=R$1),LOOKUP(9.99999999999999E+307,$R$2:R1603)+1,"")</f>
        <v>1409</v>
      </c>
      <c r="S1604" s="314"/>
      <c r="T1604" s="274"/>
      <c r="U1604" s="274"/>
      <c r="Z1604" s="258" t="str">
        <f t="shared" ref="Z1604:Z1667" si="178">IF(AC1604=2,"นักเรียนซ้ำ","")</f>
        <v/>
      </c>
      <c r="AA1604" s="258" t="str">
        <f t="shared" ref="AA1604:AA1667" si="179">IF(AB1604=2,"เลขประจำตัวซ้ำ","")</f>
        <v/>
      </c>
      <c r="AB1604" s="259">
        <f t="shared" si="174"/>
        <v>0</v>
      </c>
      <c r="AC1604" s="259">
        <f t="shared" si="175"/>
        <v>1807</v>
      </c>
      <c r="AD1604" s="260" t="str">
        <f t="shared" si="176"/>
        <v/>
      </c>
      <c r="AE1604" s="253" t="str">
        <f t="shared" si="177"/>
        <v>-</v>
      </c>
    </row>
    <row r="1605" spans="1:31" ht="20.100000000000001" customHeight="1" x14ac:dyDescent="0.5">
      <c r="A1605" s="30">
        <v>1603</v>
      </c>
      <c r="B1605" s="238"/>
      <c r="C1605" s="261"/>
      <c r="D1605" s="261"/>
      <c r="E1605" s="270"/>
      <c r="F1605" s="270"/>
      <c r="G1605" s="257" t="str">
        <f t="shared" si="173"/>
        <v/>
      </c>
      <c r="H1605" s="30" t="str">
        <f>IF(AND(S1605=H$1),LOOKUP(9.99999999999999E+307,$H$2:H1604)+1,"")</f>
        <v/>
      </c>
      <c r="I1605" s="30">
        <f>IF(AND(B1605=I$1),LOOKUP(9.99999999999999E+307,$I$2:I1604)+1,"")</f>
        <v>1410</v>
      </c>
      <c r="J1605" s="30">
        <f>IF(AND(B1605=J$1),LOOKUP(9.99999999999999E+307,$J$2:J1604)+1,"")</f>
        <v>1410</v>
      </c>
      <c r="K1605" s="30">
        <f>IF(AND(B1605=K$1),LOOKUP(9.99999999999999E+307,$K$2:K1604)+1,"")</f>
        <v>1410</v>
      </c>
      <c r="L1605" s="30">
        <f>IF(AND(B1605=L$1),LOOKUP(9.99999999999999E+307,$L$2:L1604)+1,"")</f>
        <v>1410</v>
      </c>
      <c r="M1605" s="30">
        <f>IF(AND(B1605=M$1),LOOKUP(9.99999999999999E+307,$M$2:M1604)+1,"")</f>
        <v>1410</v>
      </c>
      <c r="N1605" s="30">
        <f>IF(AND($B1605=N$1),LOOKUP(9.99999999999999E+307,$N$2:N1604)+1,"")</f>
        <v>1410</v>
      </c>
      <c r="O1605" s="30">
        <f>IF(AND($B1605=O$1),LOOKUP(9.99999999999999E+307,$O$2:O1604)+1,"")</f>
        <v>1410</v>
      </c>
      <c r="P1605" s="30">
        <f>IF(AND($B1605=P$1),LOOKUP(9.99999999999999E+307,$P$2:P1604)+1,"")</f>
        <v>1410</v>
      </c>
      <c r="Q1605" s="30">
        <f>IF(AND($B1605=Q$1),LOOKUP(9.99999999999999E+307,$Q$2:Q1604)+1,"")</f>
        <v>1410</v>
      </c>
      <c r="R1605" s="30">
        <f>IF(AND($B1605=R$1),LOOKUP(9.99999999999999E+307,$R$2:R1604)+1,"")</f>
        <v>1410</v>
      </c>
      <c r="S1605" s="314"/>
      <c r="T1605" s="274"/>
      <c r="U1605" s="274"/>
      <c r="Z1605" s="258" t="str">
        <f t="shared" si="178"/>
        <v/>
      </c>
      <c r="AA1605" s="258" t="str">
        <f t="shared" si="179"/>
        <v/>
      </c>
      <c r="AB1605" s="259">
        <f t="shared" si="174"/>
        <v>0</v>
      </c>
      <c r="AC1605" s="259">
        <f t="shared" si="175"/>
        <v>1807</v>
      </c>
      <c r="AD1605" s="260" t="str">
        <f t="shared" si="176"/>
        <v/>
      </c>
      <c r="AE1605" s="253" t="str">
        <f t="shared" si="177"/>
        <v>-</v>
      </c>
    </row>
    <row r="1606" spans="1:31" ht="20.100000000000001" customHeight="1" x14ac:dyDescent="0.5">
      <c r="A1606" s="30">
        <v>1604</v>
      </c>
      <c r="B1606" s="238"/>
      <c r="C1606" s="261"/>
      <c r="D1606" s="261"/>
      <c r="E1606" s="270"/>
      <c r="F1606" s="270"/>
      <c r="G1606" s="257" t="str">
        <f t="shared" si="173"/>
        <v/>
      </c>
      <c r="H1606" s="30" t="str">
        <f>IF(AND(S1606=H$1),LOOKUP(9.99999999999999E+307,$H$2:H1605)+1,"")</f>
        <v/>
      </c>
      <c r="I1606" s="30">
        <f>IF(AND(B1606=I$1),LOOKUP(9.99999999999999E+307,$I$2:I1605)+1,"")</f>
        <v>1411</v>
      </c>
      <c r="J1606" s="30">
        <f>IF(AND(B1606=J$1),LOOKUP(9.99999999999999E+307,$J$2:J1605)+1,"")</f>
        <v>1411</v>
      </c>
      <c r="K1606" s="30">
        <f>IF(AND(B1606=K$1),LOOKUP(9.99999999999999E+307,$K$2:K1605)+1,"")</f>
        <v>1411</v>
      </c>
      <c r="L1606" s="30">
        <f>IF(AND(B1606=L$1),LOOKUP(9.99999999999999E+307,$L$2:L1605)+1,"")</f>
        <v>1411</v>
      </c>
      <c r="M1606" s="30">
        <f>IF(AND(B1606=M$1),LOOKUP(9.99999999999999E+307,$M$2:M1605)+1,"")</f>
        <v>1411</v>
      </c>
      <c r="N1606" s="30">
        <f>IF(AND($B1606=N$1),LOOKUP(9.99999999999999E+307,$N$2:N1605)+1,"")</f>
        <v>1411</v>
      </c>
      <c r="O1606" s="30">
        <f>IF(AND($B1606=O$1),LOOKUP(9.99999999999999E+307,$O$2:O1605)+1,"")</f>
        <v>1411</v>
      </c>
      <c r="P1606" s="30">
        <f>IF(AND($B1606=P$1),LOOKUP(9.99999999999999E+307,$P$2:P1605)+1,"")</f>
        <v>1411</v>
      </c>
      <c r="Q1606" s="30">
        <f>IF(AND($B1606=Q$1),LOOKUP(9.99999999999999E+307,$Q$2:Q1605)+1,"")</f>
        <v>1411</v>
      </c>
      <c r="R1606" s="30">
        <f>IF(AND($B1606=R$1),LOOKUP(9.99999999999999E+307,$R$2:R1605)+1,"")</f>
        <v>1411</v>
      </c>
      <c r="S1606" s="314"/>
      <c r="T1606" s="274"/>
      <c r="U1606" s="274"/>
      <c r="Z1606" s="258" t="str">
        <f t="shared" si="178"/>
        <v/>
      </c>
      <c r="AA1606" s="258" t="str">
        <f t="shared" si="179"/>
        <v/>
      </c>
      <c r="AB1606" s="259">
        <f t="shared" si="174"/>
        <v>0</v>
      </c>
      <c r="AC1606" s="259">
        <f t="shared" si="175"/>
        <v>1807</v>
      </c>
      <c r="AD1606" s="260" t="str">
        <f t="shared" si="176"/>
        <v/>
      </c>
      <c r="AE1606" s="253" t="str">
        <f t="shared" si="177"/>
        <v>-</v>
      </c>
    </row>
    <row r="1607" spans="1:31" ht="20.100000000000001" customHeight="1" x14ac:dyDescent="0.5">
      <c r="A1607" s="30">
        <v>1605</v>
      </c>
      <c r="B1607" s="238"/>
      <c r="C1607" s="261"/>
      <c r="D1607" s="261"/>
      <c r="E1607" s="270"/>
      <c r="F1607" s="270"/>
      <c r="G1607" s="257" t="str">
        <f t="shared" si="173"/>
        <v/>
      </c>
      <c r="H1607" s="30" t="str">
        <f>IF(AND(S1607=H$1),LOOKUP(9.99999999999999E+307,$H$2:H1606)+1,"")</f>
        <v/>
      </c>
      <c r="I1607" s="30">
        <f>IF(AND(B1607=I$1),LOOKUP(9.99999999999999E+307,$I$2:I1606)+1,"")</f>
        <v>1412</v>
      </c>
      <c r="J1607" s="30">
        <f>IF(AND(B1607=J$1),LOOKUP(9.99999999999999E+307,$J$2:J1606)+1,"")</f>
        <v>1412</v>
      </c>
      <c r="K1607" s="30">
        <f>IF(AND(B1607=K$1),LOOKUP(9.99999999999999E+307,$K$2:K1606)+1,"")</f>
        <v>1412</v>
      </c>
      <c r="L1607" s="30">
        <f>IF(AND(B1607=L$1),LOOKUP(9.99999999999999E+307,$L$2:L1606)+1,"")</f>
        <v>1412</v>
      </c>
      <c r="M1607" s="30">
        <f>IF(AND(B1607=M$1),LOOKUP(9.99999999999999E+307,$M$2:M1606)+1,"")</f>
        <v>1412</v>
      </c>
      <c r="N1607" s="30">
        <f>IF(AND($B1607=N$1),LOOKUP(9.99999999999999E+307,$N$2:N1606)+1,"")</f>
        <v>1412</v>
      </c>
      <c r="O1607" s="30">
        <f>IF(AND($B1607=O$1),LOOKUP(9.99999999999999E+307,$O$2:O1606)+1,"")</f>
        <v>1412</v>
      </c>
      <c r="P1607" s="30">
        <f>IF(AND($B1607=P$1),LOOKUP(9.99999999999999E+307,$P$2:P1606)+1,"")</f>
        <v>1412</v>
      </c>
      <c r="Q1607" s="30">
        <f>IF(AND($B1607=Q$1),LOOKUP(9.99999999999999E+307,$Q$2:Q1606)+1,"")</f>
        <v>1412</v>
      </c>
      <c r="R1607" s="30">
        <f>IF(AND($B1607=R$1),LOOKUP(9.99999999999999E+307,$R$2:R1606)+1,"")</f>
        <v>1412</v>
      </c>
      <c r="S1607" s="314"/>
      <c r="T1607" s="274"/>
      <c r="U1607" s="274"/>
      <c r="Z1607" s="258" t="str">
        <f t="shared" si="178"/>
        <v/>
      </c>
      <c r="AA1607" s="258" t="str">
        <f t="shared" si="179"/>
        <v/>
      </c>
      <c r="AB1607" s="259">
        <f t="shared" si="174"/>
        <v>0</v>
      </c>
      <c r="AC1607" s="259">
        <f t="shared" si="175"/>
        <v>1807</v>
      </c>
      <c r="AD1607" s="260" t="str">
        <f t="shared" si="176"/>
        <v/>
      </c>
      <c r="AE1607" s="253" t="str">
        <f t="shared" si="177"/>
        <v>-</v>
      </c>
    </row>
    <row r="1608" spans="1:31" ht="20.100000000000001" customHeight="1" x14ac:dyDescent="0.5">
      <c r="A1608" s="30">
        <v>1606</v>
      </c>
      <c r="B1608" s="238"/>
      <c r="C1608" s="261"/>
      <c r="D1608" s="261"/>
      <c r="E1608" s="270"/>
      <c r="F1608" s="270"/>
      <c r="G1608" s="257" t="str">
        <f t="shared" si="173"/>
        <v/>
      </c>
      <c r="H1608" s="30" t="str">
        <f>IF(AND(S1608=H$1),LOOKUP(9.99999999999999E+307,$H$2:H1607)+1,"")</f>
        <v/>
      </c>
      <c r="I1608" s="30">
        <f>IF(AND(B1608=I$1),LOOKUP(9.99999999999999E+307,$I$2:I1607)+1,"")</f>
        <v>1413</v>
      </c>
      <c r="J1608" s="30">
        <f>IF(AND(B1608=J$1),LOOKUP(9.99999999999999E+307,$J$2:J1607)+1,"")</f>
        <v>1413</v>
      </c>
      <c r="K1608" s="30">
        <f>IF(AND(B1608=K$1),LOOKUP(9.99999999999999E+307,$K$2:K1607)+1,"")</f>
        <v>1413</v>
      </c>
      <c r="L1608" s="30">
        <f>IF(AND(B1608=L$1),LOOKUP(9.99999999999999E+307,$L$2:L1607)+1,"")</f>
        <v>1413</v>
      </c>
      <c r="M1608" s="30">
        <f>IF(AND(B1608=M$1),LOOKUP(9.99999999999999E+307,$M$2:M1607)+1,"")</f>
        <v>1413</v>
      </c>
      <c r="N1608" s="30">
        <f>IF(AND($B1608=N$1),LOOKUP(9.99999999999999E+307,$N$2:N1607)+1,"")</f>
        <v>1413</v>
      </c>
      <c r="O1608" s="30">
        <f>IF(AND($B1608=O$1),LOOKUP(9.99999999999999E+307,$O$2:O1607)+1,"")</f>
        <v>1413</v>
      </c>
      <c r="P1608" s="30">
        <f>IF(AND($B1608=P$1),LOOKUP(9.99999999999999E+307,$P$2:P1607)+1,"")</f>
        <v>1413</v>
      </c>
      <c r="Q1608" s="30">
        <f>IF(AND($B1608=Q$1),LOOKUP(9.99999999999999E+307,$Q$2:Q1607)+1,"")</f>
        <v>1413</v>
      </c>
      <c r="R1608" s="30">
        <f>IF(AND($B1608=R$1),LOOKUP(9.99999999999999E+307,$R$2:R1607)+1,"")</f>
        <v>1413</v>
      </c>
      <c r="S1608" s="314"/>
      <c r="T1608" s="274"/>
      <c r="U1608" s="274"/>
      <c r="Z1608" s="258" t="str">
        <f t="shared" si="178"/>
        <v/>
      </c>
      <c r="AA1608" s="258" t="str">
        <f t="shared" si="179"/>
        <v/>
      </c>
      <c r="AB1608" s="259">
        <f t="shared" si="174"/>
        <v>0</v>
      </c>
      <c r="AC1608" s="259">
        <f t="shared" si="175"/>
        <v>1807</v>
      </c>
      <c r="AD1608" s="260" t="str">
        <f t="shared" si="176"/>
        <v/>
      </c>
      <c r="AE1608" s="253" t="str">
        <f t="shared" si="177"/>
        <v>-</v>
      </c>
    </row>
    <row r="1609" spans="1:31" ht="20.100000000000001" customHeight="1" x14ac:dyDescent="0.5">
      <c r="A1609" s="30">
        <v>1607</v>
      </c>
      <c r="B1609" s="238"/>
      <c r="C1609" s="261"/>
      <c r="D1609" s="261"/>
      <c r="E1609" s="270"/>
      <c r="F1609" s="270"/>
      <c r="G1609" s="257" t="str">
        <f t="shared" si="173"/>
        <v/>
      </c>
      <c r="H1609" s="30" t="str">
        <f>IF(AND(S1609=H$1),LOOKUP(9.99999999999999E+307,$H$2:H1608)+1,"")</f>
        <v/>
      </c>
      <c r="I1609" s="30">
        <f>IF(AND(B1609=I$1),LOOKUP(9.99999999999999E+307,$I$2:I1608)+1,"")</f>
        <v>1414</v>
      </c>
      <c r="J1609" s="30">
        <f>IF(AND(B1609=J$1),LOOKUP(9.99999999999999E+307,$J$2:J1608)+1,"")</f>
        <v>1414</v>
      </c>
      <c r="K1609" s="30">
        <f>IF(AND(B1609=K$1),LOOKUP(9.99999999999999E+307,$K$2:K1608)+1,"")</f>
        <v>1414</v>
      </c>
      <c r="L1609" s="30">
        <f>IF(AND(B1609=L$1),LOOKUP(9.99999999999999E+307,$L$2:L1608)+1,"")</f>
        <v>1414</v>
      </c>
      <c r="M1609" s="30">
        <f>IF(AND(B1609=M$1),LOOKUP(9.99999999999999E+307,$M$2:M1608)+1,"")</f>
        <v>1414</v>
      </c>
      <c r="N1609" s="30">
        <f>IF(AND($B1609=N$1),LOOKUP(9.99999999999999E+307,$N$2:N1608)+1,"")</f>
        <v>1414</v>
      </c>
      <c r="O1609" s="30">
        <f>IF(AND($B1609=O$1),LOOKUP(9.99999999999999E+307,$O$2:O1608)+1,"")</f>
        <v>1414</v>
      </c>
      <c r="P1609" s="30">
        <f>IF(AND($B1609=P$1),LOOKUP(9.99999999999999E+307,$P$2:P1608)+1,"")</f>
        <v>1414</v>
      </c>
      <c r="Q1609" s="30">
        <f>IF(AND($B1609=Q$1),LOOKUP(9.99999999999999E+307,$Q$2:Q1608)+1,"")</f>
        <v>1414</v>
      </c>
      <c r="R1609" s="30">
        <f>IF(AND($B1609=R$1),LOOKUP(9.99999999999999E+307,$R$2:R1608)+1,"")</f>
        <v>1414</v>
      </c>
      <c r="S1609" s="314"/>
      <c r="T1609" s="274"/>
      <c r="U1609" s="274"/>
      <c r="Z1609" s="258" t="str">
        <f t="shared" si="178"/>
        <v/>
      </c>
      <c r="AA1609" s="258" t="str">
        <f t="shared" si="179"/>
        <v/>
      </c>
      <c r="AB1609" s="259">
        <f t="shared" si="174"/>
        <v>0</v>
      </c>
      <c r="AC1609" s="259">
        <f t="shared" si="175"/>
        <v>1807</v>
      </c>
      <c r="AD1609" s="260" t="str">
        <f t="shared" si="176"/>
        <v/>
      </c>
      <c r="AE1609" s="253" t="str">
        <f t="shared" si="177"/>
        <v>-</v>
      </c>
    </row>
    <row r="1610" spans="1:31" ht="20.100000000000001" customHeight="1" x14ac:dyDescent="0.5">
      <c r="A1610" s="30">
        <v>1608</v>
      </c>
      <c r="B1610" s="238"/>
      <c r="C1610" s="261"/>
      <c r="D1610" s="261"/>
      <c r="E1610" s="270"/>
      <c r="F1610" s="270"/>
      <c r="G1610" s="257" t="str">
        <f t="shared" si="173"/>
        <v/>
      </c>
      <c r="H1610" s="30" t="str">
        <f>IF(AND(S1610=H$1),LOOKUP(9.99999999999999E+307,$H$2:H1609)+1,"")</f>
        <v/>
      </c>
      <c r="I1610" s="30">
        <f>IF(AND(B1610=I$1),LOOKUP(9.99999999999999E+307,$I$2:I1609)+1,"")</f>
        <v>1415</v>
      </c>
      <c r="J1610" s="30">
        <f>IF(AND(B1610=J$1),LOOKUP(9.99999999999999E+307,$J$2:J1609)+1,"")</f>
        <v>1415</v>
      </c>
      <c r="K1610" s="30">
        <f>IF(AND(B1610=K$1),LOOKUP(9.99999999999999E+307,$K$2:K1609)+1,"")</f>
        <v>1415</v>
      </c>
      <c r="L1610" s="30">
        <f>IF(AND(B1610=L$1),LOOKUP(9.99999999999999E+307,$L$2:L1609)+1,"")</f>
        <v>1415</v>
      </c>
      <c r="M1610" s="30">
        <f>IF(AND(B1610=M$1),LOOKUP(9.99999999999999E+307,$M$2:M1609)+1,"")</f>
        <v>1415</v>
      </c>
      <c r="N1610" s="30">
        <f>IF(AND($B1610=N$1),LOOKUP(9.99999999999999E+307,$N$2:N1609)+1,"")</f>
        <v>1415</v>
      </c>
      <c r="O1610" s="30">
        <f>IF(AND($B1610=O$1),LOOKUP(9.99999999999999E+307,$O$2:O1609)+1,"")</f>
        <v>1415</v>
      </c>
      <c r="P1610" s="30">
        <f>IF(AND($B1610=P$1),LOOKUP(9.99999999999999E+307,$P$2:P1609)+1,"")</f>
        <v>1415</v>
      </c>
      <c r="Q1610" s="30">
        <f>IF(AND($B1610=Q$1),LOOKUP(9.99999999999999E+307,$Q$2:Q1609)+1,"")</f>
        <v>1415</v>
      </c>
      <c r="R1610" s="30">
        <f>IF(AND($B1610=R$1),LOOKUP(9.99999999999999E+307,$R$2:R1609)+1,"")</f>
        <v>1415</v>
      </c>
      <c r="S1610" s="314"/>
      <c r="T1610" s="274"/>
      <c r="U1610" s="274"/>
      <c r="Z1610" s="258" t="str">
        <f t="shared" si="178"/>
        <v/>
      </c>
      <c r="AA1610" s="258" t="str">
        <f t="shared" si="179"/>
        <v/>
      </c>
      <c r="AB1610" s="259">
        <f t="shared" si="174"/>
        <v>0</v>
      </c>
      <c r="AC1610" s="259">
        <f t="shared" si="175"/>
        <v>1807</v>
      </c>
      <c r="AD1610" s="260" t="str">
        <f t="shared" si="176"/>
        <v/>
      </c>
      <c r="AE1610" s="253" t="str">
        <f t="shared" si="177"/>
        <v>-</v>
      </c>
    </row>
    <row r="1611" spans="1:31" ht="20.100000000000001" customHeight="1" x14ac:dyDescent="0.5">
      <c r="A1611" s="30">
        <v>1609</v>
      </c>
      <c r="B1611" s="238"/>
      <c r="C1611" s="261"/>
      <c r="D1611" s="261"/>
      <c r="E1611" s="270"/>
      <c r="F1611" s="270"/>
      <c r="G1611" s="257" t="str">
        <f t="shared" si="173"/>
        <v/>
      </c>
      <c r="H1611" s="30" t="str">
        <f>IF(AND(S1611=H$1),LOOKUP(9.99999999999999E+307,$H$2:H1610)+1,"")</f>
        <v/>
      </c>
      <c r="I1611" s="30">
        <f>IF(AND(B1611=I$1),LOOKUP(9.99999999999999E+307,$I$2:I1610)+1,"")</f>
        <v>1416</v>
      </c>
      <c r="J1611" s="30">
        <f>IF(AND(B1611=J$1),LOOKUP(9.99999999999999E+307,$J$2:J1610)+1,"")</f>
        <v>1416</v>
      </c>
      <c r="K1611" s="30">
        <f>IF(AND(B1611=K$1),LOOKUP(9.99999999999999E+307,$K$2:K1610)+1,"")</f>
        <v>1416</v>
      </c>
      <c r="L1611" s="30">
        <f>IF(AND(B1611=L$1),LOOKUP(9.99999999999999E+307,$L$2:L1610)+1,"")</f>
        <v>1416</v>
      </c>
      <c r="M1611" s="30">
        <f>IF(AND(B1611=M$1),LOOKUP(9.99999999999999E+307,$M$2:M1610)+1,"")</f>
        <v>1416</v>
      </c>
      <c r="N1611" s="30">
        <f>IF(AND($B1611=N$1),LOOKUP(9.99999999999999E+307,$N$2:N1610)+1,"")</f>
        <v>1416</v>
      </c>
      <c r="O1611" s="30">
        <f>IF(AND($B1611=O$1),LOOKUP(9.99999999999999E+307,$O$2:O1610)+1,"")</f>
        <v>1416</v>
      </c>
      <c r="P1611" s="30">
        <f>IF(AND($B1611=P$1),LOOKUP(9.99999999999999E+307,$P$2:P1610)+1,"")</f>
        <v>1416</v>
      </c>
      <c r="Q1611" s="30">
        <f>IF(AND($B1611=Q$1),LOOKUP(9.99999999999999E+307,$Q$2:Q1610)+1,"")</f>
        <v>1416</v>
      </c>
      <c r="R1611" s="30">
        <f>IF(AND($B1611=R$1),LOOKUP(9.99999999999999E+307,$R$2:R1610)+1,"")</f>
        <v>1416</v>
      </c>
      <c r="S1611" s="314"/>
      <c r="T1611" s="274"/>
      <c r="U1611" s="274"/>
      <c r="Z1611" s="258" t="str">
        <f t="shared" si="178"/>
        <v/>
      </c>
      <c r="AA1611" s="258" t="str">
        <f t="shared" si="179"/>
        <v/>
      </c>
      <c r="AB1611" s="259">
        <f t="shared" si="174"/>
        <v>0</v>
      </c>
      <c r="AC1611" s="259">
        <f t="shared" si="175"/>
        <v>1807</v>
      </c>
      <c r="AD1611" s="260" t="str">
        <f t="shared" si="176"/>
        <v/>
      </c>
      <c r="AE1611" s="253" t="str">
        <f t="shared" si="177"/>
        <v>-</v>
      </c>
    </row>
    <row r="1612" spans="1:31" ht="20.100000000000001" customHeight="1" x14ac:dyDescent="0.5">
      <c r="A1612" s="30">
        <v>1610</v>
      </c>
      <c r="B1612" s="238"/>
      <c r="C1612" s="261"/>
      <c r="D1612" s="261"/>
      <c r="E1612" s="270"/>
      <c r="F1612" s="270"/>
      <c r="G1612" s="257" t="str">
        <f t="shared" si="173"/>
        <v/>
      </c>
      <c r="H1612" s="30" t="str">
        <f>IF(AND(S1612=H$1),LOOKUP(9.99999999999999E+307,$H$2:H1611)+1,"")</f>
        <v/>
      </c>
      <c r="I1612" s="30">
        <f>IF(AND(B1612=I$1),LOOKUP(9.99999999999999E+307,$I$2:I1611)+1,"")</f>
        <v>1417</v>
      </c>
      <c r="J1612" s="30">
        <f>IF(AND(B1612=J$1),LOOKUP(9.99999999999999E+307,$J$2:J1611)+1,"")</f>
        <v>1417</v>
      </c>
      <c r="K1612" s="30">
        <f>IF(AND(B1612=K$1),LOOKUP(9.99999999999999E+307,$K$2:K1611)+1,"")</f>
        <v>1417</v>
      </c>
      <c r="L1612" s="30">
        <f>IF(AND(B1612=L$1),LOOKUP(9.99999999999999E+307,$L$2:L1611)+1,"")</f>
        <v>1417</v>
      </c>
      <c r="M1612" s="30">
        <f>IF(AND(B1612=M$1),LOOKUP(9.99999999999999E+307,$M$2:M1611)+1,"")</f>
        <v>1417</v>
      </c>
      <c r="N1612" s="30">
        <f>IF(AND($B1612=N$1),LOOKUP(9.99999999999999E+307,$N$2:N1611)+1,"")</f>
        <v>1417</v>
      </c>
      <c r="O1612" s="30">
        <f>IF(AND($B1612=O$1),LOOKUP(9.99999999999999E+307,$O$2:O1611)+1,"")</f>
        <v>1417</v>
      </c>
      <c r="P1612" s="30">
        <f>IF(AND($B1612=P$1),LOOKUP(9.99999999999999E+307,$P$2:P1611)+1,"")</f>
        <v>1417</v>
      </c>
      <c r="Q1612" s="30">
        <f>IF(AND($B1612=Q$1),LOOKUP(9.99999999999999E+307,$Q$2:Q1611)+1,"")</f>
        <v>1417</v>
      </c>
      <c r="R1612" s="30">
        <f>IF(AND($B1612=R$1),LOOKUP(9.99999999999999E+307,$R$2:R1611)+1,"")</f>
        <v>1417</v>
      </c>
      <c r="S1612" s="314"/>
      <c r="T1612" s="274"/>
      <c r="U1612" s="274"/>
      <c r="Z1612" s="258" t="str">
        <f t="shared" si="178"/>
        <v/>
      </c>
      <c r="AA1612" s="258" t="str">
        <f t="shared" si="179"/>
        <v/>
      </c>
      <c r="AB1612" s="259">
        <f t="shared" si="174"/>
        <v>0</v>
      </c>
      <c r="AC1612" s="259">
        <f t="shared" si="175"/>
        <v>1807</v>
      </c>
      <c r="AD1612" s="260" t="str">
        <f t="shared" si="176"/>
        <v/>
      </c>
      <c r="AE1612" s="253" t="str">
        <f t="shared" si="177"/>
        <v>-</v>
      </c>
    </row>
    <row r="1613" spans="1:31" ht="20.100000000000001" customHeight="1" x14ac:dyDescent="0.5">
      <c r="A1613" s="30">
        <v>1611</v>
      </c>
      <c r="B1613" s="238"/>
      <c r="C1613" s="261"/>
      <c r="D1613" s="261"/>
      <c r="E1613" s="270"/>
      <c r="F1613" s="270"/>
      <c r="G1613" s="257" t="str">
        <f t="shared" si="173"/>
        <v/>
      </c>
      <c r="H1613" s="30" t="str">
        <f>IF(AND(S1613=H$1),LOOKUP(9.99999999999999E+307,$H$2:H1612)+1,"")</f>
        <v/>
      </c>
      <c r="I1613" s="30">
        <f>IF(AND(B1613=I$1),LOOKUP(9.99999999999999E+307,$I$2:I1612)+1,"")</f>
        <v>1418</v>
      </c>
      <c r="J1613" s="30">
        <f>IF(AND(B1613=J$1),LOOKUP(9.99999999999999E+307,$J$2:J1612)+1,"")</f>
        <v>1418</v>
      </c>
      <c r="K1613" s="30">
        <f>IF(AND(B1613=K$1),LOOKUP(9.99999999999999E+307,$K$2:K1612)+1,"")</f>
        <v>1418</v>
      </c>
      <c r="L1613" s="30">
        <f>IF(AND(B1613=L$1),LOOKUP(9.99999999999999E+307,$L$2:L1612)+1,"")</f>
        <v>1418</v>
      </c>
      <c r="M1613" s="30">
        <f>IF(AND(B1613=M$1),LOOKUP(9.99999999999999E+307,$M$2:M1612)+1,"")</f>
        <v>1418</v>
      </c>
      <c r="N1613" s="30">
        <f>IF(AND($B1613=N$1),LOOKUP(9.99999999999999E+307,$N$2:N1612)+1,"")</f>
        <v>1418</v>
      </c>
      <c r="O1613" s="30">
        <f>IF(AND($B1613=O$1),LOOKUP(9.99999999999999E+307,$O$2:O1612)+1,"")</f>
        <v>1418</v>
      </c>
      <c r="P1613" s="30">
        <f>IF(AND($B1613=P$1),LOOKUP(9.99999999999999E+307,$P$2:P1612)+1,"")</f>
        <v>1418</v>
      </c>
      <c r="Q1613" s="30">
        <f>IF(AND($B1613=Q$1),LOOKUP(9.99999999999999E+307,$Q$2:Q1612)+1,"")</f>
        <v>1418</v>
      </c>
      <c r="R1613" s="30">
        <f>IF(AND($B1613=R$1),LOOKUP(9.99999999999999E+307,$R$2:R1612)+1,"")</f>
        <v>1418</v>
      </c>
      <c r="S1613" s="314"/>
      <c r="T1613" s="274"/>
      <c r="U1613" s="274"/>
      <c r="Z1613" s="258" t="str">
        <f t="shared" si="178"/>
        <v/>
      </c>
      <c r="AA1613" s="258" t="str">
        <f t="shared" si="179"/>
        <v/>
      </c>
      <c r="AB1613" s="259">
        <f t="shared" si="174"/>
        <v>0</v>
      </c>
      <c r="AC1613" s="259">
        <f t="shared" si="175"/>
        <v>1807</v>
      </c>
      <c r="AD1613" s="260" t="str">
        <f t="shared" si="176"/>
        <v/>
      </c>
      <c r="AE1613" s="253" t="str">
        <f t="shared" si="177"/>
        <v>-</v>
      </c>
    </row>
    <row r="1614" spans="1:31" ht="20.100000000000001" customHeight="1" x14ac:dyDescent="0.5">
      <c r="A1614" s="30">
        <v>1612</v>
      </c>
      <c r="B1614" s="238"/>
      <c r="C1614" s="261"/>
      <c r="D1614" s="261"/>
      <c r="E1614" s="270"/>
      <c r="F1614" s="270"/>
      <c r="G1614" s="257" t="str">
        <f t="shared" si="173"/>
        <v/>
      </c>
      <c r="H1614" s="30" t="str">
        <f>IF(AND(S1614=H$1),LOOKUP(9.99999999999999E+307,$H$2:H1613)+1,"")</f>
        <v/>
      </c>
      <c r="I1614" s="30">
        <f>IF(AND(B1614=I$1),LOOKUP(9.99999999999999E+307,$I$2:I1613)+1,"")</f>
        <v>1419</v>
      </c>
      <c r="J1614" s="30">
        <f>IF(AND(B1614=J$1),LOOKUP(9.99999999999999E+307,$J$2:J1613)+1,"")</f>
        <v>1419</v>
      </c>
      <c r="K1614" s="30">
        <f>IF(AND(B1614=K$1),LOOKUP(9.99999999999999E+307,$K$2:K1613)+1,"")</f>
        <v>1419</v>
      </c>
      <c r="L1614" s="30">
        <f>IF(AND(B1614=L$1),LOOKUP(9.99999999999999E+307,$L$2:L1613)+1,"")</f>
        <v>1419</v>
      </c>
      <c r="M1614" s="30">
        <f>IF(AND(B1614=M$1),LOOKUP(9.99999999999999E+307,$M$2:M1613)+1,"")</f>
        <v>1419</v>
      </c>
      <c r="N1614" s="30">
        <f>IF(AND($B1614=N$1),LOOKUP(9.99999999999999E+307,$N$2:N1613)+1,"")</f>
        <v>1419</v>
      </c>
      <c r="O1614" s="30">
        <f>IF(AND($B1614=O$1),LOOKUP(9.99999999999999E+307,$O$2:O1613)+1,"")</f>
        <v>1419</v>
      </c>
      <c r="P1614" s="30">
        <f>IF(AND($B1614=P$1),LOOKUP(9.99999999999999E+307,$P$2:P1613)+1,"")</f>
        <v>1419</v>
      </c>
      <c r="Q1614" s="30">
        <f>IF(AND($B1614=Q$1),LOOKUP(9.99999999999999E+307,$Q$2:Q1613)+1,"")</f>
        <v>1419</v>
      </c>
      <c r="R1614" s="30">
        <f>IF(AND($B1614=R$1),LOOKUP(9.99999999999999E+307,$R$2:R1613)+1,"")</f>
        <v>1419</v>
      </c>
      <c r="S1614" s="314"/>
      <c r="T1614" s="274"/>
      <c r="U1614" s="274"/>
      <c r="Z1614" s="258" t="str">
        <f t="shared" si="178"/>
        <v/>
      </c>
      <c r="AA1614" s="258" t="str">
        <f t="shared" si="179"/>
        <v/>
      </c>
      <c r="AB1614" s="259">
        <f t="shared" si="174"/>
        <v>0</v>
      </c>
      <c r="AC1614" s="259">
        <f t="shared" si="175"/>
        <v>1807</v>
      </c>
      <c r="AD1614" s="260" t="str">
        <f t="shared" si="176"/>
        <v/>
      </c>
      <c r="AE1614" s="253" t="str">
        <f t="shared" si="177"/>
        <v>-</v>
      </c>
    </row>
    <row r="1615" spans="1:31" ht="20.100000000000001" customHeight="1" x14ac:dyDescent="0.5">
      <c r="A1615" s="30">
        <v>1613</v>
      </c>
      <c r="B1615" s="238"/>
      <c r="C1615" s="261"/>
      <c r="D1615" s="261"/>
      <c r="E1615" s="270"/>
      <c r="F1615" s="270"/>
      <c r="G1615" s="257" t="str">
        <f t="shared" si="173"/>
        <v/>
      </c>
      <c r="H1615" s="30" t="str">
        <f>IF(AND(S1615=H$1),LOOKUP(9.99999999999999E+307,$H$2:H1614)+1,"")</f>
        <v/>
      </c>
      <c r="I1615" s="30">
        <f>IF(AND(B1615=I$1),LOOKUP(9.99999999999999E+307,$I$2:I1614)+1,"")</f>
        <v>1420</v>
      </c>
      <c r="J1615" s="30">
        <f>IF(AND(B1615=J$1),LOOKUP(9.99999999999999E+307,$J$2:J1614)+1,"")</f>
        <v>1420</v>
      </c>
      <c r="K1615" s="30">
        <f>IF(AND(B1615=K$1),LOOKUP(9.99999999999999E+307,$K$2:K1614)+1,"")</f>
        <v>1420</v>
      </c>
      <c r="L1615" s="30">
        <f>IF(AND(B1615=L$1),LOOKUP(9.99999999999999E+307,$L$2:L1614)+1,"")</f>
        <v>1420</v>
      </c>
      <c r="M1615" s="30">
        <f>IF(AND(B1615=M$1),LOOKUP(9.99999999999999E+307,$M$2:M1614)+1,"")</f>
        <v>1420</v>
      </c>
      <c r="N1615" s="30">
        <f>IF(AND($B1615=N$1),LOOKUP(9.99999999999999E+307,$N$2:N1614)+1,"")</f>
        <v>1420</v>
      </c>
      <c r="O1615" s="30">
        <f>IF(AND($B1615=O$1),LOOKUP(9.99999999999999E+307,$O$2:O1614)+1,"")</f>
        <v>1420</v>
      </c>
      <c r="P1615" s="30">
        <f>IF(AND($B1615=P$1),LOOKUP(9.99999999999999E+307,$P$2:P1614)+1,"")</f>
        <v>1420</v>
      </c>
      <c r="Q1615" s="30">
        <f>IF(AND($B1615=Q$1),LOOKUP(9.99999999999999E+307,$Q$2:Q1614)+1,"")</f>
        <v>1420</v>
      </c>
      <c r="R1615" s="30">
        <f>IF(AND($B1615=R$1),LOOKUP(9.99999999999999E+307,$R$2:R1614)+1,"")</f>
        <v>1420</v>
      </c>
      <c r="S1615" s="314"/>
      <c r="T1615" s="274"/>
      <c r="U1615" s="274"/>
      <c r="Z1615" s="258" t="str">
        <f t="shared" si="178"/>
        <v/>
      </c>
      <c r="AA1615" s="258" t="str">
        <f t="shared" si="179"/>
        <v/>
      </c>
      <c r="AB1615" s="259">
        <f t="shared" si="174"/>
        <v>0</v>
      </c>
      <c r="AC1615" s="259">
        <f t="shared" si="175"/>
        <v>1807</v>
      </c>
      <c r="AD1615" s="260" t="str">
        <f t="shared" si="176"/>
        <v/>
      </c>
      <c r="AE1615" s="253" t="str">
        <f t="shared" si="177"/>
        <v>-</v>
      </c>
    </row>
    <row r="1616" spans="1:31" ht="20.100000000000001" customHeight="1" x14ac:dyDescent="0.5">
      <c r="A1616" s="30">
        <v>1614</v>
      </c>
      <c r="B1616" s="238"/>
      <c r="C1616" s="261"/>
      <c r="D1616" s="261"/>
      <c r="E1616" s="270"/>
      <c r="F1616" s="270"/>
      <c r="G1616" s="257" t="str">
        <f t="shared" si="173"/>
        <v/>
      </c>
      <c r="H1616" s="30" t="str">
        <f>IF(AND(S1616=H$1),LOOKUP(9.99999999999999E+307,$H$2:H1615)+1,"")</f>
        <v/>
      </c>
      <c r="I1616" s="30">
        <f>IF(AND(B1616=I$1),LOOKUP(9.99999999999999E+307,$I$2:I1615)+1,"")</f>
        <v>1421</v>
      </c>
      <c r="J1616" s="30">
        <f>IF(AND(B1616=J$1),LOOKUP(9.99999999999999E+307,$J$2:J1615)+1,"")</f>
        <v>1421</v>
      </c>
      <c r="K1616" s="30">
        <f>IF(AND(B1616=K$1),LOOKUP(9.99999999999999E+307,$K$2:K1615)+1,"")</f>
        <v>1421</v>
      </c>
      <c r="L1616" s="30">
        <f>IF(AND(B1616=L$1),LOOKUP(9.99999999999999E+307,$L$2:L1615)+1,"")</f>
        <v>1421</v>
      </c>
      <c r="M1616" s="30">
        <f>IF(AND(B1616=M$1),LOOKUP(9.99999999999999E+307,$M$2:M1615)+1,"")</f>
        <v>1421</v>
      </c>
      <c r="N1616" s="30">
        <f>IF(AND($B1616=N$1),LOOKUP(9.99999999999999E+307,$N$2:N1615)+1,"")</f>
        <v>1421</v>
      </c>
      <c r="O1616" s="30">
        <f>IF(AND($B1616=O$1),LOOKUP(9.99999999999999E+307,$O$2:O1615)+1,"")</f>
        <v>1421</v>
      </c>
      <c r="P1616" s="30">
        <f>IF(AND($B1616=P$1),LOOKUP(9.99999999999999E+307,$P$2:P1615)+1,"")</f>
        <v>1421</v>
      </c>
      <c r="Q1616" s="30">
        <f>IF(AND($B1616=Q$1),LOOKUP(9.99999999999999E+307,$Q$2:Q1615)+1,"")</f>
        <v>1421</v>
      </c>
      <c r="R1616" s="30">
        <f>IF(AND($B1616=R$1),LOOKUP(9.99999999999999E+307,$R$2:R1615)+1,"")</f>
        <v>1421</v>
      </c>
      <c r="S1616" s="314"/>
      <c r="T1616" s="274"/>
      <c r="U1616" s="274"/>
      <c r="Z1616" s="258" t="str">
        <f t="shared" si="178"/>
        <v/>
      </c>
      <c r="AA1616" s="258" t="str">
        <f t="shared" si="179"/>
        <v/>
      </c>
      <c r="AB1616" s="259">
        <f t="shared" si="174"/>
        <v>0</v>
      </c>
      <c r="AC1616" s="259">
        <f t="shared" si="175"/>
        <v>1807</v>
      </c>
      <c r="AD1616" s="260" t="str">
        <f t="shared" si="176"/>
        <v/>
      </c>
      <c r="AE1616" s="253" t="str">
        <f t="shared" si="177"/>
        <v>-</v>
      </c>
    </row>
    <row r="1617" spans="1:31" ht="20.100000000000001" customHeight="1" x14ac:dyDescent="0.5">
      <c r="A1617" s="30">
        <v>1615</v>
      </c>
      <c r="B1617" s="238"/>
      <c r="C1617" s="261"/>
      <c r="D1617" s="261"/>
      <c r="E1617" s="270"/>
      <c r="F1617" s="270"/>
      <c r="G1617" s="257" t="str">
        <f t="shared" si="173"/>
        <v/>
      </c>
      <c r="H1617" s="30" t="str">
        <f>IF(AND(S1617=H$1),LOOKUP(9.99999999999999E+307,$H$2:H1616)+1,"")</f>
        <v/>
      </c>
      <c r="I1617" s="30">
        <f>IF(AND(B1617=I$1),LOOKUP(9.99999999999999E+307,$I$2:I1616)+1,"")</f>
        <v>1422</v>
      </c>
      <c r="J1617" s="30">
        <f>IF(AND(B1617=J$1),LOOKUP(9.99999999999999E+307,$J$2:J1616)+1,"")</f>
        <v>1422</v>
      </c>
      <c r="K1617" s="30">
        <f>IF(AND(B1617=K$1),LOOKUP(9.99999999999999E+307,$K$2:K1616)+1,"")</f>
        <v>1422</v>
      </c>
      <c r="L1617" s="30">
        <f>IF(AND(B1617=L$1),LOOKUP(9.99999999999999E+307,$L$2:L1616)+1,"")</f>
        <v>1422</v>
      </c>
      <c r="M1617" s="30">
        <f>IF(AND(B1617=M$1),LOOKUP(9.99999999999999E+307,$M$2:M1616)+1,"")</f>
        <v>1422</v>
      </c>
      <c r="N1617" s="30">
        <f>IF(AND($B1617=N$1),LOOKUP(9.99999999999999E+307,$N$2:N1616)+1,"")</f>
        <v>1422</v>
      </c>
      <c r="O1617" s="30">
        <f>IF(AND($B1617=O$1),LOOKUP(9.99999999999999E+307,$O$2:O1616)+1,"")</f>
        <v>1422</v>
      </c>
      <c r="P1617" s="30">
        <f>IF(AND($B1617=P$1),LOOKUP(9.99999999999999E+307,$P$2:P1616)+1,"")</f>
        <v>1422</v>
      </c>
      <c r="Q1617" s="30">
        <f>IF(AND($B1617=Q$1),LOOKUP(9.99999999999999E+307,$Q$2:Q1616)+1,"")</f>
        <v>1422</v>
      </c>
      <c r="R1617" s="30">
        <f>IF(AND($B1617=R$1),LOOKUP(9.99999999999999E+307,$R$2:R1616)+1,"")</f>
        <v>1422</v>
      </c>
      <c r="S1617" s="314"/>
      <c r="T1617" s="274"/>
      <c r="U1617" s="274"/>
      <c r="Z1617" s="258" t="str">
        <f t="shared" si="178"/>
        <v/>
      </c>
      <c r="AA1617" s="258" t="str">
        <f t="shared" si="179"/>
        <v/>
      </c>
      <c r="AB1617" s="259">
        <f t="shared" si="174"/>
        <v>0</v>
      </c>
      <c r="AC1617" s="259">
        <f t="shared" si="175"/>
        <v>1807</v>
      </c>
      <c r="AD1617" s="260" t="str">
        <f t="shared" si="176"/>
        <v/>
      </c>
      <c r="AE1617" s="253" t="str">
        <f t="shared" si="177"/>
        <v>-</v>
      </c>
    </row>
    <row r="1618" spans="1:31" ht="20.100000000000001" customHeight="1" x14ac:dyDescent="0.5">
      <c r="A1618" s="30">
        <v>1616</v>
      </c>
      <c r="B1618" s="238"/>
      <c r="C1618" s="261"/>
      <c r="D1618" s="261"/>
      <c r="E1618" s="270"/>
      <c r="F1618" s="270"/>
      <c r="G1618" s="257" t="str">
        <f t="shared" si="173"/>
        <v/>
      </c>
      <c r="H1618" s="30" t="str">
        <f>IF(AND(S1618=H$1),LOOKUP(9.99999999999999E+307,$H$2:H1617)+1,"")</f>
        <v/>
      </c>
      <c r="I1618" s="30">
        <f>IF(AND(B1618=I$1),LOOKUP(9.99999999999999E+307,$I$2:I1617)+1,"")</f>
        <v>1423</v>
      </c>
      <c r="J1618" s="30">
        <f>IF(AND(B1618=J$1),LOOKUP(9.99999999999999E+307,$J$2:J1617)+1,"")</f>
        <v>1423</v>
      </c>
      <c r="K1618" s="30">
        <f>IF(AND(B1618=K$1),LOOKUP(9.99999999999999E+307,$K$2:K1617)+1,"")</f>
        <v>1423</v>
      </c>
      <c r="L1618" s="30">
        <f>IF(AND(B1618=L$1),LOOKUP(9.99999999999999E+307,$L$2:L1617)+1,"")</f>
        <v>1423</v>
      </c>
      <c r="M1618" s="30">
        <f>IF(AND(B1618=M$1),LOOKUP(9.99999999999999E+307,$M$2:M1617)+1,"")</f>
        <v>1423</v>
      </c>
      <c r="N1618" s="30">
        <f>IF(AND($B1618=N$1),LOOKUP(9.99999999999999E+307,$N$2:N1617)+1,"")</f>
        <v>1423</v>
      </c>
      <c r="O1618" s="30">
        <f>IF(AND($B1618=O$1),LOOKUP(9.99999999999999E+307,$O$2:O1617)+1,"")</f>
        <v>1423</v>
      </c>
      <c r="P1618" s="30">
        <f>IF(AND($B1618=P$1),LOOKUP(9.99999999999999E+307,$P$2:P1617)+1,"")</f>
        <v>1423</v>
      </c>
      <c r="Q1618" s="30">
        <f>IF(AND($B1618=Q$1),LOOKUP(9.99999999999999E+307,$Q$2:Q1617)+1,"")</f>
        <v>1423</v>
      </c>
      <c r="R1618" s="30">
        <f>IF(AND($B1618=R$1),LOOKUP(9.99999999999999E+307,$R$2:R1617)+1,"")</f>
        <v>1423</v>
      </c>
      <c r="S1618" s="314"/>
      <c r="T1618" s="274"/>
      <c r="U1618" s="274"/>
      <c r="Z1618" s="258" t="str">
        <f t="shared" si="178"/>
        <v/>
      </c>
      <c r="AA1618" s="258" t="str">
        <f t="shared" si="179"/>
        <v/>
      </c>
      <c r="AB1618" s="259">
        <f t="shared" si="174"/>
        <v>0</v>
      </c>
      <c r="AC1618" s="259">
        <f t="shared" si="175"/>
        <v>1807</v>
      </c>
      <c r="AD1618" s="260" t="str">
        <f t="shared" si="176"/>
        <v/>
      </c>
      <c r="AE1618" s="253" t="str">
        <f t="shared" si="177"/>
        <v>-</v>
      </c>
    </row>
    <row r="1619" spans="1:31" ht="20.100000000000001" customHeight="1" x14ac:dyDescent="0.5">
      <c r="A1619" s="30">
        <v>1617</v>
      </c>
      <c r="B1619" s="238"/>
      <c r="C1619" s="261"/>
      <c r="D1619" s="261"/>
      <c r="E1619" s="270"/>
      <c r="F1619" s="270"/>
      <c r="G1619" s="257" t="str">
        <f t="shared" si="173"/>
        <v/>
      </c>
      <c r="H1619" s="30" t="str">
        <f>IF(AND(S1619=H$1),LOOKUP(9.99999999999999E+307,$H$2:H1618)+1,"")</f>
        <v/>
      </c>
      <c r="I1619" s="30">
        <f>IF(AND(B1619=I$1),LOOKUP(9.99999999999999E+307,$I$2:I1618)+1,"")</f>
        <v>1424</v>
      </c>
      <c r="J1619" s="30">
        <f>IF(AND(B1619=J$1),LOOKUP(9.99999999999999E+307,$J$2:J1618)+1,"")</f>
        <v>1424</v>
      </c>
      <c r="K1619" s="30">
        <f>IF(AND(B1619=K$1),LOOKUP(9.99999999999999E+307,$K$2:K1618)+1,"")</f>
        <v>1424</v>
      </c>
      <c r="L1619" s="30">
        <f>IF(AND(B1619=L$1),LOOKUP(9.99999999999999E+307,$L$2:L1618)+1,"")</f>
        <v>1424</v>
      </c>
      <c r="M1619" s="30">
        <f>IF(AND(B1619=M$1),LOOKUP(9.99999999999999E+307,$M$2:M1618)+1,"")</f>
        <v>1424</v>
      </c>
      <c r="N1619" s="30">
        <f>IF(AND($B1619=N$1),LOOKUP(9.99999999999999E+307,$N$2:N1618)+1,"")</f>
        <v>1424</v>
      </c>
      <c r="O1619" s="30">
        <f>IF(AND($B1619=O$1),LOOKUP(9.99999999999999E+307,$O$2:O1618)+1,"")</f>
        <v>1424</v>
      </c>
      <c r="P1619" s="30">
        <f>IF(AND($B1619=P$1),LOOKUP(9.99999999999999E+307,$P$2:P1618)+1,"")</f>
        <v>1424</v>
      </c>
      <c r="Q1619" s="30">
        <f>IF(AND($B1619=Q$1),LOOKUP(9.99999999999999E+307,$Q$2:Q1618)+1,"")</f>
        <v>1424</v>
      </c>
      <c r="R1619" s="30">
        <f>IF(AND($B1619=R$1),LOOKUP(9.99999999999999E+307,$R$2:R1618)+1,"")</f>
        <v>1424</v>
      </c>
      <c r="S1619" s="314"/>
      <c r="T1619" s="274"/>
      <c r="U1619" s="274"/>
      <c r="Z1619" s="258" t="str">
        <f t="shared" si="178"/>
        <v/>
      </c>
      <c r="AA1619" s="258" t="str">
        <f t="shared" si="179"/>
        <v/>
      </c>
      <c r="AB1619" s="259">
        <f t="shared" si="174"/>
        <v>0</v>
      </c>
      <c r="AC1619" s="259">
        <f t="shared" si="175"/>
        <v>1807</v>
      </c>
      <c r="AD1619" s="260" t="str">
        <f t="shared" si="176"/>
        <v/>
      </c>
      <c r="AE1619" s="253" t="str">
        <f t="shared" si="177"/>
        <v>-</v>
      </c>
    </row>
    <row r="1620" spans="1:31" ht="20.100000000000001" customHeight="1" x14ac:dyDescent="0.5">
      <c r="A1620" s="30">
        <v>1618</v>
      </c>
      <c r="B1620" s="238"/>
      <c r="C1620" s="261"/>
      <c r="D1620" s="261"/>
      <c r="E1620" s="270"/>
      <c r="F1620" s="270"/>
      <c r="G1620" s="257" t="str">
        <f t="shared" si="173"/>
        <v/>
      </c>
      <c r="H1620" s="30" t="str">
        <f>IF(AND(S1620=H$1),LOOKUP(9.99999999999999E+307,$H$2:H1619)+1,"")</f>
        <v/>
      </c>
      <c r="I1620" s="30">
        <f>IF(AND(B1620=I$1),LOOKUP(9.99999999999999E+307,$I$2:I1619)+1,"")</f>
        <v>1425</v>
      </c>
      <c r="J1620" s="30">
        <f>IF(AND(B1620=J$1),LOOKUP(9.99999999999999E+307,$J$2:J1619)+1,"")</f>
        <v>1425</v>
      </c>
      <c r="K1620" s="30">
        <f>IF(AND(B1620=K$1),LOOKUP(9.99999999999999E+307,$K$2:K1619)+1,"")</f>
        <v>1425</v>
      </c>
      <c r="L1620" s="30">
        <f>IF(AND(B1620=L$1),LOOKUP(9.99999999999999E+307,$L$2:L1619)+1,"")</f>
        <v>1425</v>
      </c>
      <c r="M1620" s="30">
        <f>IF(AND(B1620=M$1),LOOKUP(9.99999999999999E+307,$M$2:M1619)+1,"")</f>
        <v>1425</v>
      </c>
      <c r="N1620" s="30">
        <f>IF(AND($B1620=N$1),LOOKUP(9.99999999999999E+307,$N$2:N1619)+1,"")</f>
        <v>1425</v>
      </c>
      <c r="O1620" s="30">
        <f>IF(AND($B1620=O$1),LOOKUP(9.99999999999999E+307,$O$2:O1619)+1,"")</f>
        <v>1425</v>
      </c>
      <c r="P1620" s="30">
        <f>IF(AND($B1620=P$1),LOOKUP(9.99999999999999E+307,$P$2:P1619)+1,"")</f>
        <v>1425</v>
      </c>
      <c r="Q1620" s="30">
        <f>IF(AND($B1620=Q$1),LOOKUP(9.99999999999999E+307,$Q$2:Q1619)+1,"")</f>
        <v>1425</v>
      </c>
      <c r="R1620" s="30">
        <f>IF(AND($B1620=R$1),LOOKUP(9.99999999999999E+307,$R$2:R1619)+1,"")</f>
        <v>1425</v>
      </c>
      <c r="S1620" s="314"/>
      <c r="T1620" s="274"/>
      <c r="U1620" s="274"/>
      <c r="Z1620" s="258" t="str">
        <f t="shared" si="178"/>
        <v/>
      </c>
      <c r="AA1620" s="258" t="str">
        <f t="shared" si="179"/>
        <v/>
      </c>
      <c r="AB1620" s="259">
        <f t="shared" si="174"/>
        <v>0</v>
      </c>
      <c r="AC1620" s="259">
        <f t="shared" si="175"/>
        <v>1807</v>
      </c>
      <c r="AD1620" s="260" t="str">
        <f t="shared" si="176"/>
        <v/>
      </c>
      <c r="AE1620" s="253" t="str">
        <f t="shared" si="177"/>
        <v>-</v>
      </c>
    </row>
    <row r="1621" spans="1:31" ht="20.100000000000001" customHeight="1" x14ac:dyDescent="0.5">
      <c r="A1621" s="30">
        <v>1619</v>
      </c>
      <c r="B1621" s="238"/>
      <c r="C1621" s="261"/>
      <c r="D1621" s="261"/>
      <c r="E1621" s="270"/>
      <c r="F1621" s="270"/>
      <c r="G1621" s="257" t="str">
        <f t="shared" si="173"/>
        <v/>
      </c>
      <c r="H1621" s="30" t="str">
        <f>IF(AND(S1621=H$1),LOOKUP(9.99999999999999E+307,$H$2:H1620)+1,"")</f>
        <v/>
      </c>
      <c r="I1621" s="30">
        <f>IF(AND(B1621=I$1),LOOKUP(9.99999999999999E+307,$I$2:I1620)+1,"")</f>
        <v>1426</v>
      </c>
      <c r="J1621" s="30">
        <f>IF(AND(B1621=J$1),LOOKUP(9.99999999999999E+307,$J$2:J1620)+1,"")</f>
        <v>1426</v>
      </c>
      <c r="K1621" s="30">
        <f>IF(AND(B1621=K$1),LOOKUP(9.99999999999999E+307,$K$2:K1620)+1,"")</f>
        <v>1426</v>
      </c>
      <c r="L1621" s="30">
        <f>IF(AND(B1621=L$1),LOOKUP(9.99999999999999E+307,$L$2:L1620)+1,"")</f>
        <v>1426</v>
      </c>
      <c r="M1621" s="30">
        <f>IF(AND(B1621=M$1),LOOKUP(9.99999999999999E+307,$M$2:M1620)+1,"")</f>
        <v>1426</v>
      </c>
      <c r="N1621" s="30">
        <f>IF(AND($B1621=N$1),LOOKUP(9.99999999999999E+307,$N$2:N1620)+1,"")</f>
        <v>1426</v>
      </c>
      <c r="O1621" s="30">
        <f>IF(AND($B1621=O$1),LOOKUP(9.99999999999999E+307,$O$2:O1620)+1,"")</f>
        <v>1426</v>
      </c>
      <c r="P1621" s="30">
        <f>IF(AND($B1621=P$1),LOOKUP(9.99999999999999E+307,$P$2:P1620)+1,"")</f>
        <v>1426</v>
      </c>
      <c r="Q1621" s="30">
        <f>IF(AND($B1621=Q$1),LOOKUP(9.99999999999999E+307,$Q$2:Q1620)+1,"")</f>
        <v>1426</v>
      </c>
      <c r="R1621" s="30">
        <f>IF(AND($B1621=R$1),LOOKUP(9.99999999999999E+307,$R$2:R1620)+1,"")</f>
        <v>1426</v>
      </c>
      <c r="S1621" s="314"/>
      <c r="T1621" s="274"/>
      <c r="U1621" s="274"/>
      <c r="Z1621" s="258" t="str">
        <f t="shared" si="178"/>
        <v/>
      </c>
      <c r="AA1621" s="258" t="str">
        <f t="shared" si="179"/>
        <v/>
      </c>
      <c r="AB1621" s="259">
        <f t="shared" si="174"/>
        <v>0</v>
      </c>
      <c r="AC1621" s="259">
        <f t="shared" si="175"/>
        <v>1807</v>
      </c>
      <c r="AD1621" s="260" t="str">
        <f t="shared" si="176"/>
        <v/>
      </c>
      <c r="AE1621" s="253" t="str">
        <f t="shared" si="177"/>
        <v>-</v>
      </c>
    </row>
    <row r="1622" spans="1:31" ht="20.100000000000001" customHeight="1" x14ac:dyDescent="0.5">
      <c r="A1622" s="30">
        <v>1620</v>
      </c>
      <c r="B1622" s="238"/>
      <c r="C1622" s="261"/>
      <c r="D1622" s="261"/>
      <c r="E1622" s="270"/>
      <c r="F1622" s="270"/>
      <c r="G1622" s="257" t="str">
        <f t="shared" si="173"/>
        <v/>
      </c>
      <c r="H1622" s="30" t="str">
        <f>IF(AND(S1622=H$1),LOOKUP(9.99999999999999E+307,$H$2:H1621)+1,"")</f>
        <v/>
      </c>
      <c r="I1622" s="30">
        <f>IF(AND(B1622=I$1),LOOKUP(9.99999999999999E+307,$I$2:I1621)+1,"")</f>
        <v>1427</v>
      </c>
      <c r="J1622" s="30">
        <f>IF(AND(B1622=J$1),LOOKUP(9.99999999999999E+307,$J$2:J1621)+1,"")</f>
        <v>1427</v>
      </c>
      <c r="K1622" s="30">
        <f>IF(AND(B1622=K$1),LOOKUP(9.99999999999999E+307,$K$2:K1621)+1,"")</f>
        <v>1427</v>
      </c>
      <c r="L1622" s="30">
        <f>IF(AND(B1622=L$1),LOOKUP(9.99999999999999E+307,$L$2:L1621)+1,"")</f>
        <v>1427</v>
      </c>
      <c r="M1622" s="30">
        <f>IF(AND(B1622=M$1),LOOKUP(9.99999999999999E+307,$M$2:M1621)+1,"")</f>
        <v>1427</v>
      </c>
      <c r="N1622" s="30">
        <f>IF(AND($B1622=N$1),LOOKUP(9.99999999999999E+307,$N$2:N1621)+1,"")</f>
        <v>1427</v>
      </c>
      <c r="O1622" s="30">
        <f>IF(AND($B1622=O$1),LOOKUP(9.99999999999999E+307,$O$2:O1621)+1,"")</f>
        <v>1427</v>
      </c>
      <c r="P1622" s="30">
        <f>IF(AND($B1622=P$1),LOOKUP(9.99999999999999E+307,$P$2:P1621)+1,"")</f>
        <v>1427</v>
      </c>
      <c r="Q1622" s="30">
        <f>IF(AND($B1622=Q$1),LOOKUP(9.99999999999999E+307,$Q$2:Q1621)+1,"")</f>
        <v>1427</v>
      </c>
      <c r="R1622" s="30">
        <f>IF(AND($B1622=R$1),LOOKUP(9.99999999999999E+307,$R$2:R1621)+1,"")</f>
        <v>1427</v>
      </c>
      <c r="S1622" s="314"/>
      <c r="T1622" s="274"/>
      <c r="U1622" s="274"/>
      <c r="Z1622" s="258" t="str">
        <f t="shared" si="178"/>
        <v/>
      </c>
      <c r="AA1622" s="258" t="str">
        <f t="shared" si="179"/>
        <v/>
      </c>
      <c r="AB1622" s="259">
        <f t="shared" si="174"/>
        <v>0</v>
      </c>
      <c r="AC1622" s="259">
        <f t="shared" si="175"/>
        <v>1807</v>
      </c>
      <c r="AD1622" s="260" t="str">
        <f t="shared" si="176"/>
        <v/>
      </c>
      <c r="AE1622" s="253" t="str">
        <f t="shared" si="177"/>
        <v>-</v>
      </c>
    </row>
    <row r="1623" spans="1:31" ht="20.100000000000001" customHeight="1" x14ac:dyDescent="0.5">
      <c r="A1623" s="30">
        <v>1621</v>
      </c>
      <c r="B1623" s="238"/>
      <c r="C1623" s="261"/>
      <c r="D1623" s="261"/>
      <c r="E1623" s="270"/>
      <c r="F1623" s="270"/>
      <c r="G1623" s="257" t="str">
        <f t="shared" si="173"/>
        <v/>
      </c>
      <c r="H1623" s="30" t="str">
        <f>IF(AND(S1623=H$1),LOOKUP(9.99999999999999E+307,$H$2:H1622)+1,"")</f>
        <v/>
      </c>
      <c r="I1623" s="30">
        <f>IF(AND(B1623=I$1),LOOKUP(9.99999999999999E+307,$I$2:I1622)+1,"")</f>
        <v>1428</v>
      </c>
      <c r="J1623" s="30">
        <f>IF(AND(B1623=J$1),LOOKUP(9.99999999999999E+307,$J$2:J1622)+1,"")</f>
        <v>1428</v>
      </c>
      <c r="K1623" s="30">
        <f>IF(AND(B1623=K$1),LOOKUP(9.99999999999999E+307,$K$2:K1622)+1,"")</f>
        <v>1428</v>
      </c>
      <c r="L1623" s="30">
        <f>IF(AND(B1623=L$1),LOOKUP(9.99999999999999E+307,$L$2:L1622)+1,"")</f>
        <v>1428</v>
      </c>
      <c r="M1623" s="30">
        <f>IF(AND(B1623=M$1),LOOKUP(9.99999999999999E+307,$M$2:M1622)+1,"")</f>
        <v>1428</v>
      </c>
      <c r="N1623" s="30">
        <f>IF(AND($B1623=N$1),LOOKUP(9.99999999999999E+307,$N$2:N1622)+1,"")</f>
        <v>1428</v>
      </c>
      <c r="O1623" s="30">
        <f>IF(AND($B1623=O$1),LOOKUP(9.99999999999999E+307,$O$2:O1622)+1,"")</f>
        <v>1428</v>
      </c>
      <c r="P1623" s="30">
        <f>IF(AND($B1623=P$1),LOOKUP(9.99999999999999E+307,$P$2:P1622)+1,"")</f>
        <v>1428</v>
      </c>
      <c r="Q1623" s="30">
        <f>IF(AND($B1623=Q$1),LOOKUP(9.99999999999999E+307,$Q$2:Q1622)+1,"")</f>
        <v>1428</v>
      </c>
      <c r="R1623" s="30">
        <f>IF(AND($B1623=R$1),LOOKUP(9.99999999999999E+307,$R$2:R1622)+1,"")</f>
        <v>1428</v>
      </c>
      <c r="S1623" s="314"/>
      <c r="T1623" s="274"/>
      <c r="U1623" s="274"/>
      <c r="Z1623" s="258" t="str">
        <f t="shared" si="178"/>
        <v/>
      </c>
      <c r="AA1623" s="258" t="str">
        <f t="shared" si="179"/>
        <v/>
      </c>
      <c r="AB1623" s="259">
        <f t="shared" si="174"/>
        <v>0</v>
      </c>
      <c r="AC1623" s="259">
        <f t="shared" si="175"/>
        <v>1807</v>
      </c>
      <c r="AD1623" s="260" t="str">
        <f t="shared" si="176"/>
        <v/>
      </c>
      <c r="AE1623" s="253" t="str">
        <f t="shared" si="177"/>
        <v>-</v>
      </c>
    </row>
    <row r="1624" spans="1:31" ht="20.100000000000001" customHeight="1" x14ac:dyDescent="0.5">
      <c r="A1624" s="30">
        <v>1622</v>
      </c>
      <c r="B1624" s="238"/>
      <c r="C1624" s="261"/>
      <c r="D1624" s="261"/>
      <c r="E1624" s="270"/>
      <c r="F1624" s="270"/>
      <c r="G1624" s="257" t="str">
        <f t="shared" si="173"/>
        <v/>
      </c>
      <c r="H1624" s="30" t="str">
        <f>IF(AND(S1624=H$1),LOOKUP(9.99999999999999E+307,$H$2:H1623)+1,"")</f>
        <v/>
      </c>
      <c r="I1624" s="30">
        <f>IF(AND(B1624=I$1),LOOKUP(9.99999999999999E+307,$I$2:I1623)+1,"")</f>
        <v>1429</v>
      </c>
      <c r="J1624" s="30">
        <f>IF(AND(B1624=J$1),LOOKUP(9.99999999999999E+307,$J$2:J1623)+1,"")</f>
        <v>1429</v>
      </c>
      <c r="K1624" s="30">
        <f>IF(AND(B1624=K$1),LOOKUP(9.99999999999999E+307,$K$2:K1623)+1,"")</f>
        <v>1429</v>
      </c>
      <c r="L1624" s="30">
        <f>IF(AND(B1624=L$1),LOOKUP(9.99999999999999E+307,$L$2:L1623)+1,"")</f>
        <v>1429</v>
      </c>
      <c r="M1624" s="30">
        <f>IF(AND(B1624=M$1),LOOKUP(9.99999999999999E+307,$M$2:M1623)+1,"")</f>
        <v>1429</v>
      </c>
      <c r="N1624" s="30">
        <f>IF(AND($B1624=N$1),LOOKUP(9.99999999999999E+307,$N$2:N1623)+1,"")</f>
        <v>1429</v>
      </c>
      <c r="O1624" s="30">
        <f>IF(AND($B1624=O$1),LOOKUP(9.99999999999999E+307,$O$2:O1623)+1,"")</f>
        <v>1429</v>
      </c>
      <c r="P1624" s="30">
        <f>IF(AND($B1624=P$1),LOOKUP(9.99999999999999E+307,$P$2:P1623)+1,"")</f>
        <v>1429</v>
      </c>
      <c r="Q1624" s="30">
        <f>IF(AND($B1624=Q$1),LOOKUP(9.99999999999999E+307,$Q$2:Q1623)+1,"")</f>
        <v>1429</v>
      </c>
      <c r="R1624" s="30">
        <f>IF(AND($B1624=R$1),LOOKUP(9.99999999999999E+307,$R$2:R1623)+1,"")</f>
        <v>1429</v>
      </c>
      <c r="S1624" s="314"/>
      <c r="T1624" s="274"/>
      <c r="U1624" s="274"/>
      <c r="Z1624" s="258" t="str">
        <f t="shared" si="178"/>
        <v/>
      </c>
      <c r="AA1624" s="258" t="str">
        <f t="shared" si="179"/>
        <v/>
      </c>
      <c r="AB1624" s="259">
        <f t="shared" si="174"/>
        <v>0</v>
      </c>
      <c r="AC1624" s="259">
        <f t="shared" si="175"/>
        <v>1807</v>
      </c>
      <c r="AD1624" s="260" t="str">
        <f t="shared" si="176"/>
        <v/>
      </c>
      <c r="AE1624" s="253" t="str">
        <f t="shared" si="177"/>
        <v>-</v>
      </c>
    </row>
    <row r="1625" spans="1:31" ht="20.100000000000001" customHeight="1" x14ac:dyDescent="0.5">
      <c r="A1625" s="30">
        <v>1623</v>
      </c>
      <c r="B1625" s="238"/>
      <c r="C1625" s="261"/>
      <c r="D1625" s="261"/>
      <c r="E1625" s="270"/>
      <c r="F1625" s="270"/>
      <c r="G1625" s="257" t="str">
        <f t="shared" si="173"/>
        <v/>
      </c>
      <c r="H1625" s="30" t="str">
        <f>IF(AND(S1625=H$1),LOOKUP(9.99999999999999E+307,$H$2:H1624)+1,"")</f>
        <v/>
      </c>
      <c r="I1625" s="30">
        <f>IF(AND(B1625=I$1),LOOKUP(9.99999999999999E+307,$I$2:I1624)+1,"")</f>
        <v>1430</v>
      </c>
      <c r="J1625" s="30">
        <f>IF(AND(B1625=J$1),LOOKUP(9.99999999999999E+307,$J$2:J1624)+1,"")</f>
        <v>1430</v>
      </c>
      <c r="K1625" s="30">
        <f>IF(AND(B1625=K$1),LOOKUP(9.99999999999999E+307,$K$2:K1624)+1,"")</f>
        <v>1430</v>
      </c>
      <c r="L1625" s="30">
        <f>IF(AND(B1625=L$1),LOOKUP(9.99999999999999E+307,$L$2:L1624)+1,"")</f>
        <v>1430</v>
      </c>
      <c r="M1625" s="30">
        <f>IF(AND(B1625=M$1),LOOKUP(9.99999999999999E+307,$M$2:M1624)+1,"")</f>
        <v>1430</v>
      </c>
      <c r="N1625" s="30">
        <f>IF(AND($B1625=N$1),LOOKUP(9.99999999999999E+307,$N$2:N1624)+1,"")</f>
        <v>1430</v>
      </c>
      <c r="O1625" s="30">
        <f>IF(AND($B1625=O$1),LOOKUP(9.99999999999999E+307,$O$2:O1624)+1,"")</f>
        <v>1430</v>
      </c>
      <c r="P1625" s="30">
        <f>IF(AND($B1625=P$1),LOOKUP(9.99999999999999E+307,$P$2:P1624)+1,"")</f>
        <v>1430</v>
      </c>
      <c r="Q1625" s="30">
        <f>IF(AND($B1625=Q$1),LOOKUP(9.99999999999999E+307,$Q$2:Q1624)+1,"")</f>
        <v>1430</v>
      </c>
      <c r="R1625" s="30">
        <f>IF(AND($B1625=R$1),LOOKUP(9.99999999999999E+307,$R$2:R1624)+1,"")</f>
        <v>1430</v>
      </c>
      <c r="S1625" s="314"/>
      <c r="T1625" s="274"/>
      <c r="U1625" s="274"/>
      <c r="Z1625" s="258" t="str">
        <f t="shared" si="178"/>
        <v/>
      </c>
      <c r="AA1625" s="258" t="str">
        <f t="shared" si="179"/>
        <v/>
      </c>
      <c r="AB1625" s="259">
        <f t="shared" si="174"/>
        <v>0</v>
      </c>
      <c r="AC1625" s="259">
        <f t="shared" si="175"/>
        <v>1807</v>
      </c>
      <c r="AD1625" s="260" t="str">
        <f t="shared" si="176"/>
        <v/>
      </c>
      <c r="AE1625" s="253" t="str">
        <f t="shared" si="177"/>
        <v>-</v>
      </c>
    </row>
    <row r="1626" spans="1:31" ht="20.100000000000001" customHeight="1" x14ac:dyDescent="0.5">
      <c r="A1626" s="30">
        <v>1624</v>
      </c>
      <c r="B1626" s="238"/>
      <c r="C1626" s="261"/>
      <c r="D1626" s="261"/>
      <c r="E1626" s="270"/>
      <c r="F1626" s="270"/>
      <c r="G1626" s="257" t="str">
        <f t="shared" si="173"/>
        <v/>
      </c>
      <c r="H1626" s="30" t="str">
        <f>IF(AND(S1626=H$1),LOOKUP(9.99999999999999E+307,$H$2:H1625)+1,"")</f>
        <v/>
      </c>
      <c r="I1626" s="30">
        <f>IF(AND(B1626=I$1),LOOKUP(9.99999999999999E+307,$I$2:I1625)+1,"")</f>
        <v>1431</v>
      </c>
      <c r="J1626" s="30">
        <f>IF(AND(B1626=J$1),LOOKUP(9.99999999999999E+307,$J$2:J1625)+1,"")</f>
        <v>1431</v>
      </c>
      <c r="K1626" s="30">
        <f>IF(AND(B1626=K$1),LOOKUP(9.99999999999999E+307,$K$2:K1625)+1,"")</f>
        <v>1431</v>
      </c>
      <c r="L1626" s="30">
        <f>IF(AND(B1626=L$1),LOOKUP(9.99999999999999E+307,$L$2:L1625)+1,"")</f>
        <v>1431</v>
      </c>
      <c r="M1626" s="30">
        <f>IF(AND(B1626=M$1),LOOKUP(9.99999999999999E+307,$M$2:M1625)+1,"")</f>
        <v>1431</v>
      </c>
      <c r="N1626" s="30">
        <f>IF(AND($B1626=N$1),LOOKUP(9.99999999999999E+307,$N$2:N1625)+1,"")</f>
        <v>1431</v>
      </c>
      <c r="O1626" s="30">
        <f>IF(AND($B1626=O$1),LOOKUP(9.99999999999999E+307,$O$2:O1625)+1,"")</f>
        <v>1431</v>
      </c>
      <c r="P1626" s="30">
        <f>IF(AND($B1626=P$1),LOOKUP(9.99999999999999E+307,$P$2:P1625)+1,"")</f>
        <v>1431</v>
      </c>
      <c r="Q1626" s="30">
        <f>IF(AND($B1626=Q$1),LOOKUP(9.99999999999999E+307,$Q$2:Q1625)+1,"")</f>
        <v>1431</v>
      </c>
      <c r="R1626" s="30">
        <f>IF(AND($B1626=R$1),LOOKUP(9.99999999999999E+307,$R$2:R1625)+1,"")</f>
        <v>1431</v>
      </c>
      <c r="S1626" s="314"/>
      <c r="T1626" s="274"/>
      <c r="U1626" s="274"/>
      <c r="Z1626" s="258" t="str">
        <f t="shared" si="178"/>
        <v/>
      </c>
      <c r="AA1626" s="258" t="str">
        <f t="shared" si="179"/>
        <v/>
      </c>
      <c r="AB1626" s="259">
        <f t="shared" si="174"/>
        <v>0</v>
      </c>
      <c r="AC1626" s="259">
        <f t="shared" si="175"/>
        <v>1807</v>
      </c>
      <c r="AD1626" s="260" t="str">
        <f t="shared" si="176"/>
        <v/>
      </c>
      <c r="AE1626" s="253" t="str">
        <f t="shared" si="177"/>
        <v>-</v>
      </c>
    </row>
    <row r="1627" spans="1:31" ht="20.100000000000001" customHeight="1" x14ac:dyDescent="0.5">
      <c r="A1627" s="30">
        <v>1625</v>
      </c>
      <c r="B1627" s="238"/>
      <c r="C1627" s="261"/>
      <c r="D1627" s="261"/>
      <c r="E1627" s="270"/>
      <c r="F1627" s="270"/>
      <c r="G1627" s="257" t="str">
        <f t="shared" si="173"/>
        <v/>
      </c>
      <c r="H1627" s="30" t="str">
        <f>IF(AND(S1627=H$1),LOOKUP(9.99999999999999E+307,$H$2:H1626)+1,"")</f>
        <v/>
      </c>
      <c r="I1627" s="30">
        <f>IF(AND(B1627=I$1),LOOKUP(9.99999999999999E+307,$I$2:I1626)+1,"")</f>
        <v>1432</v>
      </c>
      <c r="J1627" s="30">
        <f>IF(AND(B1627=J$1),LOOKUP(9.99999999999999E+307,$J$2:J1626)+1,"")</f>
        <v>1432</v>
      </c>
      <c r="K1627" s="30">
        <f>IF(AND(B1627=K$1),LOOKUP(9.99999999999999E+307,$K$2:K1626)+1,"")</f>
        <v>1432</v>
      </c>
      <c r="L1627" s="30">
        <f>IF(AND(B1627=L$1),LOOKUP(9.99999999999999E+307,$L$2:L1626)+1,"")</f>
        <v>1432</v>
      </c>
      <c r="M1627" s="30">
        <f>IF(AND(B1627=M$1),LOOKUP(9.99999999999999E+307,$M$2:M1626)+1,"")</f>
        <v>1432</v>
      </c>
      <c r="N1627" s="30">
        <f>IF(AND($B1627=N$1),LOOKUP(9.99999999999999E+307,$N$2:N1626)+1,"")</f>
        <v>1432</v>
      </c>
      <c r="O1627" s="30">
        <f>IF(AND($B1627=O$1),LOOKUP(9.99999999999999E+307,$O$2:O1626)+1,"")</f>
        <v>1432</v>
      </c>
      <c r="P1627" s="30">
        <f>IF(AND($B1627=P$1),LOOKUP(9.99999999999999E+307,$P$2:P1626)+1,"")</f>
        <v>1432</v>
      </c>
      <c r="Q1627" s="30">
        <f>IF(AND($B1627=Q$1),LOOKUP(9.99999999999999E+307,$Q$2:Q1626)+1,"")</f>
        <v>1432</v>
      </c>
      <c r="R1627" s="30">
        <f>IF(AND($B1627=R$1),LOOKUP(9.99999999999999E+307,$R$2:R1626)+1,"")</f>
        <v>1432</v>
      </c>
      <c r="S1627" s="314"/>
      <c r="T1627" s="274"/>
      <c r="U1627" s="274"/>
      <c r="Z1627" s="258" t="str">
        <f t="shared" si="178"/>
        <v/>
      </c>
      <c r="AA1627" s="258" t="str">
        <f t="shared" si="179"/>
        <v/>
      </c>
      <c r="AB1627" s="259">
        <f t="shared" si="174"/>
        <v>0</v>
      </c>
      <c r="AC1627" s="259">
        <f t="shared" si="175"/>
        <v>1807</v>
      </c>
      <c r="AD1627" s="260" t="str">
        <f t="shared" si="176"/>
        <v/>
      </c>
      <c r="AE1627" s="253" t="str">
        <f t="shared" si="177"/>
        <v>-</v>
      </c>
    </row>
    <row r="1628" spans="1:31" ht="20.100000000000001" customHeight="1" x14ac:dyDescent="0.5">
      <c r="A1628" s="30">
        <v>1626</v>
      </c>
      <c r="B1628" s="238"/>
      <c r="C1628" s="261"/>
      <c r="D1628" s="261"/>
      <c r="E1628" s="270"/>
      <c r="F1628" s="270"/>
      <c r="G1628" s="257" t="str">
        <f t="shared" si="173"/>
        <v/>
      </c>
      <c r="H1628" s="30" t="str">
        <f>IF(AND(S1628=H$1),LOOKUP(9.99999999999999E+307,$H$2:H1627)+1,"")</f>
        <v/>
      </c>
      <c r="I1628" s="30">
        <f>IF(AND(B1628=I$1),LOOKUP(9.99999999999999E+307,$I$2:I1627)+1,"")</f>
        <v>1433</v>
      </c>
      <c r="J1628" s="30">
        <f>IF(AND(B1628=J$1),LOOKUP(9.99999999999999E+307,$J$2:J1627)+1,"")</f>
        <v>1433</v>
      </c>
      <c r="K1628" s="30">
        <f>IF(AND(B1628=K$1),LOOKUP(9.99999999999999E+307,$K$2:K1627)+1,"")</f>
        <v>1433</v>
      </c>
      <c r="L1628" s="30">
        <f>IF(AND(B1628=L$1),LOOKUP(9.99999999999999E+307,$L$2:L1627)+1,"")</f>
        <v>1433</v>
      </c>
      <c r="M1628" s="30">
        <f>IF(AND(B1628=M$1),LOOKUP(9.99999999999999E+307,$M$2:M1627)+1,"")</f>
        <v>1433</v>
      </c>
      <c r="N1628" s="30">
        <f>IF(AND($B1628=N$1),LOOKUP(9.99999999999999E+307,$N$2:N1627)+1,"")</f>
        <v>1433</v>
      </c>
      <c r="O1628" s="30">
        <f>IF(AND($B1628=O$1),LOOKUP(9.99999999999999E+307,$O$2:O1627)+1,"")</f>
        <v>1433</v>
      </c>
      <c r="P1628" s="30">
        <f>IF(AND($B1628=P$1),LOOKUP(9.99999999999999E+307,$P$2:P1627)+1,"")</f>
        <v>1433</v>
      </c>
      <c r="Q1628" s="30">
        <f>IF(AND($B1628=Q$1),LOOKUP(9.99999999999999E+307,$Q$2:Q1627)+1,"")</f>
        <v>1433</v>
      </c>
      <c r="R1628" s="30">
        <f>IF(AND($B1628=R$1),LOOKUP(9.99999999999999E+307,$R$2:R1627)+1,"")</f>
        <v>1433</v>
      </c>
      <c r="S1628" s="314"/>
      <c r="T1628" s="274"/>
      <c r="U1628" s="274"/>
      <c r="Z1628" s="258" t="str">
        <f t="shared" si="178"/>
        <v/>
      </c>
      <c r="AA1628" s="258" t="str">
        <f t="shared" si="179"/>
        <v/>
      </c>
      <c r="AB1628" s="259">
        <f t="shared" si="174"/>
        <v>0</v>
      </c>
      <c r="AC1628" s="259">
        <f t="shared" si="175"/>
        <v>1807</v>
      </c>
      <c r="AD1628" s="260" t="str">
        <f t="shared" si="176"/>
        <v/>
      </c>
      <c r="AE1628" s="253" t="str">
        <f t="shared" si="177"/>
        <v>-</v>
      </c>
    </row>
    <row r="1629" spans="1:31" ht="20.100000000000001" customHeight="1" x14ac:dyDescent="0.5">
      <c r="A1629" s="30">
        <v>1627</v>
      </c>
      <c r="B1629" s="238"/>
      <c r="C1629" s="261"/>
      <c r="D1629" s="261"/>
      <c r="E1629" s="270"/>
      <c r="F1629" s="270"/>
      <c r="G1629" s="257" t="str">
        <f t="shared" si="173"/>
        <v/>
      </c>
      <c r="H1629" s="30" t="str">
        <f>IF(AND(S1629=H$1),LOOKUP(9.99999999999999E+307,$H$2:H1628)+1,"")</f>
        <v/>
      </c>
      <c r="I1629" s="30">
        <f>IF(AND(B1629=I$1),LOOKUP(9.99999999999999E+307,$I$2:I1628)+1,"")</f>
        <v>1434</v>
      </c>
      <c r="J1629" s="30">
        <f>IF(AND(B1629=J$1),LOOKUP(9.99999999999999E+307,$J$2:J1628)+1,"")</f>
        <v>1434</v>
      </c>
      <c r="K1629" s="30">
        <f>IF(AND(B1629=K$1),LOOKUP(9.99999999999999E+307,$K$2:K1628)+1,"")</f>
        <v>1434</v>
      </c>
      <c r="L1629" s="30">
        <f>IF(AND(B1629=L$1),LOOKUP(9.99999999999999E+307,$L$2:L1628)+1,"")</f>
        <v>1434</v>
      </c>
      <c r="M1629" s="30">
        <f>IF(AND(B1629=M$1),LOOKUP(9.99999999999999E+307,$M$2:M1628)+1,"")</f>
        <v>1434</v>
      </c>
      <c r="N1629" s="30">
        <f>IF(AND($B1629=N$1),LOOKUP(9.99999999999999E+307,$N$2:N1628)+1,"")</f>
        <v>1434</v>
      </c>
      <c r="O1629" s="30">
        <f>IF(AND($B1629=O$1),LOOKUP(9.99999999999999E+307,$O$2:O1628)+1,"")</f>
        <v>1434</v>
      </c>
      <c r="P1629" s="30">
        <f>IF(AND($B1629=P$1),LOOKUP(9.99999999999999E+307,$P$2:P1628)+1,"")</f>
        <v>1434</v>
      </c>
      <c r="Q1629" s="30">
        <f>IF(AND($B1629=Q$1),LOOKUP(9.99999999999999E+307,$Q$2:Q1628)+1,"")</f>
        <v>1434</v>
      </c>
      <c r="R1629" s="30">
        <f>IF(AND($B1629=R$1),LOOKUP(9.99999999999999E+307,$R$2:R1628)+1,"")</f>
        <v>1434</v>
      </c>
      <c r="S1629" s="314"/>
      <c r="T1629" s="274"/>
      <c r="U1629" s="274"/>
      <c r="Z1629" s="258" t="str">
        <f t="shared" si="178"/>
        <v/>
      </c>
      <c r="AA1629" s="258" t="str">
        <f t="shared" si="179"/>
        <v/>
      </c>
      <c r="AB1629" s="259">
        <f t="shared" si="174"/>
        <v>0</v>
      </c>
      <c r="AC1629" s="259">
        <f t="shared" si="175"/>
        <v>1807</v>
      </c>
      <c r="AD1629" s="260" t="str">
        <f t="shared" si="176"/>
        <v/>
      </c>
      <c r="AE1629" s="253" t="str">
        <f t="shared" si="177"/>
        <v>-</v>
      </c>
    </row>
    <row r="1630" spans="1:31" ht="20.100000000000001" customHeight="1" x14ac:dyDescent="0.5">
      <c r="A1630" s="30">
        <v>1628</v>
      </c>
      <c r="B1630" s="238"/>
      <c r="C1630" s="261"/>
      <c r="D1630" s="261"/>
      <c r="E1630" s="270"/>
      <c r="F1630" s="270"/>
      <c r="G1630" s="257" t="str">
        <f t="shared" si="173"/>
        <v/>
      </c>
      <c r="H1630" s="30" t="str">
        <f>IF(AND(S1630=H$1),LOOKUP(9.99999999999999E+307,$H$2:H1629)+1,"")</f>
        <v/>
      </c>
      <c r="I1630" s="30">
        <f>IF(AND(B1630=I$1),LOOKUP(9.99999999999999E+307,$I$2:I1629)+1,"")</f>
        <v>1435</v>
      </c>
      <c r="J1630" s="30">
        <f>IF(AND(B1630=J$1),LOOKUP(9.99999999999999E+307,$J$2:J1629)+1,"")</f>
        <v>1435</v>
      </c>
      <c r="K1630" s="30">
        <f>IF(AND(B1630=K$1),LOOKUP(9.99999999999999E+307,$K$2:K1629)+1,"")</f>
        <v>1435</v>
      </c>
      <c r="L1630" s="30">
        <f>IF(AND(B1630=L$1),LOOKUP(9.99999999999999E+307,$L$2:L1629)+1,"")</f>
        <v>1435</v>
      </c>
      <c r="M1630" s="30">
        <f>IF(AND(B1630=M$1),LOOKUP(9.99999999999999E+307,$M$2:M1629)+1,"")</f>
        <v>1435</v>
      </c>
      <c r="N1630" s="30">
        <f>IF(AND($B1630=N$1),LOOKUP(9.99999999999999E+307,$N$2:N1629)+1,"")</f>
        <v>1435</v>
      </c>
      <c r="O1630" s="30">
        <f>IF(AND($B1630=O$1),LOOKUP(9.99999999999999E+307,$O$2:O1629)+1,"")</f>
        <v>1435</v>
      </c>
      <c r="P1630" s="30">
        <f>IF(AND($B1630=P$1),LOOKUP(9.99999999999999E+307,$P$2:P1629)+1,"")</f>
        <v>1435</v>
      </c>
      <c r="Q1630" s="30">
        <f>IF(AND($B1630=Q$1),LOOKUP(9.99999999999999E+307,$Q$2:Q1629)+1,"")</f>
        <v>1435</v>
      </c>
      <c r="R1630" s="30">
        <f>IF(AND($B1630=R$1),LOOKUP(9.99999999999999E+307,$R$2:R1629)+1,"")</f>
        <v>1435</v>
      </c>
      <c r="S1630" s="314"/>
      <c r="T1630" s="274"/>
      <c r="U1630" s="274"/>
      <c r="Z1630" s="258" t="str">
        <f t="shared" si="178"/>
        <v/>
      </c>
      <c r="AA1630" s="258" t="str">
        <f t="shared" si="179"/>
        <v/>
      </c>
      <c r="AB1630" s="259">
        <f t="shared" si="174"/>
        <v>0</v>
      </c>
      <c r="AC1630" s="259">
        <f t="shared" si="175"/>
        <v>1807</v>
      </c>
      <c r="AD1630" s="260" t="str">
        <f t="shared" si="176"/>
        <v/>
      </c>
      <c r="AE1630" s="253" t="str">
        <f t="shared" si="177"/>
        <v>-</v>
      </c>
    </row>
    <row r="1631" spans="1:31" ht="20.100000000000001" customHeight="1" x14ac:dyDescent="0.5">
      <c r="A1631" s="30">
        <v>1629</v>
      </c>
      <c r="B1631" s="238"/>
      <c r="C1631" s="261"/>
      <c r="D1631" s="261"/>
      <c r="E1631" s="270"/>
      <c r="F1631" s="270"/>
      <c r="G1631" s="257" t="str">
        <f t="shared" ref="G1631:G1694" si="180">B1631&amp;C1631</f>
        <v/>
      </c>
      <c r="H1631" s="30" t="str">
        <f>IF(AND(S1631=H$1),LOOKUP(9.99999999999999E+307,$H$2:H1630)+1,"")</f>
        <v/>
      </c>
      <c r="I1631" s="30">
        <f>IF(AND(B1631=I$1),LOOKUP(9.99999999999999E+307,$I$2:I1630)+1,"")</f>
        <v>1436</v>
      </c>
      <c r="J1631" s="30">
        <f>IF(AND(B1631=J$1),LOOKUP(9.99999999999999E+307,$J$2:J1630)+1,"")</f>
        <v>1436</v>
      </c>
      <c r="K1631" s="30">
        <f>IF(AND(B1631=K$1),LOOKUP(9.99999999999999E+307,$K$2:K1630)+1,"")</f>
        <v>1436</v>
      </c>
      <c r="L1631" s="30">
        <f>IF(AND(B1631=L$1),LOOKUP(9.99999999999999E+307,$L$2:L1630)+1,"")</f>
        <v>1436</v>
      </c>
      <c r="M1631" s="30">
        <f>IF(AND(B1631=M$1),LOOKUP(9.99999999999999E+307,$M$2:M1630)+1,"")</f>
        <v>1436</v>
      </c>
      <c r="N1631" s="30">
        <f>IF(AND($B1631=N$1),LOOKUP(9.99999999999999E+307,$N$2:N1630)+1,"")</f>
        <v>1436</v>
      </c>
      <c r="O1631" s="30">
        <f>IF(AND($B1631=O$1),LOOKUP(9.99999999999999E+307,$O$2:O1630)+1,"")</f>
        <v>1436</v>
      </c>
      <c r="P1631" s="30">
        <f>IF(AND($B1631=P$1),LOOKUP(9.99999999999999E+307,$P$2:P1630)+1,"")</f>
        <v>1436</v>
      </c>
      <c r="Q1631" s="30">
        <f>IF(AND($B1631=Q$1),LOOKUP(9.99999999999999E+307,$Q$2:Q1630)+1,"")</f>
        <v>1436</v>
      </c>
      <c r="R1631" s="30">
        <f>IF(AND($B1631=R$1),LOOKUP(9.99999999999999E+307,$R$2:R1630)+1,"")</f>
        <v>1436</v>
      </c>
      <c r="S1631" s="314"/>
      <c r="T1631" s="274"/>
      <c r="U1631" s="274"/>
      <c r="Z1631" s="258" t="str">
        <f t="shared" si="178"/>
        <v/>
      </c>
      <c r="AA1631" s="258" t="str">
        <f t="shared" si="179"/>
        <v/>
      </c>
      <c r="AB1631" s="259">
        <f t="shared" si="174"/>
        <v>0</v>
      </c>
      <c r="AC1631" s="259">
        <f t="shared" si="175"/>
        <v>1807</v>
      </c>
      <c r="AD1631" s="260" t="str">
        <f t="shared" si="176"/>
        <v/>
      </c>
      <c r="AE1631" s="253" t="str">
        <f t="shared" si="177"/>
        <v>-</v>
      </c>
    </row>
    <row r="1632" spans="1:31" ht="20.100000000000001" customHeight="1" x14ac:dyDescent="0.5">
      <c r="A1632" s="30">
        <v>1630</v>
      </c>
      <c r="B1632" s="238"/>
      <c r="C1632" s="261"/>
      <c r="D1632" s="261"/>
      <c r="E1632" s="270"/>
      <c r="F1632" s="270"/>
      <c r="G1632" s="257" t="str">
        <f t="shared" si="180"/>
        <v/>
      </c>
      <c r="H1632" s="30" t="str">
        <f>IF(AND(S1632=H$1),LOOKUP(9.99999999999999E+307,$H$2:H1631)+1,"")</f>
        <v/>
      </c>
      <c r="I1632" s="30">
        <f>IF(AND(B1632=I$1),LOOKUP(9.99999999999999E+307,$I$2:I1631)+1,"")</f>
        <v>1437</v>
      </c>
      <c r="J1632" s="30">
        <f>IF(AND(B1632=J$1),LOOKUP(9.99999999999999E+307,$J$2:J1631)+1,"")</f>
        <v>1437</v>
      </c>
      <c r="K1632" s="30">
        <f>IF(AND(B1632=K$1),LOOKUP(9.99999999999999E+307,$K$2:K1631)+1,"")</f>
        <v>1437</v>
      </c>
      <c r="L1632" s="30">
        <f>IF(AND(B1632=L$1),LOOKUP(9.99999999999999E+307,$L$2:L1631)+1,"")</f>
        <v>1437</v>
      </c>
      <c r="M1632" s="30">
        <f>IF(AND(B1632=M$1),LOOKUP(9.99999999999999E+307,$M$2:M1631)+1,"")</f>
        <v>1437</v>
      </c>
      <c r="N1632" s="30">
        <f>IF(AND($B1632=N$1),LOOKUP(9.99999999999999E+307,$N$2:N1631)+1,"")</f>
        <v>1437</v>
      </c>
      <c r="O1632" s="30">
        <f>IF(AND($B1632=O$1),LOOKUP(9.99999999999999E+307,$O$2:O1631)+1,"")</f>
        <v>1437</v>
      </c>
      <c r="P1632" s="30">
        <f>IF(AND($B1632=P$1),LOOKUP(9.99999999999999E+307,$P$2:P1631)+1,"")</f>
        <v>1437</v>
      </c>
      <c r="Q1632" s="30">
        <f>IF(AND($B1632=Q$1),LOOKUP(9.99999999999999E+307,$Q$2:Q1631)+1,"")</f>
        <v>1437</v>
      </c>
      <c r="R1632" s="30">
        <f>IF(AND($B1632=R$1),LOOKUP(9.99999999999999E+307,$R$2:R1631)+1,"")</f>
        <v>1437</v>
      </c>
      <c r="S1632" s="314"/>
      <c r="T1632" s="274"/>
      <c r="U1632" s="274"/>
      <c r="Z1632" s="258" t="str">
        <f t="shared" si="178"/>
        <v/>
      </c>
      <c r="AA1632" s="258" t="str">
        <f t="shared" si="179"/>
        <v/>
      </c>
      <c r="AB1632" s="259">
        <f t="shared" si="174"/>
        <v>0</v>
      </c>
      <c r="AC1632" s="259">
        <f t="shared" si="175"/>
        <v>1807</v>
      </c>
      <c r="AD1632" s="260" t="str">
        <f t="shared" si="176"/>
        <v/>
      </c>
      <c r="AE1632" s="253" t="str">
        <f t="shared" si="177"/>
        <v>-</v>
      </c>
    </row>
    <row r="1633" spans="1:31" ht="20.100000000000001" customHeight="1" x14ac:dyDescent="0.5">
      <c r="A1633" s="30">
        <v>1631</v>
      </c>
      <c r="B1633" s="238"/>
      <c r="C1633" s="261"/>
      <c r="D1633" s="261"/>
      <c r="E1633" s="270"/>
      <c r="F1633" s="270"/>
      <c r="G1633" s="257" t="str">
        <f t="shared" si="180"/>
        <v/>
      </c>
      <c r="H1633" s="30" t="str">
        <f>IF(AND(S1633=H$1),LOOKUP(9.99999999999999E+307,$H$2:H1632)+1,"")</f>
        <v/>
      </c>
      <c r="I1633" s="30">
        <f>IF(AND(B1633=I$1),LOOKUP(9.99999999999999E+307,$I$2:I1632)+1,"")</f>
        <v>1438</v>
      </c>
      <c r="J1633" s="30">
        <f>IF(AND(B1633=J$1),LOOKUP(9.99999999999999E+307,$J$2:J1632)+1,"")</f>
        <v>1438</v>
      </c>
      <c r="K1633" s="30">
        <f>IF(AND(B1633=K$1),LOOKUP(9.99999999999999E+307,$K$2:K1632)+1,"")</f>
        <v>1438</v>
      </c>
      <c r="L1633" s="30">
        <f>IF(AND(B1633=L$1),LOOKUP(9.99999999999999E+307,$L$2:L1632)+1,"")</f>
        <v>1438</v>
      </c>
      <c r="M1633" s="30">
        <f>IF(AND(B1633=M$1),LOOKUP(9.99999999999999E+307,$M$2:M1632)+1,"")</f>
        <v>1438</v>
      </c>
      <c r="N1633" s="30">
        <f>IF(AND($B1633=N$1),LOOKUP(9.99999999999999E+307,$N$2:N1632)+1,"")</f>
        <v>1438</v>
      </c>
      <c r="O1633" s="30">
        <f>IF(AND($B1633=O$1),LOOKUP(9.99999999999999E+307,$O$2:O1632)+1,"")</f>
        <v>1438</v>
      </c>
      <c r="P1633" s="30">
        <f>IF(AND($B1633=P$1),LOOKUP(9.99999999999999E+307,$P$2:P1632)+1,"")</f>
        <v>1438</v>
      </c>
      <c r="Q1633" s="30">
        <f>IF(AND($B1633=Q$1),LOOKUP(9.99999999999999E+307,$Q$2:Q1632)+1,"")</f>
        <v>1438</v>
      </c>
      <c r="R1633" s="30">
        <f>IF(AND($B1633=R$1),LOOKUP(9.99999999999999E+307,$R$2:R1632)+1,"")</f>
        <v>1438</v>
      </c>
      <c r="S1633" s="314"/>
      <c r="T1633" s="274"/>
      <c r="U1633" s="274"/>
      <c r="Z1633" s="258" t="str">
        <f t="shared" si="178"/>
        <v/>
      </c>
      <c r="AA1633" s="258" t="str">
        <f t="shared" si="179"/>
        <v/>
      </c>
      <c r="AB1633" s="259">
        <f t="shared" si="174"/>
        <v>0</v>
      </c>
      <c r="AC1633" s="259">
        <f t="shared" si="175"/>
        <v>1807</v>
      </c>
      <c r="AD1633" s="260" t="str">
        <f t="shared" si="176"/>
        <v/>
      </c>
      <c r="AE1633" s="253" t="str">
        <f t="shared" si="177"/>
        <v>-</v>
      </c>
    </row>
    <row r="1634" spans="1:31" ht="20.100000000000001" customHeight="1" x14ac:dyDescent="0.5">
      <c r="A1634" s="30">
        <v>1632</v>
      </c>
      <c r="B1634" s="238"/>
      <c r="C1634" s="261"/>
      <c r="D1634" s="261"/>
      <c r="E1634" s="270"/>
      <c r="F1634" s="270"/>
      <c r="G1634" s="257" t="str">
        <f t="shared" si="180"/>
        <v/>
      </c>
      <c r="H1634" s="30" t="str">
        <f>IF(AND(S1634=H$1),LOOKUP(9.99999999999999E+307,$H$2:H1633)+1,"")</f>
        <v/>
      </c>
      <c r="I1634" s="30">
        <f>IF(AND(B1634=I$1),LOOKUP(9.99999999999999E+307,$I$2:I1633)+1,"")</f>
        <v>1439</v>
      </c>
      <c r="J1634" s="30">
        <f>IF(AND(B1634=J$1),LOOKUP(9.99999999999999E+307,$J$2:J1633)+1,"")</f>
        <v>1439</v>
      </c>
      <c r="K1634" s="30">
        <f>IF(AND(B1634=K$1),LOOKUP(9.99999999999999E+307,$K$2:K1633)+1,"")</f>
        <v>1439</v>
      </c>
      <c r="L1634" s="30">
        <f>IF(AND(B1634=L$1),LOOKUP(9.99999999999999E+307,$L$2:L1633)+1,"")</f>
        <v>1439</v>
      </c>
      <c r="M1634" s="30">
        <f>IF(AND(B1634=M$1),LOOKUP(9.99999999999999E+307,$M$2:M1633)+1,"")</f>
        <v>1439</v>
      </c>
      <c r="N1634" s="30">
        <f>IF(AND($B1634=N$1),LOOKUP(9.99999999999999E+307,$N$2:N1633)+1,"")</f>
        <v>1439</v>
      </c>
      <c r="O1634" s="30">
        <f>IF(AND($B1634=O$1),LOOKUP(9.99999999999999E+307,$O$2:O1633)+1,"")</f>
        <v>1439</v>
      </c>
      <c r="P1634" s="30">
        <f>IF(AND($B1634=P$1),LOOKUP(9.99999999999999E+307,$P$2:P1633)+1,"")</f>
        <v>1439</v>
      </c>
      <c r="Q1634" s="30">
        <f>IF(AND($B1634=Q$1),LOOKUP(9.99999999999999E+307,$Q$2:Q1633)+1,"")</f>
        <v>1439</v>
      </c>
      <c r="R1634" s="30">
        <f>IF(AND($B1634=R$1),LOOKUP(9.99999999999999E+307,$R$2:R1633)+1,"")</f>
        <v>1439</v>
      </c>
      <c r="S1634" s="314"/>
      <c r="T1634" s="274"/>
      <c r="U1634" s="274"/>
      <c r="Z1634" s="258" t="str">
        <f t="shared" si="178"/>
        <v/>
      </c>
      <c r="AA1634" s="258" t="str">
        <f t="shared" si="179"/>
        <v/>
      </c>
      <c r="AB1634" s="259">
        <f t="shared" si="174"/>
        <v>0</v>
      </c>
      <c r="AC1634" s="259">
        <f t="shared" si="175"/>
        <v>1807</v>
      </c>
      <c r="AD1634" s="260" t="str">
        <f t="shared" si="176"/>
        <v/>
      </c>
      <c r="AE1634" s="253" t="str">
        <f t="shared" si="177"/>
        <v>-</v>
      </c>
    </row>
    <row r="1635" spans="1:31" ht="20.100000000000001" customHeight="1" x14ac:dyDescent="0.5">
      <c r="A1635" s="30">
        <v>1633</v>
      </c>
      <c r="B1635" s="238"/>
      <c r="C1635" s="261"/>
      <c r="D1635" s="261"/>
      <c r="E1635" s="270"/>
      <c r="F1635" s="270"/>
      <c r="G1635" s="257" t="str">
        <f t="shared" si="180"/>
        <v/>
      </c>
      <c r="H1635" s="30" t="str">
        <f>IF(AND(S1635=H$1),LOOKUP(9.99999999999999E+307,$H$2:H1634)+1,"")</f>
        <v/>
      </c>
      <c r="I1635" s="30">
        <f>IF(AND(B1635=I$1),LOOKUP(9.99999999999999E+307,$I$2:I1634)+1,"")</f>
        <v>1440</v>
      </c>
      <c r="J1635" s="30">
        <f>IF(AND(B1635=J$1),LOOKUP(9.99999999999999E+307,$J$2:J1634)+1,"")</f>
        <v>1440</v>
      </c>
      <c r="K1635" s="30">
        <f>IF(AND(B1635=K$1),LOOKUP(9.99999999999999E+307,$K$2:K1634)+1,"")</f>
        <v>1440</v>
      </c>
      <c r="L1635" s="30">
        <f>IF(AND(B1635=L$1),LOOKUP(9.99999999999999E+307,$L$2:L1634)+1,"")</f>
        <v>1440</v>
      </c>
      <c r="M1635" s="30">
        <f>IF(AND(B1635=M$1),LOOKUP(9.99999999999999E+307,$M$2:M1634)+1,"")</f>
        <v>1440</v>
      </c>
      <c r="N1635" s="30">
        <f>IF(AND($B1635=N$1),LOOKUP(9.99999999999999E+307,$N$2:N1634)+1,"")</f>
        <v>1440</v>
      </c>
      <c r="O1635" s="30">
        <f>IF(AND($B1635=O$1),LOOKUP(9.99999999999999E+307,$O$2:O1634)+1,"")</f>
        <v>1440</v>
      </c>
      <c r="P1635" s="30">
        <f>IF(AND($B1635=P$1),LOOKUP(9.99999999999999E+307,$P$2:P1634)+1,"")</f>
        <v>1440</v>
      </c>
      <c r="Q1635" s="30">
        <f>IF(AND($B1635=Q$1),LOOKUP(9.99999999999999E+307,$Q$2:Q1634)+1,"")</f>
        <v>1440</v>
      </c>
      <c r="R1635" s="30">
        <f>IF(AND($B1635=R$1),LOOKUP(9.99999999999999E+307,$R$2:R1634)+1,"")</f>
        <v>1440</v>
      </c>
      <c r="S1635" s="314"/>
      <c r="T1635" s="274"/>
      <c r="U1635" s="274"/>
      <c r="Z1635" s="258" t="str">
        <f t="shared" si="178"/>
        <v/>
      </c>
      <c r="AA1635" s="258" t="str">
        <f t="shared" si="179"/>
        <v/>
      </c>
      <c r="AB1635" s="259">
        <f t="shared" si="174"/>
        <v>0</v>
      </c>
      <c r="AC1635" s="259">
        <f t="shared" si="175"/>
        <v>1807</v>
      </c>
      <c r="AD1635" s="260" t="str">
        <f t="shared" si="176"/>
        <v/>
      </c>
      <c r="AE1635" s="253" t="str">
        <f t="shared" si="177"/>
        <v>-</v>
      </c>
    </row>
    <row r="1636" spans="1:31" ht="20.100000000000001" customHeight="1" x14ac:dyDescent="0.5">
      <c r="A1636" s="30">
        <v>1634</v>
      </c>
      <c r="B1636" s="238"/>
      <c r="C1636" s="261"/>
      <c r="D1636" s="261"/>
      <c r="E1636" s="270"/>
      <c r="F1636" s="270"/>
      <c r="G1636" s="257" t="str">
        <f t="shared" si="180"/>
        <v/>
      </c>
      <c r="H1636" s="30" t="str">
        <f>IF(AND(S1636=H$1),LOOKUP(9.99999999999999E+307,$H$2:H1635)+1,"")</f>
        <v/>
      </c>
      <c r="I1636" s="30">
        <f>IF(AND(B1636=I$1),LOOKUP(9.99999999999999E+307,$I$2:I1635)+1,"")</f>
        <v>1441</v>
      </c>
      <c r="J1636" s="30">
        <f>IF(AND(B1636=J$1),LOOKUP(9.99999999999999E+307,$J$2:J1635)+1,"")</f>
        <v>1441</v>
      </c>
      <c r="K1636" s="30">
        <f>IF(AND(B1636=K$1),LOOKUP(9.99999999999999E+307,$K$2:K1635)+1,"")</f>
        <v>1441</v>
      </c>
      <c r="L1636" s="30">
        <f>IF(AND(B1636=L$1),LOOKUP(9.99999999999999E+307,$L$2:L1635)+1,"")</f>
        <v>1441</v>
      </c>
      <c r="M1636" s="30">
        <f>IF(AND(B1636=M$1),LOOKUP(9.99999999999999E+307,$M$2:M1635)+1,"")</f>
        <v>1441</v>
      </c>
      <c r="N1636" s="30">
        <f>IF(AND($B1636=N$1),LOOKUP(9.99999999999999E+307,$N$2:N1635)+1,"")</f>
        <v>1441</v>
      </c>
      <c r="O1636" s="30">
        <f>IF(AND($B1636=O$1),LOOKUP(9.99999999999999E+307,$O$2:O1635)+1,"")</f>
        <v>1441</v>
      </c>
      <c r="P1636" s="30">
        <f>IF(AND($B1636=P$1),LOOKUP(9.99999999999999E+307,$P$2:P1635)+1,"")</f>
        <v>1441</v>
      </c>
      <c r="Q1636" s="30">
        <f>IF(AND($B1636=Q$1),LOOKUP(9.99999999999999E+307,$Q$2:Q1635)+1,"")</f>
        <v>1441</v>
      </c>
      <c r="R1636" s="30">
        <f>IF(AND($B1636=R$1),LOOKUP(9.99999999999999E+307,$R$2:R1635)+1,"")</f>
        <v>1441</v>
      </c>
      <c r="S1636" s="314"/>
      <c r="T1636" s="274"/>
      <c r="U1636" s="274"/>
      <c r="Z1636" s="258" t="str">
        <f t="shared" si="178"/>
        <v/>
      </c>
      <c r="AA1636" s="258" t="str">
        <f t="shared" si="179"/>
        <v/>
      </c>
      <c r="AB1636" s="259">
        <f t="shared" si="174"/>
        <v>0</v>
      </c>
      <c r="AC1636" s="259">
        <f t="shared" si="175"/>
        <v>1807</v>
      </c>
      <c r="AD1636" s="260" t="str">
        <f t="shared" si="176"/>
        <v/>
      </c>
      <c r="AE1636" s="253" t="str">
        <f t="shared" si="177"/>
        <v>-</v>
      </c>
    </row>
    <row r="1637" spans="1:31" ht="20.100000000000001" customHeight="1" x14ac:dyDescent="0.5">
      <c r="A1637" s="30">
        <v>1635</v>
      </c>
      <c r="B1637" s="238"/>
      <c r="C1637" s="261"/>
      <c r="D1637" s="261"/>
      <c r="E1637" s="270"/>
      <c r="F1637" s="270"/>
      <c r="G1637" s="257" t="str">
        <f t="shared" si="180"/>
        <v/>
      </c>
      <c r="H1637" s="30" t="str">
        <f>IF(AND(S1637=H$1),LOOKUP(9.99999999999999E+307,$H$2:H1636)+1,"")</f>
        <v/>
      </c>
      <c r="I1637" s="30">
        <f>IF(AND(B1637=I$1),LOOKUP(9.99999999999999E+307,$I$2:I1636)+1,"")</f>
        <v>1442</v>
      </c>
      <c r="J1637" s="30">
        <f>IF(AND(B1637=J$1),LOOKUP(9.99999999999999E+307,$J$2:J1636)+1,"")</f>
        <v>1442</v>
      </c>
      <c r="K1637" s="30">
        <f>IF(AND(B1637=K$1),LOOKUP(9.99999999999999E+307,$K$2:K1636)+1,"")</f>
        <v>1442</v>
      </c>
      <c r="L1637" s="30">
        <f>IF(AND(B1637=L$1),LOOKUP(9.99999999999999E+307,$L$2:L1636)+1,"")</f>
        <v>1442</v>
      </c>
      <c r="M1637" s="30">
        <f>IF(AND(B1637=M$1),LOOKUP(9.99999999999999E+307,$M$2:M1636)+1,"")</f>
        <v>1442</v>
      </c>
      <c r="N1637" s="30">
        <f>IF(AND($B1637=N$1),LOOKUP(9.99999999999999E+307,$N$2:N1636)+1,"")</f>
        <v>1442</v>
      </c>
      <c r="O1637" s="30">
        <f>IF(AND($B1637=O$1),LOOKUP(9.99999999999999E+307,$O$2:O1636)+1,"")</f>
        <v>1442</v>
      </c>
      <c r="P1637" s="30">
        <f>IF(AND($B1637=P$1),LOOKUP(9.99999999999999E+307,$P$2:P1636)+1,"")</f>
        <v>1442</v>
      </c>
      <c r="Q1637" s="30">
        <f>IF(AND($B1637=Q$1),LOOKUP(9.99999999999999E+307,$Q$2:Q1636)+1,"")</f>
        <v>1442</v>
      </c>
      <c r="R1637" s="30">
        <f>IF(AND($B1637=R$1),LOOKUP(9.99999999999999E+307,$R$2:R1636)+1,"")</f>
        <v>1442</v>
      </c>
      <c r="S1637" s="314"/>
      <c r="T1637" s="274"/>
      <c r="U1637" s="274"/>
      <c r="Z1637" s="258" t="str">
        <f t="shared" si="178"/>
        <v/>
      </c>
      <c r="AA1637" s="258" t="str">
        <f t="shared" si="179"/>
        <v/>
      </c>
      <c r="AB1637" s="259">
        <f t="shared" si="174"/>
        <v>0</v>
      </c>
      <c r="AC1637" s="259">
        <f t="shared" si="175"/>
        <v>1807</v>
      </c>
      <c r="AD1637" s="260" t="str">
        <f t="shared" si="176"/>
        <v/>
      </c>
      <c r="AE1637" s="253" t="str">
        <f t="shared" si="177"/>
        <v>-</v>
      </c>
    </row>
    <row r="1638" spans="1:31" ht="20.100000000000001" customHeight="1" x14ac:dyDescent="0.5">
      <c r="A1638" s="30">
        <v>1636</v>
      </c>
      <c r="B1638" s="238"/>
      <c r="C1638" s="261"/>
      <c r="D1638" s="261"/>
      <c r="E1638" s="270"/>
      <c r="F1638" s="270"/>
      <c r="G1638" s="257" t="str">
        <f t="shared" si="180"/>
        <v/>
      </c>
      <c r="H1638" s="30" t="str">
        <f>IF(AND(S1638=H$1),LOOKUP(9.99999999999999E+307,$H$2:H1637)+1,"")</f>
        <v/>
      </c>
      <c r="I1638" s="30">
        <f>IF(AND(B1638=I$1),LOOKUP(9.99999999999999E+307,$I$2:I1637)+1,"")</f>
        <v>1443</v>
      </c>
      <c r="J1638" s="30">
        <f>IF(AND(B1638=J$1),LOOKUP(9.99999999999999E+307,$J$2:J1637)+1,"")</f>
        <v>1443</v>
      </c>
      <c r="K1638" s="30">
        <f>IF(AND(B1638=K$1),LOOKUP(9.99999999999999E+307,$K$2:K1637)+1,"")</f>
        <v>1443</v>
      </c>
      <c r="L1638" s="30">
        <f>IF(AND(B1638=L$1),LOOKUP(9.99999999999999E+307,$L$2:L1637)+1,"")</f>
        <v>1443</v>
      </c>
      <c r="M1638" s="30">
        <f>IF(AND(B1638=M$1),LOOKUP(9.99999999999999E+307,$M$2:M1637)+1,"")</f>
        <v>1443</v>
      </c>
      <c r="N1638" s="30">
        <f>IF(AND($B1638=N$1),LOOKUP(9.99999999999999E+307,$N$2:N1637)+1,"")</f>
        <v>1443</v>
      </c>
      <c r="O1638" s="30">
        <f>IF(AND($B1638=O$1),LOOKUP(9.99999999999999E+307,$O$2:O1637)+1,"")</f>
        <v>1443</v>
      </c>
      <c r="P1638" s="30">
        <f>IF(AND($B1638=P$1),LOOKUP(9.99999999999999E+307,$P$2:P1637)+1,"")</f>
        <v>1443</v>
      </c>
      <c r="Q1638" s="30">
        <f>IF(AND($B1638=Q$1),LOOKUP(9.99999999999999E+307,$Q$2:Q1637)+1,"")</f>
        <v>1443</v>
      </c>
      <c r="R1638" s="30">
        <f>IF(AND($B1638=R$1),LOOKUP(9.99999999999999E+307,$R$2:R1637)+1,"")</f>
        <v>1443</v>
      </c>
      <c r="S1638" s="314"/>
      <c r="T1638" s="274"/>
      <c r="U1638" s="274"/>
      <c r="Z1638" s="258" t="str">
        <f t="shared" si="178"/>
        <v/>
      </c>
      <c r="AA1638" s="258" t="str">
        <f t="shared" si="179"/>
        <v/>
      </c>
      <c r="AB1638" s="259">
        <f t="shared" si="174"/>
        <v>0</v>
      </c>
      <c r="AC1638" s="259">
        <f t="shared" si="175"/>
        <v>1807</v>
      </c>
      <c r="AD1638" s="260" t="str">
        <f t="shared" si="176"/>
        <v/>
      </c>
      <c r="AE1638" s="253" t="str">
        <f t="shared" si="177"/>
        <v>-</v>
      </c>
    </row>
    <row r="1639" spans="1:31" ht="20.100000000000001" customHeight="1" x14ac:dyDescent="0.5">
      <c r="A1639" s="30">
        <v>1637</v>
      </c>
      <c r="B1639" s="238"/>
      <c r="C1639" s="261"/>
      <c r="D1639" s="261"/>
      <c r="E1639" s="270"/>
      <c r="F1639" s="270"/>
      <c r="G1639" s="257" t="str">
        <f t="shared" si="180"/>
        <v/>
      </c>
      <c r="H1639" s="30" t="str">
        <f>IF(AND(S1639=H$1),LOOKUP(9.99999999999999E+307,$H$2:H1638)+1,"")</f>
        <v/>
      </c>
      <c r="I1639" s="30">
        <f>IF(AND(B1639=I$1),LOOKUP(9.99999999999999E+307,$I$2:I1638)+1,"")</f>
        <v>1444</v>
      </c>
      <c r="J1639" s="30">
        <f>IF(AND(B1639=J$1),LOOKUP(9.99999999999999E+307,$J$2:J1638)+1,"")</f>
        <v>1444</v>
      </c>
      <c r="K1639" s="30">
        <f>IF(AND(B1639=K$1),LOOKUP(9.99999999999999E+307,$K$2:K1638)+1,"")</f>
        <v>1444</v>
      </c>
      <c r="L1639" s="30">
        <f>IF(AND(B1639=L$1),LOOKUP(9.99999999999999E+307,$L$2:L1638)+1,"")</f>
        <v>1444</v>
      </c>
      <c r="M1639" s="30">
        <f>IF(AND(B1639=M$1),LOOKUP(9.99999999999999E+307,$M$2:M1638)+1,"")</f>
        <v>1444</v>
      </c>
      <c r="N1639" s="30">
        <f>IF(AND($B1639=N$1),LOOKUP(9.99999999999999E+307,$N$2:N1638)+1,"")</f>
        <v>1444</v>
      </c>
      <c r="O1639" s="30">
        <f>IF(AND($B1639=O$1),LOOKUP(9.99999999999999E+307,$O$2:O1638)+1,"")</f>
        <v>1444</v>
      </c>
      <c r="P1639" s="30">
        <f>IF(AND($B1639=P$1),LOOKUP(9.99999999999999E+307,$P$2:P1638)+1,"")</f>
        <v>1444</v>
      </c>
      <c r="Q1639" s="30">
        <f>IF(AND($B1639=Q$1),LOOKUP(9.99999999999999E+307,$Q$2:Q1638)+1,"")</f>
        <v>1444</v>
      </c>
      <c r="R1639" s="30">
        <f>IF(AND($B1639=R$1),LOOKUP(9.99999999999999E+307,$R$2:R1638)+1,"")</f>
        <v>1444</v>
      </c>
      <c r="S1639" s="314"/>
      <c r="T1639" s="274"/>
      <c r="U1639" s="274"/>
      <c r="Z1639" s="258" t="str">
        <f t="shared" si="178"/>
        <v/>
      </c>
      <c r="AA1639" s="258" t="str">
        <f t="shared" si="179"/>
        <v/>
      </c>
      <c r="AB1639" s="259">
        <f t="shared" si="174"/>
        <v>0</v>
      </c>
      <c r="AC1639" s="259">
        <f t="shared" si="175"/>
        <v>1807</v>
      </c>
      <c r="AD1639" s="260" t="str">
        <f t="shared" si="176"/>
        <v/>
      </c>
      <c r="AE1639" s="253" t="str">
        <f t="shared" si="177"/>
        <v>-</v>
      </c>
    </row>
    <row r="1640" spans="1:31" ht="20.100000000000001" customHeight="1" x14ac:dyDescent="0.5">
      <c r="A1640" s="30">
        <v>1638</v>
      </c>
      <c r="B1640" s="238"/>
      <c r="C1640" s="261"/>
      <c r="D1640" s="261"/>
      <c r="E1640" s="270"/>
      <c r="F1640" s="270"/>
      <c r="G1640" s="257" t="str">
        <f t="shared" si="180"/>
        <v/>
      </c>
      <c r="H1640" s="30" t="str">
        <f>IF(AND(S1640=H$1),LOOKUP(9.99999999999999E+307,$H$2:H1639)+1,"")</f>
        <v/>
      </c>
      <c r="I1640" s="30">
        <f>IF(AND(B1640=I$1),LOOKUP(9.99999999999999E+307,$I$2:I1639)+1,"")</f>
        <v>1445</v>
      </c>
      <c r="J1640" s="30">
        <f>IF(AND(B1640=J$1),LOOKUP(9.99999999999999E+307,$J$2:J1639)+1,"")</f>
        <v>1445</v>
      </c>
      <c r="K1640" s="30">
        <f>IF(AND(B1640=K$1),LOOKUP(9.99999999999999E+307,$K$2:K1639)+1,"")</f>
        <v>1445</v>
      </c>
      <c r="L1640" s="30">
        <f>IF(AND(B1640=L$1),LOOKUP(9.99999999999999E+307,$L$2:L1639)+1,"")</f>
        <v>1445</v>
      </c>
      <c r="M1640" s="30">
        <f>IF(AND(B1640=M$1),LOOKUP(9.99999999999999E+307,$M$2:M1639)+1,"")</f>
        <v>1445</v>
      </c>
      <c r="N1640" s="30">
        <f>IF(AND($B1640=N$1),LOOKUP(9.99999999999999E+307,$N$2:N1639)+1,"")</f>
        <v>1445</v>
      </c>
      <c r="O1640" s="30">
        <f>IF(AND($B1640=O$1),LOOKUP(9.99999999999999E+307,$O$2:O1639)+1,"")</f>
        <v>1445</v>
      </c>
      <c r="P1640" s="30">
        <f>IF(AND($B1640=P$1),LOOKUP(9.99999999999999E+307,$P$2:P1639)+1,"")</f>
        <v>1445</v>
      </c>
      <c r="Q1640" s="30">
        <f>IF(AND($B1640=Q$1),LOOKUP(9.99999999999999E+307,$Q$2:Q1639)+1,"")</f>
        <v>1445</v>
      </c>
      <c r="R1640" s="30">
        <f>IF(AND($B1640=R$1),LOOKUP(9.99999999999999E+307,$R$2:R1639)+1,"")</f>
        <v>1445</v>
      </c>
      <c r="S1640" s="314"/>
      <c r="T1640" s="274"/>
      <c r="U1640" s="274"/>
      <c r="Z1640" s="258" t="str">
        <f t="shared" si="178"/>
        <v/>
      </c>
      <c r="AA1640" s="258" t="str">
        <f t="shared" si="179"/>
        <v/>
      </c>
      <c r="AB1640" s="259">
        <f t="shared" si="174"/>
        <v>0</v>
      </c>
      <c r="AC1640" s="259">
        <f t="shared" si="175"/>
        <v>1807</v>
      </c>
      <c r="AD1640" s="260" t="str">
        <f t="shared" si="176"/>
        <v/>
      </c>
      <c r="AE1640" s="253" t="str">
        <f t="shared" si="177"/>
        <v>-</v>
      </c>
    </row>
    <row r="1641" spans="1:31" ht="20.100000000000001" customHeight="1" x14ac:dyDescent="0.5">
      <c r="A1641" s="30">
        <v>1639</v>
      </c>
      <c r="B1641" s="238"/>
      <c r="C1641" s="261"/>
      <c r="D1641" s="261"/>
      <c r="E1641" s="270"/>
      <c r="F1641" s="270"/>
      <c r="G1641" s="257" t="str">
        <f t="shared" si="180"/>
        <v/>
      </c>
      <c r="H1641" s="30" t="str">
        <f>IF(AND(S1641=H$1),LOOKUP(9.99999999999999E+307,$H$2:H1640)+1,"")</f>
        <v/>
      </c>
      <c r="I1641" s="30">
        <f>IF(AND(B1641=I$1),LOOKUP(9.99999999999999E+307,$I$2:I1640)+1,"")</f>
        <v>1446</v>
      </c>
      <c r="J1641" s="30">
        <f>IF(AND(B1641=J$1),LOOKUP(9.99999999999999E+307,$J$2:J1640)+1,"")</f>
        <v>1446</v>
      </c>
      <c r="K1641" s="30">
        <f>IF(AND(B1641=K$1),LOOKUP(9.99999999999999E+307,$K$2:K1640)+1,"")</f>
        <v>1446</v>
      </c>
      <c r="L1641" s="30">
        <f>IF(AND(B1641=L$1),LOOKUP(9.99999999999999E+307,$L$2:L1640)+1,"")</f>
        <v>1446</v>
      </c>
      <c r="M1641" s="30">
        <f>IF(AND(B1641=M$1),LOOKUP(9.99999999999999E+307,$M$2:M1640)+1,"")</f>
        <v>1446</v>
      </c>
      <c r="N1641" s="30">
        <f>IF(AND($B1641=N$1),LOOKUP(9.99999999999999E+307,$N$2:N1640)+1,"")</f>
        <v>1446</v>
      </c>
      <c r="O1641" s="30">
        <f>IF(AND($B1641=O$1),LOOKUP(9.99999999999999E+307,$O$2:O1640)+1,"")</f>
        <v>1446</v>
      </c>
      <c r="P1641" s="30">
        <f>IF(AND($B1641=P$1),LOOKUP(9.99999999999999E+307,$P$2:P1640)+1,"")</f>
        <v>1446</v>
      </c>
      <c r="Q1641" s="30">
        <f>IF(AND($B1641=Q$1),LOOKUP(9.99999999999999E+307,$Q$2:Q1640)+1,"")</f>
        <v>1446</v>
      </c>
      <c r="R1641" s="30">
        <f>IF(AND($B1641=R$1),LOOKUP(9.99999999999999E+307,$R$2:R1640)+1,"")</f>
        <v>1446</v>
      </c>
      <c r="S1641" s="314"/>
      <c r="T1641" s="274"/>
      <c r="U1641" s="274"/>
      <c r="Z1641" s="258" t="str">
        <f t="shared" si="178"/>
        <v/>
      </c>
      <c r="AA1641" s="258" t="str">
        <f t="shared" si="179"/>
        <v/>
      </c>
      <c r="AB1641" s="259">
        <f t="shared" si="174"/>
        <v>0</v>
      </c>
      <c r="AC1641" s="259">
        <f t="shared" si="175"/>
        <v>1807</v>
      </c>
      <c r="AD1641" s="260" t="str">
        <f t="shared" si="176"/>
        <v/>
      </c>
      <c r="AE1641" s="253" t="str">
        <f t="shared" si="177"/>
        <v>-</v>
      </c>
    </row>
    <row r="1642" spans="1:31" ht="20.100000000000001" customHeight="1" x14ac:dyDescent="0.5">
      <c r="A1642" s="30">
        <v>1640</v>
      </c>
      <c r="B1642" s="238"/>
      <c r="C1642" s="261"/>
      <c r="D1642" s="261"/>
      <c r="E1642" s="270"/>
      <c r="F1642" s="270"/>
      <c r="G1642" s="257" t="str">
        <f t="shared" si="180"/>
        <v/>
      </c>
      <c r="H1642" s="30" t="str">
        <f>IF(AND(S1642=H$1),LOOKUP(9.99999999999999E+307,$H$2:H1641)+1,"")</f>
        <v/>
      </c>
      <c r="I1642" s="30">
        <f>IF(AND(B1642=I$1),LOOKUP(9.99999999999999E+307,$I$2:I1641)+1,"")</f>
        <v>1447</v>
      </c>
      <c r="J1642" s="30">
        <f>IF(AND(B1642=J$1),LOOKUP(9.99999999999999E+307,$J$2:J1641)+1,"")</f>
        <v>1447</v>
      </c>
      <c r="K1642" s="30">
        <f>IF(AND(B1642=K$1),LOOKUP(9.99999999999999E+307,$K$2:K1641)+1,"")</f>
        <v>1447</v>
      </c>
      <c r="L1642" s="30">
        <f>IF(AND(B1642=L$1),LOOKUP(9.99999999999999E+307,$L$2:L1641)+1,"")</f>
        <v>1447</v>
      </c>
      <c r="M1642" s="30">
        <f>IF(AND(B1642=M$1),LOOKUP(9.99999999999999E+307,$M$2:M1641)+1,"")</f>
        <v>1447</v>
      </c>
      <c r="N1642" s="30">
        <f>IF(AND($B1642=N$1),LOOKUP(9.99999999999999E+307,$N$2:N1641)+1,"")</f>
        <v>1447</v>
      </c>
      <c r="O1642" s="30">
        <f>IF(AND($B1642=O$1),LOOKUP(9.99999999999999E+307,$O$2:O1641)+1,"")</f>
        <v>1447</v>
      </c>
      <c r="P1642" s="30">
        <f>IF(AND($B1642=P$1),LOOKUP(9.99999999999999E+307,$P$2:P1641)+1,"")</f>
        <v>1447</v>
      </c>
      <c r="Q1642" s="30">
        <f>IF(AND($B1642=Q$1),LOOKUP(9.99999999999999E+307,$Q$2:Q1641)+1,"")</f>
        <v>1447</v>
      </c>
      <c r="R1642" s="30">
        <f>IF(AND($B1642=R$1),LOOKUP(9.99999999999999E+307,$R$2:R1641)+1,"")</f>
        <v>1447</v>
      </c>
      <c r="S1642" s="314"/>
      <c r="T1642" s="274"/>
      <c r="U1642" s="274"/>
      <c r="Z1642" s="258" t="str">
        <f t="shared" si="178"/>
        <v/>
      </c>
      <c r="AA1642" s="258" t="str">
        <f t="shared" si="179"/>
        <v/>
      </c>
      <c r="AB1642" s="259">
        <f t="shared" si="174"/>
        <v>0</v>
      </c>
      <c r="AC1642" s="259">
        <f t="shared" si="175"/>
        <v>1807</v>
      </c>
      <c r="AD1642" s="260" t="str">
        <f t="shared" si="176"/>
        <v/>
      </c>
      <c r="AE1642" s="253" t="str">
        <f t="shared" si="177"/>
        <v>-</v>
      </c>
    </row>
    <row r="1643" spans="1:31" ht="20.100000000000001" customHeight="1" x14ac:dyDescent="0.5">
      <c r="A1643" s="30">
        <v>1641</v>
      </c>
      <c r="B1643" s="238"/>
      <c r="C1643" s="261"/>
      <c r="D1643" s="261"/>
      <c r="E1643" s="270"/>
      <c r="F1643" s="270"/>
      <c r="G1643" s="257" t="str">
        <f t="shared" si="180"/>
        <v/>
      </c>
      <c r="H1643" s="30" t="str">
        <f>IF(AND(S1643=H$1),LOOKUP(9.99999999999999E+307,$H$2:H1642)+1,"")</f>
        <v/>
      </c>
      <c r="I1643" s="30">
        <f>IF(AND(B1643=I$1),LOOKUP(9.99999999999999E+307,$I$2:I1642)+1,"")</f>
        <v>1448</v>
      </c>
      <c r="J1643" s="30">
        <f>IF(AND(B1643=J$1),LOOKUP(9.99999999999999E+307,$J$2:J1642)+1,"")</f>
        <v>1448</v>
      </c>
      <c r="K1643" s="30">
        <f>IF(AND(B1643=K$1),LOOKUP(9.99999999999999E+307,$K$2:K1642)+1,"")</f>
        <v>1448</v>
      </c>
      <c r="L1643" s="30">
        <f>IF(AND(B1643=L$1),LOOKUP(9.99999999999999E+307,$L$2:L1642)+1,"")</f>
        <v>1448</v>
      </c>
      <c r="M1643" s="30">
        <f>IF(AND(B1643=M$1),LOOKUP(9.99999999999999E+307,$M$2:M1642)+1,"")</f>
        <v>1448</v>
      </c>
      <c r="N1643" s="30">
        <f>IF(AND($B1643=N$1),LOOKUP(9.99999999999999E+307,$N$2:N1642)+1,"")</f>
        <v>1448</v>
      </c>
      <c r="O1643" s="30">
        <f>IF(AND($B1643=O$1),LOOKUP(9.99999999999999E+307,$O$2:O1642)+1,"")</f>
        <v>1448</v>
      </c>
      <c r="P1643" s="30">
        <f>IF(AND($B1643=P$1),LOOKUP(9.99999999999999E+307,$P$2:P1642)+1,"")</f>
        <v>1448</v>
      </c>
      <c r="Q1643" s="30">
        <f>IF(AND($B1643=Q$1),LOOKUP(9.99999999999999E+307,$Q$2:Q1642)+1,"")</f>
        <v>1448</v>
      </c>
      <c r="R1643" s="30">
        <f>IF(AND($B1643=R$1),LOOKUP(9.99999999999999E+307,$R$2:R1642)+1,"")</f>
        <v>1448</v>
      </c>
      <c r="S1643" s="314"/>
      <c r="T1643" s="274"/>
      <c r="U1643" s="274"/>
      <c r="Z1643" s="258" t="str">
        <f t="shared" si="178"/>
        <v/>
      </c>
      <c r="AA1643" s="258" t="str">
        <f t="shared" si="179"/>
        <v/>
      </c>
      <c r="AB1643" s="259">
        <f t="shared" si="174"/>
        <v>0</v>
      </c>
      <c r="AC1643" s="259">
        <f t="shared" si="175"/>
        <v>1807</v>
      </c>
      <c r="AD1643" s="260" t="str">
        <f t="shared" si="176"/>
        <v/>
      </c>
      <c r="AE1643" s="253" t="str">
        <f t="shared" si="177"/>
        <v>-</v>
      </c>
    </row>
    <row r="1644" spans="1:31" ht="20.100000000000001" customHeight="1" x14ac:dyDescent="0.5">
      <c r="A1644" s="30">
        <v>1642</v>
      </c>
      <c r="B1644" s="238"/>
      <c r="C1644" s="261"/>
      <c r="D1644" s="261"/>
      <c r="E1644" s="270"/>
      <c r="F1644" s="270"/>
      <c r="G1644" s="257" t="str">
        <f t="shared" si="180"/>
        <v/>
      </c>
      <c r="H1644" s="30" t="str">
        <f>IF(AND(S1644=H$1),LOOKUP(9.99999999999999E+307,$H$2:H1643)+1,"")</f>
        <v/>
      </c>
      <c r="I1644" s="30">
        <f>IF(AND(B1644=I$1),LOOKUP(9.99999999999999E+307,$I$2:I1643)+1,"")</f>
        <v>1449</v>
      </c>
      <c r="J1644" s="30">
        <f>IF(AND(B1644=J$1),LOOKUP(9.99999999999999E+307,$J$2:J1643)+1,"")</f>
        <v>1449</v>
      </c>
      <c r="K1644" s="30">
        <f>IF(AND(B1644=K$1),LOOKUP(9.99999999999999E+307,$K$2:K1643)+1,"")</f>
        <v>1449</v>
      </c>
      <c r="L1644" s="30">
        <f>IF(AND(B1644=L$1),LOOKUP(9.99999999999999E+307,$L$2:L1643)+1,"")</f>
        <v>1449</v>
      </c>
      <c r="M1644" s="30">
        <f>IF(AND(B1644=M$1),LOOKUP(9.99999999999999E+307,$M$2:M1643)+1,"")</f>
        <v>1449</v>
      </c>
      <c r="N1644" s="30">
        <f>IF(AND($B1644=N$1),LOOKUP(9.99999999999999E+307,$N$2:N1643)+1,"")</f>
        <v>1449</v>
      </c>
      <c r="O1644" s="30">
        <f>IF(AND($B1644=O$1),LOOKUP(9.99999999999999E+307,$O$2:O1643)+1,"")</f>
        <v>1449</v>
      </c>
      <c r="P1644" s="30">
        <f>IF(AND($B1644=P$1),LOOKUP(9.99999999999999E+307,$P$2:P1643)+1,"")</f>
        <v>1449</v>
      </c>
      <c r="Q1644" s="30">
        <f>IF(AND($B1644=Q$1),LOOKUP(9.99999999999999E+307,$Q$2:Q1643)+1,"")</f>
        <v>1449</v>
      </c>
      <c r="R1644" s="30">
        <f>IF(AND($B1644=R$1),LOOKUP(9.99999999999999E+307,$R$2:R1643)+1,"")</f>
        <v>1449</v>
      </c>
      <c r="S1644" s="314"/>
      <c r="T1644" s="274"/>
      <c r="U1644" s="274"/>
      <c r="Z1644" s="258" t="str">
        <f t="shared" si="178"/>
        <v/>
      </c>
      <c r="AA1644" s="258" t="str">
        <f t="shared" si="179"/>
        <v/>
      </c>
      <c r="AB1644" s="259">
        <f t="shared" si="174"/>
        <v>0</v>
      </c>
      <c r="AC1644" s="259">
        <f t="shared" si="175"/>
        <v>1807</v>
      </c>
      <c r="AD1644" s="260" t="str">
        <f t="shared" si="176"/>
        <v/>
      </c>
      <c r="AE1644" s="253" t="str">
        <f t="shared" si="177"/>
        <v>-</v>
      </c>
    </row>
    <row r="1645" spans="1:31" ht="20.100000000000001" customHeight="1" x14ac:dyDescent="0.5">
      <c r="A1645" s="30">
        <v>1643</v>
      </c>
      <c r="B1645" s="238"/>
      <c r="C1645" s="261"/>
      <c r="D1645" s="261"/>
      <c r="E1645" s="270"/>
      <c r="F1645" s="270"/>
      <c r="G1645" s="257" t="str">
        <f t="shared" si="180"/>
        <v/>
      </c>
      <c r="H1645" s="30" t="str">
        <f>IF(AND(S1645=H$1),LOOKUP(9.99999999999999E+307,$H$2:H1644)+1,"")</f>
        <v/>
      </c>
      <c r="I1645" s="30">
        <f>IF(AND(B1645=I$1),LOOKUP(9.99999999999999E+307,$I$2:I1644)+1,"")</f>
        <v>1450</v>
      </c>
      <c r="J1645" s="30">
        <f>IF(AND(B1645=J$1),LOOKUP(9.99999999999999E+307,$J$2:J1644)+1,"")</f>
        <v>1450</v>
      </c>
      <c r="K1645" s="30">
        <f>IF(AND(B1645=K$1),LOOKUP(9.99999999999999E+307,$K$2:K1644)+1,"")</f>
        <v>1450</v>
      </c>
      <c r="L1645" s="30">
        <f>IF(AND(B1645=L$1),LOOKUP(9.99999999999999E+307,$L$2:L1644)+1,"")</f>
        <v>1450</v>
      </c>
      <c r="M1645" s="30">
        <f>IF(AND(B1645=M$1),LOOKUP(9.99999999999999E+307,$M$2:M1644)+1,"")</f>
        <v>1450</v>
      </c>
      <c r="N1645" s="30">
        <f>IF(AND($B1645=N$1),LOOKUP(9.99999999999999E+307,$N$2:N1644)+1,"")</f>
        <v>1450</v>
      </c>
      <c r="O1645" s="30">
        <f>IF(AND($B1645=O$1),LOOKUP(9.99999999999999E+307,$O$2:O1644)+1,"")</f>
        <v>1450</v>
      </c>
      <c r="P1645" s="30">
        <f>IF(AND($B1645=P$1),LOOKUP(9.99999999999999E+307,$P$2:P1644)+1,"")</f>
        <v>1450</v>
      </c>
      <c r="Q1645" s="30">
        <f>IF(AND($B1645=Q$1),LOOKUP(9.99999999999999E+307,$Q$2:Q1644)+1,"")</f>
        <v>1450</v>
      </c>
      <c r="R1645" s="30">
        <f>IF(AND($B1645=R$1),LOOKUP(9.99999999999999E+307,$R$2:R1644)+1,"")</f>
        <v>1450</v>
      </c>
      <c r="S1645" s="314"/>
      <c r="T1645" s="274"/>
      <c r="U1645" s="274"/>
      <c r="Z1645" s="258" t="str">
        <f t="shared" si="178"/>
        <v/>
      </c>
      <c r="AA1645" s="258" t="str">
        <f t="shared" si="179"/>
        <v/>
      </c>
      <c r="AB1645" s="259">
        <f t="shared" si="174"/>
        <v>0</v>
      </c>
      <c r="AC1645" s="259">
        <f t="shared" si="175"/>
        <v>1807</v>
      </c>
      <c r="AD1645" s="260" t="str">
        <f t="shared" si="176"/>
        <v/>
      </c>
      <c r="AE1645" s="253" t="str">
        <f t="shared" si="177"/>
        <v>-</v>
      </c>
    </row>
    <row r="1646" spans="1:31" ht="20.100000000000001" customHeight="1" x14ac:dyDescent="0.5">
      <c r="A1646" s="30">
        <v>1644</v>
      </c>
      <c r="B1646" s="238"/>
      <c r="C1646" s="261"/>
      <c r="D1646" s="261"/>
      <c r="E1646" s="270"/>
      <c r="F1646" s="270"/>
      <c r="G1646" s="257" t="str">
        <f t="shared" si="180"/>
        <v/>
      </c>
      <c r="H1646" s="30" t="str">
        <f>IF(AND(S1646=H$1),LOOKUP(9.99999999999999E+307,$H$2:H1645)+1,"")</f>
        <v/>
      </c>
      <c r="I1646" s="30">
        <f>IF(AND(B1646=I$1),LOOKUP(9.99999999999999E+307,$I$2:I1645)+1,"")</f>
        <v>1451</v>
      </c>
      <c r="J1646" s="30">
        <f>IF(AND(B1646=J$1),LOOKUP(9.99999999999999E+307,$J$2:J1645)+1,"")</f>
        <v>1451</v>
      </c>
      <c r="K1646" s="30">
        <f>IF(AND(B1646=K$1),LOOKUP(9.99999999999999E+307,$K$2:K1645)+1,"")</f>
        <v>1451</v>
      </c>
      <c r="L1646" s="30">
        <f>IF(AND(B1646=L$1),LOOKUP(9.99999999999999E+307,$L$2:L1645)+1,"")</f>
        <v>1451</v>
      </c>
      <c r="M1646" s="30">
        <f>IF(AND(B1646=M$1),LOOKUP(9.99999999999999E+307,$M$2:M1645)+1,"")</f>
        <v>1451</v>
      </c>
      <c r="N1646" s="30">
        <f>IF(AND($B1646=N$1),LOOKUP(9.99999999999999E+307,$N$2:N1645)+1,"")</f>
        <v>1451</v>
      </c>
      <c r="O1646" s="30">
        <f>IF(AND($B1646=O$1),LOOKUP(9.99999999999999E+307,$O$2:O1645)+1,"")</f>
        <v>1451</v>
      </c>
      <c r="P1646" s="30">
        <f>IF(AND($B1646=P$1),LOOKUP(9.99999999999999E+307,$P$2:P1645)+1,"")</f>
        <v>1451</v>
      </c>
      <c r="Q1646" s="30">
        <f>IF(AND($B1646=Q$1),LOOKUP(9.99999999999999E+307,$Q$2:Q1645)+1,"")</f>
        <v>1451</v>
      </c>
      <c r="R1646" s="30">
        <f>IF(AND($B1646=R$1),LOOKUP(9.99999999999999E+307,$R$2:R1645)+1,"")</f>
        <v>1451</v>
      </c>
      <c r="S1646" s="314"/>
      <c r="T1646" s="274"/>
      <c r="U1646" s="274"/>
      <c r="Z1646" s="258" t="str">
        <f t="shared" si="178"/>
        <v/>
      </c>
      <c r="AA1646" s="258" t="str">
        <f t="shared" si="179"/>
        <v/>
      </c>
      <c r="AB1646" s="259">
        <f t="shared" si="174"/>
        <v>0</v>
      </c>
      <c r="AC1646" s="259">
        <f t="shared" si="175"/>
        <v>1807</v>
      </c>
      <c r="AD1646" s="260" t="str">
        <f t="shared" si="176"/>
        <v/>
      </c>
      <c r="AE1646" s="253" t="str">
        <f t="shared" si="177"/>
        <v>-</v>
      </c>
    </row>
    <row r="1647" spans="1:31" ht="20.100000000000001" customHeight="1" x14ac:dyDescent="0.5">
      <c r="A1647" s="30">
        <v>1645</v>
      </c>
      <c r="B1647" s="238"/>
      <c r="C1647" s="261"/>
      <c r="D1647" s="261"/>
      <c r="E1647" s="270"/>
      <c r="F1647" s="270"/>
      <c r="G1647" s="257" t="str">
        <f t="shared" si="180"/>
        <v/>
      </c>
      <c r="H1647" s="30" t="str">
        <f>IF(AND(S1647=H$1),LOOKUP(9.99999999999999E+307,$H$2:H1646)+1,"")</f>
        <v/>
      </c>
      <c r="I1647" s="30">
        <f>IF(AND(B1647=I$1),LOOKUP(9.99999999999999E+307,$I$2:I1646)+1,"")</f>
        <v>1452</v>
      </c>
      <c r="J1647" s="30">
        <f>IF(AND(B1647=J$1),LOOKUP(9.99999999999999E+307,$J$2:J1646)+1,"")</f>
        <v>1452</v>
      </c>
      <c r="K1647" s="30">
        <f>IF(AND(B1647=K$1),LOOKUP(9.99999999999999E+307,$K$2:K1646)+1,"")</f>
        <v>1452</v>
      </c>
      <c r="L1647" s="30">
        <f>IF(AND(B1647=L$1),LOOKUP(9.99999999999999E+307,$L$2:L1646)+1,"")</f>
        <v>1452</v>
      </c>
      <c r="M1647" s="30">
        <f>IF(AND(B1647=M$1),LOOKUP(9.99999999999999E+307,$M$2:M1646)+1,"")</f>
        <v>1452</v>
      </c>
      <c r="N1647" s="30">
        <f>IF(AND($B1647=N$1),LOOKUP(9.99999999999999E+307,$N$2:N1646)+1,"")</f>
        <v>1452</v>
      </c>
      <c r="O1647" s="30">
        <f>IF(AND($B1647=O$1),LOOKUP(9.99999999999999E+307,$O$2:O1646)+1,"")</f>
        <v>1452</v>
      </c>
      <c r="P1647" s="30">
        <f>IF(AND($B1647=P$1),LOOKUP(9.99999999999999E+307,$P$2:P1646)+1,"")</f>
        <v>1452</v>
      </c>
      <c r="Q1647" s="30">
        <f>IF(AND($B1647=Q$1),LOOKUP(9.99999999999999E+307,$Q$2:Q1646)+1,"")</f>
        <v>1452</v>
      </c>
      <c r="R1647" s="30">
        <f>IF(AND($B1647=R$1),LOOKUP(9.99999999999999E+307,$R$2:R1646)+1,"")</f>
        <v>1452</v>
      </c>
      <c r="S1647" s="314"/>
      <c r="T1647" s="274"/>
      <c r="U1647" s="274"/>
      <c r="Z1647" s="258" t="str">
        <f t="shared" si="178"/>
        <v/>
      </c>
      <c r="AA1647" s="258" t="str">
        <f t="shared" si="179"/>
        <v/>
      </c>
      <c r="AB1647" s="259">
        <f t="shared" si="174"/>
        <v>0</v>
      </c>
      <c r="AC1647" s="259">
        <f t="shared" si="175"/>
        <v>1807</v>
      </c>
      <c r="AD1647" s="260" t="str">
        <f t="shared" si="176"/>
        <v/>
      </c>
      <c r="AE1647" s="253" t="str">
        <f t="shared" si="177"/>
        <v>-</v>
      </c>
    </row>
    <row r="1648" spans="1:31" ht="20.100000000000001" customHeight="1" x14ac:dyDescent="0.5">
      <c r="A1648" s="30">
        <v>1646</v>
      </c>
      <c r="B1648" s="238"/>
      <c r="C1648" s="261"/>
      <c r="D1648" s="261"/>
      <c r="E1648" s="270"/>
      <c r="F1648" s="270"/>
      <c r="G1648" s="257" t="str">
        <f t="shared" si="180"/>
        <v/>
      </c>
      <c r="H1648" s="30" t="str">
        <f>IF(AND(S1648=H$1),LOOKUP(9.99999999999999E+307,$H$2:H1647)+1,"")</f>
        <v/>
      </c>
      <c r="I1648" s="30">
        <f>IF(AND(B1648=I$1),LOOKUP(9.99999999999999E+307,$I$2:I1647)+1,"")</f>
        <v>1453</v>
      </c>
      <c r="J1648" s="30">
        <f>IF(AND(B1648=J$1),LOOKUP(9.99999999999999E+307,$J$2:J1647)+1,"")</f>
        <v>1453</v>
      </c>
      <c r="K1648" s="30">
        <f>IF(AND(B1648=K$1),LOOKUP(9.99999999999999E+307,$K$2:K1647)+1,"")</f>
        <v>1453</v>
      </c>
      <c r="L1648" s="30">
        <f>IF(AND(B1648=L$1),LOOKUP(9.99999999999999E+307,$L$2:L1647)+1,"")</f>
        <v>1453</v>
      </c>
      <c r="M1648" s="30">
        <f>IF(AND(B1648=M$1),LOOKUP(9.99999999999999E+307,$M$2:M1647)+1,"")</f>
        <v>1453</v>
      </c>
      <c r="N1648" s="30">
        <f>IF(AND($B1648=N$1),LOOKUP(9.99999999999999E+307,$N$2:N1647)+1,"")</f>
        <v>1453</v>
      </c>
      <c r="O1648" s="30">
        <f>IF(AND($B1648=O$1),LOOKUP(9.99999999999999E+307,$O$2:O1647)+1,"")</f>
        <v>1453</v>
      </c>
      <c r="P1648" s="30">
        <f>IF(AND($B1648=P$1),LOOKUP(9.99999999999999E+307,$P$2:P1647)+1,"")</f>
        <v>1453</v>
      </c>
      <c r="Q1648" s="30">
        <f>IF(AND($B1648=Q$1),LOOKUP(9.99999999999999E+307,$Q$2:Q1647)+1,"")</f>
        <v>1453</v>
      </c>
      <c r="R1648" s="30">
        <f>IF(AND($B1648=R$1),LOOKUP(9.99999999999999E+307,$R$2:R1647)+1,"")</f>
        <v>1453</v>
      </c>
      <c r="S1648" s="314"/>
      <c r="T1648" s="274"/>
      <c r="U1648" s="274"/>
      <c r="Z1648" s="258" t="str">
        <f t="shared" si="178"/>
        <v/>
      </c>
      <c r="AA1648" s="258" t="str">
        <f t="shared" si="179"/>
        <v/>
      </c>
      <c r="AB1648" s="259">
        <f t="shared" si="174"/>
        <v>0</v>
      </c>
      <c r="AC1648" s="259">
        <f t="shared" si="175"/>
        <v>1807</v>
      </c>
      <c r="AD1648" s="260" t="str">
        <f t="shared" si="176"/>
        <v/>
      </c>
      <c r="AE1648" s="253" t="str">
        <f t="shared" si="177"/>
        <v>-</v>
      </c>
    </row>
    <row r="1649" spans="1:31" ht="20.100000000000001" customHeight="1" x14ac:dyDescent="0.5">
      <c r="A1649" s="30">
        <v>1647</v>
      </c>
      <c r="B1649" s="238"/>
      <c r="C1649" s="261"/>
      <c r="D1649" s="261"/>
      <c r="E1649" s="270"/>
      <c r="F1649" s="270"/>
      <c r="G1649" s="257" t="str">
        <f t="shared" si="180"/>
        <v/>
      </c>
      <c r="H1649" s="30" t="str">
        <f>IF(AND(S1649=H$1),LOOKUP(9.99999999999999E+307,$H$2:H1648)+1,"")</f>
        <v/>
      </c>
      <c r="I1649" s="30">
        <f>IF(AND(B1649=I$1),LOOKUP(9.99999999999999E+307,$I$2:I1648)+1,"")</f>
        <v>1454</v>
      </c>
      <c r="J1649" s="30">
        <f>IF(AND(B1649=J$1),LOOKUP(9.99999999999999E+307,$J$2:J1648)+1,"")</f>
        <v>1454</v>
      </c>
      <c r="K1649" s="30">
        <f>IF(AND(B1649=K$1),LOOKUP(9.99999999999999E+307,$K$2:K1648)+1,"")</f>
        <v>1454</v>
      </c>
      <c r="L1649" s="30">
        <f>IF(AND(B1649=L$1),LOOKUP(9.99999999999999E+307,$L$2:L1648)+1,"")</f>
        <v>1454</v>
      </c>
      <c r="M1649" s="30">
        <f>IF(AND(B1649=M$1),LOOKUP(9.99999999999999E+307,$M$2:M1648)+1,"")</f>
        <v>1454</v>
      </c>
      <c r="N1649" s="30">
        <f>IF(AND($B1649=N$1),LOOKUP(9.99999999999999E+307,$N$2:N1648)+1,"")</f>
        <v>1454</v>
      </c>
      <c r="O1649" s="30">
        <f>IF(AND($B1649=O$1),LOOKUP(9.99999999999999E+307,$O$2:O1648)+1,"")</f>
        <v>1454</v>
      </c>
      <c r="P1649" s="30">
        <f>IF(AND($B1649=P$1),LOOKUP(9.99999999999999E+307,$P$2:P1648)+1,"")</f>
        <v>1454</v>
      </c>
      <c r="Q1649" s="30">
        <f>IF(AND($B1649=Q$1),LOOKUP(9.99999999999999E+307,$Q$2:Q1648)+1,"")</f>
        <v>1454</v>
      </c>
      <c r="R1649" s="30">
        <f>IF(AND($B1649=R$1),LOOKUP(9.99999999999999E+307,$R$2:R1648)+1,"")</f>
        <v>1454</v>
      </c>
      <c r="S1649" s="314"/>
      <c r="T1649" s="274"/>
      <c r="U1649" s="274"/>
      <c r="Z1649" s="258" t="str">
        <f t="shared" si="178"/>
        <v/>
      </c>
      <c r="AA1649" s="258" t="str">
        <f t="shared" si="179"/>
        <v/>
      </c>
      <c r="AB1649" s="259">
        <f t="shared" si="174"/>
        <v>0</v>
      </c>
      <c r="AC1649" s="259">
        <f t="shared" si="175"/>
        <v>1807</v>
      </c>
      <c r="AD1649" s="260" t="str">
        <f t="shared" si="176"/>
        <v/>
      </c>
      <c r="AE1649" s="253" t="str">
        <f t="shared" si="177"/>
        <v>-</v>
      </c>
    </row>
    <row r="1650" spans="1:31" ht="20.100000000000001" customHeight="1" x14ac:dyDescent="0.5">
      <c r="A1650" s="30">
        <v>1648</v>
      </c>
      <c r="B1650" s="238"/>
      <c r="C1650" s="261"/>
      <c r="D1650" s="261"/>
      <c r="E1650" s="270"/>
      <c r="F1650" s="270"/>
      <c r="G1650" s="257" t="str">
        <f t="shared" si="180"/>
        <v/>
      </c>
      <c r="H1650" s="30" t="str">
        <f>IF(AND(S1650=H$1),LOOKUP(9.99999999999999E+307,$H$2:H1649)+1,"")</f>
        <v/>
      </c>
      <c r="I1650" s="30">
        <f>IF(AND(B1650=I$1),LOOKUP(9.99999999999999E+307,$I$2:I1649)+1,"")</f>
        <v>1455</v>
      </c>
      <c r="J1650" s="30">
        <f>IF(AND(B1650=J$1),LOOKUP(9.99999999999999E+307,$J$2:J1649)+1,"")</f>
        <v>1455</v>
      </c>
      <c r="K1650" s="30">
        <f>IF(AND(B1650=K$1),LOOKUP(9.99999999999999E+307,$K$2:K1649)+1,"")</f>
        <v>1455</v>
      </c>
      <c r="L1650" s="30">
        <f>IF(AND(B1650=L$1),LOOKUP(9.99999999999999E+307,$L$2:L1649)+1,"")</f>
        <v>1455</v>
      </c>
      <c r="M1650" s="30">
        <f>IF(AND(B1650=M$1),LOOKUP(9.99999999999999E+307,$M$2:M1649)+1,"")</f>
        <v>1455</v>
      </c>
      <c r="N1650" s="30">
        <f>IF(AND($B1650=N$1),LOOKUP(9.99999999999999E+307,$N$2:N1649)+1,"")</f>
        <v>1455</v>
      </c>
      <c r="O1650" s="30">
        <f>IF(AND($B1650=O$1),LOOKUP(9.99999999999999E+307,$O$2:O1649)+1,"")</f>
        <v>1455</v>
      </c>
      <c r="P1650" s="30">
        <f>IF(AND($B1650=P$1),LOOKUP(9.99999999999999E+307,$P$2:P1649)+1,"")</f>
        <v>1455</v>
      </c>
      <c r="Q1650" s="30">
        <f>IF(AND($B1650=Q$1),LOOKUP(9.99999999999999E+307,$Q$2:Q1649)+1,"")</f>
        <v>1455</v>
      </c>
      <c r="R1650" s="30">
        <f>IF(AND($B1650=R$1),LOOKUP(9.99999999999999E+307,$R$2:R1649)+1,"")</f>
        <v>1455</v>
      </c>
      <c r="S1650" s="314"/>
      <c r="T1650" s="274"/>
      <c r="U1650" s="274"/>
      <c r="Z1650" s="258" t="str">
        <f t="shared" si="178"/>
        <v/>
      </c>
      <c r="AA1650" s="258" t="str">
        <f t="shared" si="179"/>
        <v/>
      </c>
      <c r="AB1650" s="259">
        <f t="shared" si="174"/>
        <v>0</v>
      </c>
      <c r="AC1650" s="259">
        <f t="shared" si="175"/>
        <v>1807</v>
      </c>
      <c r="AD1650" s="260" t="str">
        <f t="shared" si="176"/>
        <v/>
      </c>
      <c r="AE1650" s="253" t="str">
        <f t="shared" si="177"/>
        <v>-</v>
      </c>
    </row>
    <row r="1651" spans="1:31" ht="20.100000000000001" customHeight="1" x14ac:dyDescent="0.5">
      <c r="A1651" s="30">
        <v>1649</v>
      </c>
      <c r="B1651" s="238"/>
      <c r="C1651" s="261"/>
      <c r="D1651" s="261"/>
      <c r="E1651" s="270"/>
      <c r="F1651" s="270"/>
      <c r="G1651" s="257" t="str">
        <f t="shared" si="180"/>
        <v/>
      </c>
      <c r="H1651" s="30" t="str">
        <f>IF(AND(S1651=H$1),LOOKUP(9.99999999999999E+307,$H$2:H1650)+1,"")</f>
        <v/>
      </c>
      <c r="I1651" s="30">
        <f>IF(AND(B1651=I$1),LOOKUP(9.99999999999999E+307,$I$2:I1650)+1,"")</f>
        <v>1456</v>
      </c>
      <c r="J1651" s="30">
        <f>IF(AND(B1651=J$1),LOOKUP(9.99999999999999E+307,$J$2:J1650)+1,"")</f>
        <v>1456</v>
      </c>
      <c r="K1651" s="30">
        <f>IF(AND(B1651=K$1),LOOKUP(9.99999999999999E+307,$K$2:K1650)+1,"")</f>
        <v>1456</v>
      </c>
      <c r="L1651" s="30">
        <f>IF(AND(B1651=L$1),LOOKUP(9.99999999999999E+307,$L$2:L1650)+1,"")</f>
        <v>1456</v>
      </c>
      <c r="M1651" s="30">
        <f>IF(AND(B1651=M$1),LOOKUP(9.99999999999999E+307,$M$2:M1650)+1,"")</f>
        <v>1456</v>
      </c>
      <c r="N1651" s="30">
        <f>IF(AND($B1651=N$1),LOOKUP(9.99999999999999E+307,$N$2:N1650)+1,"")</f>
        <v>1456</v>
      </c>
      <c r="O1651" s="30">
        <f>IF(AND($B1651=O$1),LOOKUP(9.99999999999999E+307,$O$2:O1650)+1,"")</f>
        <v>1456</v>
      </c>
      <c r="P1651" s="30">
        <f>IF(AND($B1651=P$1),LOOKUP(9.99999999999999E+307,$P$2:P1650)+1,"")</f>
        <v>1456</v>
      </c>
      <c r="Q1651" s="30">
        <f>IF(AND($B1651=Q$1),LOOKUP(9.99999999999999E+307,$Q$2:Q1650)+1,"")</f>
        <v>1456</v>
      </c>
      <c r="R1651" s="30">
        <f>IF(AND($B1651=R$1),LOOKUP(9.99999999999999E+307,$R$2:R1650)+1,"")</f>
        <v>1456</v>
      </c>
      <c r="S1651" s="314"/>
      <c r="T1651" s="274"/>
      <c r="U1651" s="274"/>
      <c r="Z1651" s="258" t="str">
        <f t="shared" si="178"/>
        <v/>
      </c>
      <c r="AA1651" s="258" t="str">
        <f t="shared" si="179"/>
        <v/>
      </c>
      <c r="AB1651" s="259">
        <f t="shared" si="174"/>
        <v>0</v>
      </c>
      <c r="AC1651" s="259">
        <f t="shared" si="175"/>
        <v>1807</v>
      </c>
      <c r="AD1651" s="260" t="str">
        <f t="shared" si="176"/>
        <v/>
      </c>
      <c r="AE1651" s="253" t="str">
        <f t="shared" si="177"/>
        <v>-</v>
      </c>
    </row>
    <row r="1652" spans="1:31" ht="20.100000000000001" customHeight="1" x14ac:dyDescent="0.5">
      <c r="A1652" s="30">
        <v>1650</v>
      </c>
      <c r="B1652" s="238"/>
      <c r="C1652" s="261"/>
      <c r="D1652" s="261"/>
      <c r="E1652" s="270"/>
      <c r="F1652" s="270"/>
      <c r="G1652" s="257" t="str">
        <f t="shared" si="180"/>
        <v/>
      </c>
      <c r="H1652" s="30" t="str">
        <f>IF(AND(S1652=H$1),LOOKUP(9.99999999999999E+307,$H$2:H1651)+1,"")</f>
        <v/>
      </c>
      <c r="I1652" s="30">
        <f>IF(AND(B1652=I$1),LOOKUP(9.99999999999999E+307,$I$2:I1651)+1,"")</f>
        <v>1457</v>
      </c>
      <c r="J1652" s="30">
        <f>IF(AND(B1652=J$1),LOOKUP(9.99999999999999E+307,$J$2:J1651)+1,"")</f>
        <v>1457</v>
      </c>
      <c r="K1652" s="30">
        <f>IF(AND(B1652=K$1),LOOKUP(9.99999999999999E+307,$K$2:K1651)+1,"")</f>
        <v>1457</v>
      </c>
      <c r="L1652" s="30">
        <f>IF(AND(B1652=L$1),LOOKUP(9.99999999999999E+307,$L$2:L1651)+1,"")</f>
        <v>1457</v>
      </c>
      <c r="M1652" s="30">
        <f>IF(AND(B1652=M$1),LOOKUP(9.99999999999999E+307,$M$2:M1651)+1,"")</f>
        <v>1457</v>
      </c>
      <c r="N1652" s="30">
        <f>IF(AND($B1652=N$1),LOOKUP(9.99999999999999E+307,$N$2:N1651)+1,"")</f>
        <v>1457</v>
      </c>
      <c r="O1652" s="30">
        <f>IF(AND($B1652=O$1),LOOKUP(9.99999999999999E+307,$O$2:O1651)+1,"")</f>
        <v>1457</v>
      </c>
      <c r="P1652" s="30">
        <f>IF(AND($B1652=P$1),LOOKUP(9.99999999999999E+307,$P$2:P1651)+1,"")</f>
        <v>1457</v>
      </c>
      <c r="Q1652" s="30">
        <f>IF(AND($B1652=Q$1),LOOKUP(9.99999999999999E+307,$Q$2:Q1651)+1,"")</f>
        <v>1457</v>
      </c>
      <c r="R1652" s="30">
        <f>IF(AND($B1652=R$1),LOOKUP(9.99999999999999E+307,$R$2:R1651)+1,"")</f>
        <v>1457</v>
      </c>
      <c r="S1652" s="314"/>
      <c r="T1652" s="274"/>
      <c r="U1652" s="274"/>
      <c r="Z1652" s="258" t="str">
        <f t="shared" si="178"/>
        <v/>
      </c>
      <c r="AA1652" s="258" t="str">
        <f t="shared" si="179"/>
        <v/>
      </c>
      <c r="AB1652" s="259">
        <f t="shared" si="174"/>
        <v>0</v>
      </c>
      <c r="AC1652" s="259">
        <f t="shared" si="175"/>
        <v>1807</v>
      </c>
      <c r="AD1652" s="260" t="str">
        <f t="shared" si="176"/>
        <v/>
      </c>
      <c r="AE1652" s="253" t="str">
        <f t="shared" si="177"/>
        <v>-</v>
      </c>
    </row>
    <row r="1653" spans="1:31" ht="20.100000000000001" customHeight="1" x14ac:dyDescent="0.5">
      <c r="A1653" s="30">
        <v>1651</v>
      </c>
      <c r="B1653" s="238"/>
      <c r="C1653" s="261"/>
      <c r="D1653" s="261"/>
      <c r="E1653" s="270"/>
      <c r="F1653" s="270"/>
      <c r="G1653" s="257" t="str">
        <f t="shared" si="180"/>
        <v/>
      </c>
      <c r="H1653" s="30" t="str">
        <f>IF(AND(S1653=H$1),LOOKUP(9.99999999999999E+307,$H$2:H1652)+1,"")</f>
        <v/>
      </c>
      <c r="I1653" s="30">
        <f>IF(AND(B1653=I$1),LOOKUP(9.99999999999999E+307,$I$2:I1652)+1,"")</f>
        <v>1458</v>
      </c>
      <c r="J1653" s="30">
        <f>IF(AND(B1653=J$1),LOOKUP(9.99999999999999E+307,$J$2:J1652)+1,"")</f>
        <v>1458</v>
      </c>
      <c r="K1653" s="30">
        <f>IF(AND(B1653=K$1),LOOKUP(9.99999999999999E+307,$K$2:K1652)+1,"")</f>
        <v>1458</v>
      </c>
      <c r="L1653" s="30">
        <f>IF(AND(B1653=L$1),LOOKUP(9.99999999999999E+307,$L$2:L1652)+1,"")</f>
        <v>1458</v>
      </c>
      <c r="M1653" s="30">
        <f>IF(AND(B1653=M$1),LOOKUP(9.99999999999999E+307,$M$2:M1652)+1,"")</f>
        <v>1458</v>
      </c>
      <c r="N1653" s="30">
        <f>IF(AND($B1653=N$1),LOOKUP(9.99999999999999E+307,$N$2:N1652)+1,"")</f>
        <v>1458</v>
      </c>
      <c r="O1653" s="30">
        <f>IF(AND($B1653=O$1),LOOKUP(9.99999999999999E+307,$O$2:O1652)+1,"")</f>
        <v>1458</v>
      </c>
      <c r="P1653" s="30">
        <f>IF(AND($B1653=P$1),LOOKUP(9.99999999999999E+307,$P$2:P1652)+1,"")</f>
        <v>1458</v>
      </c>
      <c r="Q1653" s="30">
        <f>IF(AND($B1653=Q$1),LOOKUP(9.99999999999999E+307,$Q$2:Q1652)+1,"")</f>
        <v>1458</v>
      </c>
      <c r="R1653" s="30">
        <f>IF(AND($B1653=R$1),LOOKUP(9.99999999999999E+307,$R$2:R1652)+1,"")</f>
        <v>1458</v>
      </c>
      <c r="S1653" s="314"/>
      <c r="T1653" s="274"/>
      <c r="U1653" s="274"/>
      <c r="Z1653" s="258" t="str">
        <f t="shared" si="178"/>
        <v/>
      </c>
      <c r="AA1653" s="258" t="str">
        <f t="shared" si="179"/>
        <v/>
      </c>
      <c r="AB1653" s="259">
        <f t="shared" si="174"/>
        <v>0</v>
      </c>
      <c r="AC1653" s="259">
        <f t="shared" si="175"/>
        <v>1807</v>
      </c>
      <c r="AD1653" s="260" t="str">
        <f t="shared" si="176"/>
        <v/>
      </c>
      <c r="AE1653" s="253" t="str">
        <f t="shared" si="177"/>
        <v>-</v>
      </c>
    </row>
    <row r="1654" spans="1:31" ht="20.100000000000001" customHeight="1" x14ac:dyDescent="0.5">
      <c r="A1654" s="30">
        <v>1652</v>
      </c>
      <c r="B1654" s="238"/>
      <c r="C1654" s="261"/>
      <c r="D1654" s="261"/>
      <c r="E1654" s="270"/>
      <c r="F1654" s="270"/>
      <c r="G1654" s="257" t="str">
        <f t="shared" si="180"/>
        <v/>
      </c>
      <c r="H1654" s="30" t="str">
        <f>IF(AND(S1654=H$1),LOOKUP(9.99999999999999E+307,$H$2:H1653)+1,"")</f>
        <v/>
      </c>
      <c r="I1654" s="30">
        <f>IF(AND(B1654=I$1),LOOKUP(9.99999999999999E+307,$I$2:I1653)+1,"")</f>
        <v>1459</v>
      </c>
      <c r="J1654" s="30">
        <f>IF(AND(B1654=J$1),LOOKUP(9.99999999999999E+307,$J$2:J1653)+1,"")</f>
        <v>1459</v>
      </c>
      <c r="K1654" s="30">
        <f>IF(AND(B1654=K$1),LOOKUP(9.99999999999999E+307,$K$2:K1653)+1,"")</f>
        <v>1459</v>
      </c>
      <c r="L1654" s="30">
        <f>IF(AND(B1654=L$1),LOOKUP(9.99999999999999E+307,$L$2:L1653)+1,"")</f>
        <v>1459</v>
      </c>
      <c r="M1654" s="30">
        <f>IF(AND(B1654=M$1),LOOKUP(9.99999999999999E+307,$M$2:M1653)+1,"")</f>
        <v>1459</v>
      </c>
      <c r="N1654" s="30">
        <f>IF(AND($B1654=N$1),LOOKUP(9.99999999999999E+307,$N$2:N1653)+1,"")</f>
        <v>1459</v>
      </c>
      <c r="O1654" s="30">
        <f>IF(AND($B1654=O$1),LOOKUP(9.99999999999999E+307,$O$2:O1653)+1,"")</f>
        <v>1459</v>
      </c>
      <c r="P1654" s="30">
        <f>IF(AND($B1654=P$1),LOOKUP(9.99999999999999E+307,$P$2:P1653)+1,"")</f>
        <v>1459</v>
      </c>
      <c r="Q1654" s="30">
        <f>IF(AND($B1654=Q$1),LOOKUP(9.99999999999999E+307,$Q$2:Q1653)+1,"")</f>
        <v>1459</v>
      </c>
      <c r="R1654" s="30">
        <f>IF(AND($B1654=R$1),LOOKUP(9.99999999999999E+307,$R$2:R1653)+1,"")</f>
        <v>1459</v>
      </c>
      <c r="S1654" s="314"/>
      <c r="T1654" s="274"/>
      <c r="U1654" s="274"/>
      <c r="Z1654" s="258" t="str">
        <f t="shared" si="178"/>
        <v/>
      </c>
      <c r="AA1654" s="258" t="str">
        <f t="shared" si="179"/>
        <v/>
      </c>
      <c r="AB1654" s="259">
        <f t="shared" si="174"/>
        <v>0</v>
      </c>
      <c r="AC1654" s="259">
        <f t="shared" si="175"/>
        <v>1807</v>
      </c>
      <c r="AD1654" s="260" t="str">
        <f t="shared" si="176"/>
        <v/>
      </c>
      <c r="AE1654" s="253" t="str">
        <f t="shared" si="177"/>
        <v>-</v>
      </c>
    </row>
    <row r="1655" spans="1:31" ht="20.100000000000001" customHeight="1" x14ac:dyDescent="0.5">
      <c r="A1655" s="30">
        <v>1653</v>
      </c>
      <c r="B1655" s="238"/>
      <c r="C1655" s="261"/>
      <c r="D1655" s="261"/>
      <c r="E1655" s="270"/>
      <c r="F1655" s="270"/>
      <c r="G1655" s="257" t="str">
        <f t="shared" si="180"/>
        <v/>
      </c>
      <c r="H1655" s="30" t="str">
        <f>IF(AND(S1655=H$1),LOOKUP(9.99999999999999E+307,$H$2:H1654)+1,"")</f>
        <v/>
      </c>
      <c r="I1655" s="30">
        <f>IF(AND(B1655=I$1),LOOKUP(9.99999999999999E+307,$I$2:I1654)+1,"")</f>
        <v>1460</v>
      </c>
      <c r="J1655" s="30">
        <f>IF(AND(B1655=J$1),LOOKUP(9.99999999999999E+307,$J$2:J1654)+1,"")</f>
        <v>1460</v>
      </c>
      <c r="K1655" s="30">
        <f>IF(AND(B1655=K$1),LOOKUP(9.99999999999999E+307,$K$2:K1654)+1,"")</f>
        <v>1460</v>
      </c>
      <c r="L1655" s="30">
        <f>IF(AND(B1655=L$1),LOOKUP(9.99999999999999E+307,$L$2:L1654)+1,"")</f>
        <v>1460</v>
      </c>
      <c r="M1655" s="30">
        <f>IF(AND(B1655=M$1),LOOKUP(9.99999999999999E+307,$M$2:M1654)+1,"")</f>
        <v>1460</v>
      </c>
      <c r="N1655" s="30">
        <f>IF(AND($B1655=N$1),LOOKUP(9.99999999999999E+307,$N$2:N1654)+1,"")</f>
        <v>1460</v>
      </c>
      <c r="O1655" s="30">
        <f>IF(AND($B1655=O$1),LOOKUP(9.99999999999999E+307,$O$2:O1654)+1,"")</f>
        <v>1460</v>
      </c>
      <c r="P1655" s="30">
        <f>IF(AND($B1655=P$1),LOOKUP(9.99999999999999E+307,$P$2:P1654)+1,"")</f>
        <v>1460</v>
      </c>
      <c r="Q1655" s="30">
        <f>IF(AND($B1655=Q$1),LOOKUP(9.99999999999999E+307,$Q$2:Q1654)+1,"")</f>
        <v>1460</v>
      </c>
      <c r="R1655" s="30">
        <f>IF(AND($B1655=R$1),LOOKUP(9.99999999999999E+307,$R$2:R1654)+1,"")</f>
        <v>1460</v>
      </c>
      <c r="S1655" s="314"/>
      <c r="T1655" s="274"/>
      <c r="U1655" s="274"/>
      <c r="Z1655" s="258" t="str">
        <f t="shared" si="178"/>
        <v/>
      </c>
      <c r="AA1655" s="258" t="str">
        <f t="shared" si="179"/>
        <v/>
      </c>
      <c r="AB1655" s="259">
        <f t="shared" si="174"/>
        <v>0</v>
      </c>
      <c r="AC1655" s="259">
        <f t="shared" si="175"/>
        <v>1807</v>
      </c>
      <c r="AD1655" s="260" t="str">
        <f t="shared" si="176"/>
        <v/>
      </c>
      <c r="AE1655" s="253" t="str">
        <f t="shared" si="177"/>
        <v>-</v>
      </c>
    </row>
    <row r="1656" spans="1:31" ht="20.100000000000001" customHeight="1" x14ac:dyDescent="0.5">
      <c r="A1656" s="30">
        <v>1654</v>
      </c>
      <c r="B1656" s="238"/>
      <c r="C1656" s="261"/>
      <c r="D1656" s="261"/>
      <c r="E1656" s="270"/>
      <c r="F1656" s="270"/>
      <c r="G1656" s="257" t="str">
        <f t="shared" si="180"/>
        <v/>
      </c>
      <c r="H1656" s="30" t="str">
        <f>IF(AND(S1656=H$1),LOOKUP(9.99999999999999E+307,$H$2:H1655)+1,"")</f>
        <v/>
      </c>
      <c r="I1656" s="30">
        <f>IF(AND(B1656=I$1),LOOKUP(9.99999999999999E+307,$I$2:I1655)+1,"")</f>
        <v>1461</v>
      </c>
      <c r="J1656" s="30">
        <f>IF(AND(B1656=J$1),LOOKUP(9.99999999999999E+307,$J$2:J1655)+1,"")</f>
        <v>1461</v>
      </c>
      <c r="K1656" s="30">
        <f>IF(AND(B1656=K$1),LOOKUP(9.99999999999999E+307,$K$2:K1655)+1,"")</f>
        <v>1461</v>
      </c>
      <c r="L1656" s="30">
        <f>IF(AND(B1656=L$1),LOOKUP(9.99999999999999E+307,$L$2:L1655)+1,"")</f>
        <v>1461</v>
      </c>
      <c r="M1656" s="30">
        <f>IF(AND(B1656=M$1),LOOKUP(9.99999999999999E+307,$M$2:M1655)+1,"")</f>
        <v>1461</v>
      </c>
      <c r="N1656" s="30">
        <f>IF(AND($B1656=N$1),LOOKUP(9.99999999999999E+307,$N$2:N1655)+1,"")</f>
        <v>1461</v>
      </c>
      <c r="O1656" s="30">
        <f>IF(AND($B1656=O$1),LOOKUP(9.99999999999999E+307,$O$2:O1655)+1,"")</f>
        <v>1461</v>
      </c>
      <c r="P1656" s="30">
        <f>IF(AND($B1656=P$1),LOOKUP(9.99999999999999E+307,$P$2:P1655)+1,"")</f>
        <v>1461</v>
      </c>
      <c r="Q1656" s="30">
        <f>IF(AND($B1656=Q$1),LOOKUP(9.99999999999999E+307,$Q$2:Q1655)+1,"")</f>
        <v>1461</v>
      </c>
      <c r="R1656" s="30">
        <f>IF(AND($B1656=R$1),LOOKUP(9.99999999999999E+307,$R$2:R1655)+1,"")</f>
        <v>1461</v>
      </c>
      <c r="S1656" s="314"/>
      <c r="T1656" s="274"/>
      <c r="U1656" s="274"/>
      <c r="Z1656" s="258" t="str">
        <f t="shared" si="178"/>
        <v/>
      </c>
      <c r="AA1656" s="258" t="str">
        <f t="shared" si="179"/>
        <v/>
      </c>
      <c r="AB1656" s="259">
        <f t="shared" si="174"/>
        <v>0</v>
      </c>
      <c r="AC1656" s="259">
        <f t="shared" si="175"/>
        <v>1807</v>
      </c>
      <c r="AD1656" s="260" t="str">
        <f t="shared" si="176"/>
        <v/>
      </c>
      <c r="AE1656" s="253" t="str">
        <f t="shared" si="177"/>
        <v>-</v>
      </c>
    </row>
    <row r="1657" spans="1:31" ht="20.100000000000001" customHeight="1" x14ac:dyDescent="0.5">
      <c r="A1657" s="30">
        <v>1655</v>
      </c>
      <c r="B1657" s="238"/>
      <c r="C1657" s="261"/>
      <c r="D1657" s="261"/>
      <c r="E1657" s="270"/>
      <c r="F1657" s="270"/>
      <c r="G1657" s="257" t="str">
        <f t="shared" si="180"/>
        <v/>
      </c>
      <c r="H1657" s="30" t="str">
        <f>IF(AND(S1657=H$1),LOOKUP(9.99999999999999E+307,$H$2:H1656)+1,"")</f>
        <v/>
      </c>
      <c r="I1657" s="30">
        <f>IF(AND(B1657=I$1),LOOKUP(9.99999999999999E+307,$I$2:I1656)+1,"")</f>
        <v>1462</v>
      </c>
      <c r="J1657" s="30">
        <f>IF(AND(B1657=J$1),LOOKUP(9.99999999999999E+307,$J$2:J1656)+1,"")</f>
        <v>1462</v>
      </c>
      <c r="K1657" s="30">
        <f>IF(AND(B1657=K$1),LOOKUP(9.99999999999999E+307,$K$2:K1656)+1,"")</f>
        <v>1462</v>
      </c>
      <c r="L1657" s="30">
        <f>IF(AND(B1657=L$1),LOOKUP(9.99999999999999E+307,$L$2:L1656)+1,"")</f>
        <v>1462</v>
      </c>
      <c r="M1657" s="30">
        <f>IF(AND(B1657=M$1),LOOKUP(9.99999999999999E+307,$M$2:M1656)+1,"")</f>
        <v>1462</v>
      </c>
      <c r="N1657" s="30">
        <f>IF(AND($B1657=N$1),LOOKUP(9.99999999999999E+307,$N$2:N1656)+1,"")</f>
        <v>1462</v>
      </c>
      <c r="O1657" s="30">
        <f>IF(AND($B1657=O$1),LOOKUP(9.99999999999999E+307,$O$2:O1656)+1,"")</f>
        <v>1462</v>
      </c>
      <c r="P1657" s="30">
        <f>IF(AND($B1657=P$1),LOOKUP(9.99999999999999E+307,$P$2:P1656)+1,"")</f>
        <v>1462</v>
      </c>
      <c r="Q1657" s="30">
        <f>IF(AND($B1657=Q$1),LOOKUP(9.99999999999999E+307,$Q$2:Q1656)+1,"")</f>
        <v>1462</v>
      </c>
      <c r="R1657" s="30">
        <f>IF(AND($B1657=R$1),LOOKUP(9.99999999999999E+307,$R$2:R1656)+1,"")</f>
        <v>1462</v>
      </c>
      <c r="S1657" s="314"/>
      <c r="T1657" s="274"/>
      <c r="U1657" s="274"/>
      <c r="Z1657" s="258" t="str">
        <f t="shared" si="178"/>
        <v/>
      </c>
      <c r="AA1657" s="258" t="str">
        <f t="shared" si="179"/>
        <v/>
      </c>
      <c r="AB1657" s="259">
        <f t="shared" si="174"/>
        <v>0</v>
      </c>
      <c r="AC1657" s="259">
        <f t="shared" si="175"/>
        <v>1807</v>
      </c>
      <c r="AD1657" s="260" t="str">
        <f t="shared" si="176"/>
        <v/>
      </c>
      <c r="AE1657" s="253" t="str">
        <f t="shared" si="177"/>
        <v>-</v>
      </c>
    </row>
    <row r="1658" spans="1:31" ht="20.100000000000001" customHeight="1" x14ac:dyDescent="0.5">
      <c r="A1658" s="30">
        <v>1656</v>
      </c>
      <c r="B1658" s="238"/>
      <c r="C1658" s="261"/>
      <c r="D1658" s="261"/>
      <c r="E1658" s="270"/>
      <c r="F1658" s="270"/>
      <c r="G1658" s="257" t="str">
        <f t="shared" si="180"/>
        <v/>
      </c>
      <c r="H1658" s="30" t="str">
        <f>IF(AND(S1658=H$1),LOOKUP(9.99999999999999E+307,$H$2:H1657)+1,"")</f>
        <v/>
      </c>
      <c r="I1658" s="30">
        <f>IF(AND(B1658=I$1),LOOKUP(9.99999999999999E+307,$I$2:I1657)+1,"")</f>
        <v>1463</v>
      </c>
      <c r="J1658" s="30">
        <f>IF(AND(B1658=J$1),LOOKUP(9.99999999999999E+307,$J$2:J1657)+1,"")</f>
        <v>1463</v>
      </c>
      <c r="K1658" s="30">
        <f>IF(AND(B1658=K$1),LOOKUP(9.99999999999999E+307,$K$2:K1657)+1,"")</f>
        <v>1463</v>
      </c>
      <c r="L1658" s="30">
        <f>IF(AND(B1658=L$1),LOOKUP(9.99999999999999E+307,$L$2:L1657)+1,"")</f>
        <v>1463</v>
      </c>
      <c r="M1658" s="30">
        <f>IF(AND(B1658=M$1),LOOKUP(9.99999999999999E+307,$M$2:M1657)+1,"")</f>
        <v>1463</v>
      </c>
      <c r="N1658" s="30">
        <f>IF(AND($B1658=N$1),LOOKUP(9.99999999999999E+307,$N$2:N1657)+1,"")</f>
        <v>1463</v>
      </c>
      <c r="O1658" s="30">
        <f>IF(AND($B1658=O$1),LOOKUP(9.99999999999999E+307,$O$2:O1657)+1,"")</f>
        <v>1463</v>
      </c>
      <c r="P1658" s="30">
        <f>IF(AND($B1658=P$1),LOOKUP(9.99999999999999E+307,$P$2:P1657)+1,"")</f>
        <v>1463</v>
      </c>
      <c r="Q1658" s="30">
        <f>IF(AND($B1658=Q$1),LOOKUP(9.99999999999999E+307,$Q$2:Q1657)+1,"")</f>
        <v>1463</v>
      </c>
      <c r="R1658" s="30">
        <f>IF(AND($B1658=R$1),LOOKUP(9.99999999999999E+307,$R$2:R1657)+1,"")</f>
        <v>1463</v>
      </c>
      <c r="S1658" s="314"/>
      <c r="T1658" s="274"/>
      <c r="U1658" s="274"/>
      <c r="Z1658" s="258" t="str">
        <f t="shared" si="178"/>
        <v/>
      </c>
      <c r="AA1658" s="258" t="str">
        <f t="shared" si="179"/>
        <v/>
      </c>
      <c r="AB1658" s="259">
        <f t="shared" si="174"/>
        <v>0</v>
      </c>
      <c r="AC1658" s="259">
        <f t="shared" si="175"/>
        <v>1807</v>
      </c>
      <c r="AD1658" s="260" t="str">
        <f t="shared" si="176"/>
        <v/>
      </c>
      <c r="AE1658" s="253" t="str">
        <f t="shared" si="177"/>
        <v>-</v>
      </c>
    </row>
    <row r="1659" spans="1:31" ht="20.100000000000001" customHeight="1" x14ac:dyDescent="0.5">
      <c r="A1659" s="30">
        <v>1657</v>
      </c>
      <c r="B1659" s="238"/>
      <c r="C1659" s="261"/>
      <c r="D1659" s="261"/>
      <c r="E1659" s="270"/>
      <c r="F1659" s="270"/>
      <c r="G1659" s="257" t="str">
        <f t="shared" si="180"/>
        <v/>
      </c>
      <c r="H1659" s="30" t="str">
        <f>IF(AND(S1659=H$1),LOOKUP(9.99999999999999E+307,$H$2:H1658)+1,"")</f>
        <v/>
      </c>
      <c r="I1659" s="30">
        <f>IF(AND(B1659=I$1),LOOKUP(9.99999999999999E+307,$I$2:I1658)+1,"")</f>
        <v>1464</v>
      </c>
      <c r="J1659" s="30">
        <f>IF(AND(B1659=J$1),LOOKUP(9.99999999999999E+307,$J$2:J1658)+1,"")</f>
        <v>1464</v>
      </c>
      <c r="K1659" s="30">
        <f>IF(AND(B1659=K$1),LOOKUP(9.99999999999999E+307,$K$2:K1658)+1,"")</f>
        <v>1464</v>
      </c>
      <c r="L1659" s="30">
        <f>IF(AND(B1659=L$1),LOOKUP(9.99999999999999E+307,$L$2:L1658)+1,"")</f>
        <v>1464</v>
      </c>
      <c r="M1659" s="30">
        <f>IF(AND(B1659=M$1),LOOKUP(9.99999999999999E+307,$M$2:M1658)+1,"")</f>
        <v>1464</v>
      </c>
      <c r="N1659" s="30">
        <f>IF(AND($B1659=N$1),LOOKUP(9.99999999999999E+307,$N$2:N1658)+1,"")</f>
        <v>1464</v>
      </c>
      <c r="O1659" s="30">
        <f>IF(AND($B1659=O$1),LOOKUP(9.99999999999999E+307,$O$2:O1658)+1,"")</f>
        <v>1464</v>
      </c>
      <c r="P1659" s="30">
        <f>IF(AND($B1659=P$1),LOOKUP(9.99999999999999E+307,$P$2:P1658)+1,"")</f>
        <v>1464</v>
      </c>
      <c r="Q1659" s="30">
        <f>IF(AND($B1659=Q$1),LOOKUP(9.99999999999999E+307,$Q$2:Q1658)+1,"")</f>
        <v>1464</v>
      </c>
      <c r="R1659" s="30">
        <f>IF(AND($B1659=R$1),LOOKUP(9.99999999999999E+307,$R$2:R1658)+1,"")</f>
        <v>1464</v>
      </c>
      <c r="S1659" s="314"/>
      <c r="T1659" s="274"/>
      <c r="U1659" s="274"/>
      <c r="Z1659" s="258" t="str">
        <f t="shared" si="178"/>
        <v/>
      </c>
      <c r="AA1659" s="258" t="str">
        <f t="shared" si="179"/>
        <v/>
      </c>
      <c r="AB1659" s="259">
        <f t="shared" si="174"/>
        <v>0</v>
      </c>
      <c r="AC1659" s="259">
        <f t="shared" si="175"/>
        <v>1807</v>
      </c>
      <c r="AD1659" s="260" t="str">
        <f t="shared" si="176"/>
        <v/>
      </c>
      <c r="AE1659" s="253" t="str">
        <f t="shared" si="177"/>
        <v>-</v>
      </c>
    </row>
    <row r="1660" spans="1:31" ht="20.100000000000001" customHeight="1" x14ac:dyDescent="0.5">
      <c r="A1660" s="30">
        <v>1658</v>
      </c>
      <c r="B1660" s="238"/>
      <c r="C1660" s="261"/>
      <c r="D1660" s="261"/>
      <c r="E1660" s="270"/>
      <c r="F1660" s="270"/>
      <c r="G1660" s="257" t="str">
        <f t="shared" si="180"/>
        <v/>
      </c>
      <c r="H1660" s="30" t="str">
        <f>IF(AND(S1660=H$1),LOOKUP(9.99999999999999E+307,$H$2:H1659)+1,"")</f>
        <v/>
      </c>
      <c r="I1660" s="30">
        <f>IF(AND(B1660=I$1),LOOKUP(9.99999999999999E+307,$I$2:I1659)+1,"")</f>
        <v>1465</v>
      </c>
      <c r="J1660" s="30">
        <f>IF(AND(B1660=J$1),LOOKUP(9.99999999999999E+307,$J$2:J1659)+1,"")</f>
        <v>1465</v>
      </c>
      <c r="K1660" s="30">
        <f>IF(AND(B1660=K$1),LOOKUP(9.99999999999999E+307,$K$2:K1659)+1,"")</f>
        <v>1465</v>
      </c>
      <c r="L1660" s="30">
        <f>IF(AND(B1660=L$1),LOOKUP(9.99999999999999E+307,$L$2:L1659)+1,"")</f>
        <v>1465</v>
      </c>
      <c r="M1660" s="30">
        <f>IF(AND(B1660=M$1),LOOKUP(9.99999999999999E+307,$M$2:M1659)+1,"")</f>
        <v>1465</v>
      </c>
      <c r="N1660" s="30">
        <f>IF(AND($B1660=N$1),LOOKUP(9.99999999999999E+307,$N$2:N1659)+1,"")</f>
        <v>1465</v>
      </c>
      <c r="O1660" s="30">
        <f>IF(AND($B1660=O$1),LOOKUP(9.99999999999999E+307,$O$2:O1659)+1,"")</f>
        <v>1465</v>
      </c>
      <c r="P1660" s="30">
        <f>IF(AND($B1660=P$1),LOOKUP(9.99999999999999E+307,$P$2:P1659)+1,"")</f>
        <v>1465</v>
      </c>
      <c r="Q1660" s="30">
        <f>IF(AND($B1660=Q$1),LOOKUP(9.99999999999999E+307,$Q$2:Q1659)+1,"")</f>
        <v>1465</v>
      </c>
      <c r="R1660" s="30">
        <f>IF(AND($B1660=R$1),LOOKUP(9.99999999999999E+307,$R$2:R1659)+1,"")</f>
        <v>1465</v>
      </c>
      <c r="S1660" s="314"/>
      <c r="T1660" s="274"/>
      <c r="U1660" s="274"/>
      <c r="Z1660" s="258" t="str">
        <f t="shared" si="178"/>
        <v/>
      </c>
      <c r="AA1660" s="258" t="str">
        <f t="shared" si="179"/>
        <v/>
      </c>
      <c r="AB1660" s="259">
        <f t="shared" si="174"/>
        <v>0</v>
      </c>
      <c r="AC1660" s="259">
        <f t="shared" si="175"/>
        <v>1807</v>
      </c>
      <c r="AD1660" s="260" t="str">
        <f t="shared" si="176"/>
        <v/>
      </c>
      <c r="AE1660" s="253" t="str">
        <f t="shared" si="177"/>
        <v>-</v>
      </c>
    </row>
    <row r="1661" spans="1:31" ht="20.100000000000001" customHeight="1" x14ac:dyDescent="0.5">
      <c r="A1661" s="30">
        <v>1659</v>
      </c>
      <c r="B1661" s="238"/>
      <c r="C1661" s="261"/>
      <c r="D1661" s="261"/>
      <c r="E1661" s="270"/>
      <c r="F1661" s="270"/>
      <c r="G1661" s="257" t="str">
        <f t="shared" si="180"/>
        <v/>
      </c>
      <c r="H1661" s="30" t="str">
        <f>IF(AND(S1661=H$1),LOOKUP(9.99999999999999E+307,$H$2:H1660)+1,"")</f>
        <v/>
      </c>
      <c r="I1661" s="30">
        <f>IF(AND(B1661=I$1),LOOKUP(9.99999999999999E+307,$I$2:I1660)+1,"")</f>
        <v>1466</v>
      </c>
      <c r="J1661" s="30">
        <f>IF(AND(B1661=J$1),LOOKUP(9.99999999999999E+307,$J$2:J1660)+1,"")</f>
        <v>1466</v>
      </c>
      <c r="K1661" s="30">
        <f>IF(AND(B1661=K$1),LOOKUP(9.99999999999999E+307,$K$2:K1660)+1,"")</f>
        <v>1466</v>
      </c>
      <c r="L1661" s="30">
        <f>IF(AND(B1661=L$1),LOOKUP(9.99999999999999E+307,$L$2:L1660)+1,"")</f>
        <v>1466</v>
      </c>
      <c r="M1661" s="30">
        <f>IF(AND(B1661=M$1),LOOKUP(9.99999999999999E+307,$M$2:M1660)+1,"")</f>
        <v>1466</v>
      </c>
      <c r="N1661" s="30">
        <f>IF(AND($B1661=N$1),LOOKUP(9.99999999999999E+307,$N$2:N1660)+1,"")</f>
        <v>1466</v>
      </c>
      <c r="O1661" s="30">
        <f>IF(AND($B1661=O$1),LOOKUP(9.99999999999999E+307,$O$2:O1660)+1,"")</f>
        <v>1466</v>
      </c>
      <c r="P1661" s="30">
        <f>IF(AND($B1661=P$1),LOOKUP(9.99999999999999E+307,$P$2:P1660)+1,"")</f>
        <v>1466</v>
      </c>
      <c r="Q1661" s="30">
        <f>IF(AND($B1661=Q$1),LOOKUP(9.99999999999999E+307,$Q$2:Q1660)+1,"")</f>
        <v>1466</v>
      </c>
      <c r="R1661" s="30">
        <f>IF(AND($B1661=R$1),LOOKUP(9.99999999999999E+307,$R$2:R1660)+1,"")</f>
        <v>1466</v>
      </c>
      <c r="S1661" s="314"/>
      <c r="T1661" s="274"/>
      <c r="U1661" s="274"/>
      <c r="Z1661" s="258" t="str">
        <f t="shared" si="178"/>
        <v/>
      </c>
      <c r="AA1661" s="258" t="str">
        <f t="shared" si="179"/>
        <v/>
      </c>
      <c r="AB1661" s="259">
        <f t="shared" si="174"/>
        <v>0</v>
      </c>
      <c r="AC1661" s="259">
        <f t="shared" si="175"/>
        <v>1807</v>
      </c>
      <c r="AD1661" s="260" t="str">
        <f t="shared" si="176"/>
        <v/>
      </c>
      <c r="AE1661" s="253" t="str">
        <f t="shared" si="177"/>
        <v>-</v>
      </c>
    </row>
    <row r="1662" spans="1:31" ht="20.100000000000001" customHeight="1" x14ac:dyDescent="0.5">
      <c r="A1662" s="30">
        <v>1660</v>
      </c>
      <c r="B1662" s="238"/>
      <c r="C1662" s="261"/>
      <c r="D1662" s="261"/>
      <c r="E1662" s="270"/>
      <c r="F1662" s="270"/>
      <c r="G1662" s="257" t="str">
        <f t="shared" si="180"/>
        <v/>
      </c>
      <c r="H1662" s="30" t="str">
        <f>IF(AND(S1662=H$1),LOOKUP(9.99999999999999E+307,$H$2:H1661)+1,"")</f>
        <v/>
      </c>
      <c r="I1662" s="30">
        <f>IF(AND(B1662=I$1),LOOKUP(9.99999999999999E+307,$I$2:I1661)+1,"")</f>
        <v>1467</v>
      </c>
      <c r="J1662" s="30">
        <f>IF(AND(B1662=J$1),LOOKUP(9.99999999999999E+307,$J$2:J1661)+1,"")</f>
        <v>1467</v>
      </c>
      <c r="K1662" s="30">
        <f>IF(AND(B1662=K$1),LOOKUP(9.99999999999999E+307,$K$2:K1661)+1,"")</f>
        <v>1467</v>
      </c>
      <c r="L1662" s="30">
        <f>IF(AND(B1662=L$1),LOOKUP(9.99999999999999E+307,$L$2:L1661)+1,"")</f>
        <v>1467</v>
      </c>
      <c r="M1662" s="30">
        <f>IF(AND(B1662=M$1),LOOKUP(9.99999999999999E+307,$M$2:M1661)+1,"")</f>
        <v>1467</v>
      </c>
      <c r="N1662" s="30">
        <f>IF(AND($B1662=N$1),LOOKUP(9.99999999999999E+307,$N$2:N1661)+1,"")</f>
        <v>1467</v>
      </c>
      <c r="O1662" s="30">
        <f>IF(AND($B1662=O$1),LOOKUP(9.99999999999999E+307,$O$2:O1661)+1,"")</f>
        <v>1467</v>
      </c>
      <c r="P1662" s="30">
        <f>IF(AND($B1662=P$1),LOOKUP(9.99999999999999E+307,$P$2:P1661)+1,"")</f>
        <v>1467</v>
      </c>
      <c r="Q1662" s="30">
        <f>IF(AND($B1662=Q$1),LOOKUP(9.99999999999999E+307,$Q$2:Q1661)+1,"")</f>
        <v>1467</v>
      </c>
      <c r="R1662" s="30">
        <f>IF(AND($B1662=R$1),LOOKUP(9.99999999999999E+307,$R$2:R1661)+1,"")</f>
        <v>1467</v>
      </c>
      <c r="S1662" s="314"/>
      <c r="T1662" s="274"/>
      <c r="U1662" s="274"/>
      <c r="Z1662" s="258" t="str">
        <f t="shared" si="178"/>
        <v/>
      </c>
      <c r="AA1662" s="258" t="str">
        <f t="shared" si="179"/>
        <v/>
      </c>
      <c r="AB1662" s="259">
        <f t="shared" si="174"/>
        <v>0</v>
      </c>
      <c r="AC1662" s="259">
        <f t="shared" si="175"/>
        <v>1807</v>
      </c>
      <c r="AD1662" s="260" t="str">
        <f t="shared" si="176"/>
        <v/>
      </c>
      <c r="AE1662" s="253" t="str">
        <f t="shared" si="177"/>
        <v>-</v>
      </c>
    </row>
    <row r="1663" spans="1:31" ht="20.100000000000001" customHeight="1" x14ac:dyDescent="0.5">
      <c r="A1663" s="30">
        <v>1661</v>
      </c>
      <c r="B1663" s="238"/>
      <c r="C1663" s="261"/>
      <c r="D1663" s="261"/>
      <c r="E1663" s="270"/>
      <c r="F1663" s="270"/>
      <c r="G1663" s="257" t="str">
        <f t="shared" si="180"/>
        <v/>
      </c>
      <c r="H1663" s="30" t="str">
        <f>IF(AND(S1663=H$1),LOOKUP(9.99999999999999E+307,$H$2:H1662)+1,"")</f>
        <v/>
      </c>
      <c r="I1663" s="30">
        <f>IF(AND(B1663=I$1),LOOKUP(9.99999999999999E+307,$I$2:I1662)+1,"")</f>
        <v>1468</v>
      </c>
      <c r="J1663" s="30">
        <f>IF(AND(B1663=J$1),LOOKUP(9.99999999999999E+307,$J$2:J1662)+1,"")</f>
        <v>1468</v>
      </c>
      <c r="K1663" s="30">
        <f>IF(AND(B1663=K$1),LOOKUP(9.99999999999999E+307,$K$2:K1662)+1,"")</f>
        <v>1468</v>
      </c>
      <c r="L1663" s="30">
        <f>IF(AND(B1663=L$1),LOOKUP(9.99999999999999E+307,$L$2:L1662)+1,"")</f>
        <v>1468</v>
      </c>
      <c r="M1663" s="30">
        <f>IF(AND(B1663=M$1),LOOKUP(9.99999999999999E+307,$M$2:M1662)+1,"")</f>
        <v>1468</v>
      </c>
      <c r="N1663" s="30">
        <f>IF(AND($B1663=N$1),LOOKUP(9.99999999999999E+307,$N$2:N1662)+1,"")</f>
        <v>1468</v>
      </c>
      <c r="O1663" s="30">
        <f>IF(AND($B1663=O$1),LOOKUP(9.99999999999999E+307,$O$2:O1662)+1,"")</f>
        <v>1468</v>
      </c>
      <c r="P1663" s="30">
        <f>IF(AND($B1663=P$1),LOOKUP(9.99999999999999E+307,$P$2:P1662)+1,"")</f>
        <v>1468</v>
      </c>
      <c r="Q1663" s="30">
        <f>IF(AND($B1663=Q$1),LOOKUP(9.99999999999999E+307,$Q$2:Q1662)+1,"")</f>
        <v>1468</v>
      </c>
      <c r="R1663" s="30">
        <f>IF(AND($B1663=R$1),LOOKUP(9.99999999999999E+307,$R$2:R1662)+1,"")</f>
        <v>1468</v>
      </c>
      <c r="S1663" s="314"/>
      <c r="T1663" s="274"/>
      <c r="U1663" s="274"/>
      <c r="Z1663" s="258" t="str">
        <f t="shared" si="178"/>
        <v/>
      </c>
      <c r="AA1663" s="258" t="str">
        <f t="shared" si="179"/>
        <v/>
      </c>
      <c r="AB1663" s="259">
        <f t="shared" si="174"/>
        <v>0</v>
      </c>
      <c r="AC1663" s="259">
        <f t="shared" si="175"/>
        <v>1807</v>
      </c>
      <c r="AD1663" s="260" t="str">
        <f t="shared" si="176"/>
        <v/>
      </c>
      <c r="AE1663" s="253" t="str">
        <f t="shared" si="177"/>
        <v>-</v>
      </c>
    </row>
    <row r="1664" spans="1:31" ht="20.100000000000001" customHeight="1" x14ac:dyDescent="0.5">
      <c r="A1664" s="30">
        <v>1662</v>
      </c>
      <c r="B1664" s="238"/>
      <c r="C1664" s="261"/>
      <c r="D1664" s="261"/>
      <c r="E1664" s="270"/>
      <c r="F1664" s="270"/>
      <c r="G1664" s="257" t="str">
        <f t="shared" si="180"/>
        <v/>
      </c>
      <c r="H1664" s="30" t="str">
        <f>IF(AND(S1664=H$1),LOOKUP(9.99999999999999E+307,$H$2:H1663)+1,"")</f>
        <v/>
      </c>
      <c r="I1664" s="30">
        <f>IF(AND(B1664=I$1),LOOKUP(9.99999999999999E+307,$I$2:I1663)+1,"")</f>
        <v>1469</v>
      </c>
      <c r="J1664" s="30">
        <f>IF(AND(B1664=J$1),LOOKUP(9.99999999999999E+307,$J$2:J1663)+1,"")</f>
        <v>1469</v>
      </c>
      <c r="K1664" s="30">
        <f>IF(AND(B1664=K$1),LOOKUP(9.99999999999999E+307,$K$2:K1663)+1,"")</f>
        <v>1469</v>
      </c>
      <c r="L1664" s="30">
        <f>IF(AND(B1664=L$1),LOOKUP(9.99999999999999E+307,$L$2:L1663)+1,"")</f>
        <v>1469</v>
      </c>
      <c r="M1664" s="30">
        <f>IF(AND(B1664=M$1),LOOKUP(9.99999999999999E+307,$M$2:M1663)+1,"")</f>
        <v>1469</v>
      </c>
      <c r="N1664" s="30">
        <f>IF(AND($B1664=N$1),LOOKUP(9.99999999999999E+307,$N$2:N1663)+1,"")</f>
        <v>1469</v>
      </c>
      <c r="O1664" s="30">
        <f>IF(AND($B1664=O$1),LOOKUP(9.99999999999999E+307,$O$2:O1663)+1,"")</f>
        <v>1469</v>
      </c>
      <c r="P1664" s="30">
        <f>IF(AND($B1664=P$1),LOOKUP(9.99999999999999E+307,$P$2:P1663)+1,"")</f>
        <v>1469</v>
      </c>
      <c r="Q1664" s="30">
        <f>IF(AND($B1664=Q$1),LOOKUP(9.99999999999999E+307,$Q$2:Q1663)+1,"")</f>
        <v>1469</v>
      </c>
      <c r="R1664" s="30">
        <f>IF(AND($B1664=R$1),LOOKUP(9.99999999999999E+307,$R$2:R1663)+1,"")</f>
        <v>1469</v>
      </c>
      <c r="S1664" s="314"/>
      <c r="T1664" s="274"/>
      <c r="U1664" s="274"/>
      <c r="Z1664" s="258" t="str">
        <f t="shared" si="178"/>
        <v/>
      </c>
      <c r="AA1664" s="258" t="str">
        <f t="shared" si="179"/>
        <v/>
      </c>
      <c r="AB1664" s="259">
        <f t="shared" si="174"/>
        <v>0</v>
      </c>
      <c r="AC1664" s="259">
        <f t="shared" si="175"/>
        <v>1807</v>
      </c>
      <c r="AD1664" s="260" t="str">
        <f t="shared" si="176"/>
        <v/>
      </c>
      <c r="AE1664" s="253" t="str">
        <f t="shared" si="177"/>
        <v>-</v>
      </c>
    </row>
    <row r="1665" spans="1:31" ht="20.100000000000001" customHeight="1" x14ac:dyDescent="0.5">
      <c r="A1665" s="30">
        <v>1663</v>
      </c>
      <c r="B1665" s="238"/>
      <c r="C1665" s="261"/>
      <c r="D1665" s="261"/>
      <c r="E1665" s="270"/>
      <c r="F1665" s="270"/>
      <c r="G1665" s="257" t="str">
        <f t="shared" si="180"/>
        <v/>
      </c>
      <c r="H1665" s="30" t="str">
        <f>IF(AND(S1665=H$1),LOOKUP(9.99999999999999E+307,$H$2:H1664)+1,"")</f>
        <v/>
      </c>
      <c r="I1665" s="30">
        <f>IF(AND(B1665=I$1),LOOKUP(9.99999999999999E+307,$I$2:I1664)+1,"")</f>
        <v>1470</v>
      </c>
      <c r="J1665" s="30">
        <f>IF(AND(B1665=J$1),LOOKUP(9.99999999999999E+307,$J$2:J1664)+1,"")</f>
        <v>1470</v>
      </c>
      <c r="K1665" s="30">
        <f>IF(AND(B1665=K$1),LOOKUP(9.99999999999999E+307,$K$2:K1664)+1,"")</f>
        <v>1470</v>
      </c>
      <c r="L1665" s="30">
        <f>IF(AND(B1665=L$1),LOOKUP(9.99999999999999E+307,$L$2:L1664)+1,"")</f>
        <v>1470</v>
      </c>
      <c r="M1665" s="30">
        <f>IF(AND(B1665=M$1),LOOKUP(9.99999999999999E+307,$M$2:M1664)+1,"")</f>
        <v>1470</v>
      </c>
      <c r="N1665" s="30">
        <f>IF(AND($B1665=N$1),LOOKUP(9.99999999999999E+307,$N$2:N1664)+1,"")</f>
        <v>1470</v>
      </c>
      <c r="O1665" s="30">
        <f>IF(AND($B1665=O$1),LOOKUP(9.99999999999999E+307,$O$2:O1664)+1,"")</f>
        <v>1470</v>
      </c>
      <c r="P1665" s="30">
        <f>IF(AND($B1665=P$1),LOOKUP(9.99999999999999E+307,$P$2:P1664)+1,"")</f>
        <v>1470</v>
      </c>
      <c r="Q1665" s="30">
        <f>IF(AND($B1665=Q$1),LOOKUP(9.99999999999999E+307,$Q$2:Q1664)+1,"")</f>
        <v>1470</v>
      </c>
      <c r="R1665" s="30">
        <f>IF(AND($B1665=R$1),LOOKUP(9.99999999999999E+307,$R$2:R1664)+1,"")</f>
        <v>1470</v>
      </c>
      <c r="S1665" s="314"/>
      <c r="T1665" s="274"/>
      <c r="U1665" s="274"/>
      <c r="Z1665" s="258" t="str">
        <f t="shared" si="178"/>
        <v/>
      </c>
      <c r="AA1665" s="258" t="str">
        <f t="shared" si="179"/>
        <v/>
      </c>
      <c r="AB1665" s="259">
        <f t="shared" si="174"/>
        <v>0</v>
      </c>
      <c r="AC1665" s="259">
        <f t="shared" si="175"/>
        <v>1807</v>
      </c>
      <c r="AD1665" s="260" t="str">
        <f t="shared" si="176"/>
        <v/>
      </c>
      <c r="AE1665" s="253" t="str">
        <f t="shared" si="177"/>
        <v>-</v>
      </c>
    </row>
    <row r="1666" spans="1:31" ht="20.100000000000001" customHeight="1" x14ac:dyDescent="0.5">
      <c r="A1666" s="30">
        <v>1664</v>
      </c>
      <c r="B1666" s="238"/>
      <c r="C1666" s="261"/>
      <c r="D1666" s="261"/>
      <c r="E1666" s="270"/>
      <c r="F1666" s="270"/>
      <c r="G1666" s="257" t="str">
        <f t="shared" si="180"/>
        <v/>
      </c>
      <c r="H1666" s="30" t="str">
        <f>IF(AND(S1666=H$1),LOOKUP(9.99999999999999E+307,$H$2:H1665)+1,"")</f>
        <v/>
      </c>
      <c r="I1666" s="30">
        <f>IF(AND(B1666=I$1),LOOKUP(9.99999999999999E+307,$I$2:I1665)+1,"")</f>
        <v>1471</v>
      </c>
      <c r="J1666" s="30">
        <f>IF(AND(B1666=J$1),LOOKUP(9.99999999999999E+307,$J$2:J1665)+1,"")</f>
        <v>1471</v>
      </c>
      <c r="K1666" s="30">
        <f>IF(AND(B1666=K$1),LOOKUP(9.99999999999999E+307,$K$2:K1665)+1,"")</f>
        <v>1471</v>
      </c>
      <c r="L1666" s="30">
        <f>IF(AND(B1666=L$1),LOOKUP(9.99999999999999E+307,$L$2:L1665)+1,"")</f>
        <v>1471</v>
      </c>
      <c r="M1666" s="30">
        <f>IF(AND(B1666=M$1),LOOKUP(9.99999999999999E+307,$M$2:M1665)+1,"")</f>
        <v>1471</v>
      </c>
      <c r="N1666" s="30">
        <f>IF(AND($B1666=N$1),LOOKUP(9.99999999999999E+307,$N$2:N1665)+1,"")</f>
        <v>1471</v>
      </c>
      <c r="O1666" s="30">
        <f>IF(AND($B1666=O$1),LOOKUP(9.99999999999999E+307,$O$2:O1665)+1,"")</f>
        <v>1471</v>
      </c>
      <c r="P1666" s="30">
        <f>IF(AND($B1666=P$1),LOOKUP(9.99999999999999E+307,$P$2:P1665)+1,"")</f>
        <v>1471</v>
      </c>
      <c r="Q1666" s="30">
        <f>IF(AND($B1666=Q$1),LOOKUP(9.99999999999999E+307,$Q$2:Q1665)+1,"")</f>
        <v>1471</v>
      </c>
      <c r="R1666" s="30">
        <f>IF(AND($B1666=R$1),LOOKUP(9.99999999999999E+307,$R$2:R1665)+1,"")</f>
        <v>1471</v>
      </c>
      <c r="S1666" s="314"/>
      <c r="T1666" s="274"/>
      <c r="U1666" s="274"/>
      <c r="Z1666" s="258" t="str">
        <f t="shared" si="178"/>
        <v/>
      </c>
      <c r="AA1666" s="258" t="str">
        <f t="shared" si="179"/>
        <v/>
      </c>
      <c r="AB1666" s="259">
        <f t="shared" si="174"/>
        <v>0</v>
      </c>
      <c r="AC1666" s="259">
        <f t="shared" si="175"/>
        <v>1807</v>
      </c>
      <c r="AD1666" s="260" t="str">
        <f t="shared" si="176"/>
        <v/>
      </c>
      <c r="AE1666" s="253" t="str">
        <f t="shared" si="177"/>
        <v>-</v>
      </c>
    </row>
    <row r="1667" spans="1:31" ht="20.100000000000001" customHeight="1" x14ac:dyDescent="0.5">
      <c r="A1667" s="30">
        <v>1665</v>
      </c>
      <c r="B1667" s="238"/>
      <c r="C1667" s="261"/>
      <c r="D1667" s="261"/>
      <c r="E1667" s="270"/>
      <c r="F1667" s="270"/>
      <c r="G1667" s="257" t="str">
        <f t="shared" si="180"/>
        <v/>
      </c>
      <c r="H1667" s="30" t="str">
        <f>IF(AND(S1667=H$1),LOOKUP(9.99999999999999E+307,$H$2:H1666)+1,"")</f>
        <v/>
      </c>
      <c r="I1667" s="30">
        <f>IF(AND(B1667=I$1),LOOKUP(9.99999999999999E+307,$I$2:I1666)+1,"")</f>
        <v>1472</v>
      </c>
      <c r="J1667" s="30">
        <f>IF(AND(B1667=J$1),LOOKUP(9.99999999999999E+307,$J$2:J1666)+1,"")</f>
        <v>1472</v>
      </c>
      <c r="K1667" s="30">
        <f>IF(AND(B1667=K$1),LOOKUP(9.99999999999999E+307,$K$2:K1666)+1,"")</f>
        <v>1472</v>
      </c>
      <c r="L1667" s="30">
        <f>IF(AND(B1667=L$1),LOOKUP(9.99999999999999E+307,$L$2:L1666)+1,"")</f>
        <v>1472</v>
      </c>
      <c r="M1667" s="30">
        <f>IF(AND(B1667=M$1),LOOKUP(9.99999999999999E+307,$M$2:M1666)+1,"")</f>
        <v>1472</v>
      </c>
      <c r="N1667" s="30">
        <f>IF(AND($B1667=N$1),LOOKUP(9.99999999999999E+307,$N$2:N1666)+1,"")</f>
        <v>1472</v>
      </c>
      <c r="O1667" s="30">
        <f>IF(AND($B1667=O$1),LOOKUP(9.99999999999999E+307,$O$2:O1666)+1,"")</f>
        <v>1472</v>
      </c>
      <c r="P1667" s="30">
        <f>IF(AND($B1667=P$1),LOOKUP(9.99999999999999E+307,$P$2:P1666)+1,"")</f>
        <v>1472</v>
      </c>
      <c r="Q1667" s="30">
        <f>IF(AND($B1667=Q$1),LOOKUP(9.99999999999999E+307,$Q$2:Q1666)+1,"")</f>
        <v>1472</v>
      </c>
      <c r="R1667" s="30">
        <f>IF(AND($B1667=R$1),LOOKUP(9.99999999999999E+307,$R$2:R1666)+1,"")</f>
        <v>1472</v>
      </c>
      <c r="S1667" s="314"/>
      <c r="T1667" s="274"/>
      <c r="U1667" s="274"/>
      <c r="Z1667" s="258" t="str">
        <f t="shared" si="178"/>
        <v/>
      </c>
      <c r="AA1667" s="258" t="str">
        <f t="shared" si="179"/>
        <v/>
      </c>
      <c r="AB1667" s="259">
        <f t="shared" ref="AB1667:AB1730" si="181">COUNTIF($C$3:$C$2002,C1667)</f>
        <v>0</v>
      </c>
      <c r="AC1667" s="259">
        <f t="shared" ref="AC1667:AC1730" si="182">SUMPRODUCT(--(E1667&amp;F1667=$E$3:$E$2002&amp;$F$3:$F$2002))</f>
        <v>1807</v>
      </c>
      <c r="AD1667" s="260" t="str">
        <f t="shared" ref="AD1667:AD1730" si="183">IF(D1667="เด็กชาย",1,IF(D1667="นาย",1,IF(D1667="เด็กหญิง",2,IF(D1667="นางสาว",2,IF(D1667="ด.ช.",1,IF(D1667="ด.ญ.",2,IF(D1667="น.ส.",2,"")))))))</f>
        <v/>
      </c>
      <c r="AE1667" s="253" t="str">
        <f t="shared" ref="AE1667:AE1730" si="184">CONCATENATE(B1667,"-",AD1667)</f>
        <v>-</v>
      </c>
    </row>
    <row r="1668" spans="1:31" ht="20.100000000000001" customHeight="1" x14ac:dyDescent="0.5">
      <c r="A1668" s="30">
        <v>1666</v>
      </c>
      <c r="B1668" s="238"/>
      <c r="C1668" s="261"/>
      <c r="D1668" s="261"/>
      <c r="E1668" s="270"/>
      <c r="F1668" s="270"/>
      <c r="G1668" s="257" t="str">
        <f t="shared" si="180"/>
        <v/>
      </c>
      <c r="H1668" s="30" t="str">
        <f>IF(AND(S1668=H$1),LOOKUP(9.99999999999999E+307,$H$2:H1667)+1,"")</f>
        <v/>
      </c>
      <c r="I1668" s="30">
        <f>IF(AND(B1668=I$1),LOOKUP(9.99999999999999E+307,$I$2:I1667)+1,"")</f>
        <v>1473</v>
      </c>
      <c r="J1668" s="30">
        <f>IF(AND(B1668=J$1),LOOKUP(9.99999999999999E+307,$J$2:J1667)+1,"")</f>
        <v>1473</v>
      </c>
      <c r="K1668" s="30">
        <f>IF(AND(B1668=K$1),LOOKUP(9.99999999999999E+307,$K$2:K1667)+1,"")</f>
        <v>1473</v>
      </c>
      <c r="L1668" s="30">
        <f>IF(AND(B1668=L$1),LOOKUP(9.99999999999999E+307,$L$2:L1667)+1,"")</f>
        <v>1473</v>
      </c>
      <c r="M1668" s="30">
        <f>IF(AND(B1668=M$1),LOOKUP(9.99999999999999E+307,$M$2:M1667)+1,"")</f>
        <v>1473</v>
      </c>
      <c r="N1668" s="30">
        <f>IF(AND($B1668=N$1),LOOKUP(9.99999999999999E+307,$N$2:N1667)+1,"")</f>
        <v>1473</v>
      </c>
      <c r="O1668" s="30">
        <f>IF(AND($B1668=O$1),LOOKUP(9.99999999999999E+307,$O$2:O1667)+1,"")</f>
        <v>1473</v>
      </c>
      <c r="P1668" s="30">
        <f>IF(AND($B1668=P$1),LOOKUP(9.99999999999999E+307,$P$2:P1667)+1,"")</f>
        <v>1473</v>
      </c>
      <c r="Q1668" s="30">
        <f>IF(AND($B1668=Q$1),LOOKUP(9.99999999999999E+307,$Q$2:Q1667)+1,"")</f>
        <v>1473</v>
      </c>
      <c r="R1668" s="30">
        <f>IF(AND($B1668=R$1),LOOKUP(9.99999999999999E+307,$R$2:R1667)+1,"")</f>
        <v>1473</v>
      </c>
      <c r="S1668" s="314"/>
      <c r="T1668" s="274"/>
      <c r="U1668" s="274"/>
      <c r="Z1668" s="258" t="str">
        <f t="shared" ref="Z1668:Z1731" si="185">IF(AC1668=2,"นักเรียนซ้ำ","")</f>
        <v/>
      </c>
      <c r="AA1668" s="258" t="str">
        <f t="shared" ref="AA1668:AA1731" si="186">IF(AB1668=2,"เลขประจำตัวซ้ำ","")</f>
        <v/>
      </c>
      <c r="AB1668" s="259">
        <f t="shared" si="181"/>
        <v>0</v>
      </c>
      <c r="AC1668" s="259">
        <f t="shared" si="182"/>
        <v>1807</v>
      </c>
      <c r="AD1668" s="260" t="str">
        <f t="shared" si="183"/>
        <v/>
      </c>
      <c r="AE1668" s="253" t="str">
        <f t="shared" si="184"/>
        <v>-</v>
      </c>
    </row>
    <row r="1669" spans="1:31" ht="20.100000000000001" customHeight="1" x14ac:dyDescent="0.5">
      <c r="A1669" s="30">
        <v>1667</v>
      </c>
      <c r="B1669" s="238"/>
      <c r="C1669" s="261"/>
      <c r="D1669" s="261"/>
      <c r="E1669" s="270"/>
      <c r="F1669" s="270"/>
      <c r="G1669" s="257" t="str">
        <f t="shared" si="180"/>
        <v/>
      </c>
      <c r="H1669" s="30" t="str">
        <f>IF(AND(S1669=H$1),LOOKUP(9.99999999999999E+307,$H$2:H1668)+1,"")</f>
        <v/>
      </c>
      <c r="I1669" s="30">
        <f>IF(AND(B1669=I$1),LOOKUP(9.99999999999999E+307,$I$2:I1668)+1,"")</f>
        <v>1474</v>
      </c>
      <c r="J1669" s="30">
        <f>IF(AND(B1669=J$1),LOOKUP(9.99999999999999E+307,$J$2:J1668)+1,"")</f>
        <v>1474</v>
      </c>
      <c r="K1669" s="30">
        <f>IF(AND(B1669=K$1),LOOKUP(9.99999999999999E+307,$K$2:K1668)+1,"")</f>
        <v>1474</v>
      </c>
      <c r="L1669" s="30">
        <f>IF(AND(B1669=L$1),LOOKUP(9.99999999999999E+307,$L$2:L1668)+1,"")</f>
        <v>1474</v>
      </c>
      <c r="M1669" s="30">
        <f>IF(AND(B1669=M$1),LOOKUP(9.99999999999999E+307,$M$2:M1668)+1,"")</f>
        <v>1474</v>
      </c>
      <c r="N1669" s="30">
        <f>IF(AND($B1669=N$1),LOOKUP(9.99999999999999E+307,$N$2:N1668)+1,"")</f>
        <v>1474</v>
      </c>
      <c r="O1669" s="30">
        <f>IF(AND($B1669=O$1),LOOKUP(9.99999999999999E+307,$O$2:O1668)+1,"")</f>
        <v>1474</v>
      </c>
      <c r="P1669" s="30">
        <f>IF(AND($B1669=P$1),LOOKUP(9.99999999999999E+307,$P$2:P1668)+1,"")</f>
        <v>1474</v>
      </c>
      <c r="Q1669" s="30">
        <f>IF(AND($B1669=Q$1),LOOKUP(9.99999999999999E+307,$Q$2:Q1668)+1,"")</f>
        <v>1474</v>
      </c>
      <c r="R1669" s="30">
        <f>IF(AND($B1669=R$1),LOOKUP(9.99999999999999E+307,$R$2:R1668)+1,"")</f>
        <v>1474</v>
      </c>
      <c r="S1669" s="314"/>
      <c r="T1669" s="274"/>
      <c r="U1669" s="274"/>
      <c r="Z1669" s="258" t="str">
        <f t="shared" si="185"/>
        <v/>
      </c>
      <c r="AA1669" s="258" t="str">
        <f t="shared" si="186"/>
        <v/>
      </c>
      <c r="AB1669" s="259">
        <f t="shared" si="181"/>
        <v>0</v>
      </c>
      <c r="AC1669" s="259">
        <f t="shared" si="182"/>
        <v>1807</v>
      </c>
      <c r="AD1669" s="260" t="str">
        <f t="shared" si="183"/>
        <v/>
      </c>
      <c r="AE1669" s="253" t="str">
        <f t="shared" si="184"/>
        <v>-</v>
      </c>
    </row>
    <row r="1670" spans="1:31" ht="20.100000000000001" customHeight="1" x14ac:dyDescent="0.5">
      <c r="A1670" s="30">
        <v>1668</v>
      </c>
      <c r="B1670" s="238"/>
      <c r="C1670" s="261"/>
      <c r="D1670" s="261"/>
      <c r="E1670" s="270"/>
      <c r="F1670" s="270"/>
      <c r="G1670" s="257" t="str">
        <f t="shared" si="180"/>
        <v/>
      </c>
      <c r="H1670" s="30" t="str">
        <f>IF(AND(S1670=H$1),LOOKUP(9.99999999999999E+307,$H$2:H1669)+1,"")</f>
        <v/>
      </c>
      <c r="I1670" s="30">
        <f>IF(AND(B1670=I$1),LOOKUP(9.99999999999999E+307,$I$2:I1669)+1,"")</f>
        <v>1475</v>
      </c>
      <c r="J1670" s="30">
        <f>IF(AND(B1670=J$1),LOOKUP(9.99999999999999E+307,$J$2:J1669)+1,"")</f>
        <v>1475</v>
      </c>
      <c r="K1670" s="30">
        <f>IF(AND(B1670=K$1),LOOKUP(9.99999999999999E+307,$K$2:K1669)+1,"")</f>
        <v>1475</v>
      </c>
      <c r="L1670" s="30">
        <f>IF(AND(B1670=L$1),LOOKUP(9.99999999999999E+307,$L$2:L1669)+1,"")</f>
        <v>1475</v>
      </c>
      <c r="M1670" s="30">
        <f>IF(AND(B1670=M$1),LOOKUP(9.99999999999999E+307,$M$2:M1669)+1,"")</f>
        <v>1475</v>
      </c>
      <c r="N1670" s="30">
        <f>IF(AND($B1670=N$1),LOOKUP(9.99999999999999E+307,$N$2:N1669)+1,"")</f>
        <v>1475</v>
      </c>
      <c r="O1670" s="30">
        <f>IF(AND($B1670=O$1),LOOKUP(9.99999999999999E+307,$O$2:O1669)+1,"")</f>
        <v>1475</v>
      </c>
      <c r="P1670" s="30">
        <f>IF(AND($B1670=P$1),LOOKUP(9.99999999999999E+307,$P$2:P1669)+1,"")</f>
        <v>1475</v>
      </c>
      <c r="Q1670" s="30">
        <f>IF(AND($B1670=Q$1),LOOKUP(9.99999999999999E+307,$Q$2:Q1669)+1,"")</f>
        <v>1475</v>
      </c>
      <c r="R1670" s="30">
        <f>IF(AND($B1670=R$1),LOOKUP(9.99999999999999E+307,$R$2:R1669)+1,"")</f>
        <v>1475</v>
      </c>
      <c r="S1670" s="314"/>
      <c r="T1670" s="274"/>
      <c r="U1670" s="274"/>
      <c r="Z1670" s="258" t="str">
        <f t="shared" si="185"/>
        <v/>
      </c>
      <c r="AA1670" s="258" t="str">
        <f t="shared" si="186"/>
        <v/>
      </c>
      <c r="AB1670" s="259">
        <f t="shared" si="181"/>
        <v>0</v>
      </c>
      <c r="AC1670" s="259">
        <f t="shared" si="182"/>
        <v>1807</v>
      </c>
      <c r="AD1670" s="260" t="str">
        <f t="shared" si="183"/>
        <v/>
      </c>
      <c r="AE1670" s="253" t="str">
        <f t="shared" si="184"/>
        <v>-</v>
      </c>
    </row>
    <row r="1671" spans="1:31" ht="20.100000000000001" customHeight="1" x14ac:dyDescent="0.5">
      <c r="A1671" s="30">
        <v>1669</v>
      </c>
      <c r="B1671" s="238"/>
      <c r="C1671" s="261"/>
      <c r="D1671" s="261"/>
      <c r="E1671" s="270"/>
      <c r="F1671" s="270"/>
      <c r="G1671" s="257" t="str">
        <f t="shared" si="180"/>
        <v/>
      </c>
      <c r="H1671" s="30" t="str">
        <f>IF(AND(S1671=H$1),LOOKUP(9.99999999999999E+307,$H$2:H1670)+1,"")</f>
        <v/>
      </c>
      <c r="I1671" s="30">
        <f>IF(AND(B1671=I$1),LOOKUP(9.99999999999999E+307,$I$2:I1670)+1,"")</f>
        <v>1476</v>
      </c>
      <c r="J1671" s="30">
        <f>IF(AND(B1671=J$1),LOOKUP(9.99999999999999E+307,$J$2:J1670)+1,"")</f>
        <v>1476</v>
      </c>
      <c r="K1671" s="30">
        <f>IF(AND(B1671=K$1),LOOKUP(9.99999999999999E+307,$K$2:K1670)+1,"")</f>
        <v>1476</v>
      </c>
      <c r="L1671" s="30">
        <f>IF(AND(B1671=L$1),LOOKUP(9.99999999999999E+307,$L$2:L1670)+1,"")</f>
        <v>1476</v>
      </c>
      <c r="M1671" s="30">
        <f>IF(AND(B1671=M$1),LOOKUP(9.99999999999999E+307,$M$2:M1670)+1,"")</f>
        <v>1476</v>
      </c>
      <c r="N1671" s="30">
        <f>IF(AND($B1671=N$1),LOOKUP(9.99999999999999E+307,$N$2:N1670)+1,"")</f>
        <v>1476</v>
      </c>
      <c r="O1671" s="30">
        <f>IF(AND($B1671=O$1),LOOKUP(9.99999999999999E+307,$O$2:O1670)+1,"")</f>
        <v>1476</v>
      </c>
      <c r="P1671" s="30">
        <f>IF(AND($B1671=P$1),LOOKUP(9.99999999999999E+307,$P$2:P1670)+1,"")</f>
        <v>1476</v>
      </c>
      <c r="Q1671" s="30">
        <f>IF(AND($B1671=Q$1),LOOKUP(9.99999999999999E+307,$Q$2:Q1670)+1,"")</f>
        <v>1476</v>
      </c>
      <c r="R1671" s="30">
        <f>IF(AND($B1671=R$1),LOOKUP(9.99999999999999E+307,$R$2:R1670)+1,"")</f>
        <v>1476</v>
      </c>
      <c r="S1671" s="314"/>
      <c r="T1671" s="274"/>
      <c r="U1671" s="274"/>
      <c r="Z1671" s="258" t="str">
        <f t="shared" si="185"/>
        <v/>
      </c>
      <c r="AA1671" s="258" t="str">
        <f t="shared" si="186"/>
        <v/>
      </c>
      <c r="AB1671" s="259">
        <f t="shared" si="181"/>
        <v>0</v>
      </c>
      <c r="AC1671" s="259">
        <f t="shared" si="182"/>
        <v>1807</v>
      </c>
      <c r="AD1671" s="260" t="str">
        <f t="shared" si="183"/>
        <v/>
      </c>
      <c r="AE1671" s="253" t="str">
        <f t="shared" si="184"/>
        <v>-</v>
      </c>
    </row>
    <row r="1672" spans="1:31" ht="20.100000000000001" customHeight="1" x14ac:dyDescent="0.5">
      <c r="A1672" s="30">
        <v>1670</v>
      </c>
      <c r="B1672" s="238"/>
      <c r="C1672" s="261"/>
      <c r="D1672" s="261"/>
      <c r="E1672" s="270"/>
      <c r="F1672" s="270"/>
      <c r="G1672" s="257" t="str">
        <f t="shared" si="180"/>
        <v/>
      </c>
      <c r="H1672" s="30" t="str">
        <f>IF(AND(S1672=H$1),LOOKUP(9.99999999999999E+307,$H$2:H1671)+1,"")</f>
        <v/>
      </c>
      <c r="I1672" s="30">
        <f>IF(AND(B1672=I$1),LOOKUP(9.99999999999999E+307,$I$2:I1671)+1,"")</f>
        <v>1477</v>
      </c>
      <c r="J1672" s="30">
        <f>IF(AND(B1672=J$1),LOOKUP(9.99999999999999E+307,$J$2:J1671)+1,"")</f>
        <v>1477</v>
      </c>
      <c r="K1672" s="30">
        <f>IF(AND(B1672=K$1),LOOKUP(9.99999999999999E+307,$K$2:K1671)+1,"")</f>
        <v>1477</v>
      </c>
      <c r="L1672" s="30">
        <f>IF(AND(B1672=L$1),LOOKUP(9.99999999999999E+307,$L$2:L1671)+1,"")</f>
        <v>1477</v>
      </c>
      <c r="M1672" s="30">
        <f>IF(AND(B1672=M$1),LOOKUP(9.99999999999999E+307,$M$2:M1671)+1,"")</f>
        <v>1477</v>
      </c>
      <c r="N1672" s="30">
        <f>IF(AND($B1672=N$1),LOOKUP(9.99999999999999E+307,$N$2:N1671)+1,"")</f>
        <v>1477</v>
      </c>
      <c r="O1672" s="30">
        <f>IF(AND($B1672=O$1),LOOKUP(9.99999999999999E+307,$O$2:O1671)+1,"")</f>
        <v>1477</v>
      </c>
      <c r="P1672" s="30">
        <f>IF(AND($B1672=P$1),LOOKUP(9.99999999999999E+307,$P$2:P1671)+1,"")</f>
        <v>1477</v>
      </c>
      <c r="Q1672" s="30">
        <f>IF(AND($B1672=Q$1),LOOKUP(9.99999999999999E+307,$Q$2:Q1671)+1,"")</f>
        <v>1477</v>
      </c>
      <c r="R1672" s="30">
        <f>IF(AND($B1672=R$1),LOOKUP(9.99999999999999E+307,$R$2:R1671)+1,"")</f>
        <v>1477</v>
      </c>
      <c r="S1672" s="314"/>
      <c r="T1672" s="274"/>
      <c r="U1672" s="274"/>
      <c r="Z1672" s="258" t="str">
        <f t="shared" si="185"/>
        <v/>
      </c>
      <c r="AA1672" s="258" t="str">
        <f t="shared" si="186"/>
        <v/>
      </c>
      <c r="AB1672" s="259">
        <f t="shared" si="181"/>
        <v>0</v>
      </c>
      <c r="AC1672" s="259">
        <f t="shared" si="182"/>
        <v>1807</v>
      </c>
      <c r="AD1672" s="260" t="str">
        <f t="shared" si="183"/>
        <v/>
      </c>
      <c r="AE1672" s="253" t="str">
        <f t="shared" si="184"/>
        <v>-</v>
      </c>
    </row>
    <row r="1673" spans="1:31" ht="20.100000000000001" customHeight="1" x14ac:dyDescent="0.5">
      <c r="A1673" s="30">
        <v>1671</v>
      </c>
      <c r="B1673" s="238"/>
      <c r="C1673" s="261"/>
      <c r="D1673" s="261"/>
      <c r="E1673" s="270"/>
      <c r="F1673" s="270"/>
      <c r="G1673" s="257" t="str">
        <f t="shared" si="180"/>
        <v/>
      </c>
      <c r="H1673" s="30" t="str">
        <f>IF(AND(S1673=H$1),LOOKUP(9.99999999999999E+307,$H$2:H1672)+1,"")</f>
        <v/>
      </c>
      <c r="I1673" s="30">
        <f>IF(AND(B1673=I$1),LOOKUP(9.99999999999999E+307,$I$2:I1672)+1,"")</f>
        <v>1478</v>
      </c>
      <c r="J1673" s="30">
        <f>IF(AND(B1673=J$1),LOOKUP(9.99999999999999E+307,$J$2:J1672)+1,"")</f>
        <v>1478</v>
      </c>
      <c r="K1673" s="30">
        <f>IF(AND(B1673=K$1),LOOKUP(9.99999999999999E+307,$K$2:K1672)+1,"")</f>
        <v>1478</v>
      </c>
      <c r="L1673" s="30">
        <f>IF(AND(B1673=L$1),LOOKUP(9.99999999999999E+307,$L$2:L1672)+1,"")</f>
        <v>1478</v>
      </c>
      <c r="M1673" s="30">
        <f>IF(AND(B1673=M$1),LOOKUP(9.99999999999999E+307,$M$2:M1672)+1,"")</f>
        <v>1478</v>
      </c>
      <c r="N1673" s="30">
        <f>IF(AND($B1673=N$1),LOOKUP(9.99999999999999E+307,$N$2:N1672)+1,"")</f>
        <v>1478</v>
      </c>
      <c r="O1673" s="30">
        <f>IF(AND($B1673=O$1),LOOKUP(9.99999999999999E+307,$O$2:O1672)+1,"")</f>
        <v>1478</v>
      </c>
      <c r="P1673" s="30">
        <f>IF(AND($B1673=P$1),LOOKUP(9.99999999999999E+307,$P$2:P1672)+1,"")</f>
        <v>1478</v>
      </c>
      <c r="Q1673" s="30">
        <f>IF(AND($B1673=Q$1),LOOKUP(9.99999999999999E+307,$Q$2:Q1672)+1,"")</f>
        <v>1478</v>
      </c>
      <c r="R1673" s="30">
        <f>IF(AND($B1673=R$1),LOOKUP(9.99999999999999E+307,$R$2:R1672)+1,"")</f>
        <v>1478</v>
      </c>
      <c r="S1673" s="314"/>
      <c r="T1673" s="274"/>
      <c r="U1673" s="274"/>
      <c r="Z1673" s="258" t="str">
        <f t="shared" si="185"/>
        <v/>
      </c>
      <c r="AA1673" s="258" t="str">
        <f t="shared" si="186"/>
        <v/>
      </c>
      <c r="AB1673" s="259">
        <f t="shared" si="181"/>
        <v>0</v>
      </c>
      <c r="AC1673" s="259">
        <f t="shared" si="182"/>
        <v>1807</v>
      </c>
      <c r="AD1673" s="260" t="str">
        <f t="shared" si="183"/>
        <v/>
      </c>
      <c r="AE1673" s="253" t="str">
        <f t="shared" si="184"/>
        <v>-</v>
      </c>
    </row>
    <row r="1674" spans="1:31" ht="20.100000000000001" customHeight="1" x14ac:dyDescent="0.5">
      <c r="A1674" s="30">
        <v>1672</v>
      </c>
      <c r="B1674" s="238"/>
      <c r="C1674" s="261"/>
      <c r="D1674" s="261"/>
      <c r="E1674" s="270"/>
      <c r="F1674" s="270"/>
      <c r="G1674" s="257" t="str">
        <f t="shared" si="180"/>
        <v/>
      </c>
      <c r="H1674" s="30" t="str">
        <f>IF(AND(S1674=H$1),LOOKUP(9.99999999999999E+307,$H$2:H1673)+1,"")</f>
        <v/>
      </c>
      <c r="I1674" s="30">
        <f>IF(AND(B1674=I$1),LOOKUP(9.99999999999999E+307,$I$2:I1673)+1,"")</f>
        <v>1479</v>
      </c>
      <c r="J1674" s="30">
        <f>IF(AND(B1674=J$1),LOOKUP(9.99999999999999E+307,$J$2:J1673)+1,"")</f>
        <v>1479</v>
      </c>
      <c r="K1674" s="30">
        <f>IF(AND(B1674=K$1),LOOKUP(9.99999999999999E+307,$K$2:K1673)+1,"")</f>
        <v>1479</v>
      </c>
      <c r="L1674" s="30">
        <f>IF(AND(B1674=L$1),LOOKUP(9.99999999999999E+307,$L$2:L1673)+1,"")</f>
        <v>1479</v>
      </c>
      <c r="M1674" s="30">
        <f>IF(AND(B1674=M$1),LOOKUP(9.99999999999999E+307,$M$2:M1673)+1,"")</f>
        <v>1479</v>
      </c>
      <c r="N1674" s="30">
        <f>IF(AND($B1674=N$1),LOOKUP(9.99999999999999E+307,$N$2:N1673)+1,"")</f>
        <v>1479</v>
      </c>
      <c r="O1674" s="30">
        <f>IF(AND($B1674=O$1),LOOKUP(9.99999999999999E+307,$O$2:O1673)+1,"")</f>
        <v>1479</v>
      </c>
      <c r="P1674" s="30">
        <f>IF(AND($B1674=P$1),LOOKUP(9.99999999999999E+307,$P$2:P1673)+1,"")</f>
        <v>1479</v>
      </c>
      <c r="Q1674" s="30">
        <f>IF(AND($B1674=Q$1),LOOKUP(9.99999999999999E+307,$Q$2:Q1673)+1,"")</f>
        <v>1479</v>
      </c>
      <c r="R1674" s="30">
        <f>IF(AND($B1674=R$1),LOOKUP(9.99999999999999E+307,$R$2:R1673)+1,"")</f>
        <v>1479</v>
      </c>
      <c r="S1674" s="314"/>
      <c r="T1674" s="274"/>
      <c r="U1674" s="274"/>
      <c r="Z1674" s="258" t="str">
        <f t="shared" si="185"/>
        <v/>
      </c>
      <c r="AA1674" s="258" t="str">
        <f t="shared" si="186"/>
        <v/>
      </c>
      <c r="AB1674" s="259">
        <f t="shared" si="181"/>
        <v>0</v>
      </c>
      <c r="AC1674" s="259">
        <f t="shared" si="182"/>
        <v>1807</v>
      </c>
      <c r="AD1674" s="260" t="str">
        <f t="shared" si="183"/>
        <v/>
      </c>
      <c r="AE1674" s="253" t="str">
        <f t="shared" si="184"/>
        <v>-</v>
      </c>
    </row>
    <row r="1675" spans="1:31" ht="20.100000000000001" customHeight="1" x14ac:dyDescent="0.5">
      <c r="A1675" s="30">
        <v>1673</v>
      </c>
      <c r="B1675" s="238"/>
      <c r="C1675" s="261"/>
      <c r="D1675" s="261"/>
      <c r="E1675" s="270"/>
      <c r="F1675" s="270"/>
      <c r="G1675" s="257" t="str">
        <f t="shared" si="180"/>
        <v/>
      </c>
      <c r="H1675" s="30" t="str">
        <f>IF(AND(S1675=H$1),LOOKUP(9.99999999999999E+307,$H$2:H1674)+1,"")</f>
        <v/>
      </c>
      <c r="I1675" s="30">
        <f>IF(AND(B1675=I$1),LOOKUP(9.99999999999999E+307,$I$2:I1674)+1,"")</f>
        <v>1480</v>
      </c>
      <c r="J1675" s="30">
        <f>IF(AND(B1675=J$1),LOOKUP(9.99999999999999E+307,$J$2:J1674)+1,"")</f>
        <v>1480</v>
      </c>
      <c r="K1675" s="30">
        <f>IF(AND(B1675=K$1),LOOKUP(9.99999999999999E+307,$K$2:K1674)+1,"")</f>
        <v>1480</v>
      </c>
      <c r="L1675" s="30">
        <f>IF(AND(B1675=L$1),LOOKUP(9.99999999999999E+307,$L$2:L1674)+1,"")</f>
        <v>1480</v>
      </c>
      <c r="M1675" s="30">
        <f>IF(AND(B1675=M$1),LOOKUP(9.99999999999999E+307,$M$2:M1674)+1,"")</f>
        <v>1480</v>
      </c>
      <c r="N1675" s="30">
        <f>IF(AND($B1675=N$1),LOOKUP(9.99999999999999E+307,$N$2:N1674)+1,"")</f>
        <v>1480</v>
      </c>
      <c r="O1675" s="30">
        <f>IF(AND($B1675=O$1),LOOKUP(9.99999999999999E+307,$O$2:O1674)+1,"")</f>
        <v>1480</v>
      </c>
      <c r="P1675" s="30">
        <f>IF(AND($B1675=P$1),LOOKUP(9.99999999999999E+307,$P$2:P1674)+1,"")</f>
        <v>1480</v>
      </c>
      <c r="Q1675" s="30">
        <f>IF(AND($B1675=Q$1),LOOKUP(9.99999999999999E+307,$Q$2:Q1674)+1,"")</f>
        <v>1480</v>
      </c>
      <c r="R1675" s="30">
        <f>IF(AND($B1675=R$1),LOOKUP(9.99999999999999E+307,$R$2:R1674)+1,"")</f>
        <v>1480</v>
      </c>
      <c r="S1675" s="314"/>
      <c r="T1675" s="274"/>
      <c r="U1675" s="274"/>
      <c r="Z1675" s="258" t="str">
        <f t="shared" si="185"/>
        <v/>
      </c>
      <c r="AA1675" s="258" t="str">
        <f t="shared" si="186"/>
        <v/>
      </c>
      <c r="AB1675" s="259">
        <f t="shared" si="181"/>
        <v>0</v>
      </c>
      <c r="AC1675" s="259">
        <f t="shared" si="182"/>
        <v>1807</v>
      </c>
      <c r="AD1675" s="260" t="str">
        <f t="shared" si="183"/>
        <v/>
      </c>
      <c r="AE1675" s="253" t="str">
        <f t="shared" si="184"/>
        <v>-</v>
      </c>
    </row>
    <row r="1676" spans="1:31" ht="20.100000000000001" customHeight="1" x14ac:dyDescent="0.5">
      <c r="A1676" s="30">
        <v>1674</v>
      </c>
      <c r="B1676" s="238"/>
      <c r="C1676" s="261"/>
      <c r="D1676" s="261"/>
      <c r="E1676" s="270"/>
      <c r="F1676" s="270"/>
      <c r="G1676" s="257" t="str">
        <f t="shared" si="180"/>
        <v/>
      </c>
      <c r="H1676" s="30" t="str">
        <f>IF(AND(S1676=H$1),LOOKUP(9.99999999999999E+307,$H$2:H1675)+1,"")</f>
        <v/>
      </c>
      <c r="I1676" s="30">
        <f>IF(AND(B1676=I$1),LOOKUP(9.99999999999999E+307,$I$2:I1675)+1,"")</f>
        <v>1481</v>
      </c>
      <c r="J1676" s="30">
        <f>IF(AND(B1676=J$1),LOOKUP(9.99999999999999E+307,$J$2:J1675)+1,"")</f>
        <v>1481</v>
      </c>
      <c r="K1676" s="30">
        <f>IF(AND(B1676=K$1),LOOKUP(9.99999999999999E+307,$K$2:K1675)+1,"")</f>
        <v>1481</v>
      </c>
      <c r="L1676" s="30">
        <f>IF(AND(B1676=L$1),LOOKUP(9.99999999999999E+307,$L$2:L1675)+1,"")</f>
        <v>1481</v>
      </c>
      <c r="M1676" s="30">
        <f>IF(AND(B1676=M$1),LOOKUP(9.99999999999999E+307,$M$2:M1675)+1,"")</f>
        <v>1481</v>
      </c>
      <c r="N1676" s="30">
        <f>IF(AND($B1676=N$1),LOOKUP(9.99999999999999E+307,$N$2:N1675)+1,"")</f>
        <v>1481</v>
      </c>
      <c r="O1676" s="30">
        <f>IF(AND($B1676=O$1),LOOKUP(9.99999999999999E+307,$O$2:O1675)+1,"")</f>
        <v>1481</v>
      </c>
      <c r="P1676" s="30">
        <f>IF(AND($B1676=P$1),LOOKUP(9.99999999999999E+307,$P$2:P1675)+1,"")</f>
        <v>1481</v>
      </c>
      <c r="Q1676" s="30">
        <f>IF(AND($B1676=Q$1),LOOKUP(9.99999999999999E+307,$Q$2:Q1675)+1,"")</f>
        <v>1481</v>
      </c>
      <c r="R1676" s="30">
        <f>IF(AND($B1676=R$1),LOOKUP(9.99999999999999E+307,$R$2:R1675)+1,"")</f>
        <v>1481</v>
      </c>
      <c r="S1676" s="314"/>
      <c r="T1676" s="274"/>
      <c r="U1676" s="274"/>
      <c r="Z1676" s="258" t="str">
        <f t="shared" si="185"/>
        <v/>
      </c>
      <c r="AA1676" s="258" t="str">
        <f t="shared" si="186"/>
        <v/>
      </c>
      <c r="AB1676" s="259">
        <f t="shared" si="181"/>
        <v>0</v>
      </c>
      <c r="AC1676" s="259">
        <f t="shared" si="182"/>
        <v>1807</v>
      </c>
      <c r="AD1676" s="260" t="str">
        <f t="shared" si="183"/>
        <v/>
      </c>
      <c r="AE1676" s="253" t="str">
        <f t="shared" si="184"/>
        <v>-</v>
      </c>
    </row>
    <row r="1677" spans="1:31" ht="20.100000000000001" customHeight="1" x14ac:dyDescent="0.5">
      <c r="A1677" s="30">
        <v>1675</v>
      </c>
      <c r="B1677" s="238"/>
      <c r="C1677" s="261"/>
      <c r="D1677" s="261"/>
      <c r="E1677" s="270"/>
      <c r="F1677" s="270"/>
      <c r="G1677" s="257" t="str">
        <f t="shared" si="180"/>
        <v/>
      </c>
      <c r="H1677" s="30" t="str">
        <f>IF(AND(S1677=H$1),LOOKUP(9.99999999999999E+307,$H$2:H1676)+1,"")</f>
        <v/>
      </c>
      <c r="I1677" s="30">
        <f>IF(AND(B1677=I$1),LOOKUP(9.99999999999999E+307,$I$2:I1676)+1,"")</f>
        <v>1482</v>
      </c>
      <c r="J1677" s="30">
        <f>IF(AND(B1677=J$1),LOOKUP(9.99999999999999E+307,$J$2:J1676)+1,"")</f>
        <v>1482</v>
      </c>
      <c r="K1677" s="30">
        <f>IF(AND(B1677=K$1),LOOKUP(9.99999999999999E+307,$K$2:K1676)+1,"")</f>
        <v>1482</v>
      </c>
      <c r="L1677" s="30">
        <f>IF(AND(B1677=L$1),LOOKUP(9.99999999999999E+307,$L$2:L1676)+1,"")</f>
        <v>1482</v>
      </c>
      <c r="M1677" s="30">
        <f>IF(AND(B1677=M$1),LOOKUP(9.99999999999999E+307,$M$2:M1676)+1,"")</f>
        <v>1482</v>
      </c>
      <c r="N1677" s="30">
        <f>IF(AND($B1677=N$1),LOOKUP(9.99999999999999E+307,$N$2:N1676)+1,"")</f>
        <v>1482</v>
      </c>
      <c r="O1677" s="30">
        <f>IF(AND($B1677=O$1),LOOKUP(9.99999999999999E+307,$O$2:O1676)+1,"")</f>
        <v>1482</v>
      </c>
      <c r="P1677" s="30">
        <f>IF(AND($B1677=P$1),LOOKUP(9.99999999999999E+307,$P$2:P1676)+1,"")</f>
        <v>1482</v>
      </c>
      <c r="Q1677" s="30">
        <f>IF(AND($B1677=Q$1),LOOKUP(9.99999999999999E+307,$Q$2:Q1676)+1,"")</f>
        <v>1482</v>
      </c>
      <c r="R1677" s="30">
        <f>IF(AND($B1677=R$1),LOOKUP(9.99999999999999E+307,$R$2:R1676)+1,"")</f>
        <v>1482</v>
      </c>
      <c r="S1677" s="314"/>
      <c r="T1677" s="274"/>
      <c r="U1677" s="274"/>
      <c r="Z1677" s="258" t="str">
        <f t="shared" si="185"/>
        <v/>
      </c>
      <c r="AA1677" s="258" t="str">
        <f t="shared" si="186"/>
        <v/>
      </c>
      <c r="AB1677" s="259">
        <f t="shared" si="181"/>
        <v>0</v>
      </c>
      <c r="AC1677" s="259">
        <f t="shared" si="182"/>
        <v>1807</v>
      </c>
      <c r="AD1677" s="260" t="str">
        <f t="shared" si="183"/>
        <v/>
      </c>
      <c r="AE1677" s="253" t="str">
        <f t="shared" si="184"/>
        <v>-</v>
      </c>
    </row>
    <row r="1678" spans="1:31" ht="20.100000000000001" customHeight="1" x14ac:dyDescent="0.5">
      <c r="A1678" s="30">
        <v>1676</v>
      </c>
      <c r="B1678" s="238"/>
      <c r="C1678" s="261"/>
      <c r="D1678" s="261"/>
      <c r="E1678" s="270"/>
      <c r="F1678" s="270"/>
      <c r="G1678" s="257" t="str">
        <f t="shared" si="180"/>
        <v/>
      </c>
      <c r="H1678" s="30" t="str">
        <f>IF(AND(S1678=H$1),LOOKUP(9.99999999999999E+307,$H$2:H1677)+1,"")</f>
        <v/>
      </c>
      <c r="I1678" s="30">
        <f>IF(AND(B1678=I$1),LOOKUP(9.99999999999999E+307,$I$2:I1677)+1,"")</f>
        <v>1483</v>
      </c>
      <c r="J1678" s="30">
        <f>IF(AND(B1678=J$1),LOOKUP(9.99999999999999E+307,$J$2:J1677)+1,"")</f>
        <v>1483</v>
      </c>
      <c r="K1678" s="30">
        <f>IF(AND(B1678=K$1),LOOKUP(9.99999999999999E+307,$K$2:K1677)+1,"")</f>
        <v>1483</v>
      </c>
      <c r="L1678" s="30">
        <f>IF(AND(B1678=L$1),LOOKUP(9.99999999999999E+307,$L$2:L1677)+1,"")</f>
        <v>1483</v>
      </c>
      <c r="M1678" s="30">
        <f>IF(AND(B1678=M$1),LOOKUP(9.99999999999999E+307,$M$2:M1677)+1,"")</f>
        <v>1483</v>
      </c>
      <c r="N1678" s="30">
        <f>IF(AND($B1678=N$1),LOOKUP(9.99999999999999E+307,$N$2:N1677)+1,"")</f>
        <v>1483</v>
      </c>
      <c r="O1678" s="30">
        <f>IF(AND($B1678=O$1),LOOKUP(9.99999999999999E+307,$O$2:O1677)+1,"")</f>
        <v>1483</v>
      </c>
      <c r="P1678" s="30">
        <f>IF(AND($B1678=P$1),LOOKUP(9.99999999999999E+307,$P$2:P1677)+1,"")</f>
        <v>1483</v>
      </c>
      <c r="Q1678" s="30">
        <f>IF(AND($B1678=Q$1),LOOKUP(9.99999999999999E+307,$Q$2:Q1677)+1,"")</f>
        <v>1483</v>
      </c>
      <c r="R1678" s="30">
        <f>IF(AND($B1678=R$1),LOOKUP(9.99999999999999E+307,$R$2:R1677)+1,"")</f>
        <v>1483</v>
      </c>
      <c r="S1678" s="314"/>
      <c r="T1678" s="274"/>
      <c r="U1678" s="274"/>
      <c r="Z1678" s="258" t="str">
        <f t="shared" si="185"/>
        <v/>
      </c>
      <c r="AA1678" s="258" t="str">
        <f t="shared" si="186"/>
        <v/>
      </c>
      <c r="AB1678" s="259">
        <f t="shared" si="181"/>
        <v>0</v>
      </c>
      <c r="AC1678" s="259">
        <f t="shared" si="182"/>
        <v>1807</v>
      </c>
      <c r="AD1678" s="260" t="str">
        <f t="shared" si="183"/>
        <v/>
      </c>
      <c r="AE1678" s="253" t="str">
        <f t="shared" si="184"/>
        <v>-</v>
      </c>
    </row>
    <row r="1679" spans="1:31" ht="20.100000000000001" customHeight="1" x14ac:dyDescent="0.5">
      <c r="A1679" s="30">
        <v>1677</v>
      </c>
      <c r="B1679" s="238"/>
      <c r="C1679" s="261"/>
      <c r="D1679" s="261"/>
      <c r="E1679" s="270"/>
      <c r="F1679" s="270"/>
      <c r="G1679" s="257" t="str">
        <f t="shared" si="180"/>
        <v/>
      </c>
      <c r="H1679" s="30" t="str">
        <f>IF(AND(S1679=H$1),LOOKUP(9.99999999999999E+307,$H$2:H1678)+1,"")</f>
        <v/>
      </c>
      <c r="I1679" s="30">
        <f>IF(AND(B1679=I$1),LOOKUP(9.99999999999999E+307,$I$2:I1678)+1,"")</f>
        <v>1484</v>
      </c>
      <c r="J1679" s="30">
        <f>IF(AND(B1679=J$1),LOOKUP(9.99999999999999E+307,$J$2:J1678)+1,"")</f>
        <v>1484</v>
      </c>
      <c r="K1679" s="30">
        <f>IF(AND(B1679=K$1),LOOKUP(9.99999999999999E+307,$K$2:K1678)+1,"")</f>
        <v>1484</v>
      </c>
      <c r="L1679" s="30">
        <f>IF(AND(B1679=L$1),LOOKUP(9.99999999999999E+307,$L$2:L1678)+1,"")</f>
        <v>1484</v>
      </c>
      <c r="M1679" s="30">
        <f>IF(AND(B1679=M$1),LOOKUP(9.99999999999999E+307,$M$2:M1678)+1,"")</f>
        <v>1484</v>
      </c>
      <c r="N1679" s="30">
        <f>IF(AND($B1679=N$1),LOOKUP(9.99999999999999E+307,$N$2:N1678)+1,"")</f>
        <v>1484</v>
      </c>
      <c r="O1679" s="30">
        <f>IF(AND($B1679=O$1),LOOKUP(9.99999999999999E+307,$O$2:O1678)+1,"")</f>
        <v>1484</v>
      </c>
      <c r="P1679" s="30">
        <f>IF(AND($B1679=P$1),LOOKUP(9.99999999999999E+307,$P$2:P1678)+1,"")</f>
        <v>1484</v>
      </c>
      <c r="Q1679" s="30">
        <f>IF(AND($B1679=Q$1),LOOKUP(9.99999999999999E+307,$Q$2:Q1678)+1,"")</f>
        <v>1484</v>
      </c>
      <c r="R1679" s="30">
        <f>IF(AND($B1679=R$1),LOOKUP(9.99999999999999E+307,$R$2:R1678)+1,"")</f>
        <v>1484</v>
      </c>
      <c r="S1679" s="314"/>
      <c r="T1679" s="274"/>
      <c r="U1679" s="274"/>
      <c r="Z1679" s="258" t="str">
        <f t="shared" si="185"/>
        <v/>
      </c>
      <c r="AA1679" s="258" t="str">
        <f t="shared" si="186"/>
        <v/>
      </c>
      <c r="AB1679" s="259">
        <f t="shared" si="181"/>
        <v>0</v>
      </c>
      <c r="AC1679" s="259">
        <f t="shared" si="182"/>
        <v>1807</v>
      </c>
      <c r="AD1679" s="260" t="str">
        <f t="shared" si="183"/>
        <v/>
      </c>
      <c r="AE1679" s="253" t="str">
        <f t="shared" si="184"/>
        <v>-</v>
      </c>
    </row>
    <row r="1680" spans="1:31" ht="20.100000000000001" customHeight="1" x14ac:dyDescent="0.5">
      <c r="A1680" s="30">
        <v>1678</v>
      </c>
      <c r="B1680" s="238"/>
      <c r="C1680" s="261"/>
      <c r="D1680" s="261"/>
      <c r="E1680" s="270"/>
      <c r="F1680" s="270"/>
      <c r="G1680" s="257" t="str">
        <f t="shared" si="180"/>
        <v/>
      </c>
      <c r="H1680" s="30" t="str">
        <f>IF(AND(S1680=H$1),LOOKUP(9.99999999999999E+307,$H$2:H1679)+1,"")</f>
        <v/>
      </c>
      <c r="I1680" s="30">
        <f>IF(AND(B1680=I$1),LOOKUP(9.99999999999999E+307,$I$2:I1679)+1,"")</f>
        <v>1485</v>
      </c>
      <c r="J1680" s="30">
        <f>IF(AND(B1680=J$1),LOOKUP(9.99999999999999E+307,$J$2:J1679)+1,"")</f>
        <v>1485</v>
      </c>
      <c r="K1680" s="30">
        <f>IF(AND(B1680=K$1),LOOKUP(9.99999999999999E+307,$K$2:K1679)+1,"")</f>
        <v>1485</v>
      </c>
      <c r="L1680" s="30">
        <f>IF(AND(B1680=L$1),LOOKUP(9.99999999999999E+307,$L$2:L1679)+1,"")</f>
        <v>1485</v>
      </c>
      <c r="M1680" s="30">
        <f>IF(AND(B1680=M$1),LOOKUP(9.99999999999999E+307,$M$2:M1679)+1,"")</f>
        <v>1485</v>
      </c>
      <c r="N1680" s="30">
        <f>IF(AND($B1680=N$1),LOOKUP(9.99999999999999E+307,$N$2:N1679)+1,"")</f>
        <v>1485</v>
      </c>
      <c r="O1680" s="30">
        <f>IF(AND($B1680=O$1),LOOKUP(9.99999999999999E+307,$O$2:O1679)+1,"")</f>
        <v>1485</v>
      </c>
      <c r="P1680" s="30">
        <f>IF(AND($B1680=P$1),LOOKUP(9.99999999999999E+307,$P$2:P1679)+1,"")</f>
        <v>1485</v>
      </c>
      <c r="Q1680" s="30">
        <f>IF(AND($B1680=Q$1),LOOKUP(9.99999999999999E+307,$Q$2:Q1679)+1,"")</f>
        <v>1485</v>
      </c>
      <c r="R1680" s="30">
        <f>IF(AND($B1680=R$1),LOOKUP(9.99999999999999E+307,$R$2:R1679)+1,"")</f>
        <v>1485</v>
      </c>
      <c r="S1680" s="314"/>
      <c r="T1680" s="274"/>
      <c r="U1680" s="274"/>
      <c r="Z1680" s="258" t="str">
        <f t="shared" si="185"/>
        <v/>
      </c>
      <c r="AA1680" s="258" t="str">
        <f t="shared" si="186"/>
        <v/>
      </c>
      <c r="AB1680" s="259">
        <f t="shared" si="181"/>
        <v>0</v>
      </c>
      <c r="AC1680" s="259">
        <f t="shared" si="182"/>
        <v>1807</v>
      </c>
      <c r="AD1680" s="260" t="str">
        <f t="shared" si="183"/>
        <v/>
      </c>
      <c r="AE1680" s="253" t="str">
        <f t="shared" si="184"/>
        <v>-</v>
      </c>
    </row>
    <row r="1681" spans="1:31" ht="20.100000000000001" customHeight="1" x14ac:dyDescent="0.5">
      <c r="A1681" s="30">
        <v>1679</v>
      </c>
      <c r="B1681" s="238"/>
      <c r="C1681" s="261"/>
      <c r="D1681" s="261"/>
      <c r="E1681" s="270"/>
      <c r="F1681" s="270"/>
      <c r="G1681" s="257" t="str">
        <f t="shared" si="180"/>
        <v/>
      </c>
      <c r="H1681" s="30" t="str">
        <f>IF(AND(S1681=H$1),LOOKUP(9.99999999999999E+307,$H$2:H1680)+1,"")</f>
        <v/>
      </c>
      <c r="I1681" s="30">
        <f>IF(AND(B1681=I$1),LOOKUP(9.99999999999999E+307,$I$2:I1680)+1,"")</f>
        <v>1486</v>
      </c>
      <c r="J1681" s="30">
        <f>IF(AND(B1681=J$1),LOOKUP(9.99999999999999E+307,$J$2:J1680)+1,"")</f>
        <v>1486</v>
      </c>
      <c r="K1681" s="30">
        <f>IF(AND(B1681=K$1),LOOKUP(9.99999999999999E+307,$K$2:K1680)+1,"")</f>
        <v>1486</v>
      </c>
      <c r="L1681" s="30">
        <f>IF(AND(B1681=L$1),LOOKUP(9.99999999999999E+307,$L$2:L1680)+1,"")</f>
        <v>1486</v>
      </c>
      <c r="M1681" s="30">
        <f>IF(AND(B1681=M$1),LOOKUP(9.99999999999999E+307,$M$2:M1680)+1,"")</f>
        <v>1486</v>
      </c>
      <c r="N1681" s="30">
        <f>IF(AND($B1681=N$1),LOOKUP(9.99999999999999E+307,$N$2:N1680)+1,"")</f>
        <v>1486</v>
      </c>
      <c r="O1681" s="30">
        <f>IF(AND($B1681=O$1),LOOKUP(9.99999999999999E+307,$O$2:O1680)+1,"")</f>
        <v>1486</v>
      </c>
      <c r="P1681" s="30">
        <f>IF(AND($B1681=P$1),LOOKUP(9.99999999999999E+307,$P$2:P1680)+1,"")</f>
        <v>1486</v>
      </c>
      <c r="Q1681" s="30">
        <f>IF(AND($B1681=Q$1),LOOKUP(9.99999999999999E+307,$Q$2:Q1680)+1,"")</f>
        <v>1486</v>
      </c>
      <c r="R1681" s="30">
        <f>IF(AND($B1681=R$1),LOOKUP(9.99999999999999E+307,$R$2:R1680)+1,"")</f>
        <v>1486</v>
      </c>
      <c r="S1681" s="314"/>
      <c r="T1681" s="274"/>
      <c r="U1681" s="274"/>
      <c r="Z1681" s="258" t="str">
        <f t="shared" si="185"/>
        <v/>
      </c>
      <c r="AA1681" s="258" t="str">
        <f t="shared" si="186"/>
        <v/>
      </c>
      <c r="AB1681" s="259">
        <f t="shared" si="181"/>
        <v>0</v>
      </c>
      <c r="AC1681" s="259">
        <f t="shared" si="182"/>
        <v>1807</v>
      </c>
      <c r="AD1681" s="260" t="str">
        <f t="shared" si="183"/>
        <v/>
      </c>
      <c r="AE1681" s="253" t="str">
        <f t="shared" si="184"/>
        <v>-</v>
      </c>
    </row>
    <row r="1682" spans="1:31" ht="20.100000000000001" customHeight="1" x14ac:dyDescent="0.5">
      <c r="A1682" s="30">
        <v>1680</v>
      </c>
      <c r="B1682" s="238"/>
      <c r="C1682" s="261"/>
      <c r="D1682" s="261"/>
      <c r="E1682" s="270"/>
      <c r="F1682" s="270"/>
      <c r="G1682" s="257" t="str">
        <f t="shared" si="180"/>
        <v/>
      </c>
      <c r="H1682" s="30" t="str">
        <f>IF(AND(S1682=H$1),LOOKUP(9.99999999999999E+307,$H$2:H1681)+1,"")</f>
        <v/>
      </c>
      <c r="I1682" s="30">
        <f>IF(AND(B1682=I$1),LOOKUP(9.99999999999999E+307,$I$2:I1681)+1,"")</f>
        <v>1487</v>
      </c>
      <c r="J1682" s="30">
        <f>IF(AND(B1682=J$1),LOOKUP(9.99999999999999E+307,$J$2:J1681)+1,"")</f>
        <v>1487</v>
      </c>
      <c r="K1682" s="30">
        <f>IF(AND(B1682=K$1),LOOKUP(9.99999999999999E+307,$K$2:K1681)+1,"")</f>
        <v>1487</v>
      </c>
      <c r="L1682" s="30">
        <f>IF(AND(B1682=L$1),LOOKUP(9.99999999999999E+307,$L$2:L1681)+1,"")</f>
        <v>1487</v>
      </c>
      <c r="M1682" s="30">
        <f>IF(AND(B1682=M$1),LOOKUP(9.99999999999999E+307,$M$2:M1681)+1,"")</f>
        <v>1487</v>
      </c>
      <c r="N1682" s="30">
        <f>IF(AND($B1682=N$1),LOOKUP(9.99999999999999E+307,$N$2:N1681)+1,"")</f>
        <v>1487</v>
      </c>
      <c r="O1682" s="30">
        <f>IF(AND($B1682=O$1),LOOKUP(9.99999999999999E+307,$O$2:O1681)+1,"")</f>
        <v>1487</v>
      </c>
      <c r="P1682" s="30">
        <f>IF(AND($B1682=P$1),LOOKUP(9.99999999999999E+307,$P$2:P1681)+1,"")</f>
        <v>1487</v>
      </c>
      <c r="Q1682" s="30">
        <f>IF(AND($B1682=Q$1),LOOKUP(9.99999999999999E+307,$Q$2:Q1681)+1,"")</f>
        <v>1487</v>
      </c>
      <c r="R1682" s="30">
        <f>IF(AND($B1682=R$1),LOOKUP(9.99999999999999E+307,$R$2:R1681)+1,"")</f>
        <v>1487</v>
      </c>
      <c r="S1682" s="314"/>
      <c r="T1682" s="274"/>
      <c r="U1682" s="274"/>
      <c r="Z1682" s="258" t="str">
        <f t="shared" si="185"/>
        <v/>
      </c>
      <c r="AA1682" s="258" t="str">
        <f t="shared" si="186"/>
        <v/>
      </c>
      <c r="AB1682" s="259">
        <f t="shared" si="181"/>
        <v>0</v>
      </c>
      <c r="AC1682" s="259">
        <f t="shared" si="182"/>
        <v>1807</v>
      </c>
      <c r="AD1682" s="260" t="str">
        <f t="shared" si="183"/>
        <v/>
      </c>
      <c r="AE1682" s="253" t="str">
        <f t="shared" si="184"/>
        <v>-</v>
      </c>
    </row>
    <row r="1683" spans="1:31" ht="20.100000000000001" customHeight="1" x14ac:dyDescent="0.5">
      <c r="A1683" s="30">
        <v>1681</v>
      </c>
      <c r="B1683" s="238"/>
      <c r="C1683" s="261"/>
      <c r="D1683" s="261"/>
      <c r="E1683" s="270"/>
      <c r="F1683" s="270"/>
      <c r="G1683" s="257" t="str">
        <f t="shared" si="180"/>
        <v/>
      </c>
      <c r="H1683" s="30" t="str">
        <f>IF(AND(S1683=H$1),LOOKUP(9.99999999999999E+307,$H$2:H1682)+1,"")</f>
        <v/>
      </c>
      <c r="I1683" s="30">
        <f>IF(AND(B1683=I$1),LOOKUP(9.99999999999999E+307,$I$2:I1682)+1,"")</f>
        <v>1488</v>
      </c>
      <c r="J1683" s="30">
        <f>IF(AND(B1683=J$1),LOOKUP(9.99999999999999E+307,$J$2:J1682)+1,"")</f>
        <v>1488</v>
      </c>
      <c r="K1683" s="30">
        <f>IF(AND(B1683=K$1),LOOKUP(9.99999999999999E+307,$K$2:K1682)+1,"")</f>
        <v>1488</v>
      </c>
      <c r="L1683" s="30">
        <f>IF(AND(B1683=L$1),LOOKUP(9.99999999999999E+307,$L$2:L1682)+1,"")</f>
        <v>1488</v>
      </c>
      <c r="M1683" s="30">
        <f>IF(AND(B1683=M$1),LOOKUP(9.99999999999999E+307,$M$2:M1682)+1,"")</f>
        <v>1488</v>
      </c>
      <c r="N1683" s="30">
        <f>IF(AND($B1683=N$1),LOOKUP(9.99999999999999E+307,$N$2:N1682)+1,"")</f>
        <v>1488</v>
      </c>
      <c r="O1683" s="30">
        <f>IF(AND($B1683=O$1),LOOKUP(9.99999999999999E+307,$O$2:O1682)+1,"")</f>
        <v>1488</v>
      </c>
      <c r="P1683" s="30">
        <f>IF(AND($B1683=P$1),LOOKUP(9.99999999999999E+307,$P$2:P1682)+1,"")</f>
        <v>1488</v>
      </c>
      <c r="Q1683" s="30">
        <f>IF(AND($B1683=Q$1),LOOKUP(9.99999999999999E+307,$Q$2:Q1682)+1,"")</f>
        <v>1488</v>
      </c>
      <c r="R1683" s="30">
        <f>IF(AND($B1683=R$1),LOOKUP(9.99999999999999E+307,$R$2:R1682)+1,"")</f>
        <v>1488</v>
      </c>
      <c r="S1683" s="314"/>
      <c r="T1683" s="274"/>
      <c r="U1683" s="274"/>
      <c r="Z1683" s="258" t="str">
        <f t="shared" si="185"/>
        <v/>
      </c>
      <c r="AA1683" s="258" t="str">
        <f t="shared" si="186"/>
        <v/>
      </c>
      <c r="AB1683" s="259">
        <f t="shared" si="181"/>
        <v>0</v>
      </c>
      <c r="AC1683" s="259">
        <f t="shared" si="182"/>
        <v>1807</v>
      </c>
      <c r="AD1683" s="260" t="str">
        <f t="shared" si="183"/>
        <v/>
      </c>
      <c r="AE1683" s="253" t="str">
        <f t="shared" si="184"/>
        <v>-</v>
      </c>
    </row>
    <row r="1684" spans="1:31" ht="20.100000000000001" customHeight="1" x14ac:dyDescent="0.5">
      <c r="A1684" s="30">
        <v>1682</v>
      </c>
      <c r="B1684" s="238"/>
      <c r="C1684" s="261"/>
      <c r="D1684" s="261"/>
      <c r="E1684" s="270"/>
      <c r="F1684" s="270"/>
      <c r="G1684" s="257" t="str">
        <f t="shared" si="180"/>
        <v/>
      </c>
      <c r="H1684" s="30" t="str">
        <f>IF(AND(S1684=H$1),LOOKUP(9.99999999999999E+307,$H$2:H1683)+1,"")</f>
        <v/>
      </c>
      <c r="I1684" s="30">
        <f>IF(AND(B1684=I$1),LOOKUP(9.99999999999999E+307,$I$2:I1683)+1,"")</f>
        <v>1489</v>
      </c>
      <c r="J1684" s="30">
        <f>IF(AND(B1684=J$1),LOOKUP(9.99999999999999E+307,$J$2:J1683)+1,"")</f>
        <v>1489</v>
      </c>
      <c r="K1684" s="30">
        <f>IF(AND(B1684=K$1),LOOKUP(9.99999999999999E+307,$K$2:K1683)+1,"")</f>
        <v>1489</v>
      </c>
      <c r="L1684" s="30">
        <f>IF(AND(B1684=L$1),LOOKUP(9.99999999999999E+307,$L$2:L1683)+1,"")</f>
        <v>1489</v>
      </c>
      <c r="M1684" s="30">
        <f>IF(AND(B1684=M$1),LOOKUP(9.99999999999999E+307,$M$2:M1683)+1,"")</f>
        <v>1489</v>
      </c>
      <c r="N1684" s="30">
        <f>IF(AND($B1684=N$1),LOOKUP(9.99999999999999E+307,$N$2:N1683)+1,"")</f>
        <v>1489</v>
      </c>
      <c r="O1684" s="30">
        <f>IF(AND($B1684=O$1),LOOKUP(9.99999999999999E+307,$O$2:O1683)+1,"")</f>
        <v>1489</v>
      </c>
      <c r="P1684" s="30">
        <f>IF(AND($B1684=P$1),LOOKUP(9.99999999999999E+307,$P$2:P1683)+1,"")</f>
        <v>1489</v>
      </c>
      <c r="Q1684" s="30">
        <f>IF(AND($B1684=Q$1),LOOKUP(9.99999999999999E+307,$Q$2:Q1683)+1,"")</f>
        <v>1489</v>
      </c>
      <c r="R1684" s="30">
        <f>IF(AND($B1684=R$1),LOOKUP(9.99999999999999E+307,$R$2:R1683)+1,"")</f>
        <v>1489</v>
      </c>
      <c r="S1684" s="314"/>
      <c r="T1684" s="274"/>
      <c r="U1684" s="274"/>
      <c r="Z1684" s="258" t="str">
        <f t="shared" si="185"/>
        <v/>
      </c>
      <c r="AA1684" s="258" t="str">
        <f t="shared" si="186"/>
        <v/>
      </c>
      <c r="AB1684" s="259">
        <f t="shared" si="181"/>
        <v>0</v>
      </c>
      <c r="AC1684" s="259">
        <f t="shared" si="182"/>
        <v>1807</v>
      </c>
      <c r="AD1684" s="260" t="str">
        <f t="shared" si="183"/>
        <v/>
      </c>
      <c r="AE1684" s="253" t="str">
        <f t="shared" si="184"/>
        <v>-</v>
      </c>
    </row>
    <row r="1685" spans="1:31" ht="20.100000000000001" customHeight="1" x14ac:dyDescent="0.5">
      <c r="A1685" s="30">
        <v>1683</v>
      </c>
      <c r="B1685" s="238"/>
      <c r="C1685" s="261"/>
      <c r="D1685" s="261"/>
      <c r="E1685" s="270"/>
      <c r="F1685" s="270"/>
      <c r="G1685" s="257" t="str">
        <f t="shared" si="180"/>
        <v/>
      </c>
      <c r="H1685" s="30" t="str">
        <f>IF(AND(S1685=H$1),LOOKUP(9.99999999999999E+307,$H$2:H1684)+1,"")</f>
        <v/>
      </c>
      <c r="I1685" s="30">
        <f>IF(AND(B1685=I$1),LOOKUP(9.99999999999999E+307,$I$2:I1684)+1,"")</f>
        <v>1490</v>
      </c>
      <c r="J1685" s="30">
        <f>IF(AND(B1685=J$1),LOOKUP(9.99999999999999E+307,$J$2:J1684)+1,"")</f>
        <v>1490</v>
      </c>
      <c r="K1685" s="30">
        <f>IF(AND(B1685=K$1),LOOKUP(9.99999999999999E+307,$K$2:K1684)+1,"")</f>
        <v>1490</v>
      </c>
      <c r="L1685" s="30">
        <f>IF(AND(B1685=L$1),LOOKUP(9.99999999999999E+307,$L$2:L1684)+1,"")</f>
        <v>1490</v>
      </c>
      <c r="M1685" s="30">
        <f>IF(AND(B1685=M$1),LOOKUP(9.99999999999999E+307,$M$2:M1684)+1,"")</f>
        <v>1490</v>
      </c>
      <c r="N1685" s="30">
        <f>IF(AND($B1685=N$1),LOOKUP(9.99999999999999E+307,$N$2:N1684)+1,"")</f>
        <v>1490</v>
      </c>
      <c r="O1685" s="30">
        <f>IF(AND($B1685=O$1),LOOKUP(9.99999999999999E+307,$O$2:O1684)+1,"")</f>
        <v>1490</v>
      </c>
      <c r="P1685" s="30">
        <f>IF(AND($B1685=P$1),LOOKUP(9.99999999999999E+307,$P$2:P1684)+1,"")</f>
        <v>1490</v>
      </c>
      <c r="Q1685" s="30">
        <f>IF(AND($B1685=Q$1),LOOKUP(9.99999999999999E+307,$Q$2:Q1684)+1,"")</f>
        <v>1490</v>
      </c>
      <c r="R1685" s="30">
        <f>IF(AND($B1685=R$1),LOOKUP(9.99999999999999E+307,$R$2:R1684)+1,"")</f>
        <v>1490</v>
      </c>
      <c r="S1685" s="314"/>
      <c r="T1685" s="274"/>
      <c r="U1685" s="274"/>
      <c r="Z1685" s="258" t="str">
        <f t="shared" si="185"/>
        <v/>
      </c>
      <c r="AA1685" s="258" t="str">
        <f t="shared" si="186"/>
        <v/>
      </c>
      <c r="AB1685" s="259">
        <f t="shared" si="181"/>
        <v>0</v>
      </c>
      <c r="AC1685" s="259">
        <f t="shared" si="182"/>
        <v>1807</v>
      </c>
      <c r="AD1685" s="260" t="str">
        <f t="shared" si="183"/>
        <v/>
      </c>
      <c r="AE1685" s="253" t="str">
        <f t="shared" si="184"/>
        <v>-</v>
      </c>
    </row>
    <row r="1686" spans="1:31" ht="20.100000000000001" customHeight="1" x14ac:dyDescent="0.5">
      <c r="A1686" s="30">
        <v>1684</v>
      </c>
      <c r="B1686" s="238"/>
      <c r="C1686" s="261"/>
      <c r="D1686" s="261"/>
      <c r="E1686" s="270"/>
      <c r="F1686" s="270"/>
      <c r="G1686" s="257" t="str">
        <f t="shared" si="180"/>
        <v/>
      </c>
      <c r="H1686" s="30" t="str">
        <f>IF(AND(S1686=H$1),LOOKUP(9.99999999999999E+307,$H$2:H1685)+1,"")</f>
        <v/>
      </c>
      <c r="I1686" s="30">
        <f>IF(AND(B1686=I$1),LOOKUP(9.99999999999999E+307,$I$2:I1685)+1,"")</f>
        <v>1491</v>
      </c>
      <c r="J1686" s="30">
        <f>IF(AND(B1686=J$1),LOOKUP(9.99999999999999E+307,$J$2:J1685)+1,"")</f>
        <v>1491</v>
      </c>
      <c r="K1686" s="30">
        <f>IF(AND(B1686=K$1),LOOKUP(9.99999999999999E+307,$K$2:K1685)+1,"")</f>
        <v>1491</v>
      </c>
      <c r="L1686" s="30">
        <f>IF(AND(B1686=L$1),LOOKUP(9.99999999999999E+307,$L$2:L1685)+1,"")</f>
        <v>1491</v>
      </c>
      <c r="M1686" s="30">
        <f>IF(AND(B1686=M$1),LOOKUP(9.99999999999999E+307,$M$2:M1685)+1,"")</f>
        <v>1491</v>
      </c>
      <c r="N1686" s="30">
        <f>IF(AND($B1686=N$1),LOOKUP(9.99999999999999E+307,$N$2:N1685)+1,"")</f>
        <v>1491</v>
      </c>
      <c r="O1686" s="30">
        <f>IF(AND($B1686=O$1),LOOKUP(9.99999999999999E+307,$O$2:O1685)+1,"")</f>
        <v>1491</v>
      </c>
      <c r="P1686" s="30">
        <f>IF(AND($B1686=P$1),LOOKUP(9.99999999999999E+307,$P$2:P1685)+1,"")</f>
        <v>1491</v>
      </c>
      <c r="Q1686" s="30">
        <f>IF(AND($B1686=Q$1),LOOKUP(9.99999999999999E+307,$Q$2:Q1685)+1,"")</f>
        <v>1491</v>
      </c>
      <c r="R1686" s="30">
        <f>IF(AND($B1686=R$1),LOOKUP(9.99999999999999E+307,$R$2:R1685)+1,"")</f>
        <v>1491</v>
      </c>
      <c r="S1686" s="314"/>
      <c r="T1686" s="274"/>
      <c r="U1686" s="274"/>
      <c r="Z1686" s="258" t="str">
        <f t="shared" si="185"/>
        <v/>
      </c>
      <c r="AA1686" s="258" t="str">
        <f t="shared" si="186"/>
        <v/>
      </c>
      <c r="AB1686" s="259">
        <f t="shared" si="181"/>
        <v>0</v>
      </c>
      <c r="AC1686" s="259">
        <f t="shared" si="182"/>
        <v>1807</v>
      </c>
      <c r="AD1686" s="260" t="str">
        <f t="shared" si="183"/>
        <v/>
      </c>
      <c r="AE1686" s="253" t="str">
        <f t="shared" si="184"/>
        <v>-</v>
      </c>
    </row>
    <row r="1687" spans="1:31" ht="20.100000000000001" customHeight="1" x14ac:dyDescent="0.5">
      <c r="A1687" s="30">
        <v>1685</v>
      </c>
      <c r="B1687" s="238"/>
      <c r="C1687" s="261"/>
      <c r="D1687" s="261"/>
      <c r="E1687" s="270"/>
      <c r="F1687" s="270"/>
      <c r="G1687" s="257" t="str">
        <f t="shared" si="180"/>
        <v/>
      </c>
      <c r="H1687" s="30" t="str">
        <f>IF(AND(S1687=H$1),LOOKUP(9.99999999999999E+307,$H$2:H1686)+1,"")</f>
        <v/>
      </c>
      <c r="I1687" s="30">
        <f>IF(AND(B1687=I$1),LOOKUP(9.99999999999999E+307,$I$2:I1686)+1,"")</f>
        <v>1492</v>
      </c>
      <c r="J1687" s="30">
        <f>IF(AND(B1687=J$1),LOOKUP(9.99999999999999E+307,$J$2:J1686)+1,"")</f>
        <v>1492</v>
      </c>
      <c r="K1687" s="30">
        <f>IF(AND(B1687=K$1),LOOKUP(9.99999999999999E+307,$K$2:K1686)+1,"")</f>
        <v>1492</v>
      </c>
      <c r="L1687" s="30">
        <f>IF(AND(B1687=L$1),LOOKUP(9.99999999999999E+307,$L$2:L1686)+1,"")</f>
        <v>1492</v>
      </c>
      <c r="M1687" s="30">
        <f>IF(AND(B1687=M$1),LOOKUP(9.99999999999999E+307,$M$2:M1686)+1,"")</f>
        <v>1492</v>
      </c>
      <c r="N1687" s="30">
        <f>IF(AND($B1687=N$1),LOOKUP(9.99999999999999E+307,$N$2:N1686)+1,"")</f>
        <v>1492</v>
      </c>
      <c r="O1687" s="30">
        <f>IF(AND($B1687=O$1),LOOKUP(9.99999999999999E+307,$O$2:O1686)+1,"")</f>
        <v>1492</v>
      </c>
      <c r="P1687" s="30">
        <f>IF(AND($B1687=P$1),LOOKUP(9.99999999999999E+307,$P$2:P1686)+1,"")</f>
        <v>1492</v>
      </c>
      <c r="Q1687" s="30">
        <f>IF(AND($B1687=Q$1),LOOKUP(9.99999999999999E+307,$Q$2:Q1686)+1,"")</f>
        <v>1492</v>
      </c>
      <c r="R1687" s="30">
        <f>IF(AND($B1687=R$1),LOOKUP(9.99999999999999E+307,$R$2:R1686)+1,"")</f>
        <v>1492</v>
      </c>
      <c r="S1687" s="314"/>
      <c r="T1687" s="274"/>
      <c r="U1687" s="274"/>
      <c r="Z1687" s="258" t="str">
        <f t="shared" si="185"/>
        <v/>
      </c>
      <c r="AA1687" s="258" t="str">
        <f t="shared" si="186"/>
        <v/>
      </c>
      <c r="AB1687" s="259">
        <f t="shared" si="181"/>
        <v>0</v>
      </c>
      <c r="AC1687" s="259">
        <f t="shared" si="182"/>
        <v>1807</v>
      </c>
      <c r="AD1687" s="260" t="str">
        <f t="shared" si="183"/>
        <v/>
      </c>
      <c r="AE1687" s="253" t="str">
        <f t="shared" si="184"/>
        <v>-</v>
      </c>
    </row>
    <row r="1688" spans="1:31" ht="20.100000000000001" customHeight="1" x14ac:dyDescent="0.5">
      <c r="A1688" s="30">
        <v>1686</v>
      </c>
      <c r="B1688" s="238"/>
      <c r="C1688" s="261"/>
      <c r="D1688" s="261"/>
      <c r="E1688" s="270"/>
      <c r="F1688" s="270"/>
      <c r="G1688" s="257" t="str">
        <f t="shared" si="180"/>
        <v/>
      </c>
      <c r="H1688" s="30" t="str">
        <f>IF(AND(S1688=H$1),LOOKUP(9.99999999999999E+307,$H$2:H1687)+1,"")</f>
        <v/>
      </c>
      <c r="I1688" s="30">
        <f>IF(AND(B1688=I$1),LOOKUP(9.99999999999999E+307,$I$2:I1687)+1,"")</f>
        <v>1493</v>
      </c>
      <c r="J1688" s="30">
        <f>IF(AND(B1688=J$1),LOOKUP(9.99999999999999E+307,$J$2:J1687)+1,"")</f>
        <v>1493</v>
      </c>
      <c r="K1688" s="30">
        <f>IF(AND(B1688=K$1),LOOKUP(9.99999999999999E+307,$K$2:K1687)+1,"")</f>
        <v>1493</v>
      </c>
      <c r="L1688" s="30">
        <f>IF(AND(B1688=L$1),LOOKUP(9.99999999999999E+307,$L$2:L1687)+1,"")</f>
        <v>1493</v>
      </c>
      <c r="M1688" s="30">
        <f>IF(AND(B1688=M$1),LOOKUP(9.99999999999999E+307,$M$2:M1687)+1,"")</f>
        <v>1493</v>
      </c>
      <c r="N1688" s="30">
        <f>IF(AND($B1688=N$1),LOOKUP(9.99999999999999E+307,$N$2:N1687)+1,"")</f>
        <v>1493</v>
      </c>
      <c r="O1688" s="30">
        <f>IF(AND($B1688=O$1),LOOKUP(9.99999999999999E+307,$O$2:O1687)+1,"")</f>
        <v>1493</v>
      </c>
      <c r="P1688" s="30">
        <f>IF(AND($B1688=P$1),LOOKUP(9.99999999999999E+307,$P$2:P1687)+1,"")</f>
        <v>1493</v>
      </c>
      <c r="Q1688" s="30">
        <f>IF(AND($B1688=Q$1),LOOKUP(9.99999999999999E+307,$Q$2:Q1687)+1,"")</f>
        <v>1493</v>
      </c>
      <c r="R1688" s="30">
        <f>IF(AND($B1688=R$1),LOOKUP(9.99999999999999E+307,$R$2:R1687)+1,"")</f>
        <v>1493</v>
      </c>
      <c r="S1688" s="314"/>
      <c r="T1688" s="274"/>
      <c r="U1688" s="274"/>
      <c r="Z1688" s="258" t="str">
        <f t="shared" si="185"/>
        <v/>
      </c>
      <c r="AA1688" s="258" t="str">
        <f t="shared" si="186"/>
        <v/>
      </c>
      <c r="AB1688" s="259">
        <f t="shared" si="181"/>
        <v>0</v>
      </c>
      <c r="AC1688" s="259">
        <f t="shared" si="182"/>
        <v>1807</v>
      </c>
      <c r="AD1688" s="260" t="str">
        <f t="shared" si="183"/>
        <v/>
      </c>
      <c r="AE1688" s="253" t="str">
        <f t="shared" si="184"/>
        <v>-</v>
      </c>
    </row>
    <row r="1689" spans="1:31" ht="20.100000000000001" customHeight="1" x14ac:dyDescent="0.5">
      <c r="A1689" s="30">
        <v>1687</v>
      </c>
      <c r="B1689" s="238"/>
      <c r="C1689" s="261"/>
      <c r="D1689" s="261"/>
      <c r="E1689" s="270"/>
      <c r="F1689" s="270"/>
      <c r="G1689" s="257" t="str">
        <f t="shared" si="180"/>
        <v/>
      </c>
      <c r="H1689" s="30" t="str">
        <f>IF(AND(S1689=H$1),LOOKUP(9.99999999999999E+307,$H$2:H1688)+1,"")</f>
        <v/>
      </c>
      <c r="I1689" s="30">
        <f>IF(AND(B1689=I$1),LOOKUP(9.99999999999999E+307,$I$2:I1688)+1,"")</f>
        <v>1494</v>
      </c>
      <c r="J1689" s="30">
        <f>IF(AND(B1689=J$1),LOOKUP(9.99999999999999E+307,$J$2:J1688)+1,"")</f>
        <v>1494</v>
      </c>
      <c r="K1689" s="30">
        <f>IF(AND(B1689=K$1),LOOKUP(9.99999999999999E+307,$K$2:K1688)+1,"")</f>
        <v>1494</v>
      </c>
      <c r="L1689" s="30">
        <f>IF(AND(B1689=L$1),LOOKUP(9.99999999999999E+307,$L$2:L1688)+1,"")</f>
        <v>1494</v>
      </c>
      <c r="M1689" s="30">
        <f>IF(AND(B1689=M$1),LOOKUP(9.99999999999999E+307,$M$2:M1688)+1,"")</f>
        <v>1494</v>
      </c>
      <c r="N1689" s="30">
        <f>IF(AND($B1689=N$1),LOOKUP(9.99999999999999E+307,$N$2:N1688)+1,"")</f>
        <v>1494</v>
      </c>
      <c r="O1689" s="30">
        <f>IF(AND($B1689=O$1),LOOKUP(9.99999999999999E+307,$O$2:O1688)+1,"")</f>
        <v>1494</v>
      </c>
      <c r="P1689" s="30">
        <f>IF(AND($B1689=P$1),LOOKUP(9.99999999999999E+307,$P$2:P1688)+1,"")</f>
        <v>1494</v>
      </c>
      <c r="Q1689" s="30">
        <f>IF(AND($B1689=Q$1),LOOKUP(9.99999999999999E+307,$Q$2:Q1688)+1,"")</f>
        <v>1494</v>
      </c>
      <c r="R1689" s="30">
        <f>IF(AND($B1689=R$1),LOOKUP(9.99999999999999E+307,$R$2:R1688)+1,"")</f>
        <v>1494</v>
      </c>
      <c r="S1689" s="314"/>
      <c r="T1689" s="274"/>
      <c r="U1689" s="274"/>
      <c r="Z1689" s="258" t="str">
        <f t="shared" si="185"/>
        <v/>
      </c>
      <c r="AA1689" s="258" t="str">
        <f t="shared" si="186"/>
        <v/>
      </c>
      <c r="AB1689" s="259">
        <f t="shared" si="181"/>
        <v>0</v>
      </c>
      <c r="AC1689" s="259">
        <f t="shared" si="182"/>
        <v>1807</v>
      </c>
      <c r="AD1689" s="260" t="str">
        <f t="shared" si="183"/>
        <v/>
      </c>
      <c r="AE1689" s="253" t="str">
        <f t="shared" si="184"/>
        <v>-</v>
      </c>
    </row>
    <row r="1690" spans="1:31" ht="20.100000000000001" customHeight="1" x14ac:dyDescent="0.5">
      <c r="A1690" s="30">
        <v>1688</v>
      </c>
      <c r="B1690" s="238"/>
      <c r="C1690" s="261"/>
      <c r="D1690" s="261"/>
      <c r="E1690" s="270"/>
      <c r="F1690" s="270"/>
      <c r="G1690" s="257" t="str">
        <f t="shared" si="180"/>
        <v/>
      </c>
      <c r="H1690" s="30" t="str">
        <f>IF(AND(S1690=H$1),LOOKUP(9.99999999999999E+307,$H$2:H1689)+1,"")</f>
        <v/>
      </c>
      <c r="I1690" s="30">
        <f>IF(AND(B1690=I$1),LOOKUP(9.99999999999999E+307,$I$2:I1689)+1,"")</f>
        <v>1495</v>
      </c>
      <c r="J1690" s="30">
        <f>IF(AND(B1690=J$1),LOOKUP(9.99999999999999E+307,$J$2:J1689)+1,"")</f>
        <v>1495</v>
      </c>
      <c r="K1690" s="30">
        <f>IF(AND(B1690=K$1),LOOKUP(9.99999999999999E+307,$K$2:K1689)+1,"")</f>
        <v>1495</v>
      </c>
      <c r="L1690" s="30">
        <f>IF(AND(B1690=L$1),LOOKUP(9.99999999999999E+307,$L$2:L1689)+1,"")</f>
        <v>1495</v>
      </c>
      <c r="M1690" s="30">
        <f>IF(AND(B1690=M$1),LOOKUP(9.99999999999999E+307,$M$2:M1689)+1,"")</f>
        <v>1495</v>
      </c>
      <c r="N1690" s="30">
        <f>IF(AND($B1690=N$1),LOOKUP(9.99999999999999E+307,$N$2:N1689)+1,"")</f>
        <v>1495</v>
      </c>
      <c r="O1690" s="30">
        <f>IF(AND($B1690=O$1),LOOKUP(9.99999999999999E+307,$O$2:O1689)+1,"")</f>
        <v>1495</v>
      </c>
      <c r="P1690" s="30">
        <f>IF(AND($B1690=P$1),LOOKUP(9.99999999999999E+307,$P$2:P1689)+1,"")</f>
        <v>1495</v>
      </c>
      <c r="Q1690" s="30">
        <f>IF(AND($B1690=Q$1),LOOKUP(9.99999999999999E+307,$Q$2:Q1689)+1,"")</f>
        <v>1495</v>
      </c>
      <c r="R1690" s="30">
        <f>IF(AND($B1690=R$1),LOOKUP(9.99999999999999E+307,$R$2:R1689)+1,"")</f>
        <v>1495</v>
      </c>
      <c r="S1690" s="314"/>
      <c r="T1690" s="274"/>
      <c r="U1690" s="274"/>
      <c r="Z1690" s="258" t="str">
        <f t="shared" si="185"/>
        <v/>
      </c>
      <c r="AA1690" s="258" t="str">
        <f t="shared" si="186"/>
        <v/>
      </c>
      <c r="AB1690" s="259">
        <f t="shared" si="181"/>
        <v>0</v>
      </c>
      <c r="AC1690" s="259">
        <f t="shared" si="182"/>
        <v>1807</v>
      </c>
      <c r="AD1690" s="260" t="str">
        <f t="shared" si="183"/>
        <v/>
      </c>
      <c r="AE1690" s="253" t="str">
        <f t="shared" si="184"/>
        <v>-</v>
      </c>
    </row>
    <row r="1691" spans="1:31" ht="20.100000000000001" customHeight="1" x14ac:dyDescent="0.5">
      <c r="A1691" s="30">
        <v>1689</v>
      </c>
      <c r="B1691" s="238"/>
      <c r="C1691" s="261"/>
      <c r="D1691" s="261"/>
      <c r="E1691" s="270"/>
      <c r="F1691" s="270"/>
      <c r="G1691" s="257" t="str">
        <f t="shared" si="180"/>
        <v/>
      </c>
      <c r="H1691" s="30" t="str">
        <f>IF(AND(S1691=H$1),LOOKUP(9.99999999999999E+307,$H$2:H1690)+1,"")</f>
        <v/>
      </c>
      <c r="I1691" s="30">
        <f>IF(AND(B1691=I$1),LOOKUP(9.99999999999999E+307,$I$2:I1690)+1,"")</f>
        <v>1496</v>
      </c>
      <c r="J1691" s="30">
        <f>IF(AND(B1691=J$1),LOOKUP(9.99999999999999E+307,$J$2:J1690)+1,"")</f>
        <v>1496</v>
      </c>
      <c r="K1691" s="30">
        <f>IF(AND(B1691=K$1),LOOKUP(9.99999999999999E+307,$K$2:K1690)+1,"")</f>
        <v>1496</v>
      </c>
      <c r="L1691" s="30">
        <f>IF(AND(B1691=L$1),LOOKUP(9.99999999999999E+307,$L$2:L1690)+1,"")</f>
        <v>1496</v>
      </c>
      <c r="M1691" s="30">
        <f>IF(AND(B1691=M$1),LOOKUP(9.99999999999999E+307,$M$2:M1690)+1,"")</f>
        <v>1496</v>
      </c>
      <c r="N1691" s="30">
        <f>IF(AND($B1691=N$1),LOOKUP(9.99999999999999E+307,$N$2:N1690)+1,"")</f>
        <v>1496</v>
      </c>
      <c r="O1691" s="30">
        <f>IF(AND($B1691=O$1),LOOKUP(9.99999999999999E+307,$O$2:O1690)+1,"")</f>
        <v>1496</v>
      </c>
      <c r="P1691" s="30">
        <f>IF(AND($B1691=P$1),LOOKUP(9.99999999999999E+307,$P$2:P1690)+1,"")</f>
        <v>1496</v>
      </c>
      <c r="Q1691" s="30">
        <f>IF(AND($B1691=Q$1),LOOKUP(9.99999999999999E+307,$Q$2:Q1690)+1,"")</f>
        <v>1496</v>
      </c>
      <c r="R1691" s="30">
        <f>IF(AND($B1691=R$1),LOOKUP(9.99999999999999E+307,$R$2:R1690)+1,"")</f>
        <v>1496</v>
      </c>
      <c r="S1691" s="314"/>
      <c r="T1691" s="274"/>
      <c r="U1691" s="274"/>
      <c r="Z1691" s="258" t="str">
        <f t="shared" si="185"/>
        <v/>
      </c>
      <c r="AA1691" s="258" t="str">
        <f t="shared" si="186"/>
        <v/>
      </c>
      <c r="AB1691" s="259">
        <f t="shared" si="181"/>
        <v>0</v>
      </c>
      <c r="AC1691" s="259">
        <f t="shared" si="182"/>
        <v>1807</v>
      </c>
      <c r="AD1691" s="260" t="str">
        <f t="shared" si="183"/>
        <v/>
      </c>
      <c r="AE1691" s="253" t="str">
        <f t="shared" si="184"/>
        <v>-</v>
      </c>
    </row>
    <row r="1692" spans="1:31" ht="20.100000000000001" customHeight="1" x14ac:dyDescent="0.5">
      <c r="A1692" s="30">
        <v>1690</v>
      </c>
      <c r="B1692" s="238"/>
      <c r="C1692" s="261"/>
      <c r="D1692" s="261"/>
      <c r="E1692" s="270"/>
      <c r="F1692" s="270"/>
      <c r="G1692" s="257" t="str">
        <f t="shared" si="180"/>
        <v/>
      </c>
      <c r="H1692" s="30" t="str">
        <f>IF(AND(S1692=H$1),LOOKUP(9.99999999999999E+307,$H$2:H1691)+1,"")</f>
        <v/>
      </c>
      <c r="I1692" s="30">
        <f>IF(AND(B1692=I$1),LOOKUP(9.99999999999999E+307,$I$2:I1691)+1,"")</f>
        <v>1497</v>
      </c>
      <c r="J1692" s="30">
        <f>IF(AND(B1692=J$1),LOOKUP(9.99999999999999E+307,$J$2:J1691)+1,"")</f>
        <v>1497</v>
      </c>
      <c r="K1692" s="30">
        <f>IF(AND(B1692=K$1),LOOKUP(9.99999999999999E+307,$K$2:K1691)+1,"")</f>
        <v>1497</v>
      </c>
      <c r="L1692" s="30">
        <f>IF(AND(B1692=L$1),LOOKUP(9.99999999999999E+307,$L$2:L1691)+1,"")</f>
        <v>1497</v>
      </c>
      <c r="M1692" s="30">
        <f>IF(AND(B1692=M$1),LOOKUP(9.99999999999999E+307,$M$2:M1691)+1,"")</f>
        <v>1497</v>
      </c>
      <c r="N1692" s="30">
        <f>IF(AND($B1692=N$1),LOOKUP(9.99999999999999E+307,$N$2:N1691)+1,"")</f>
        <v>1497</v>
      </c>
      <c r="O1692" s="30">
        <f>IF(AND($B1692=O$1),LOOKUP(9.99999999999999E+307,$O$2:O1691)+1,"")</f>
        <v>1497</v>
      </c>
      <c r="P1692" s="30">
        <f>IF(AND($B1692=P$1),LOOKUP(9.99999999999999E+307,$P$2:P1691)+1,"")</f>
        <v>1497</v>
      </c>
      <c r="Q1692" s="30">
        <f>IF(AND($B1692=Q$1),LOOKUP(9.99999999999999E+307,$Q$2:Q1691)+1,"")</f>
        <v>1497</v>
      </c>
      <c r="R1692" s="30">
        <f>IF(AND($B1692=R$1),LOOKUP(9.99999999999999E+307,$R$2:R1691)+1,"")</f>
        <v>1497</v>
      </c>
      <c r="S1692" s="314"/>
      <c r="T1692" s="274"/>
      <c r="U1692" s="274"/>
      <c r="Z1692" s="258" t="str">
        <f t="shared" si="185"/>
        <v/>
      </c>
      <c r="AA1692" s="258" t="str">
        <f t="shared" si="186"/>
        <v/>
      </c>
      <c r="AB1692" s="259">
        <f t="shared" si="181"/>
        <v>0</v>
      </c>
      <c r="AC1692" s="259">
        <f t="shared" si="182"/>
        <v>1807</v>
      </c>
      <c r="AD1692" s="260" t="str">
        <f t="shared" si="183"/>
        <v/>
      </c>
      <c r="AE1692" s="253" t="str">
        <f t="shared" si="184"/>
        <v>-</v>
      </c>
    </row>
    <row r="1693" spans="1:31" ht="20.100000000000001" customHeight="1" x14ac:dyDescent="0.5">
      <c r="A1693" s="30">
        <v>1691</v>
      </c>
      <c r="B1693" s="238"/>
      <c r="C1693" s="261"/>
      <c r="D1693" s="261"/>
      <c r="E1693" s="270"/>
      <c r="F1693" s="270"/>
      <c r="G1693" s="257" t="str">
        <f t="shared" si="180"/>
        <v/>
      </c>
      <c r="H1693" s="30" t="str">
        <f>IF(AND(S1693=H$1),LOOKUP(9.99999999999999E+307,$H$2:H1692)+1,"")</f>
        <v/>
      </c>
      <c r="I1693" s="30">
        <f>IF(AND(B1693=I$1),LOOKUP(9.99999999999999E+307,$I$2:I1692)+1,"")</f>
        <v>1498</v>
      </c>
      <c r="J1693" s="30">
        <f>IF(AND(B1693=J$1),LOOKUP(9.99999999999999E+307,$J$2:J1692)+1,"")</f>
        <v>1498</v>
      </c>
      <c r="K1693" s="30">
        <f>IF(AND(B1693=K$1),LOOKUP(9.99999999999999E+307,$K$2:K1692)+1,"")</f>
        <v>1498</v>
      </c>
      <c r="L1693" s="30">
        <f>IF(AND(B1693=L$1),LOOKUP(9.99999999999999E+307,$L$2:L1692)+1,"")</f>
        <v>1498</v>
      </c>
      <c r="M1693" s="30">
        <f>IF(AND(B1693=M$1),LOOKUP(9.99999999999999E+307,$M$2:M1692)+1,"")</f>
        <v>1498</v>
      </c>
      <c r="N1693" s="30">
        <f>IF(AND($B1693=N$1),LOOKUP(9.99999999999999E+307,$N$2:N1692)+1,"")</f>
        <v>1498</v>
      </c>
      <c r="O1693" s="30">
        <f>IF(AND($B1693=O$1),LOOKUP(9.99999999999999E+307,$O$2:O1692)+1,"")</f>
        <v>1498</v>
      </c>
      <c r="P1693" s="30">
        <f>IF(AND($B1693=P$1),LOOKUP(9.99999999999999E+307,$P$2:P1692)+1,"")</f>
        <v>1498</v>
      </c>
      <c r="Q1693" s="30">
        <f>IF(AND($B1693=Q$1),LOOKUP(9.99999999999999E+307,$Q$2:Q1692)+1,"")</f>
        <v>1498</v>
      </c>
      <c r="R1693" s="30">
        <f>IF(AND($B1693=R$1),LOOKUP(9.99999999999999E+307,$R$2:R1692)+1,"")</f>
        <v>1498</v>
      </c>
      <c r="S1693" s="314"/>
      <c r="T1693" s="274"/>
      <c r="U1693" s="274"/>
      <c r="Z1693" s="258" t="str">
        <f t="shared" si="185"/>
        <v/>
      </c>
      <c r="AA1693" s="258" t="str">
        <f t="shared" si="186"/>
        <v/>
      </c>
      <c r="AB1693" s="259">
        <f t="shared" si="181"/>
        <v>0</v>
      </c>
      <c r="AC1693" s="259">
        <f t="shared" si="182"/>
        <v>1807</v>
      </c>
      <c r="AD1693" s="260" t="str">
        <f t="shared" si="183"/>
        <v/>
      </c>
      <c r="AE1693" s="253" t="str">
        <f t="shared" si="184"/>
        <v>-</v>
      </c>
    </row>
    <row r="1694" spans="1:31" ht="20.100000000000001" customHeight="1" x14ac:dyDescent="0.5">
      <c r="A1694" s="30">
        <v>1692</v>
      </c>
      <c r="B1694" s="238"/>
      <c r="C1694" s="261"/>
      <c r="D1694" s="261"/>
      <c r="E1694" s="270"/>
      <c r="F1694" s="270"/>
      <c r="G1694" s="257" t="str">
        <f t="shared" si="180"/>
        <v/>
      </c>
      <c r="H1694" s="30" t="str">
        <f>IF(AND(S1694=H$1),LOOKUP(9.99999999999999E+307,$H$2:H1693)+1,"")</f>
        <v/>
      </c>
      <c r="I1694" s="30">
        <f>IF(AND(B1694=I$1),LOOKUP(9.99999999999999E+307,$I$2:I1693)+1,"")</f>
        <v>1499</v>
      </c>
      <c r="J1694" s="30">
        <f>IF(AND(B1694=J$1),LOOKUP(9.99999999999999E+307,$J$2:J1693)+1,"")</f>
        <v>1499</v>
      </c>
      <c r="K1694" s="30">
        <f>IF(AND(B1694=K$1),LOOKUP(9.99999999999999E+307,$K$2:K1693)+1,"")</f>
        <v>1499</v>
      </c>
      <c r="L1694" s="30">
        <f>IF(AND(B1694=L$1),LOOKUP(9.99999999999999E+307,$L$2:L1693)+1,"")</f>
        <v>1499</v>
      </c>
      <c r="M1694" s="30">
        <f>IF(AND(B1694=M$1),LOOKUP(9.99999999999999E+307,$M$2:M1693)+1,"")</f>
        <v>1499</v>
      </c>
      <c r="N1694" s="30">
        <f>IF(AND($B1694=N$1),LOOKUP(9.99999999999999E+307,$N$2:N1693)+1,"")</f>
        <v>1499</v>
      </c>
      <c r="O1694" s="30">
        <f>IF(AND($B1694=O$1),LOOKUP(9.99999999999999E+307,$O$2:O1693)+1,"")</f>
        <v>1499</v>
      </c>
      <c r="P1694" s="30">
        <f>IF(AND($B1694=P$1),LOOKUP(9.99999999999999E+307,$P$2:P1693)+1,"")</f>
        <v>1499</v>
      </c>
      <c r="Q1694" s="30">
        <f>IF(AND($B1694=Q$1),LOOKUP(9.99999999999999E+307,$Q$2:Q1693)+1,"")</f>
        <v>1499</v>
      </c>
      <c r="R1694" s="30">
        <f>IF(AND($B1694=R$1),LOOKUP(9.99999999999999E+307,$R$2:R1693)+1,"")</f>
        <v>1499</v>
      </c>
      <c r="S1694" s="314"/>
      <c r="T1694" s="274"/>
      <c r="U1694" s="274"/>
      <c r="Z1694" s="258" t="str">
        <f t="shared" si="185"/>
        <v/>
      </c>
      <c r="AA1694" s="258" t="str">
        <f t="shared" si="186"/>
        <v/>
      </c>
      <c r="AB1694" s="259">
        <f t="shared" si="181"/>
        <v>0</v>
      </c>
      <c r="AC1694" s="259">
        <f t="shared" si="182"/>
        <v>1807</v>
      </c>
      <c r="AD1694" s="260" t="str">
        <f t="shared" si="183"/>
        <v/>
      </c>
      <c r="AE1694" s="253" t="str">
        <f t="shared" si="184"/>
        <v>-</v>
      </c>
    </row>
    <row r="1695" spans="1:31" ht="20.100000000000001" customHeight="1" x14ac:dyDescent="0.5">
      <c r="A1695" s="30">
        <v>1693</v>
      </c>
      <c r="B1695" s="238"/>
      <c r="C1695" s="261"/>
      <c r="D1695" s="261"/>
      <c r="E1695" s="270"/>
      <c r="F1695" s="270"/>
      <c r="G1695" s="257" t="str">
        <f t="shared" ref="G1695:G1758" si="187">B1695&amp;C1695</f>
        <v/>
      </c>
      <c r="H1695" s="30" t="str">
        <f>IF(AND(S1695=H$1),LOOKUP(9.99999999999999E+307,$H$2:H1694)+1,"")</f>
        <v/>
      </c>
      <c r="I1695" s="30">
        <f>IF(AND(B1695=I$1),LOOKUP(9.99999999999999E+307,$I$2:I1694)+1,"")</f>
        <v>1500</v>
      </c>
      <c r="J1695" s="30">
        <f>IF(AND(B1695=J$1),LOOKUP(9.99999999999999E+307,$J$2:J1694)+1,"")</f>
        <v>1500</v>
      </c>
      <c r="K1695" s="30">
        <f>IF(AND(B1695=K$1),LOOKUP(9.99999999999999E+307,$K$2:K1694)+1,"")</f>
        <v>1500</v>
      </c>
      <c r="L1695" s="30">
        <f>IF(AND(B1695=L$1),LOOKUP(9.99999999999999E+307,$L$2:L1694)+1,"")</f>
        <v>1500</v>
      </c>
      <c r="M1695" s="30">
        <f>IF(AND(B1695=M$1),LOOKUP(9.99999999999999E+307,$M$2:M1694)+1,"")</f>
        <v>1500</v>
      </c>
      <c r="N1695" s="30">
        <f>IF(AND($B1695=N$1),LOOKUP(9.99999999999999E+307,$N$2:N1694)+1,"")</f>
        <v>1500</v>
      </c>
      <c r="O1695" s="30">
        <f>IF(AND($B1695=O$1),LOOKUP(9.99999999999999E+307,$O$2:O1694)+1,"")</f>
        <v>1500</v>
      </c>
      <c r="P1695" s="30">
        <f>IF(AND($B1695=P$1),LOOKUP(9.99999999999999E+307,$P$2:P1694)+1,"")</f>
        <v>1500</v>
      </c>
      <c r="Q1695" s="30">
        <f>IF(AND($B1695=Q$1),LOOKUP(9.99999999999999E+307,$Q$2:Q1694)+1,"")</f>
        <v>1500</v>
      </c>
      <c r="R1695" s="30">
        <f>IF(AND($B1695=R$1),LOOKUP(9.99999999999999E+307,$R$2:R1694)+1,"")</f>
        <v>1500</v>
      </c>
      <c r="S1695" s="314"/>
      <c r="T1695" s="274"/>
      <c r="U1695" s="274"/>
      <c r="Z1695" s="258" t="str">
        <f t="shared" si="185"/>
        <v/>
      </c>
      <c r="AA1695" s="258" t="str">
        <f t="shared" si="186"/>
        <v/>
      </c>
      <c r="AB1695" s="259">
        <f t="shared" si="181"/>
        <v>0</v>
      </c>
      <c r="AC1695" s="259">
        <f t="shared" si="182"/>
        <v>1807</v>
      </c>
      <c r="AD1695" s="260" t="str">
        <f t="shared" si="183"/>
        <v/>
      </c>
      <c r="AE1695" s="253" t="str">
        <f t="shared" si="184"/>
        <v>-</v>
      </c>
    </row>
    <row r="1696" spans="1:31" ht="20.100000000000001" customHeight="1" x14ac:dyDescent="0.5">
      <c r="A1696" s="30">
        <v>1694</v>
      </c>
      <c r="B1696" s="238"/>
      <c r="C1696" s="261"/>
      <c r="D1696" s="261"/>
      <c r="E1696" s="270"/>
      <c r="F1696" s="270"/>
      <c r="G1696" s="257" t="str">
        <f t="shared" si="187"/>
        <v/>
      </c>
      <c r="H1696" s="30" t="str">
        <f>IF(AND(S1696=H$1),LOOKUP(9.99999999999999E+307,$H$2:H1695)+1,"")</f>
        <v/>
      </c>
      <c r="I1696" s="30">
        <f>IF(AND(B1696=I$1),LOOKUP(9.99999999999999E+307,$I$2:I1695)+1,"")</f>
        <v>1501</v>
      </c>
      <c r="J1696" s="30">
        <f>IF(AND(B1696=J$1),LOOKUP(9.99999999999999E+307,$J$2:J1695)+1,"")</f>
        <v>1501</v>
      </c>
      <c r="K1696" s="30">
        <f>IF(AND(B1696=K$1),LOOKUP(9.99999999999999E+307,$K$2:K1695)+1,"")</f>
        <v>1501</v>
      </c>
      <c r="L1696" s="30">
        <f>IF(AND(B1696=L$1),LOOKUP(9.99999999999999E+307,$L$2:L1695)+1,"")</f>
        <v>1501</v>
      </c>
      <c r="M1696" s="30">
        <f>IF(AND(B1696=M$1),LOOKUP(9.99999999999999E+307,$M$2:M1695)+1,"")</f>
        <v>1501</v>
      </c>
      <c r="N1696" s="30">
        <f>IF(AND($B1696=N$1),LOOKUP(9.99999999999999E+307,$N$2:N1695)+1,"")</f>
        <v>1501</v>
      </c>
      <c r="O1696" s="30">
        <f>IF(AND($B1696=O$1),LOOKUP(9.99999999999999E+307,$O$2:O1695)+1,"")</f>
        <v>1501</v>
      </c>
      <c r="P1696" s="30">
        <f>IF(AND($B1696=P$1),LOOKUP(9.99999999999999E+307,$P$2:P1695)+1,"")</f>
        <v>1501</v>
      </c>
      <c r="Q1696" s="30">
        <f>IF(AND($B1696=Q$1),LOOKUP(9.99999999999999E+307,$Q$2:Q1695)+1,"")</f>
        <v>1501</v>
      </c>
      <c r="R1696" s="30">
        <f>IF(AND($B1696=R$1),LOOKUP(9.99999999999999E+307,$R$2:R1695)+1,"")</f>
        <v>1501</v>
      </c>
      <c r="S1696" s="314"/>
      <c r="T1696" s="274"/>
      <c r="U1696" s="274"/>
      <c r="Z1696" s="258" t="str">
        <f t="shared" si="185"/>
        <v/>
      </c>
      <c r="AA1696" s="258" t="str">
        <f t="shared" si="186"/>
        <v/>
      </c>
      <c r="AB1696" s="259">
        <f t="shared" si="181"/>
        <v>0</v>
      </c>
      <c r="AC1696" s="259">
        <f t="shared" si="182"/>
        <v>1807</v>
      </c>
      <c r="AD1696" s="260" t="str">
        <f t="shared" si="183"/>
        <v/>
      </c>
      <c r="AE1696" s="253" t="str">
        <f t="shared" si="184"/>
        <v>-</v>
      </c>
    </row>
    <row r="1697" spans="1:31" ht="20.100000000000001" customHeight="1" x14ac:dyDescent="0.5">
      <c r="A1697" s="30">
        <v>1695</v>
      </c>
      <c r="B1697" s="238"/>
      <c r="C1697" s="261"/>
      <c r="D1697" s="261"/>
      <c r="E1697" s="270"/>
      <c r="F1697" s="270"/>
      <c r="G1697" s="257" t="str">
        <f t="shared" si="187"/>
        <v/>
      </c>
      <c r="H1697" s="30" t="str">
        <f>IF(AND(S1697=H$1),LOOKUP(9.99999999999999E+307,$H$2:H1696)+1,"")</f>
        <v/>
      </c>
      <c r="I1697" s="30">
        <f>IF(AND(B1697=I$1),LOOKUP(9.99999999999999E+307,$I$2:I1696)+1,"")</f>
        <v>1502</v>
      </c>
      <c r="J1697" s="30">
        <f>IF(AND(B1697=J$1),LOOKUP(9.99999999999999E+307,$J$2:J1696)+1,"")</f>
        <v>1502</v>
      </c>
      <c r="K1697" s="30">
        <f>IF(AND(B1697=K$1),LOOKUP(9.99999999999999E+307,$K$2:K1696)+1,"")</f>
        <v>1502</v>
      </c>
      <c r="L1697" s="30">
        <f>IF(AND(B1697=L$1),LOOKUP(9.99999999999999E+307,$L$2:L1696)+1,"")</f>
        <v>1502</v>
      </c>
      <c r="M1697" s="30">
        <f>IF(AND(B1697=M$1),LOOKUP(9.99999999999999E+307,$M$2:M1696)+1,"")</f>
        <v>1502</v>
      </c>
      <c r="N1697" s="30">
        <f>IF(AND($B1697=N$1),LOOKUP(9.99999999999999E+307,$N$2:N1696)+1,"")</f>
        <v>1502</v>
      </c>
      <c r="O1697" s="30">
        <f>IF(AND($B1697=O$1),LOOKUP(9.99999999999999E+307,$O$2:O1696)+1,"")</f>
        <v>1502</v>
      </c>
      <c r="P1697" s="30">
        <f>IF(AND($B1697=P$1),LOOKUP(9.99999999999999E+307,$P$2:P1696)+1,"")</f>
        <v>1502</v>
      </c>
      <c r="Q1697" s="30">
        <f>IF(AND($B1697=Q$1),LOOKUP(9.99999999999999E+307,$Q$2:Q1696)+1,"")</f>
        <v>1502</v>
      </c>
      <c r="R1697" s="30">
        <f>IF(AND($B1697=R$1),LOOKUP(9.99999999999999E+307,$R$2:R1696)+1,"")</f>
        <v>1502</v>
      </c>
      <c r="S1697" s="314"/>
      <c r="T1697" s="274"/>
      <c r="U1697" s="274"/>
      <c r="Z1697" s="258" t="str">
        <f t="shared" si="185"/>
        <v/>
      </c>
      <c r="AA1697" s="258" t="str">
        <f t="shared" si="186"/>
        <v/>
      </c>
      <c r="AB1697" s="259">
        <f t="shared" si="181"/>
        <v>0</v>
      </c>
      <c r="AC1697" s="259">
        <f t="shared" si="182"/>
        <v>1807</v>
      </c>
      <c r="AD1697" s="260" t="str">
        <f t="shared" si="183"/>
        <v/>
      </c>
      <c r="AE1697" s="253" t="str">
        <f t="shared" si="184"/>
        <v>-</v>
      </c>
    </row>
    <row r="1698" spans="1:31" ht="20.100000000000001" customHeight="1" x14ac:dyDescent="0.5">
      <c r="A1698" s="30">
        <v>1696</v>
      </c>
      <c r="B1698" s="238"/>
      <c r="C1698" s="261"/>
      <c r="D1698" s="261"/>
      <c r="E1698" s="270"/>
      <c r="F1698" s="270"/>
      <c r="G1698" s="257" t="str">
        <f t="shared" si="187"/>
        <v/>
      </c>
      <c r="H1698" s="30" t="str">
        <f>IF(AND(S1698=H$1),LOOKUP(9.99999999999999E+307,$H$2:H1697)+1,"")</f>
        <v/>
      </c>
      <c r="I1698" s="30">
        <f>IF(AND(B1698=I$1),LOOKUP(9.99999999999999E+307,$I$2:I1697)+1,"")</f>
        <v>1503</v>
      </c>
      <c r="J1698" s="30">
        <f>IF(AND(B1698=J$1),LOOKUP(9.99999999999999E+307,$J$2:J1697)+1,"")</f>
        <v>1503</v>
      </c>
      <c r="K1698" s="30">
        <f>IF(AND(B1698=K$1),LOOKUP(9.99999999999999E+307,$K$2:K1697)+1,"")</f>
        <v>1503</v>
      </c>
      <c r="L1698" s="30">
        <f>IF(AND(B1698=L$1),LOOKUP(9.99999999999999E+307,$L$2:L1697)+1,"")</f>
        <v>1503</v>
      </c>
      <c r="M1698" s="30">
        <f>IF(AND(B1698=M$1),LOOKUP(9.99999999999999E+307,$M$2:M1697)+1,"")</f>
        <v>1503</v>
      </c>
      <c r="N1698" s="30">
        <f>IF(AND($B1698=N$1),LOOKUP(9.99999999999999E+307,$N$2:N1697)+1,"")</f>
        <v>1503</v>
      </c>
      <c r="O1698" s="30">
        <f>IF(AND($B1698=O$1),LOOKUP(9.99999999999999E+307,$O$2:O1697)+1,"")</f>
        <v>1503</v>
      </c>
      <c r="P1698" s="30">
        <f>IF(AND($B1698=P$1),LOOKUP(9.99999999999999E+307,$P$2:P1697)+1,"")</f>
        <v>1503</v>
      </c>
      <c r="Q1698" s="30">
        <f>IF(AND($B1698=Q$1),LOOKUP(9.99999999999999E+307,$Q$2:Q1697)+1,"")</f>
        <v>1503</v>
      </c>
      <c r="R1698" s="30">
        <f>IF(AND($B1698=R$1),LOOKUP(9.99999999999999E+307,$R$2:R1697)+1,"")</f>
        <v>1503</v>
      </c>
      <c r="S1698" s="314"/>
      <c r="T1698" s="274"/>
      <c r="U1698" s="274"/>
      <c r="Z1698" s="258" t="str">
        <f t="shared" si="185"/>
        <v/>
      </c>
      <c r="AA1698" s="258" t="str">
        <f t="shared" si="186"/>
        <v/>
      </c>
      <c r="AB1698" s="259">
        <f t="shared" si="181"/>
        <v>0</v>
      </c>
      <c r="AC1698" s="259">
        <f t="shared" si="182"/>
        <v>1807</v>
      </c>
      <c r="AD1698" s="260" t="str">
        <f t="shared" si="183"/>
        <v/>
      </c>
      <c r="AE1698" s="253" t="str">
        <f t="shared" si="184"/>
        <v>-</v>
      </c>
    </row>
    <row r="1699" spans="1:31" ht="20.100000000000001" customHeight="1" x14ac:dyDescent="0.5">
      <c r="A1699" s="30">
        <v>1697</v>
      </c>
      <c r="B1699" s="238"/>
      <c r="C1699" s="261"/>
      <c r="D1699" s="261"/>
      <c r="E1699" s="270"/>
      <c r="F1699" s="270"/>
      <c r="G1699" s="257" t="str">
        <f t="shared" si="187"/>
        <v/>
      </c>
      <c r="H1699" s="30" t="str">
        <f>IF(AND(S1699=H$1),LOOKUP(9.99999999999999E+307,$H$2:H1698)+1,"")</f>
        <v/>
      </c>
      <c r="I1699" s="30">
        <f>IF(AND(B1699=I$1),LOOKUP(9.99999999999999E+307,$I$2:I1698)+1,"")</f>
        <v>1504</v>
      </c>
      <c r="J1699" s="30">
        <f>IF(AND(B1699=J$1),LOOKUP(9.99999999999999E+307,$J$2:J1698)+1,"")</f>
        <v>1504</v>
      </c>
      <c r="K1699" s="30">
        <f>IF(AND(B1699=K$1),LOOKUP(9.99999999999999E+307,$K$2:K1698)+1,"")</f>
        <v>1504</v>
      </c>
      <c r="L1699" s="30">
        <f>IF(AND(B1699=L$1),LOOKUP(9.99999999999999E+307,$L$2:L1698)+1,"")</f>
        <v>1504</v>
      </c>
      <c r="M1699" s="30">
        <f>IF(AND(B1699=M$1),LOOKUP(9.99999999999999E+307,$M$2:M1698)+1,"")</f>
        <v>1504</v>
      </c>
      <c r="N1699" s="30">
        <f>IF(AND($B1699=N$1),LOOKUP(9.99999999999999E+307,$N$2:N1698)+1,"")</f>
        <v>1504</v>
      </c>
      <c r="O1699" s="30">
        <f>IF(AND($B1699=O$1),LOOKUP(9.99999999999999E+307,$O$2:O1698)+1,"")</f>
        <v>1504</v>
      </c>
      <c r="P1699" s="30">
        <f>IF(AND($B1699=P$1),LOOKUP(9.99999999999999E+307,$P$2:P1698)+1,"")</f>
        <v>1504</v>
      </c>
      <c r="Q1699" s="30">
        <f>IF(AND($B1699=Q$1),LOOKUP(9.99999999999999E+307,$Q$2:Q1698)+1,"")</f>
        <v>1504</v>
      </c>
      <c r="R1699" s="30">
        <f>IF(AND($B1699=R$1),LOOKUP(9.99999999999999E+307,$R$2:R1698)+1,"")</f>
        <v>1504</v>
      </c>
      <c r="S1699" s="314"/>
      <c r="T1699" s="274"/>
      <c r="U1699" s="274"/>
      <c r="Z1699" s="258" t="str">
        <f t="shared" si="185"/>
        <v/>
      </c>
      <c r="AA1699" s="258" t="str">
        <f t="shared" si="186"/>
        <v/>
      </c>
      <c r="AB1699" s="259">
        <f t="shared" si="181"/>
        <v>0</v>
      </c>
      <c r="AC1699" s="259">
        <f t="shared" si="182"/>
        <v>1807</v>
      </c>
      <c r="AD1699" s="260" t="str">
        <f t="shared" si="183"/>
        <v/>
      </c>
      <c r="AE1699" s="253" t="str">
        <f t="shared" si="184"/>
        <v>-</v>
      </c>
    </row>
    <row r="1700" spans="1:31" ht="20.100000000000001" customHeight="1" x14ac:dyDescent="0.5">
      <c r="A1700" s="30">
        <v>1698</v>
      </c>
      <c r="B1700" s="238"/>
      <c r="C1700" s="261"/>
      <c r="D1700" s="261"/>
      <c r="E1700" s="270"/>
      <c r="F1700" s="270"/>
      <c r="G1700" s="257" t="str">
        <f t="shared" si="187"/>
        <v/>
      </c>
      <c r="H1700" s="30" t="str">
        <f>IF(AND(S1700=H$1),LOOKUP(9.99999999999999E+307,$H$2:H1699)+1,"")</f>
        <v/>
      </c>
      <c r="I1700" s="30">
        <f>IF(AND(B1700=I$1),LOOKUP(9.99999999999999E+307,$I$2:I1699)+1,"")</f>
        <v>1505</v>
      </c>
      <c r="J1700" s="30">
        <f>IF(AND(B1700=J$1),LOOKUP(9.99999999999999E+307,$J$2:J1699)+1,"")</f>
        <v>1505</v>
      </c>
      <c r="K1700" s="30">
        <f>IF(AND(B1700=K$1),LOOKUP(9.99999999999999E+307,$K$2:K1699)+1,"")</f>
        <v>1505</v>
      </c>
      <c r="L1700" s="30">
        <f>IF(AND(B1700=L$1),LOOKUP(9.99999999999999E+307,$L$2:L1699)+1,"")</f>
        <v>1505</v>
      </c>
      <c r="M1700" s="30">
        <f>IF(AND(B1700=M$1),LOOKUP(9.99999999999999E+307,$M$2:M1699)+1,"")</f>
        <v>1505</v>
      </c>
      <c r="N1700" s="30">
        <f>IF(AND($B1700=N$1),LOOKUP(9.99999999999999E+307,$N$2:N1699)+1,"")</f>
        <v>1505</v>
      </c>
      <c r="O1700" s="30">
        <f>IF(AND($B1700=O$1),LOOKUP(9.99999999999999E+307,$O$2:O1699)+1,"")</f>
        <v>1505</v>
      </c>
      <c r="P1700" s="30">
        <f>IF(AND($B1700=P$1),LOOKUP(9.99999999999999E+307,$P$2:P1699)+1,"")</f>
        <v>1505</v>
      </c>
      <c r="Q1700" s="30">
        <f>IF(AND($B1700=Q$1),LOOKUP(9.99999999999999E+307,$Q$2:Q1699)+1,"")</f>
        <v>1505</v>
      </c>
      <c r="R1700" s="30">
        <f>IF(AND($B1700=R$1),LOOKUP(9.99999999999999E+307,$R$2:R1699)+1,"")</f>
        <v>1505</v>
      </c>
      <c r="S1700" s="314"/>
      <c r="T1700" s="274"/>
      <c r="U1700" s="274"/>
      <c r="Z1700" s="258" t="str">
        <f t="shared" si="185"/>
        <v/>
      </c>
      <c r="AA1700" s="258" t="str">
        <f t="shared" si="186"/>
        <v/>
      </c>
      <c r="AB1700" s="259">
        <f t="shared" si="181"/>
        <v>0</v>
      </c>
      <c r="AC1700" s="259">
        <f t="shared" si="182"/>
        <v>1807</v>
      </c>
      <c r="AD1700" s="260" t="str">
        <f t="shared" si="183"/>
        <v/>
      </c>
      <c r="AE1700" s="253" t="str">
        <f t="shared" si="184"/>
        <v>-</v>
      </c>
    </row>
    <row r="1701" spans="1:31" ht="20.100000000000001" customHeight="1" x14ac:dyDescent="0.5">
      <c r="A1701" s="30">
        <v>1699</v>
      </c>
      <c r="B1701" s="238"/>
      <c r="C1701" s="261"/>
      <c r="D1701" s="261"/>
      <c r="E1701" s="270"/>
      <c r="F1701" s="270"/>
      <c r="G1701" s="257" t="str">
        <f t="shared" si="187"/>
        <v/>
      </c>
      <c r="H1701" s="30" t="str">
        <f>IF(AND(S1701=H$1),LOOKUP(9.99999999999999E+307,$H$2:H1700)+1,"")</f>
        <v/>
      </c>
      <c r="I1701" s="30">
        <f>IF(AND(B1701=I$1),LOOKUP(9.99999999999999E+307,$I$2:I1700)+1,"")</f>
        <v>1506</v>
      </c>
      <c r="J1701" s="30">
        <f>IF(AND(B1701=J$1),LOOKUP(9.99999999999999E+307,$J$2:J1700)+1,"")</f>
        <v>1506</v>
      </c>
      <c r="K1701" s="30">
        <f>IF(AND(B1701=K$1),LOOKUP(9.99999999999999E+307,$K$2:K1700)+1,"")</f>
        <v>1506</v>
      </c>
      <c r="L1701" s="30">
        <f>IF(AND(B1701=L$1),LOOKUP(9.99999999999999E+307,$L$2:L1700)+1,"")</f>
        <v>1506</v>
      </c>
      <c r="M1701" s="30">
        <f>IF(AND(B1701=M$1),LOOKUP(9.99999999999999E+307,$M$2:M1700)+1,"")</f>
        <v>1506</v>
      </c>
      <c r="N1701" s="30">
        <f>IF(AND($B1701=N$1),LOOKUP(9.99999999999999E+307,$N$2:N1700)+1,"")</f>
        <v>1506</v>
      </c>
      <c r="O1701" s="30">
        <f>IF(AND($B1701=O$1),LOOKUP(9.99999999999999E+307,$O$2:O1700)+1,"")</f>
        <v>1506</v>
      </c>
      <c r="P1701" s="30">
        <f>IF(AND($B1701=P$1),LOOKUP(9.99999999999999E+307,$P$2:P1700)+1,"")</f>
        <v>1506</v>
      </c>
      <c r="Q1701" s="30">
        <f>IF(AND($B1701=Q$1),LOOKUP(9.99999999999999E+307,$Q$2:Q1700)+1,"")</f>
        <v>1506</v>
      </c>
      <c r="R1701" s="30">
        <f>IF(AND($B1701=R$1),LOOKUP(9.99999999999999E+307,$R$2:R1700)+1,"")</f>
        <v>1506</v>
      </c>
      <c r="S1701" s="314"/>
      <c r="T1701" s="274"/>
      <c r="U1701" s="274"/>
      <c r="Z1701" s="258" t="str">
        <f t="shared" si="185"/>
        <v/>
      </c>
      <c r="AA1701" s="258" t="str">
        <f t="shared" si="186"/>
        <v/>
      </c>
      <c r="AB1701" s="259">
        <f t="shared" si="181"/>
        <v>0</v>
      </c>
      <c r="AC1701" s="259">
        <f t="shared" si="182"/>
        <v>1807</v>
      </c>
      <c r="AD1701" s="260" t="str">
        <f t="shared" si="183"/>
        <v/>
      </c>
      <c r="AE1701" s="253" t="str">
        <f t="shared" si="184"/>
        <v>-</v>
      </c>
    </row>
    <row r="1702" spans="1:31" ht="20.100000000000001" customHeight="1" x14ac:dyDescent="0.5">
      <c r="A1702" s="30">
        <v>1700</v>
      </c>
      <c r="B1702" s="238"/>
      <c r="C1702" s="261"/>
      <c r="D1702" s="261"/>
      <c r="E1702" s="270"/>
      <c r="F1702" s="270"/>
      <c r="G1702" s="257" t="str">
        <f t="shared" si="187"/>
        <v/>
      </c>
      <c r="H1702" s="30" t="str">
        <f>IF(AND(S1702=H$1),LOOKUP(9.99999999999999E+307,$H$2:H1701)+1,"")</f>
        <v/>
      </c>
      <c r="I1702" s="30">
        <f>IF(AND(B1702=I$1),LOOKUP(9.99999999999999E+307,$I$2:I1701)+1,"")</f>
        <v>1507</v>
      </c>
      <c r="J1702" s="30">
        <f>IF(AND(B1702=J$1),LOOKUP(9.99999999999999E+307,$J$2:J1701)+1,"")</f>
        <v>1507</v>
      </c>
      <c r="K1702" s="30">
        <f>IF(AND(B1702=K$1),LOOKUP(9.99999999999999E+307,$K$2:K1701)+1,"")</f>
        <v>1507</v>
      </c>
      <c r="L1702" s="30">
        <f>IF(AND(B1702=L$1),LOOKUP(9.99999999999999E+307,$L$2:L1701)+1,"")</f>
        <v>1507</v>
      </c>
      <c r="M1702" s="30">
        <f>IF(AND(B1702=M$1),LOOKUP(9.99999999999999E+307,$M$2:M1701)+1,"")</f>
        <v>1507</v>
      </c>
      <c r="N1702" s="30">
        <f>IF(AND($B1702=N$1),LOOKUP(9.99999999999999E+307,$N$2:N1701)+1,"")</f>
        <v>1507</v>
      </c>
      <c r="O1702" s="30">
        <f>IF(AND($B1702=O$1),LOOKUP(9.99999999999999E+307,$O$2:O1701)+1,"")</f>
        <v>1507</v>
      </c>
      <c r="P1702" s="30">
        <f>IF(AND($B1702=P$1),LOOKUP(9.99999999999999E+307,$P$2:P1701)+1,"")</f>
        <v>1507</v>
      </c>
      <c r="Q1702" s="30">
        <f>IF(AND($B1702=Q$1),LOOKUP(9.99999999999999E+307,$Q$2:Q1701)+1,"")</f>
        <v>1507</v>
      </c>
      <c r="R1702" s="30">
        <f>IF(AND($B1702=R$1),LOOKUP(9.99999999999999E+307,$R$2:R1701)+1,"")</f>
        <v>1507</v>
      </c>
      <c r="S1702" s="314"/>
      <c r="T1702" s="274"/>
      <c r="U1702" s="274"/>
      <c r="Z1702" s="258" t="str">
        <f t="shared" si="185"/>
        <v/>
      </c>
      <c r="AA1702" s="258" t="str">
        <f t="shared" si="186"/>
        <v/>
      </c>
      <c r="AB1702" s="259">
        <f t="shared" si="181"/>
        <v>0</v>
      </c>
      <c r="AC1702" s="259">
        <f t="shared" si="182"/>
        <v>1807</v>
      </c>
      <c r="AD1702" s="260" t="str">
        <f t="shared" si="183"/>
        <v/>
      </c>
      <c r="AE1702" s="253" t="str">
        <f t="shared" si="184"/>
        <v>-</v>
      </c>
    </row>
    <row r="1703" spans="1:31" ht="20.100000000000001" customHeight="1" x14ac:dyDescent="0.5">
      <c r="A1703" s="30">
        <v>1701</v>
      </c>
      <c r="B1703" s="238"/>
      <c r="C1703" s="261"/>
      <c r="D1703" s="261"/>
      <c r="E1703" s="270"/>
      <c r="F1703" s="270"/>
      <c r="G1703" s="257" t="str">
        <f t="shared" si="187"/>
        <v/>
      </c>
      <c r="H1703" s="30" t="str">
        <f>IF(AND(S1703=H$1),LOOKUP(9.99999999999999E+307,$H$2:H1702)+1,"")</f>
        <v/>
      </c>
      <c r="I1703" s="30">
        <f>IF(AND(B1703=I$1),LOOKUP(9.99999999999999E+307,$I$2:I1702)+1,"")</f>
        <v>1508</v>
      </c>
      <c r="J1703" s="30">
        <f>IF(AND(B1703=J$1),LOOKUP(9.99999999999999E+307,$J$2:J1702)+1,"")</f>
        <v>1508</v>
      </c>
      <c r="K1703" s="30">
        <f>IF(AND(B1703=K$1),LOOKUP(9.99999999999999E+307,$K$2:K1702)+1,"")</f>
        <v>1508</v>
      </c>
      <c r="L1703" s="30">
        <f>IF(AND(B1703=L$1),LOOKUP(9.99999999999999E+307,$L$2:L1702)+1,"")</f>
        <v>1508</v>
      </c>
      <c r="M1703" s="30">
        <f>IF(AND(B1703=M$1),LOOKUP(9.99999999999999E+307,$M$2:M1702)+1,"")</f>
        <v>1508</v>
      </c>
      <c r="N1703" s="30">
        <f>IF(AND($B1703=N$1),LOOKUP(9.99999999999999E+307,$N$2:N1702)+1,"")</f>
        <v>1508</v>
      </c>
      <c r="O1703" s="30">
        <f>IF(AND($B1703=O$1),LOOKUP(9.99999999999999E+307,$O$2:O1702)+1,"")</f>
        <v>1508</v>
      </c>
      <c r="P1703" s="30">
        <f>IF(AND($B1703=P$1),LOOKUP(9.99999999999999E+307,$P$2:P1702)+1,"")</f>
        <v>1508</v>
      </c>
      <c r="Q1703" s="30">
        <f>IF(AND($B1703=Q$1),LOOKUP(9.99999999999999E+307,$Q$2:Q1702)+1,"")</f>
        <v>1508</v>
      </c>
      <c r="R1703" s="30">
        <f>IF(AND($B1703=R$1),LOOKUP(9.99999999999999E+307,$R$2:R1702)+1,"")</f>
        <v>1508</v>
      </c>
      <c r="S1703" s="314"/>
      <c r="T1703" s="274"/>
      <c r="U1703" s="274"/>
      <c r="Z1703" s="258" t="str">
        <f t="shared" si="185"/>
        <v/>
      </c>
      <c r="AA1703" s="258" t="str">
        <f t="shared" si="186"/>
        <v/>
      </c>
      <c r="AB1703" s="259">
        <f t="shared" si="181"/>
        <v>0</v>
      </c>
      <c r="AC1703" s="259">
        <f t="shared" si="182"/>
        <v>1807</v>
      </c>
      <c r="AD1703" s="260" t="str">
        <f t="shared" si="183"/>
        <v/>
      </c>
      <c r="AE1703" s="253" t="str">
        <f t="shared" si="184"/>
        <v>-</v>
      </c>
    </row>
    <row r="1704" spans="1:31" ht="20.100000000000001" customHeight="1" x14ac:dyDescent="0.5">
      <c r="A1704" s="30">
        <v>1702</v>
      </c>
      <c r="B1704" s="238"/>
      <c r="C1704" s="261"/>
      <c r="D1704" s="261"/>
      <c r="E1704" s="270"/>
      <c r="F1704" s="270"/>
      <c r="G1704" s="257" t="str">
        <f t="shared" si="187"/>
        <v/>
      </c>
      <c r="H1704" s="30" t="str">
        <f>IF(AND(S1704=H$1),LOOKUP(9.99999999999999E+307,$H$2:H1703)+1,"")</f>
        <v/>
      </c>
      <c r="I1704" s="30">
        <f>IF(AND(B1704=I$1),LOOKUP(9.99999999999999E+307,$I$2:I1703)+1,"")</f>
        <v>1509</v>
      </c>
      <c r="J1704" s="30">
        <f>IF(AND(B1704=J$1),LOOKUP(9.99999999999999E+307,$J$2:J1703)+1,"")</f>
        <v>1509</v>
      </c>
      <c r="K1704" s="30">
        <f>IF(AND(B1704=K$1),LOOKUP(9.99999999999999E+307,$K$2:K1703)+1,"")</f>
        <v>1509</v>
      </c>
      <c r="L1704" s="30">
        <f>IF(AND(B1704=L$1),LOOKUP(9.99999999999999E+307,$L$2:L1703)+1,"")</f>
        <v>1509</v>
      </c>
      <c r="M1704" s="30">
        <f>IF(AND(B1704=M$1),LOOKUP(9.99999999999999E+307,$M$2:M1703)+1,"")</f>
        <v>1509</v>
      </c>
      <c r="N1704" s="30">
        <f>IF(AND($B1704=N$1),LOOKUP(9.99999999999999E+307,$N$2:N1703)+1,"")</f>
        <v>1509</v>
      </c>
      <c r="O1704" s="30">
        <f>IF(AND($B1704=O$1),LOOKUP(9.99999999999999E+307,$O$2:O1703)+1,"")</f>
        <v>1509</v>
      </c>
      <c r="P1704" s="30">
        <f>IF(AND($B1704=P$1),LOOKUP(9.99999999999999E+307,$P$2:P1703)+1,"")</f>
        <v>1509</v>
      </c>
      <c r="Q1704" s="30">
        <f>IF(AND($B1704=Q$1),LOOKUP(9.99999999999999E+307,$Q$2:Q1703)+1,"")</f>
        <v>1509</v>
      </c>
      <c r="R1704" s="30">
        <f>IF(AND($B1704=R$1),LOOKUP(9.99999999999999E+307,$R$2:R1703)+1,"")</f>
        <v>1509</v>
      </c>
      <c r="S1704" s="314"/>
      <c r="T1704" s="274"/>
      <c r="U1704" s="274"/>
      <c r="Z1704" s="258" t="str">
        <f t="shared" si="185"/>
        <v/>
      </c>
      <c r="AA1704" s="258" t="str">
        <f t="shared" si="186"/>
        <v/>
      </c>
      <c r="AB1704" s="259">
        <f t="shared" si="181"/>
        <v>0</v>
      </c>
      <c r="AC1704" s="259">
        <f t="shared" si="182"/>
        <v>1807</v>
      </c>
      <c r="AD1704" s="260" t="str">
        <f t="shared" si="183"/>
        <v/>
      </c>
      <c r="AE1704" s="253" t="str">
        <f t="shared" si="184"/>
        <v>-</v>
      </c>
    </row>
    <row r="1705" spans="1:31" ht="20.100000000000001" customHeight="1" x14ac:dyDescent="0.5">
      <c r="A1705" s="30">
        <v>1703</v>
      </c>
      <c r="B1705" s="238"/>
      <c r="C1705" s="261"/>
      <c r="D1705" s="261"/>
      <c r="E1705" s="270"/>
      <c r="F1705" s="270"/>
      <c r="G1705" s="257" t="str">
        <f t="shared" si="187"/>
        <v/>
      </c>
      <c r="H1705" s="30" t="str">
        <f>IF(AND(S1705=H$1),LOOKUP(9.99999999999999E+307,$H$2:H1704)+1,"")</f>
        <v/>
      </c>
      <c r="I1705" s="30">
        <f>IF(AND(B1705=I$1),LOOKUP(9.99999999999999E+307,$I$2:I1704)+1,"")</f>
        <v>1510</v>
      </c>
      <c r="J1705" s="30">
        <f>IF(AND(B1705=J$1),LOOKUP(9.99999999999999E+307,$J$2:J1704)+1,"")</f>
        <v>1510</v>
      </c>
      <c r="K1705" s="30">
        <f>IF(AND(B1705=K$1),LOOKUP(9.99999999999999E+307,$K$2:K1704)+1,"")</f>
        <v>1510</v>
      </c>
      <c r="L1705" s="30">
        <f>IF(AND(B1705=L$1),LOOKUP(9.99999999999999E+307,$L$2:L1704)+1,"")</f>
        <v>1510</v>
      </c>
      <c r="M1705" s="30">
        <f>IF(AND(B1705=M$1),LOOKUP(9.99999999999999E+307,$M$2:M1704)+1,"")</f>
        <v>1510</v>
      </c>
      <c r="N1705" s="30">
        <f>IF(AND($B1705=N$1),LOOKUP(9.99999999999999E+307,$N$2:N1704)+1,"")</f>
        <v>1510</v>
      </c>
      <c r="O1705" s="30">
        <f>IF(AND($B1705=O$1),LOOKUP(9.99999999999999E+307,$O$2:O1704)+1,"")</f>
        <v>1510</v>
      </c>
      <c r="P1705" s="30">
        <f>IF(AND($B1705=P$1),LOOKUP(9.99999999999999E+307,$P$2:P1704)+1,"")</f>
        <v>1510</v>
      </c>
      <c r="Q1705" s="30">
        <f>IF(AND($B1705=Q$1),LOOKUP(9.99999999999999E+307,$Q$2:Q1704)+1,"")</f>
        <v>1510</v>
      </c>
      <c r="R1705" s="30">
        <f>IF(AND($B1705=R$1),LOOKUP(9.99999999999999E+307,$R$2:R1704)+1,"")</f>
        <v>1510</v>
      </c>
      <c r="S1705" s="314"/>
      <c r="T1705" s="274"/>
      <c r="U1705" s="274"/>
      <c r="Z1705" s="258" t="str">
        <f t="shared" si="185"/>
        <v/>
      </c>
      <c r="AA1705" s="258" t="str">
        <f t="shared" si="186"/>
        <v/>
      </c>
      <c r="AB1705" s="259">
        <f t="shared" si="181"/>
        <v>0</v>
      </c>
      <c r="AC1705" s="259">
        <f t="shared" si="182"/>
        <v>1807</v>
      </c>
      <c r="AD1705" s="260" t="str">
        <f t="shared" si="183"/>
        <v/>
      </c>
      <c r="AE1705" s="253" t="str">
        <f t="shared" si="184"/>
        <v>-</v>
      </c>
    </row>
    <row r="1706" spans="1:31" ht="20.100000000000001" customHeight="1" x14ac:dyDescent="0.5">
      <c r="A1706" s="30">
        <v>1704</v>
      </c>
      <c r="B1706" s="238"/>
      <c r="C1706" s="261"/>
      <c r="D1706" s="261"/>
      <c r="E1706" s="270"/>
      <c r="F1706" s="270"/>
      <c r="G1706" s="257" t="str">
        <f t="shared" si="187"/>
        <v/>
      </c>
      <c r="H1706" s="30" t="str">
        <f>IF(AND(S1706=H$1),LOOKUP(9.99999999999999E+307,$H$2:H1705)+1,"")</f>
        <v/>
      </c>
      <c r="I1706" s="30">
        <f>IF(AND(B1706=I$1),LOOKUP(9.99999999999999E+307,$I$2:I1705)+1,"")</f>
        <v>1511</v>
      </c>
      <c r="J1706" s="30">
        <f>IF(AND(B1706=J$1),LOOKUP(9.99999999999999E+307,$J$2:J1705)+1,"")</f>
        <v>1511</v>
      </c>
      <c r="K1706" s="30">
        <f>IF(AND(B1706=K$1),LOOKUP(9.99999999999999E+307,$K$2:K1705)+1,"")</f>
        <v>1511</v>
      </c>
      <c r="L1706" s="30">
        <f>IF(AND(B1706=L$1),LOOKUP(9.99999999999999E+307,$L$2:L1705)+1,"")</f>
        <v>1511</v>
      </c>
      <c r="M1706" s="30">
        <f>IF(AND(B1706=M$1),LOOKUP(9.99999999999999E+307,$M$2:M1705)+1,"")</f>
        <v>1511</v>
      </c>
      <c r="N1706" s="30">
        <f>IF(AND($B1706=N$1),LOOKUP(9.99999999999999E+307,$N$2:N1705)+1,"")</f>
        <v>1511</v>
      </c>
      <c r="O1706" s="30">
        <f>IF(AND($B1706=O$1),LOOKUP(9.99999999999999E+307,$O$2:O1705)+1,"")</f>
        <v>1511</v>
      </c>
      <c r="P1706" s="30">
        <f>IF(AND($B1706=P$1),LOOKUP(9.99999999999999E+307,$P$2:P1705)+1,"")</f>
        <v>1511</v>
      </c>
      <c r="Q1706" s="30">
        <f>IF(AND($B1706=Q$1),LOOKUP(9.99999999999999E+307,$Q$2:Q1705)+1,"")</f>
        <v>1511</v>
      </c>
      <c r="R1706" s="30">
        <f>IF(AND($B1706=R$1),LOOKUP(9.99999999999999E+307,$R$2:R1705)+1,"")</f>
        <v>1511</v>
      </c>
      <c r="S1706" s="314"/>
      <c r="T1706" s="274"/>
      <c r="U1706" s="274"/>
      <c r="Z1706" s="258" t="str">
        <f t="shared" si="185"/>
        <v/>
      </c>
      <c r="AA1706" s="258" t="str">
        <f t="shared" si="186"/>
        <v/>
      </c>
      <c r="AB1706" s="259">
        <f t="shared" si="181"/>
        <v>0</v>
      </c>
      <c r="AC1706" s="259">
        <f t="shared" si="182"/>
        <v>1807</v>
      </c>
      <c r="AD1706" s="260" t="str">
        <f t="shared" si="183"/>
        <v/>
      </c>
      <c r="AE1706" s="253" t="str">
        <f t="shared" si="184"/>
        <v>-</v>
      </c>
    </row>
    <row r="1707" spans="1:31" ht="20.100000000000001" customHeight="1" x14ac:dyDescent="0.5">
      <c r="A1707" s="30">
        <v>1705</v>
      </c>
      <c r="B1707" s="238"/>
      <c r="C1707" s="261"/>
      <c r="D1707" s="261"/>
      <c r="E1707" s="270"/>
      <c r="F1707" s="270"/>
      <c r="G1707" s="257" t="str">
        <f t="shared" si="187"/>
        <v/>
      </c>
      <c r="H1707" s="30" t="str">
        <f>IF(AND(S1707=H$1),LOOKUP(9.99999999999999E+307,$H$2:H1706)+1,"")</f>
        <v/>
      </c>
      <c r="I1707" s="30">
        <f>IF(AND(B1707=I$1),LOOKUP(9.99999999999999E+307,$I$2:I1706)+1,"")</f>
        <v>1512</v>
      </c>
      <c r="J1707" s="30">
        <f>IF(AND(B1707=J$1),LOOKUP(9.99999999999999E+307,$J$2:J1706)+1,"")</f>
        <v>1512</v>
      </c>
      <c r="K1707" s="30">
        <f>IF(AND(B1707=K$1),LOOKUP(9.99999999999999E+307,$K$2:K1706)+1,"")</f>
        <v>1512</v>
      </c>
      <c r="L1707" s="30">
        <f>IF(AND(B1707=L$1),LOOKUP(9.99999999999999E+307,$L$2:L1706)+1,"")</f>
        <v>1512</v>
      </c>
      <c r="M1707" s="30">
        <f>IF(AND(B1707=M$1),LOOKUP(9.99999999999999E+307,$M$2:M1706)+1,"")</f>
        <v>1512</v>
      </c>
      <c r="N1707" s="30">
        <f>IF(AND($B1707=N$1),LOOKUP(9.99999999999999E+307,$N$2:N1706)+1,"")</f>
        <v>1512</v>
      </c>
      <c r="O1707" s="30">
        <f>IF(AND($B1707=O$1),LOOKUP(9.99999999999999E+307,$O$2:O1706)+1,"")</f>
        <v>1512</v>
      </c>
      <c r="P1707" s="30">
        <f>IF(AND($B1707=P$1),LOOKUP(9.99999999999999E+307,$P$2:P1706)+1,"")</f>
        <v>1512</v>
      </c>
      <c r="Q1707" s="30">
        <f>IF(AND($B1707=Q$1),LOOKUP(9.99999999999999E+307,$Q$2:Q1706)+1,"")</f>
        <v>1512</v>
      </c>
      <c r="R1707" s="30">
        <f>IF(AND($B1707=R$1),LOOKUP(9.99999999999999E+307,$R$2:R1706)+1,"")</f>
        <v>1512</v>
      </c>
      <c r="S1707" s="314"/>
      <c r="T1707" s="274"/>
      <c r="U1707" s="274"/>
      <c r="Z1707" s="258" t="str">
        <f t="shared" si="185"/>
        <v/>
      </c>
      <c r="AA1707" s="258" t="str">
        <f t="shared" si="186"/>
        <v/>
      </c>
      <c r="AB1707" s="259">
        <f t="shared" si="181"/>
        <v>0</v>
      </c>
      <c r="AC1707" s="259">
        <f t="shared" si="182"/>
        <v>1807</v>
      </c>
      <c r="AD1707" s="260" t="str">
        <f t="shared" si="183"/>
        <v/>
      </c>
      <c r="AE1707" s="253" t="str">
        <f t="shared" si="184"/>
        <v>-</v>
      </c>
    </row>
    <row r="1708" spans="1:31" ht="20.100000000000001" customHeight="1" x14ac:dyDescent="0.5">
      <c r="A1708" s="30">
        <v>1706</v>
      </c>
      <c r="B1708" s="238"/>
      <c r="C1708" s="261"/>
      <c r="D1708" s="261"/>
      <c r="E1708" s="270"/>
      <c r="F1708" s="270"/>
      <c r="G1708" s="257" t="str">
        <f t="shared" si="187"/>
        <v/>
      </c>
      <c r="H1708" s="30" t="str">
        <f>IF(AND(S1708=H$1),LOOKUP(9.99999999999999E+307,$H$2:H1707)+1,"")</f>
        <v/>
      </c>
      <c r="I1708" s="30">
        <f>IF(AND(B1708=I$1),LOOKUP(9.99999999999999E+307,$I$2:I1707)+1,"")</f>
        <v>1513</v>
      </c>
      <c r="J1708" s="30">
        <f>IF(AND(B1708=J$1),LOOKUP(9.99999999999999E+307,$J$2:J1707)+1,"")</f>
        <v>1513</v>
      </c>
      <c r="K1708" s="30">
        <f>IF(AND(B1708=K$1),LOOKUP(9.99999999999999E+307,$K$2:K1707)+1,"")</f>
        <v>1513</v>
      </c>
      <c r="L1708" s="30">
        <f>IF(AND(B1708=L$1),LOOKUP(9.99999999999999E+307,$L$2:L1707)+1,"")</f>
        <v>1513</v>
      </c>
      <c r="M1708" s="30">
        <f>IF(AND(B1708=M$1),LOOKUP(9.99999999999999E+307,$M$2:M1707)+1,"")</f>
        <v>1513</v>
      </c>
      <c r="N1708" s="30">
        <f>IF(AND($B1708=N$1),LOOKUP(9.99999999999999E+307,$N$2:N1707)+1,"")</f>
        <v>1513</v>
      </c>
      <c r="O1708" s="30">
        <f>IF(AND($B1708=O$1),LOOKUP(9.99999999999999E+307,$O$2:O1707)+1,"")</f>
        <v>1513</v>
      </c>
      <c r="P1708" s="30">
        <f>IF(AND($B1708=P$1),LOOKUP(9.99999999999999E+307,$P$2:P1707)+1,"")</f>
        <v>1513</v>
      </c>
      <c r="Q1708" s="30">
        <f>IF(AND($B1708=Q$1),LOOKUP(9.99999999999999E+307,$Q$2:Q1707)+1,"")</f>
        <v>1513</v>
      </c>
      <c r="R1708" s="30">
        <f>IF(AND($B1708=R$1),LOOKUP(9.99999999999999E+307,$R$2:R1707)+1,"")</f>
        <v>1513</v>
      </c>
      <c r="S1708" s="314"/>
      <c r="T1708" s="274"/>
      <c r="U1708" s="274"/>
      <c r="Z1708" s="258" t="str">
        <f t="shared" si="185"/>
        <v/>
      </c>
      <c r="AA1708" s="258" t="str">
        <f t="shared" si="186"/>
        <v/>
      </c>
      <c r="AB1708" s="259">
        <f t="shared" si="181"/>
        <v>0</v>
      </c>
      <c r="AC1708" s="259">
        <f t="shared" si="182"/>
        <v>1807</v>
      </c>
      <c r="AD1708" s="260" t="str">
        <f t="shared" si="183"/>
        <v/>
      </c>
      <c r="AE1708" s="253" t="str">
        <f t="shared" si="184"/>
        <v>-</v>
      </c>
    </row>
    <row r="1709" spans="1:31" ht="20.100000000000001" customHeight="1" x14ac:dyDescent="0.5">
      <c r="A1709" s="30">
        <v>1707</v>
      </c>
      <c r="B1709" s="238"/>
      <c r="C1709" s="261"/>
      <c r="D1709" s="261"/>
      <c r="E1709" s="270"/>
      <c r="F1709" s="270"/>
      <c r="G1709" s="257" t="str">
        <f t="shared" si="187"/>
        <v/>
      </c>
      <c r="H1709" s="30" t="str">
        <f>IF(AND(S1709=H$1),LOOKUP(9.99999999999999E+307,$H$2:H1708)+1,"")</f>
        <v/>
      </c>
      <c r="I1709" s="30">
        <f>IF(AND(B1709=I$1),LOOKUP(9.99999999999999E+307,$I$2:I1708)+1,"")</f>
        <v>1514</v>
      </c>
      <c r="J1709" s="30">
        <f>IF(AND(B1709=J$1),LOOKUP(9.99999999999999E+307,$J$2:J1708)+1,"")</f>
        <v>1514</v>
      </c>
      <c r="K1709" s="30">
        <f>IF(AND(B1709=K$1),LOOKUP(9.99999999999999E+307,$K$2:K1708)+1,"")</f>
        <v>1514</v>
      </c>
      <c r="L1709" s="30">
        <f>IF(AND(B1709=L$1),LOOKUP(9.99999999999999E+307,$L$2:L1708)+1,"")</f>
        <v>1514</v>
      </c>
      <c r="M1709" s="30">
        <f>IF(AND(B1709=M$1),LOOKUP(9.99999999999999E+307,$M$2:M1708)+1,"")</f>
        <v>1514</v>
      </c>
      <c r="N1709" s="30">
        <f>IF(AND($B1709=N$1),LOOKUP(9.99999999999999E+307,$N$2:N1708)+1,"")</f>
        <v>1514</v>
      </c>
      <c r="O1709" s="30">
        <f>IF(AND($B1709=O$1),LOOKUP(9.99999999999999E+307,$O$2:O1708)+1,"")</f>
        <v>1514</v>
      </c>
      <c r="P1709" s="30">
        <f>IF(AND($B1709=P$1),LOOKUP(9.99999999999999E+307,$P$2:P1708)+1,"")</f>
        <v>1514</v>
      </c>
      <c r="Q1709" s="30">
        <f>IF(AND($B1709=Q$1),LOOKUP(9.99999999999999E+307,$Q$2:Q1708)+1,"")</f>
        <v>1514</v>
      </c>
      <c r="R1709" s="30">
        <f>IF(AND($B1709=R$1),LOOKUP(9.99999999999999E+307,$R$2:R1708)+1,"")</f>
        <v>1514</v>
      </c>
      <c r="S1709" s="314"/>
      <c r="T1709" s="274"/>
      <c r="U1709" s="274"/>
      <c r="Z1709" s="258" t="str">
        <f t="shared" si="185"/>
        <v/>
      </c>
      <c r="AA1709" s="258" t="str">
        <f t="shared" si="186"/>
        <v/>
      </c>
      <c r="AB1709" s="259">
        <f t="shared" si="181"/>
        <v>0</v>
      </c>
      <c r="AC1709" s="259">
        <f t="shared" si="182"/>
        <v>1807</v>
      </c>
      <c r="AD1709" s="260" t="str">
        <f t="shared" si="183"/>
        <v/>
      </c>
      <c r="AE1709" s="253" t="str">
        <f t="shared" si="184"/>
        <v>-</v>
      </c>
    </row>
    <row r="1710" spans="1:31" ht="20.100000000000001" customHeight="1" x14ac:dyDescent="0.5">
      <c r="A1710" s="30">
        <v>1708</v>
      </c>
      <c r="B1710" s="238"/>
      <c r="C1710" s="261"/>
      <c r="D1710" s="261"/>
      <c r="E1710" s="270"/>
      <c r="F1710" s="270"/>
      <c r="G1710" s="257" t="str">
        <f t="shared" si="187"/>
        <v/>
      </c>
      <c r="H1710" s="30" t="str">
        <f>IF(AND(S1710=H$1),LOOKUP(9.99999999999999E+307,$H$2:H1709)+1,"")</f>
        <v/>
      </c>
      <c r="I1710" s="30">
        <f>IF(AND(B1710=I$1),LOOKUP(9.99999999999999E+307,$I$2:I1709)+1,"")</f>
        <v>1515</v>
      </c>
      <c r="J1710" s="30">
        <f>IF(AND(B1710=J$1),LOOKUP(9.99999999999999E+307,$J$2:J1709)+1,"")</f>
        <v>1515</v>
      </c>
      <c r="K1710" s="30">
        <f>IF(AND(B1710=K$1),LOOKUP(9.99999999999999E+307,$K$2:K1709)+1,"")</f>
        <v>1515</v>
      </c>
      <c r="L1710" s="30">
        <f>IF(AND(B1710=L$1),LOOKUP(9.99999999999999E+307,$L$2:L1709)+1,"")</f>
        <v>1515</v>
      </c>
      <c r="M1710" s="30">
        <f>IF(AND(B1710=M$1),LOOKUP(9.99999999999999E+307,$M$2:M1709)+1,"")</f>
        <v>1515</v>
      </c>
      <c r="N1710" s="30">
        <f>IF(AND($B1710=N$1),LOOKUP(9.99999999999999E+307,$N$2:N1709)+1,"")</f>
        <v>1515</v>
      </c>
      <c r="O1710" s="30">
        <f>IF(AND($B1710=O$1),LOOKUP(9.99999999999999E+307,$O$2:O1709)+1,"")</f>
        <v>1515</v>
      </c>
      <c r="P1710" s="30">
        <f>IF(AND($B1710=P$1),LOOKUP(9.99999999999999E+307,$P$2:P1709)+1,"")</f>
        <v>1515</v>
      </c>
      <c r="Q1710" s="30">
        <f>IF(AND($B1710=Q$1),LOOKUP(9.99999999999999E+307,$Q$2:Q1709)+1,"")</f>
        <v>1515</v>
      </c>
      <c r="R1710" s="30">
        <f>IF(AND($B1710=R$1),LOOKUP(9.99999999999999E+307,$R$2:R1709)+1,"")</f>
        <v>1515</v>
      </c>
      <c r="S1710" s="314"/>
      <c r="T1710" s="274"/>
      <c r="U1710" s="274"/>
      <c r="Z1710" s="258" t="str">
        <f t="shared" si="185"/>
        <v/>
      </c>
      <c r="AA1710" s="258" t="str">
        <f t="shared" si="186"/>
        <v/>
      </c>
      <c r="AB1710" s="259">
        <f t="shared" si="181"/>
        <v>0</v>
      </c>
      <c r="AC1710" s="259">
        <f t="shared" si="182"/>
        <v>1807</v>
      </c>
      <c r="AD1710" s="260" t="str">
        <f t="shared" si="183"/>
        <v/>
      </c>
      <c r="AE1710" s="253" t="str">
        <f t="shared" si="184"/>
        <v>-</v>
      </c>
    </row>
    <row r="1711" spans="1:31" ht="20.100000000000001" customHeight="1" x14ac:dyDescent="0.5">
      <c r="A1711" s="30">
        <v>1709</v>
      </c>
      <c r="B1711" s="238"/>
      <c r="C1711" s="261"/>
      <c r="D1711" s="261"/>
      <c r="E1711" s="270"/>
      <c r="F1711" s="270"/>
      <c r="G1711" s="257" t="str">
        <f t="shared" si="187"/>
        <v/>
      </c>
      <c r="H1711" s="30" t="str">
        <f>IF(AND(S1711=H$1),LOOKUP(9.99999999999999E+307,$H$2:H1710)+1,"")</f>
        <v/>
      </c>
      <c r="I1711" s="30">
        <f>IF(AND(B1711=I$1),LOOKUP(9.99999999999999E+307,$I$2:I1710)+1,"")</f>
        <v>1516</v>
      </c>
      <c r="J1711" s="30">
        <f>IF(AND(B1711=J$1),LOOKUP(9.99999999999999E+307,$J$2:J1710)+1,"")</f>
        <v>1516</v>
      </c>
      <c r="K1711" s="30">
        <f>IF(AND(B1711=K$1),LOOKUP(9.99999999999999E+307,$K$2:K1710)+1,"")</f>
        <v>1516</v>
      </c>
      <c r="L1711" s="30">
        <f>IF(AND(B1711=L$1),LOOKUP(9.99999999999999E+307,$L$2:L1710)+1,"")</f>
        <v>1516</v>
      </c>
      <c r="M1711" s="30">
        <f>IF(AND(B1711=M$1),LOOKUP(9.99999999999999E+307,$M$2:M1710)+1,"")</f>
        <v>1516</v>
      </c>
      <c r="N1711" s="30">
        <f>IF(AND($B1711=N$1),LOOKUP(9.99999999999999E+307,$N$2:N1710)+1,"")</f>
        <v>1516</v>
      </c>
      <c r="O1711" s="30">
        <f>IF(AND($B1711=O$1),LOOKUP(9.99999999999999E+307,$O$2:O1710)+1,"")</f>
        <v>1516</v>
      </c>
      <c r="P1711" s="30">
        <f>IF(AND($B1711=P$1),LOOKUP(9.99999999999999E+307,$P$2:P1710)+1,"")</f>
        <v>1516</v>
      </c>
      <c r="Q1711" s="30">
        <f>IF(AND($B1711=Q$1),LOOKUP(9.99999999999999E+307,$Q$2:Q1710)+1,"")</f>
        <v>1516</v>
      </c>
      <c r="R1711" s="30">
        <f>IF(AND($B1711=R$1),LOOKUP(9.99999999999999E+307,$R$2:R1710)+1,"")</f>
        <v>1516</v>
      </c>
      <c r="S1711" s="314"/>
      <c r="T1711" s="274"/>
      <c r="U1711" s="274"/>
      <c r="Z1711" s="258" t="str">
        <f t="shared" si="185"/>
        <v/>
      </c>
      <c r="AA1711" s="258" t="str">
        <f t="shared" si="186"/>
        <v/>
      </c>
      <c r="AB1711" s="259">
        <f t="shared" si="181"/>
        <v>0</v>
      </c>
      <c r="AC1711" s="259">
        <f t="shared" si="182"/>
        <v>1807</v>
      </c>
      <c r="AD1711" s="260" t="str">
        <f t="shared" si="183"/>
        <v/>
      </c>
      <c r="AE1711" s="253" t="str">
        <f t="shared" si="184"/>
        <v>-</v>
      </c>
    </row>
    <row r="1712" spans="1:31" ht="20.100000000000001" customHeight="1" x14ac:dyDescent="0.5">
      <c r="A1712" s="30">
        <v>1710</v>
      </c>
      <c r="B1712" s="238"/>
      <c r="C1712" s="261"/>
      <c r="D1712" s="261"/>
      <c r="E1712" s="270"/>
      <c r="F1712" s="270"/>
      <c r="G1712" s="257" t="str">
        <f t="shared" si="187"/>
        <v/>
      </c>
      <c r="H1712" s="30" t="str">
        <f>IF(AND(S1712=H$1),LOOKUP(9.99999999999999E+307,$H$2:H1711)+1,"")</f>
        <v/>
      </c>
      <c r="I1712" s="30">
        <f>IF(AND(B1712=I$1),LOOKUP(9.99999999999999E+307,$I$2:I1711)+1,"")</f>
        <v>1517</v>
      </c>
      <c r="J1712" s="30">
        <f>IF(AND(B1712=J$1),LOOKUP(9.99999999999999E+307,$J$2:J1711)+1,"")</f>
        <v>1517</v>
      </c>
      <c r="K1712" s="30">
        <f>IF(AND(B1712=K$1),LOOKUP(9.99999999999999E+307,$K$2:K1711)+1,"")</f>
        <v>1517</v>
      </c>
      <c r="L1712" s="30">
        <f>IF(AND(B1712=L$1),LOOKUP(9.99999999999999E+307,$L$2:L1711)+1,"")</f>
        <v>1517</v>
      </c>
      <c r="M1712" s="30">
        <f>IF(AND(B1712=M$1),LOOKUP(9.99999999999999E+307,$M$2:M1711)+1,"")</f>
        <v>1517</v>
      </c>
      <c r="N1712" s="30">
        <f>IF(AND($B1712=N$1),LOOKUP(9.99999999999999E+307,$N$2:N1711)+1,"")</f>
        <v>1517</v>
      </c>
      <c r="O1712" s="30">
        <f>IF(AND($B1712=O$1),LOOKUP(9.99999999999999E+307,$O$2:O1711)+1,"")</f>
        <v>1517</v>
      </c>
      <c r="P1712" s="30">
        <f>IF(AND($B1712=P$1),LOOKUP(9.99999999999999E+307,$P$2:P1711)+1,"")</f>
        <v>1517</v>
      </c>
      <c r="Q1712" s="30">
        <f>IF(AND($B1712=Q$1),LOOKUP(9.99999999999999E+307,$Q$2:Q1711)+1,"")</f>
        <v>1517</v>
      </c>
      <c r="R1712" s="30">
        <f>IF(AND($B1712=R$1),LOOKUP(9.99999999999999E+307,$R$2:R1711)+1,"")</f>
        <v>1517</v>
      </c>
      <c r="S1712" s="314"/>
      <c r="T1712" s="274"/>
      <c r="U1712" s="274"/>
      <c r="Z1712" s="258" t="str">
        <f t="shared" si="185"/>
        <v/>
      </c>
      <c r="AA1712" s="258" t="str">
        <f t="shared" si="186"/>
        <v/>
      </c>
      <c r="AB1712" s="259">
        <f t="shared" si="181"/>
        <v>0</v>
      </c>
      <c r="AC1712" s="259">
        <f t="shared" si="182"/>
        <v>1807</v>
      </c>
      <c r="AD1712" s="260" t="str">
        <f t="shared" si="183"/>
        <v/>
      </c>
      <c r="AE1712" s="253" t="str">
        <f t="shared" si="184"/>
        <v>-</v>
      </c>
    </row>
    <row r="1713" spans="1:31" ht="20.100000000000001" customHeight="1" x14ac:dyDescent="0.5">
      <c r="A1713" s="30">
        <v>1711</v>
      </c>
      <c r="B1713" s="238"/>
      <c r="C1713" s="261"/>
      <c r="D1713" s="261"/>
      <c r="E1713" s="270"/>
      <c r="F1713" s="270"/>
      <c r="G1713" s="257" t="str">
        <f t="shared" si="187"/>
        <v/>
      </c>
      <c r="H1713" s="30" t="str">
        <f>IF(AND(S1713=H$1),LOOKUP(9.99999999999999E+307,$H$2:H1712)+1,"")</f>
        <v/>
      </c>
      <c r="I1713" s="30">
        <f>IF(AND(B1713=I$1),LOOKUP(9.99999999999999E+307,$I$2:I1712)+1,"")</f>
        <v>1518</v>
      </c>
      <c r="J1713" s="30">
        <f>IF(AND(B1713=J$1),LOOKUP(9.99999999999999E+307,$J$2:J1712)+1,"")</f>
        <v>1518</v>
      </c>
      <c r="K1713" s="30">
        <f>IF(AND(B1713=K$1),LOOKUP(9.99999999999999E+307,$K$2:K1712)+1,"")</f>
        <v>1518</v>
      </c>
      <c r="L1713" s="30">
        <f>IF(AND(B1713=L$1),LOOKUP(9.99999999999999E+307,$L$2:L1712)+1,"")</f>
        <v>1518</v>
      </c>
      <c r="M1713" s="30">
        <f>IF(AND(B1713=M$1),LOOKUP(9.99999999999999E+307,$M$2:M1712)+1,"")</f>
        <v>1518</v>
      </c>
      <c r="N1713" s="30">
        <f>IF(AND($B1713=N$1),LOOKUP(9.99999999999999E+307,$N$2:N1712)+1,"")</f>
        <v>1518</v>
      </c>
      <c r="O1713" s="30">
        <f>IF(AND($B1713=O$1),LOOKUP(9.99999999999999E+307,$O$2:O1712)+1,"")</f>
        <v>1518</v>
      </c>
      <c r="P1713" s="30">
        <f>IF(AND($B1713=P$1),LOOKUP(9.99999999999999E+307,$P$2:P1712)+1,"")</f>
        <v>1518</v>
      </c>
      <c r="Q1713" s="30">
        <f>IF(AND($B1713=Q$1),LOOKUP(9.99999999999999E+307,$Q$2:Q1712)+1,"")</f>
        <v>1518</v>
      </c>
      <c r="R1713" s="30">
        <f>IF(AND($B1713=R$1),LOOKUP(9.99999999999999E+307,$R$2:R1712)+1,"")</f>
        <v>1518</v>
      </c>
      <c r="S1713" s="314"/>
      <c r="T1713" s="274"/>
      <c r="U1713" s="274"/>
      <c r="Z1713" s="258" t="str">
        <f t="shared" si="185"/>
        <v/>
      </c>
      <c r="AA1713" s="258" t="str">
        <f t="shared" si="186"/>
        <v/>
      </c>
      <c r="AB1713" s="259">
        <f t="shared" si="181"/>
        <v>0</v>
      </c>
      <c r="AC1713" s="259">
        <f t="shared" si="182"/>
        <v>1807</v>
      </c>
      <c r="AD1713" s="260" t="str">
        <f t="shared" si="183"/>
        <v/>
      </c>
      <c r="AE1713" s="253" t="str">
        <f t="shared" si="184"/>
        <v>-</v>
      </c>
    </row>
    <row r="1714" spans="1:31" ht="20.100000000000001" customHeight="1" x14ac:dyDescent="0.5">
      <c r="A1714" s="30">
        <v>1712</v>
      </c>
      <c r="B1714" s="238"/>
      <c r="C1714" s="261"/>
      <c r="D1714" s="261"/>
      <c r="E1714" s="270"/>
      <c r="F1714" s="270"/>
      <c r="G1714" s="257" t="str">
        <f t="shared" si="187"/>
        <v/>
      </c>
      <c r="H1714" s="30" t="str">
        <f>IF(AND(S1714=H$1),LOOKUP(9.99999999999999E+307,$H$2:H1713)+1,"")</f>
        <v/>
      </c>
      <c r="I1714" s="30">
        <f>IF(AND(B1714=I$1),LOOKUP(9.99999999999999E+307,$I$2:I1713)+1,"")</f>
        <v>1519</v>
      </c>
      <c r="J1714" s="30">
        <f>IF(AND(B1714=J$1),LOOKUP(9.99999999999999E+307,$J$2:J1713)+1,"")</f>
        <v>1519</v>
      </c>
      <c r="K1714" s="30">
        <f>IF(AND(B1714=K$1),LOOKUP(9.99999999999999E+307,$K$2:K1713)+1,"")</f>
        <v>1519</v>
      </c>
      <c r="L1714" s="30">
        <f>IF(AND(B1714=L$1),LOOKUP(9.99999999999999E+307,$L$2:L1713)+1,"")</f>
        <v>1519</v>
      </c>
      <c r="M1714" s="30">
        <f>IF(AND(B1714=M$1),LOOKUP(9.99999999999999E+307,$M$2:M1713)+1,"")</f>
        <v>1519</v>
      </c>
      <c r="N1714" s="30">
        <f>IF(AND($B1714=N$1),LOOKUP(9.99999999999999E+307,$N$2:N1713)+1,"")</f>
        <v>1519</v>
      </c>
      <c r="O1714" s="30">
        <f>IF(AND($B1714=O$1),LOOKUP(9.99999999999999E+307,$O$2:O1713)+1,"")</f>
        <v>1519</v>
      </c>
      <c r="P1714" s="30">
        <f>IF(AND($B1714=P$1),LOOKUP(9.99999999999999E+307,$P$2:P1713)+1,"")</f>
        <v>1519</v>
      </c>
      <c r="Q1714" s="30">
        <f>IF(AND($B1714=Q$1),LOOKUP(9.99999999999999E+307,$Q$2:Q1713)+1,"")</f>
        <v>1519</v>
      </c>
      <c r="R1714" s="30">
        <f>IF(AND($B1714=R$1),LOOKUP(9.99999999999999E+307,$R$2:R1713)+1,"")</f>
        <v>1519</v>
      </c>
      <c r="S1714" s="314"/>
      <c r="T1714" s="274"/>
      <c r="U1714" s="274"/>
      <c r="Z1714" s="258" t="str">
        <f t="shared" si="185"/>
        <v/>
      </c>
      <c r="AA1714" s="258" t="str">
        <f t="shared" si="186"/>
        <v/>
      </c>
      <c r="AB1714" s="259">
        <f t="shared" si="181"/>
        <v>0</v>
      </c>
      <c r="AC1714" s="259">
        <f t="shared" si="182"/>
        <v>1807</v>
      </c>
      <c r="AD1714" s="260" t="str">
        <f t="shared" si="183"/>
        <v/>
      </c>
      <c r="AE1714" s="253" t="str">
        <f t="shared" si="184"/>
        <v>-</v>
      </c>
    </row>
    <row r="1715" spans="1:31" ht="20.100000000000001" customHeight="1" x14ac:dyDescent="0.5">
      <c r="A1715" s="30">
        <v>1713</v>
      </c>
      <c r="B1715" s="238"/>
      <c r="C1715" s="261"/>
      <c r="D1715" s="261"/>
      <c r="E1715" s="270"/>
      <c r="F1715" s="270"/>
      <c r="G1715" s="257" t="str">
        <f t="shared" si="187"/>
        <v/>
      </c>
      <c r="H1715" s="30" t="str">
        <f>IF(AND(S1715=H$1),LOOKUP(9.99999999999999E+307,$H$2:H1714)+1,"")</f>
        <v/>
      </c>
      <c r="I1715" s="30">
        <f>IF(AND(B1715=I$1),LOOKUP(9.99999999999999E+307,$I$2:I1714)+1,"")</f>
        <v>1520</v>
      </c>
      <c r="J1715" s="30">
        <f>IF(AND(B1715=J$1),LOOKUP(9.99999999999999E+307,$J$2:J1714)+1,"")</f>
        <v>1520</v>
      </c>
      <c r="K1715" s="30">
        <f>IF(AND(B1715=K$1),LOOKUP(9.99999999999999E+307,$K$2:K1714)+1,"")</f>
        <v>1520</v>
      </c>
      <c r="L1715" s="30">
        <f>IF(AND(B1715=L$1),LOOKUP(9.99999999999999E+307,$L$2:L1714)+1,"")</f>
        <v>1520</v>
      </c>
      <c r="M1715" s="30">
        <f>IF(AND(B1715=M$1),LOOKUP(9.99999999999999E+307,$M$2:M1714)+1,"")</f>
        <v>1520</v>
      </c>
      <c r="N1715" s="30">
        <f>IF(AND($B1715=N$1),LOOKUP(9.99999999999999E+307,$N$2:N1714)+1,"")</f>
        <v>1520</v>
      </c>
      <c r="O1715" s="30">
        <f>IF(AND($B1715=O$1),LOOKUP(9.99999999999999E+307,$O$2:O1714)+1,"")</f>
        <v>1520</v>
      </c>
      <c r="P1715" s="30">
        <f>IF(AND($B1715=P$1),LOOKUP(9.99999999999999E+307,$P$2:P1714)+1,"")</f>
        <v>1520</v>
      </c>
      <c r="Q1715" s="30">
        <f>IF(AND($B1715=Q$1),LOOKUP(9.99999999999999E+307,$Q$2:Q1714)+1,"")</f>
        <v>1520</v>
      </c>
      <c r="R1715" s="30">
        <f>IF(AND($B1715=R$1),LOOKUP(9.99999999999999E+307,$R$2:R1714)+1,"")</f>
        <v>1520</v>
      </c>
      <c r="S1715" s="314"/>
      <c r="T1715" s="274"/>
      <c r="U1715" s="274"/>
      <c r="Z1715" s="258" t="str">
        <f t="shared" si="185"/>
        <v/>
      </c>
      <c r="AA1715" s="258" t="str">
        <f t="shared" si="186"/>
        <v/>
      </c>
      <c r="AB1715" s="259">
        <f t="shared" si="181"/>
        <v>0</v>
      </c>
      <c r="AC1715" s="259">
        <f t="shared" si="182"/>
        <v>1807</v>
      </c>
      <c r="AD1715" s="260" t="str">
        <f t="shared" si="183"/>
        <v/>
      </c>
      <c r="AE1715" s="253" t="str">
        <f t="shared" si="184"/>
        <v>-</v>
      </c>
    </row>
    <row r="1716" spans="1:31" ht="20.100000000000001" customHeight="1" x14ac:dyDescent="0.5">
      <c r="A1716" s="30">
        <v>1714</v>
      </c>
      <c r="B1716" s="238"/>
      <c r="C1716" s="303"/>
      <c r="D1716" s="302"/>
      <c r="E1716" s="303"/>
      <c r="F1716" s="303"/>
      <c r="G1716" s="257" t="str">
        <f t="shared" si="187"/>
        <v/>
      </c>
      <c r="H1716" s="30" t="str">
        <f>IF(AND(S1716=H$1),LOOKUP(9.99999999999999E+307,$H$2:H1715)+1,"")</f>
        <v/>
      </c>
      <c r="I1716" s="30">
        <f>IF(AND(B1716=I$1),LOOKUP(9.99999999999999E+307,$I$2:I1715)+1,"")</f>
        <v>1521</v>
      </c>
      <c r="J1716" s="30">
        <f>IF(AND(B1716=J$1),LOOKUP(9.99999999999999E+307,$J$2:J1715)+1,"")</f>
        <v>1521</v>
      </c>
      <c r="K1716" s="30">
        <f>IF(AND(B1716=K$1),LOOKUP(9.99999999999999E+307,$K$2:K1715)+1,"")</f>
        <v>1521</v>
      </c>
      <c r="L1716" s="30">
        <f>IF(AND(B1716=L$1),LOOKUP(9.99999999999999E+307,$L$2:L1715)+1,"")</f>
        <v>1521</v>
      </c>
      <c r="M1716" s="30">
        <f>IF(AND(B1716=M$1),LOOKUP(9.99999999999999E+307,$M$2:M1715)+1,"")</f>
        <v>1521</v>
      </c>
      <c r="N1716" s="30">
        <f>IF(AND($B1716=N$1),LOOKUP(9.99999999999999E+307,$N$2:N1715)+1,"")</f>
        <v>1521</v>
      </c>
      <c r="O1716" s="30">
        <f>IF(AND($B1716=O$1),LOOKUP(9.99999999999999E+307,$O$2:O1715)+1,"")</f>
        <v>1521</v>
      </c>
      <c r="P1716" s="30">
        <f>IF(AND($B1716=P$1),LOOKUP(9.99999999999999E+307,$P$2:P1715)+1,"")</f>
        <v>1521</v>
      </c>
      <c r="Q1716" s="30">
        <f>IF(AND($B1716=Q$1),LOOKUP(9.99999999999999E+307,$Q$2:Q1715)+1,"")</f>
        <v>1521</v>
      </c>
      <c r="R1716" s="30">
        <f>IF(AND($B1716=R$1),LOOKUP(9.99999999999999E+307,$R$2:R1715)+1,"")</f>
        <v>1521</v>
      </c>
      <c r="S1716" s="314"/>
      <c r="T1716" s="274"/>
      <c r="U1716" s="274"/>
      <c r="Z1716" s="258" t="str">
        <f t="shared" si="185"/>
        <v/>
      </c>
      <c r="AA1716" s="258" t="str">
        <f t="shared" si="186"/>
        <v/>
      </c>
      <c r="AB1716" s="259">
        <f t="shared" si="181"/>
        <v>0</v>
      </c>
      <c r="AC1716" s="259">
        <f t="shared" si="182"/>
        <v>1807</v>
      </c>
      <c r="AD1716" s="260" t="str">
        <f t="shared" si="183"/>
        <v/>
      </c>
      <c r="AE1716" s="253" t="str">
        <f t="shared" si="184"/>
        <v>-</v>
      </c>
    </row>
    <row r="1717" spans="1:31" ht="20.100000000000001" customHeight="1" x14ac:dyDescent="0.5">
      <c r="A1717" s="30">
        <v>1715</v>
      </c>
      <c r="B1717" s="238"/>
      <c r="C1717" s="303"/>
      <c r="D1717" s="302"/>
      <c r="E1717" s="303"/>
      <c r="F1717" s="303"/>
      <c r="G1717" s="257" t="str">
        <f t="shared" si="187"/>
        <v/>
      </c>
      <c r="H1717" s="30" t="str">
        <f>IF(AND(S1717=H$1),LOOKUP(9.99999999999999E+307,$H$2:H1716)+1,"")</f>
        <v/>
      </c>
      <c r="I1717" s="30">
        <f>IF(AND(B1717=I$1),LOOKUP(9.99999999999999E+307,$I$2:I1716)+1,"")</f>
        <v>1522</v>
      </c>
      <c r="J1717" s="30">
        <f>IF(AND(B1717=J$1),LOOKUP(9.99999999999999E+307,$J$2:J1716)+1,"")</f>
        <v>1522</v>
      </c>
      <c r="K1717" s="30">
        <f>IF(AND(B1717=K$1),LOOKUP(9.99999999999999E+307,$K$2:K1716)+1,"")</f>
        <v>1522</v>
      </c>
      <c r="L1717" s="30">
        <f>IF(AND(B1717=L$1),LOOKUP(9.99999999999999E+307,$L$2:L1716)+1,"")</f>
        <v>1522</v>
      </c>
      <c r="M1717" s="30">
        <f>IF(AND(B1717=M$1),LOOKUP(9.99999999999999E+307,$M$2:M1716)+1,"")</f>
        <v>1522</v>
      </c>
      <c r="N1717" s="30">
        <f>IF(AND($B1717=N$1),LOOKUP(9.99999999999999E+307,$N$2:N1716)+1,"")</f>
        <v>1522</v>
      </c>
      <c r="O1717" s="30">
        <f>IF(AND($B1717=O$1),LOOKUP(9.99999999999999E+307,$O$2:O1716)+1,"")</f>
        <v>1522</v>
      </c>
      <c r="P1717" s="30">
        <f>IF(AND($B1717=P$1),LOOKUP(9.99999999999999E+307,$P$2:P1716)+1,"")</f>
        <v>1522</v>
      </c>
      <c r="Q1717" s="30">
        <f>IF(AND($B1717=Q$1),LOOKUP(9.99999999999999E+307,$Q$2:Q1716)+1,"")</f>
        <v>1522</v>
      </c>
      <c r="R1717" s="30">
        <f>IF(AND($B1717=R$1),LOOKUP(9.99999999999999E+307,$R$2:R1716)+1,"")</f>
        <v>1522</v>
      </c>
      <c r="S1717" s="314"/>
      <c r="T1717" s="274"/>
      <c r="U1717" s="274"/>
      <c r="Z1717" s="258" t="str">
        <f t="shared" si="185"/>
        <v/>
      </c>
      <c r="AA1717" s="258" t="str">
        <f t="shared" si="186"/>
        <v/>
      </c>
      <c r="AB1717" s="259">
        <f t="shared" si="181"/>
        <v>0</v>
      </c>
      <c r="AC1717" s="259">
        <f t="shared" si="182"/>
        <v>1807</v>
      </c>
      <c r="AD1717" s="260" t="str">
        <f t="shared" si="183"/>
        <v/>
      </c>
      <c r="AE1717" s="253" t="str">
        <f t="shared" si="184"/>
        <v>-</v>
      </c>
    </row>
    <row r="1718" spans="1:31" ht="20.100000000000001" customHeight="1" x14ac:dyDescent="0.5">
      <c r="A1718" s="30">
        <v>1716</v>
      </c>
      <c r="B1718" s="238"/>
      <c r="C1718" s="303"/>
      <c r="D1718" s="302"/>
      <c r="E1718" s="303"/>
      <c r="F1718" s="303"/>
      <c r="G1718" s="257" t="str">
        <f t="shared" si="187"/>
        <v/>
      </c>
      <c r="H1718" s="30" t="str">
        <f>IF(AND(S1718=H$1),LOOKUP(9.99999999999999E+307,$H$2:H1717)+1,"")</f>
        <v/>
      </c>
      <c r="I1718" s="30">
        <f>IF(AND(B1718=I$1),LOOKUP(9.99999999999999E+307,$I$2:I1717)+1,"")</f>
        <v>1523</v>
      </c>
      <c r="J1718" s="30">
        <f>IF(AND(B1718=J$1),LOOKUP(9.99999999999999E+307,$J$2:J1717)+1,"")</f>
        <v>1523</v>
      </c>
      <c r="K1718" s="30">
        <f>IF(AND(B1718=K$1),LOOKUP(9.99999999999999E+307,$K$2:K1717)+1,"")</f>
        <v>1523</v>
      </c>
      <c r="L1718" s="30">
        <f>IF(AND(B1718=L$1),LOOKUP(9.99999999999999E+307,$L$2:L1717)+1,"")</f>
        <v>1523</v>
      </c>
      <c r="M1718" s="30">
        <f>IF(AND(B1718=M$1),LOOKUP(9.99999999999999E+307,$M$2:M1717)+1,"")</f>
        <v>1523</v>
      </c>
      <c r="N1718" s="30">
        <f>IF(AND($B1718=N$1),LOOKUP(9.99999999999999E+307,$N$2:N1717)+1,"")</f>
        <v>1523</v>
      </c>
      <c r="O1718" s="30">
        <f>IF(AND($B1718=O$1),LOOKUP(9.99999999999999E+307,$O$2:O1717)+1,"")</f>
        <v>1523</v>
      </c>
      <c r="P1718" s="30">
        <f>IF(AND($B1718=P$1),LOOKUP(9.99999999999999E+307,$P$2:P1717)+1,"")</f>
        <v>1523</v>
      </c>
      <c r="Q1718" s="30">
        <f>IF(AND($B1718=Q$1),LOOKUP(9.99999999999999E+307,$Q$2:Q1717)+1,"")</f>
        <v>1523</v>
      </c>
      <c r="R1718" s="30">
        <f>IF(AND($B1718=R$1),LOOKUP(9.99999999999999E+307,$R$2:R1717)+1,"")</f>
        <v>1523</v>
      </c>
      <c r="S1718" s="314"/>
      <c r="T1718" s="274"/>
      <c r="U1718" s="274"/>
      <c r="Z1718" s="258" t="str">
        <f t="shared" si="185"/>
        <v/>
      </c>
      <c r="AA1718" s="258" t="str">
        <f t="shared" si="186"/>
        <v/>
      </c>
      <c r="AB1718" s="259">
        <f t="shared" si="181"/>
        <v>0</v>
      </c>
      <c r="AC1718" s="259">
        <f t="shared" si="182"/>
        <v>1807</v>
      </c>
      <c r="AD1718" s="260" t="str">
        <f t="shared" si="183"/>
        <v/>
      </c>
      <c r="AE1718" s="253" t="str">
        <f t="shared" si="184"/>
        <v>-</v>
      </c>
    </row>
    <row r="1719" spans="1:31" ht="20.100000000000001" customHeight="1" x14ac:dyDescent="0.5">
      <c r="A1719" s="30">
        <v>1717</v>
      </c>
      <c r="B1719" s="238"/>
      <c r="C1719" s="303"/>
      <c r="D1719" s="302"/>
      <c r="E1719" s="303"/>
      <c r="F1719" s="303"/>
      <c r="G1719" s="257" t="str">
        <f t="shared" si="187"/>
        <v/>
      </c>
      <c r="H1719" s="30" t="str">
        <f>IF(AND(S1719=H$1),LOOKUP(9.99999999999999E+307,$H$2:H1718)+1,"")</f>
        <v/>
      </c>
      <c r="I1719" s="30">
        <f>IF(AND(B1719=I$1),LOOKUP(9.99999999999999E+307,$I$2:I1718)+1,"")</f>
        <v>1524</v>
      </c>
      <c r="J1719" s="30">
        <f>IF(AND(B1719=J$1),LOOKUP(9.99999999999999E+307,$J$2:J1718)+1,"")</f>
        <v>1524</v>
      </c>
      <c r="K1719" s="30">
        <f>IF(AND(B1719=K$1),LOOKUP(9.99999999999999E+307,$K$2:K1718)+1,"")</f>
        <v>1524</v>
      </c>
      <c r="L1719" s="30">
        <f>IF(AND(B1719=L$1),LOOKUP(9.99999999999999E+307,$L$2:L1718)+1,"")</f>
        <v>1524</v>
      </c>
      <c r="M1719" s="30">
        <f>IF(AND(B1719=M$1),LOOKUP(9.99999999999999E+307,$M$2:M1718)+1,"")</f>
        <v>1524</v>
      </c>
      <c r="N1719" s="30">
        <f>IF(AND($B1719=N$1),LOOKUP(9.99999999999999E+307,$N$2:N1718)+1,"")</f>
        <v>1524</v>
      </c>
      <c r="O1719" s="30">
        <f>IF(AND($B1719=O$1),LOOKUP(9.99999999999999E+307,$O$2:O1718)+1,"")</f>
        <v>1524</v>
      </c>
      <c r="P1719" s="30">
        <f>IF(AND($B1719=P$1),LOOKUP(9.99999999999999E+307,$P$2:P1718)+1,"")</f>
        <v>1524</v>
      </c>
      <c r="Q1719" s="30">
        <f>IF(AND($B1719=Q$1),LOOKUP(9.99999999999999E+307,$Q$2:Q1718)+1,"")</f>
        <v>1524</v>
      </c>
      <c r="R1719" s="30">
        <f>IF(AND($B1719=R$1),LOOKUP(9.99999999999999E+307,$R$2:R1718)+1,"")</f>
        <v>1524</v>
      </c>
      <c r="S1719" s="314"/>
      <c r="T1719" s="274"/>
      <c r="U1719" s="274"/>
      <c r="Z1719" s="258" t="str">
        <f t="shared" si="185"/>
        <v/>
      </c>
      <c r="AA1719" s="258" t="str">
        <f t="shared" si="186"/>
        <v/>
      </c>
      <c r="AB1719" s="259">
        <f t="shared" si="181"/>
        <v>0</v>
      </c>
      <c r="AC1719" s="259">
        <f t="shared" si="182"/>
        <v>1807</v>
      </c>
      <c r="AD1719" s="260" t="str">
        <f t="shared" si="183"/>
        <v/>
      </c>
      <c r="AE1719" s="253" t="str">
        <f t="shared" si="184"/>
        <v>-</v>
      </c>
    </row>
    <row r="1720" spans="1:31" ht="20.100000000000001" customHeight="1" x14ac:dyDescent="0.5">
      <c r="A1720" s="30">
        <v>1718</v>
      </c>
      <c r="B1720" s="238"/>
      <c r="C1720" s="303"/>
      <c r="D1720" s="302"/>
      <c r="E1720" s="303"/>
      <c r="F1720" s="303"/>
      <c r="G1720" s="257" t="str">
        <f t="shared" si="187"/>
        <v/>
      </c>
      <c r="H1720" s="30" t="str">
        <f>IF(AND(S1720=H$1),LOOKUP(9.99999999999999E+307,$H$2:H1719)+1,"")</f>
        <v/>
      </c>
      <c r="I1720" s="30">
        <f>IF(AND(B1720=I$1),LOOKUP(9.99999999999999E+307,$I$2:I1719)+1,"")</f>
        <v>1525</v>
      </c>
      <c r="J1720" s="30">
        <f>IF(AND(B1720=J$1),LOOKUP(9.99999999999999E+307,$J$2:J1719)+1,"")</f>
        <v>1525</v>
      </c>
      <c r="K1720" s="30">
        <f>IF(AND(B1720=K$1),LOOKUP(9.99999999999999E+307,$K$2:K1719)+1,"")</f>
        <v>1525</v>
      </c>
      <c r="L1720" s="30">
        <f>IF(AND(B1720=L$1),LOOKUP(9.99999999999999E+307,$L$2:L1719)+1,"")</f>
        <v>1525</v>
      </c>
      <c r="M1720" s="30">
        <f>IF(AND(B1720=M$1),LOOKUP(9.99999999999999E+307,$M$2:M1719)+1,"")</f>
        <v>1525</v>
      </c>
      <c r="N1720" s="30">
        <f>IF(AND($B1720=N$1),LOOKUP(9.99999999999999E+307,$N$2:N1719)+1,"")</f>
        <v>1525</v>
      </c>
      <c r="O1720" s="30">
        <f>IF(AND($B1720=O$1),LOOKUP(9.99999999999999E+307,$O$2:O1719)+1,"")</f>
        <v>1525</v>
      </c>
      <c r="P1720" s="30">
        <f>IF(AND($B1720=P$1),LOOKUP(9.99999999999999E+307,$P$2:P1719)+1,"")</f>
        <v>1525</v>
      </c>
      <c r="Q1720" s="30">
        <f>IF(AND($B1720=Q$1),LOOKUP(9.99999999999999E+307,$Q$2:Q1719)+1,"")</f>
        <v>1525</v>
      </c>
      <c r="R1720" s="30">
        <f>IF(AND($B1720=R$1),LOOKUP(9.99999999999999E+307,$R$2:R1719)+1,"")</f>
        <v>1525</v>
      </c>
      <c r="S1720" s="314"/>
      <c r="T1720" s="274"/>
      <c r="U1720" s="274"/>
      <c r="Z1720" s="258" t="str">
        <f t="shared" si="185"/>
        <v/>
      </c>
      <c r="AA1720" s="258" t="str">
        <f t="shared" si="186"/>
        <v/>
      </c>
      <c r="AB1720" s="259">
        <f t="shared" si="181"/>
        <v>0</v>
      </c>
      <c r="AC1720" s="259">
        <f t="shared" si="182"/>
        <v>1807</v>
      </c>
      <c r="AD1720" s="260" t="str">
        <f t="shared" si="183"/>
        <v/>
      </c>
      <c r="AE1720" s="253" t="str">
        <f t="shared" si="184"/>
        <v>-</v>
      </c>
    </row>
    <row r="1721" spans="1:31" ht="20.100000000000001" customHeight="1" x14ac:dyDescent="0.5">
      <c r="A1721" s="30">
        <v>1719</v>
      </c>
      <c r="B1721" s="238"/>
      <c r="C1721" s="303"/>
      <c r="D1721" s="302"/>
      <c r="E1721" s="303"/>
      <c r="F1721" s="303"/>
      <c r="G1721" s="257" t="str">
        <f t="shared" si="187"/>
        <v/>
      </c>
      <c r="H1721" s="30" t="str">
        <f>IF(AND(S1721=H$1),LOOKUP(9.99999999999999E+307,$H$2:H1720)+1,"")</f>
        <v/>
      </c>
      <c r="I1721" s="30">
        <f>IF(AND(B1721=I$1),LOOKUP(9.99999999999999E+307,$I$2:I1720)+1,"")</f>
        <v>1526</v>
      </c>
      <c r="J1721" s="30">
        <f>IF(AND(B1721=J$1),LOOKUP(9.99999999999999E+307,$J$2:J1720)+1,"")</f>
        <v>1526</v>
      </c>
      <c r="K1721" s="30">
        <f>IF(AND(B1721=K$1),LOOKUP(9.99999999999999E+307,$K$2:K1720)+1,"")</f>
        <v>1526</v>
      </c>
      <c r="L1721" s="30">
        <f>IF(AND(B1721=L$1),LOOKUP(9.99999999999999E+307,$L$2:L1720)+1,"")</f>
        <v>1526</v>
      </c>
      <c r="M1721" s="30">
        <f>IF(AND(B1721=M$1),LOOKUP(9.99999999999999E+307,$M$2:M1720)+1,"")</f>
        <v>1526</v>
      </c>
      <c r="N1721" s="30">
        <f>IF(AND($B1721=N$1),LOOKUP(9.99999999999999E+307,$N$2:N1720)+1,"")</f>
        <v>1526</v>
      </c>
      <c r="O1721" s="30">
        <f>IF(AND($B1721=O$1),LOOKUP(9.99999999999999E+307,$O$2:O1720)+1,"")</f>
        <v>1526</v>
      </c>
      <c r="P1721" s="30">
        <f>IF(AND($B1721=P$1),LOOKUP(9.99999999999999E+307,$P$2:P1720)+1,"")</f>
        <v>1526</v>
      </c>
      <c r="Q1721" s="30">
        <f>IF(AND($B1721=Q$1),LOOKUP(9.99999999999999E+307,$Q$2:Q1720)+1,"")</f>
        <v>1526</v>
      </c>
      <c r="R1721" s="30">
        <f>IF(AND($B1721=R$1),LOOKUP(9.99999999999999E+307,$R$2:R1720)+1,"")</f>
        <v>1526</v>
      </c>
      <c r="S1721" s="314"/>
      <c r="T1721" s="274"/>
      <c r="U1721" s="274"/>
      <c r="Z1721" s="258" t="str">
        <f t="shared" si="185"/>
        <v/>
      </c>
      <c r="AA1721" s="258" t="str">
        <f t="shared" si="186"/>
        <v/>
      </c>
      <c r="AB1721" s="259">
        <f t="shared" si="181"/>
        <v>0</v>
      </c>
      <c r="AC1721" s="259">
        <f t="shared" si="182"/>
        <v>1807</v>
      </c>
      <c r="AD1721" s="260" t="str">
        <f t="shared" si="183"/>
        <v/>
      </c>
      <c r="AE1721" s="253" t="str">
        <f t="shared" si="184"/>
        <v>-</v>
      </c>
    </row>
    <row r="1722" spans="1:31" ht="20.100000000000001" customHeight="1" x14ac:dyDescent="0.5">
      <c r="A1722" s="30">
        <v>1720</v>
      </c>
      <c r="B1722" s="238"/>
      <c r="C1722" s="303"/>
      <c r="D1722" s="302"/>
      <c r="E1722" s="303"/>
      <c r="F1722" s="303"/>
      <c r="G1722" s="257" t="str">
        <f t="shared" si="187"/>
        <v/>
      </c>
      <c r="H1722" s="30" t="str">
        <f>IF(AND(S1722=H$1),LOOKUP(9.99999999999999E+307,$H$2:H1721)+1,"")</f>
        <v/>
      </c>
      <c r="I1722" s="30">
        <f>IF(AND(B1722=I$1),LOOKUP(9.99999999999999E+307,$I$2:I1721)+1,"")</f>
        <v>1527</v>
      </c>
      <c r="J1722" s="30">
        <f>IF(AND(B1722=J$1),LOOKUP(9.99999999999999E+307,$J$2:J1721)+1,"")</f>
        <v>1527</v>
      </c>
      <c r="K1722" s="30">
        <f>IF(AND(B1722=K$1),LOOKUP(9.99999999999999E+307,$K$2:K1721)+1,"")</f>
        <v>1527</v>
      </c>
      <c r="L1722" s="30">
        <f>IF(AND(B1722=L$1),LOOKUP(9.99999999999999E+307,$L$2:L1721)+1,"")</f>
        <v>1527</v>
      </c>
      <c r="M1722" s="30">
        <f>IF(AND(B1722=M$1),LOOKUP(9.99999999999999E+307,$M$2:M1721)+1,"")</f>
        <v>1527</v>
      </c>
      <c r="N1722" s="30">
        <f>IF(AND($B1722=N$1),LOOKUP(9.99999999999999E+307,$N$2:N1721)+1,"")</f>
        <v>1527</v>
      </c>
      <c r="O1722" s="30">
        <f>IF(AND($B1722=O$1),LOOKUP(9.99999999999999E+307,$O$2:O1721)+1,"")</f>
        <v>1527</v>
      </c>
      <c r="P1722" s="30">
        <f>IF(AND($B1722=P$1),LOOKUP(9.99999999999999E+307,$P$2:P1721)+1,"")</f>
        <v>1527</v>
      </c>
      <c r="Q1722" s="30">
        <f>IF(AND($B1722=Q$1),LOOKUP(9.99999999999999E+307,$Q$2:Q1721)+1,"")</f>
        <v>1527</v>
      </c>
      <c r="R1722" s="30">
        <f>IF(AND($B1722=R$1),LOOKUP(9.99999999999999E+307,$R$2:R1721)+1,"")</f>
        <v>1527</v>
      </c>
      <c r="S1722" s="314"/>
      <c r="T1722" s="274"/>
      <c r="U1722" s="274"/>
      <c r="Z1722" s="258" t="str">
        <f t="shared" si="185"/>
        <v/>
      </c>
      <c r="AA1722" s="258" t="str">
        <f t="shared" si="186"/>
        <v/>
      </c>
      <c r="AB1722" s="259">
        <f t="shared" si="181"/>
        <v>0</v>
      </c>
      <c r="AC1722" s="259">
        <f t="shared" si="182"/>
        <v>1807</v>
      </c>
      <c r="AD1722" s="260" t="str">
        <f t="shared" si="183"/>
        <v/>
      </c>
      <c r="AE1722" s="253" t="str">
        <f t="shared" si="184"/>
        <v>-</v>
      </c>
    </row>
    <row r="1723" spans="1:31" ht="20.100000000000001" customHeight="1" x14ac:dyDescent="0.5">
      <c r="A1723" s="30">
        <v>1721</v>
      </c>
      <c r="B1723" s="238"/>
      <c r="C1723" s="303"/>
      <c r="D1723" s="302"/>
      <c r="E1723" s="303"/>
      <c r="F1723" s="303"/>
      <c r="G1723" s="257" t="str">
        <f t="shared" si="187"/>
        <v/>
      </c>
      <c r="H1723" s="30" t="str">
        <f>IF(AND(S1723=H$1),LOOKUP(9.99999999999999E+307,$H$2:H1722)+1,"")</f>
        <v/>
      </c>
      <c r="I1723" s="30">
        <f>IF(AND(B1723=I$1),LOOKUP(9.99999999999999E+307,$I$2:I1722)+1,"")</f>
        <v>1528</v>
      </c>
      <c r="J1723" s="30">
        <f>IF(AND(B1723=J$1),LOOKUP(9.99999999999999E+307,$J$2:J1722)+1,"")</f>
        <v>1528</v>
      </c>
      <c r="K1723" s="30">
        <f>IF(AND(B1723=K$1),LOOKUP(9.99999999999999E+307,$K$2:K1722)+1,"")</f>
        <v>1528</v>
      </c>
      <c r="L1723" s="30">
        <f>IF(AND(B1723=L$1),LOOKUP(9.99999999999999E+307,$L$2:L1722)+1,"")</f>
        <v>1528</v>
      </c>
      <c r="M1723" s="30">
        <f>IF(AND(B1723=M$1),LOOKUP(9.99999999999999E+307,$M$2:M1722)+1,"")</f>
        <v>1528</v>
      </c>
      <c r="N1723" s="30">
        <f>IF(AND($B1723=N$1),LOOKUP(9.99999999999999E+307,$N$2:N1722)+1,"")</f>
        <v>1528</v>
      </c>
      <c r="O1723" s="30">
        <f>IF(AND($B1723=O$1),LOOKUP(9.99999999999999E+307,$O$2:O1722)+1,"")</f>
        <v>1528</v>
      </c>
      <c r="P1723" s="30">
        <f>IF(AND($B1723=P$1),LOOKUP(9.99999999999999E+307,$P$2:P1722)+1,"")</f>
        <v>1528</v>
      </c>
      <c r="Q1723" s="30">
        <f>IF(AND($B1723=Q$1),LOOKUP(9.99999999999999E+307,$Q$2:Q1722)+1,"")</f>
        <v>1528</v>
      </c>
      <c r="R1723" s="30">
        <f>IF(AND($B1723=R$1),LOOKUP(9.99999999999999E+307,$R$2:R1722)+1,"")</f>
        <v>1528</v>
      </c>
      <c r="S1723" s="314"/>
      <c r="T1723" s="274"/>
      <c r="U1723" s="274"/>
      <c r="Z1723" s="258" t="str">
        <f t="shared" si="185"/>
        <v/>
      </c>
      <c r="AA1723" s="258" t="str">
        <f t="shared" si="186"/>
        <v/>
      </c>
      <c r="AB1723" s="259">
        <f t="shared" si="181"/>
        <v>0</v>
      </c>
      <c r="AC1723" s="259">
        <f t="shared" si="182"/>
        <v>1807</v>
      </c>
      <c r="AD1723" s="260" t="str">
        <f t="shared" si="183"/>
        <v/>
      </c>
      <c r="AE1723" s="253" t="str">
        <f t="shared" si="184"/>
        <v>-</v>
      </c>
    </row>
    <row r="1724" spans="1:31" ht="20.100000000000001" customHeight="1" x14ac:dyDescent="0.5">
      <c r="A1724" s="30">
        <v>1722</v>
      </c>
      <c r="B1724" s="238"/>
      <c r="C1724" s="303"/>
      <c r="D1724" s="302"/>
      <c r="E1724" s="303"/>
      <c r="F1724" s="303"/>
      <c r="G1724" s="257" t="str">
        <f t="shared" si="187"/>
        <v/>
      </c>
      <c r="H1724" s="30" t="str">
        <f>IF(AND(S1724=H$1),LOOKUP(9.99999999999999E+307,$H$2:H1723)+1,"")</f>
        <v/>
      </c>
      <c r="I1724" s="30">
        <f>IF(AND(B1724=I$1),LOOKUP(9.99999999999999E+307,$I$2:I1723)+1,"")</f>
        <v>1529</v>
      </c>
      <c r="J1724" s="30">
        <f>IF(AND(B1724=J$1),LOOKUP(9.99999999999999E+307,$J$2:J1723)+1,"")</f>
        <v>1529</v>
      </c>
      <c r="K1724" s="30">
        <f>IF(AND(B1724=K$1),LOOKUP(9.99999999999999E+307,$K$2:K1723)+1,"")</f>
        <v>1529</v>
      </c>
      <c r="L1724" s="30">
        <f>IF(AND(B1724=L$1),LOOKUP(9.99999999999999E+307,$L$2:L1723)+1,"")</f>
        <v>1529</v>
      </c>
      <c r="M1724" s="30">
        <f>IF(AND(B1724=M$1),LOOKUP(9.99999999999999E+307,$M$2:M1723)+1,"")</f>
        <v>1529</v>
      </c>
      <c r="N1724" s="30">
        <f>IF(AND($B1724=N$1),LOOKUP(9.99999999999999E+307,$N$2:N1723)+1,"")</f>
        <v>1529</v>
      </c>
      <c r="O1724" s="30">
        <f>IF(AND($B1724=O$1),LOOKUP(9.99999999999999E+307,$O$2:O1723)+1,"")</f>
        <v>1529</v>
      </c>
      <c r="P1724" s="30">
        <f>IF(AND($B1724=P$1),LOOKUP(9.99999999999999E+307,$P$2:P1723)+1,"")</f>
        <v>1529</v>
      </c>
      <c r="Q1724" s="30">
        <f>IF(AND($B1724=Q$1),LOOKUP(9.99999999999999E+307,$Q$2:Q1723)+1,"")</f>
        <v>1529</v>
      </c>
      <c r="R1724" s="30">
        <f>IF(AND($B1724=R$1),LOOKUP(9.99999999999999E+307,$R$2:R1723)+1,"")</f>
        <v>1529</v>
      </c>
      <c r="S1724" s="314"/>
      <c r="T1724" s="274"/>
      <c r="U1724" s="274"/>
      <c r="Z1724" s="258" t="str">
        <f t="shared" si="185"/>
        <v/>
      </c>
      <c r="AA1724" s="258" t="str">
        <f t="shared" si="186"/>
        <v/>
      </c>
      <c r="AB1724" s="259">
        <f t="shared" si="181"/>
        <v>0</v>
      </c>
      <c r="AC1724" s="259">
        <f t="shared" si="182"/>
        <v>1807</v>
      </c>
      <c r="AD1724" s="260" t="str">
        <f t="shared" si="183"/>
        <v/>
      </c>
      <c r="AE1724" s="253" t="str">
        <f t="shared" si="184"/>
        <v>-</v>
      </c>
    </row>
    <row r="1725" spans="1:31" ht="20.100000000000001" customHeight="1" x14ac:dyDescent="0.5">
      <c r="A1725" s="30">
        <v>1723</v>
      </c>
      <c r="B1725" s="238"/>
      <c r="C1725" s="303"/>
      <c r="D1725" s="302"/>
      <c r="E1725" s="303"/>
      <c r="F1725" s="303"/>
      <c r="G1725" s="257" t="str">
        <f t="shared" si="187"/>
        <v/>
      </c>
      <c r="H1725" s="30" t="str">
        <f>IF(AND(S1725=H$1),LOOKUP(9.99999999999999E+307,$H$2:H1724)+1,"")</f>
        <v/>
      </c>
      <c r="I1725" s="30">
        <f>IF(AND(B1725=I$1),LOOKUP(9.99999999999999E+307,$I$2:I1724)+1,"")</f>
        <v>1530</v>
      </c>
      <c r="J1725" s="30">
        <f>IF(AND(B1725=J$1),LOOKUP(9.99999999999999E+307,$J$2:J1724)+1,"")</f>
        <v>1530</v>
      </c>
      <c r="K1725" s="30">
        <f>IF(AND(B1725=K$1),LOOKUP(9.99999999999999E+307,$K$2:K1724)+1,"")</f>
        <v>1530</v>
      </c>
      <c r="L1725" s="30">
        <f>IF(AND(B1725=L$1),LOOKUP(9.99999999999999E+307,$L$2:L1724)+1,"")</f>
        <v>1530</v>
      </c>
      <c r="M1725" s="30">
        <f>IF(AND(B1725=M$1),LOOKUP(9.99999999999999E+307,$M$2:M1724)+1,"")</f>
        <v>1530</v>
      </c>
      <c r="N1725" s="30">
        <f>IF(AND($B1725=N$1),LOOKUP(9.99999999999999E+307,$N$2:N1724)+1,"")</f>
        <v>1530</v>
      </c>
      <c r="O1725" s="30">
        <f>IF(AND($B1725=O$1),LOOKUP(9.99999999999999E+307,$O$2:O1724)+1,"")</f>
        <v>1530</v>
      </c>
      <c r="P1725" s="30">
        <f>IF(AND($B1725=P$1),LOOKUP(9.99999999999999E+307,$P$2:P1724)+1,"")</f>
        <v>1530</v>
      </c>
      <c r="Q1725" s="30">
        <f>IF(AND($B1725=Q$1),LOOKUP(9.99999999999999E+307,$Q$2:Q1724)+1,"")</f>
        <v>1530</v>
      </c>
      <c r="R1725" s="30">
        <f>IF(AND($B1725=R$1),LOOKUP(9.99999999999999E+307,$R$2:R1724)+1,"")</f>
        <v>1530</v>
      </c>
      <c r="S1725" s="314"/>
      <c r="T1725" s="274"/>
      <c r="U1725" s="274"/>
      <c r="Z1725" s="258" t="str">
        <f t="shared" si="185"/>
        <v/>
      </c>
      <c r="AA1725" s="258" t="str">
        <f t="shared" si="186"/>
        <v/>
      </c>
      <c r="AB1725" s="259">
        <f t="shared" si="181"/>
        <v>0</v>
      </c>
      <c r="AC1725" s="259">
        <f t="shared" si="182"/>
        <v>1807</v>
      </c>
      <c r="AD1725" s="260" t="str">
        <f t="shared" si="183"/>
        <v/>
      </c>
      <c r="AE1725" s="253" t="str">
        <f t="shared" si="184"/>
        <v>-</v>
      </c>
    </row>
    <row r="1726" spans="1:31" ht="20.100000000000001" customHeight="1" x14ac:dyDescent="0.5">
      <c r="A1726" s="30">
        <v>1724</v>
      </c>
      <c r="B1726" s="238"/>
      <c r="C1726" s="303"/>
      <c r="D1726" s="302"/>
      <c r="E1726" s="303"/>
      <c r="F1726" s="303"/>
      <c r="G1726" s="257" t="str">
        <f t="shared" si="187"/>
        <v/>
      </c>
      <c r="H1726" s="30" t="str">
        <f>IF(AND(S1726=H$1),LOOKUP(9.99999999999999E+307,$H$2:H1725)+1,"")</f>
        <v/>
      </c>
      <c r="I1726" s="30">
        <f>IF(AND(B1726=I$1),LOOKUP(9.99999999999999E+307,$I$2:I1725)+1,"")</f>
        <v>1531</v>
      </c>
      <c r="J1726" s="30">
        <f>IF(AND(B1726=J$1),LOOKUP(9.99999999999999E+307,$J$2:J1725)+1,"")</f>
        <v>1531</v>
      </c>
      <c r="K1726" s="30">
        <f>IF(AND(B1726=K$1),LOOKUP(9.99999999999999E+307,$K$2:K1725)+1,"")</f>
        <v>1531</v>
      </c>
      <c r="L1726" s="30">
        <f>IF(AND(B1726=L$1),LOOKUP(9.99999999999999E+307,$L$2:L1725)+1,"")</f>
        <v>1531</v>
      </c>
      <c r="M1726" s="30">
        <f>IF(AND(B1726=M$1),LOOKUP(9.99999999999999E+307,$M$2:M1725)+1,"")</f>
        <v>1531</v>
      </c>
      <c r="N1726" s="30">
        <f>IF(AND($B1726=N$1),LOOKUP(9.99999999999999E+307,$N$2:N1725)+1,"")</f>
        <v>1531</v>
      </c>
      <c r="O1726" s="30">
        <f>IF(AND($B1726=O$1),LOOKUP(9.99999999999999E+307,$O$2:O1725)+1,"")</f>
        <v>1531</v>
      </c>
      <c r="P1726" s="30">
        <f>IF(AND($B1726=P$1),LOOKUP(9.99999999999999E+307,$P$2:P1725)+1,"")</f>
        <v>1531</v>
      </c>
      <c r="Q1726" s="30">
        <f>IF(AND($B1726=Q$1),LOOKUP(9.99999999999999E+307,$Q$2:Q1725)+1,"")</f>
        <v>1531</v>
      </c>
      <c r="R1726" s="30">
        <f>IF(AND($B1726=R$1),LOOKUP(9.99999999999999E+307,$R$2:R1725)+1,"")</f>
        <v>1531</v>
      </c>
      <c r="S1726" s="314"/>
      <c r="T1726" s="274"/>
      <c r="U1726" s="274"/>
      <c r="Z1726" s="258" t="str">
        <f t="shared" si="185"/>
        <v/>
      </c>
      <c r="AA1726" s="258" t="str">
        <f t="shared" si="186"/>
        <v/>
      </c>
      <c r="AB1726" s="259">
        <f t="shared" si="181"/>
        <v>0</v>
      </c>
      <c r="AC1726" s="259">
        <f t="shared" si="182"/>
        <v>1807</v>
      </c>
      <c r="AD1726" s="260" t="str">
        <f t="shared" si="183"/>
        <v/>
      </c>
      <c r="AE1726" s="253" t="str">
        <f t="shared" si="184"/>
        <v>-</v>
      </c>
    </row>
    <row r="1727" spans="1:31" ht="20.100000000000001" customHeight="1" x14ac:dyDescent="0.5">
      <c r="A1727" s="30">
        <v>1725</v>
      </c>
      <c r="B1727" s="238"/>
      <c r="C1727" s="303"/>
      <c r="D1727" s="302"/>
      <c r="E1727" s="303"/>
      <c r="F1727" s="303"/>
      <c r="G1727" s="257" t="str">
        <f t="shared" si="187"/>
        <v/>
      </c>
      <c r="H1727" s="30" t="str">
        <f>IF(AND(S1727=H$1),LOOKUP(9.99999999999999E+307,$H$2:H1726)+1,"")</f>
        <v/>
      </c>
      <c r="I1727" s="30">
        <f>IF(AND(B1727=I$1),LOOKUP(9.99999999999999E+307,$I$2:I1726)+1,"")</f>
        <v>1532</v>
      </c>
      <c r="J1727" s="30">
        <f>IF(AND(B1727=J$1),LOOKUP(9.99999999999999E+307,$J$2:J1726)+1,"")</f>
        <v>1532</v>
      </c>
      <c r="K1727" s="30">
        <f>IF(AND(B1727=K$1),LOOKUP(9.99999999999999E+307,$K$2:K1726)+1,"")</f>
        <v>1532</v>
      </c>
      <c r="L1727" s="30">
        <f>IF(AND(B1727=L$1),LOOKUP(9.99999999999999E+307,$L$2:L1726)+1,"")</f>
        <v>1532</v>
      </c>
      <c r="M1727" s="30">
        <f>IF(AND(B1727=M$1),LOOKUP(9.99999999999999E+307,$M$2:M1726)+1,"")</f>
        <v>1532</v>
      </c>
      <c r="N1727" s="30">
        <f>IF(AND($B1727=N$1),LOOKUP(9.99999999999999E+307,$N$2:N1726)+1,"")</f>
        <v>1532</v>
      </c>
      <c r="O1727" s="30">
        <f>IF(AND($B1727=O$1),LOOKUP(9.99999999999999E+307,$O$2:O1726)+1,"")</f>
        <v>1532</v>
      </c>
      <c r="P1727" s="30">
        <f>IF(AND($B1727=P$1),LOOKUP(9.99999999999999E+307,$P$2:P1726)+1,"")</f>
        <v>1532</v>
      </c>
      <c r="Q1727" s="30">
        <f>IF(AND($B1727=Q$1),LOOKUP(9.99999999999999E+307,$Q$2:Q1726)+1,"")</f>
        <v>1532</v>
      </c>
      <c r="R1727" s="30">
        <f>IF(AND($B1727=R$1),LOOKUP(9.99999999999999E+307,$R$2:R1726)+1,"")</f>
        <v>1532</v>
      </c>
      <c r="S1727" s="314"/>
      <c r="T1727" s="274"/>
      <c r="U1727" s="274"/>
      <c r="Z1727" s="258" t="str">
        <f t="shared" si="185"/>
        <v/>
      </c>
      <c r="AA1727" s="258" t="str">
        <f t="shared" si="186"/>
        <v/>
      </c>
      <c r="AB1727" s="259">
        <f t="shared" si="181"/>
        <v>0</v>
      </c>
      <c r="AC1727" s="259">
        <f t="shared" si="182"/>
        <v>1807</v>
      </c>
      <c r="AD1727" s="260" t="str">
        <f t="shared" si="183"/>
        <v/>
      </c>
      <c r="AE1727" s="253" t="str">
        <f t="shared" si="184"/>
        <v>-</v>
      </c>
    </row>
    <row r="1728" spans="1:31" ht="20.100000000000001" customHeight="1" x14ac:dyDescent="0.5">
      <c r="A1728" s="30">
        <v>1726</v>
      </c>
      <c r="B1728" s="238"/>
      <c r="C1728" s="303"/>
      <c r="D1728" s="302"/>
      <c r="E1728" s="303"/>
      <c r="F1728" s="303"/>
      <c r="G1728" s="257" t="str">
        <f t="shared" si="187"/>
        <v/>
      </c>
      <c r="H1728" s="30" t="str">
        <f>IF(AND(S1728=H$1),LOOKUP(9.99999999999999E+307,$H$2:H1727)+1,"")</f>
        <v/>
      </c>
      <c r="I1728" s="30">
        <f>IF(AND(B1728=I$1),LOOKUP(9.99999999999999E+307,$I$2:I1727)+1,"")</f>
        <v>1533</v>
      </c>
      <c r="J1728" s="30">
        <f>IF(AND(B1728=J$1),LOOKUP(9.99999999999999E+307,$J$2:J1727)+1,"")</f>
        <v>1533</v>
      </c>
      <c r="K1728" s="30">
        <f>IF(AND(B1728=K$1),LOOKUP(9.99999999999999E+307,$K$2:K1727)+1,"")</f>
        <v>1533</v>
      </c>
      <c r="L1728" s="30">
        <f>IF(AND(B1728=L$1),LOOKUP(9.99999999999999E+307,$L$2:L1727)+1,"")</f>
        <v>1533</v>
      </c>
      <c r="M1728" s="30">
        <f>IF(AND(B1728=M$1),LOOKUP(9.99999999999999E+307,$M$2:M1727)+1,"")</f>
        <v>1533</v>
      </c>
      <c r="N1728" s="30">
        <f>IF(AND($B1728=N$1),LOOKUP(9.99999999999999E+307,$N$2:N1727)+1,"")</f>
        <v>1533</v>
      </c>
      <c r="O1728" s="30">
        <f>IF(AND($B1728=O$1),LOOKUP(9.99999999999999E+307,$O$2:O1727)+1,"")</f>
        <v>1533</v>
      </c>
      <c r="P1728" s="30">
        <f>IF(AND($B1728=P$1),LOOKUP(9.99999999999999E+307,$P$2:P1727)+1,"")</f>
        <v>1533</v>
      </c>
      <c r="Q1728" s="30">
        <f>IF(AND($B1728=Q$1),LOOKUP(9.99999999999999E+307,$Q$2:Q1727)+1,"")</f>
        <v>1533</v>
      </c>
      <c r="R1728" s="30">
        <f>IF(AND($B1728=R$1),LOOKUP(9.99999999999999E+307,$R$2:R1727)+1,"")</f>
        <v>1533</v>
      </c>
      <c r="S1728" s="314"/>
      <c r="T1728" s="274"/>
      <c r="U1728" s="274"/>
      <c r="Z1728" s="258" t="str">
        <f t="shared" si="185"/>
        <v/>
      </c>
      <c r="AA1728" s="258" t="str">
        <f t="shared" si="186"/>
        <v/>
      </c>
      <c r="AB1728" s="259">
        <f t="shared" si="181"/>
        <v>0</v>
      </c>
      <c r="AC1728" s="259">
        <f t="shared" si="182"/>
        <v>1807</v>
      </c>
      <c r="AD1728" s="260" t="str">
        <f t="shared" si="183"/>
        <v/>
      </c>
      <c r="AE1728" s="253" t="str">
        <f t="shared" si="184"/>
        <v>-</v>
      </c>
    </row>
    <row r="1729" spans="1:31" ht="20.100000000000001" customHeight="1" x14ac:dyDescent="0.5">
      <c r="A1729" s="30">
        <v>1727</v>
      </c>
      <c r="B1729" s="238"/>
      <c r="C1729" s="303"/>
      <c r="D1729" s="302"/>
      <c r="E1729" s="303"/>
      <c r="F1729" s="303"/>
      <c r="G1729" s="257" t="str">
        <f t="shared" si="187"/>
        <v/>
      </c>
      <c r="H1729" s="30" t="str">
        <f>IF(AND(S1729=H$1),LOOKUP(9.99999999999999E+307,$H$2:H1728)+1,"")</f>
        <v/>
      </c>
      <c r="I1729" s="30">
        <f>IF(AND(B1729=I$1),LOOKUP(9.99999999999999E+307,$I$2:I1728)+1,"")</f>
        <v>1534</v>
      </c>
      <c r="J1729" s="30">
        <f>IF(AND(B1729=J$1),LOOKUP(9.99999999999999E+307,$J$2:J1728)+1,"")</f>
        <v>1534</v>
      </c>
      <c r="K1729" s="30">
        <f>IF(AND(B1729=K$1),LOOKUP(9.99999999999999E+307,$K$2:K1728)+1,"")</f>
        <v>1534</v>
      </c>
      <c r="L1729" s="30">
        <f>IF(AND(B1729=L$1),LOOKUP(9.99999999999999E+307,$L$2:L1728)+1,"")</f>
        <v>1534</v>
      </c>
      <c r="M1729" s="30">
        <f>IF(AND(B1729=M$1),LOOKUP(9.99999999999999E+307,$M$2:M1728)+1,"")</f>
        <v>1534</v>
      </c>
      <c r="N1729" s="30">
        <f>IF(AND($B1729=N$1),LOOKUP(9.99999999999999E+307,$N$2:N1728)+1,"")</f>
        <v>1534</v>
      </c>
      <c r="O1729" s="30">
        <f>IF(AND($B1729=O$1),LOOKUP(9.99999999999999E+307,$O$2:O1728)+1,"")</f>
        <v>1534</v>
      </c>
      <c r="P1729" s="30">
        <f>IF(AND($B1729=P$1),LOOKUP(9.99999999999999E+307,$P$2:P1728)+1,"")</f>
        <v>1534</v>
      </c>
      <c r="Q1729" s="30">
        <f>IF(AND($B1729=Q$1),LOOKUP(9.99999999999999E+307,$Q$2:Q1728)+1,"")</f>
        <v>1534</v>
      </c>
      <c r="R1729" s="30">
        <f>IF(AND($B1729=R$1),LOOKUP(9.99999999999999E+307,$R$2:R1728)+1,"")</f>
        <v>1534</v>
      </c>
      <c r="S1729" s="314"/>
      <c r="T1729" s="274"/>
      <c r="U1729" s="274"/>
      <c r="Z1729" s="258" t="str">
        <f t="shared" si="185"/>
        <v/>
      </c>
      <c r="AA1729" s="258" t="str">
        <f t="shared" si="186"/>
        <v/>
      </c>
      <c r="AB1729" s="259">
        <f t="shared" si="181"/>
        <v>0</v>
      </c>
      <c r="AC1729" s="259">
        <f t="shared" si="182"/>
        <v>1807</v>
      </c>
      <c r="AD1729" s="260" t="str">
        <f t="shared" si="183"/>
        <v/>
      </c>
      <c r="AE1729" s="253" t="str">
        <f t="shared" si="184"/>
        <v>-</v>
      </c>
    </row>
    <row r="1730" spans="1:31" ht="20.100000000000001" customHeight="1" x14ac:dyDescent="0.5">
      <c r="A1730" s="30">
        <v>1728</v>
      </c>
      <c r="B1730" s="238"/>
      <c r="C1730" s="303"/>
      <c r="D1730" s="302"/>
      <c r="E1730" s="303"/>
      <c r="F1730" s="303"/>
      <c r="G1730" s="257" t="str">
        <f t="shared" si="187"/>
        <v/>
      </c>
      <c r="H1730" s="30" t="str">
        <f>IF(AND(S1730=H$1),LOOKUP(9.99999999999999E+307,$H$2:H1729)+1,"")</f>
        <v/>
      </c>
      <c r="I1730" s="30">
        <f>IF(AND(B1730=I$1),LOOKUP(9.99999999999999E+307,$I$2:I1729)+1,"")</f>
        <v>1535</v>
      </c>
      <c r="J1730" s="30">
        <f>IF(AND(B1730=J$1),LOOKUP(9.99999999999999E+307,$J$2:J1729)+1,"")</f>
        <v>1535</v>
      </c>
      <c r="K1730" s="30">
        <f>IF(AND(B1730=K$1),LOOKUP(9.99999999999999E+307,$K$2:K1729)+1,"")</f>
        <v>1535</v>
      </c>
      <c r="L1730" s="30">
        <f>IF(AND(B1730=L$1),LOOKUP(9.99999999999999E+307,$L$2:L1729)+1,"")</f>
        <v>1535</v>
      </c>
      <c r="M1730" s="30">
        <f>IF(AND(B1730=M$1),LOOKUP(9.99999999999999E+307,$M$2:M1729)+1,"")</f>
        <v>1535</v>
      </c>
      <c r="N1730" s="30">
        <f>IF(AND($B1730=N$1),LOOKUP(9.99999999999999E+307,$N$2:N1729)+1,"")</f>
        <v>1535</v>
      </c>
      <c r="O1730" s="30">
        <f>IF(AND($B1730=O$1),LOOKUP(9.99999999999999E+307,$O$2:O1729)+1,"")</f>
        <v>1535</v>
      </c>
      <c r="P1730" s="30">
        <f>IF(AND($B1730=P$1),LOOKUP(9.99999999999999E+307,$P$2:P1729)+1,"")</f>
        <v>1535</v>
      </c>
      <c r="Q1730" s="30">
        <f>IF(AND($B1730=Q$1),LOOKUP(9.99999999999999E+307,$Q$2:Q1729)+1,"")</f>
        <v>1535</v>
      </c>
      <c r="R1730" s="30">
        <f>IF(AND($B1730=R$1),LOOKUP(9.99999999999999E+307,$R$2:R1729)+1,"")</f>
        <v>1535</v>
      </c>
      <c r="S1730" s="314"/>
      <c r="T1730" s="274"/>
      <c r="U1730" s="274"/>
      <c r="Z1730" s="258" t="str">
        <f t="shared" si="185"/>
        <v/>
      </c>
      <c r="AA1730" s="258" t="str">
        <f t="shared" si="186"/>
        <v/>
      </c>
      <c r="AB1730" s="259">
        <f t="shared" si="181"/>
        <v>0</v>
      </c>
      <c r="AC1730" s="259">
        <f t="shared" si="182"/>
        <v>1807</v>
      </c>
      <c r="AD1730" s="260" t="str">
        <f t="shared" si="183"/>
        <v/>
      </c>
      <c r="AE1730" s="253" t="str">
        <f t="shared" si="184"/>
        <v>-</v>
      </c>
    </row>
    <row r="1731" spans="1:31" ht="20.100000000000001" customHeight="1" x14ac:dyDescent="0.5">
      <c r="A1731" s="30">
        <v>1729</v>
      </c>
      <c r="B1731" s="238"/>
      <c r="C1731" s="303"/>
      <c r="D1731" s="302"/>
      <c r="E1731" s="303"/>
      <c r="F1731" s="303"/>
      <c r="G1731" s="257" t="str">
        <f t="shared" si="187"/>
        <v/>
      </c>
      <c r="H1731" s="30" t="str">
        <f>IF(AND(S1731=H$1),LOOKUP(9.99999999999999E+307,$H$2:H1730)+1,"")</f>
        <v/>
      </c>
      <c r="I1731" s="30">
        <f>IF(AND(B1731=I$1),LOOKUP(9.99999999999999E+307,$I$2:I1730)+1,"")</f>
        <v>1536</v>
      </c>
      <c r="J1731" s="30">
        <f>IF(AND(B1731=J$1),LOOKUP(9.99999999999999E+307,$J$2:J1730)+1,"")</f>
        <v>1536</v>
      </c>
      <c r="K1731" s="30">
        <f>IF(AND(B1731=K$1),LOOKUP(9.99999999999999E+307,$K$2:K1730)+1,"")</f>
        <v>1536</v>
      </c>
      <c r="L1731" s="30">
        <f>IF(AND(B1731=L$1),LOOKUP(9.99999999999999E+307,$L$2:L1730)+1,"")</f>
        <v>1536</v>
      </c>
      <c r="M1731" s="30">
        <f>IF(AND(B1731=M$1),LOOKUP(9.99999999999999E+307,$M$2:M1730)+1,"")</f>
        <v>1536</v>
      </c>
      <c r="N1731" s="30">
        <f>IF(AND($B1731=N$1),LOOKUP(9.99999999999999E+307,$N$2:N1730)+1,"")</f>
        <v>1536</v>
      </c>
      <c r="O1731" s="30">
        <f>IF(AND($B1731=O$1),LOOKUP(9.99999999999999E+307,$O$2:O1730)+1,"")</f>
        <v>1536</v>
      </c>
      <c r="P1731" s="30">
        <f>IF(AND($B1731=P$1),LOOKUP(9.99999999999999E+307,$P$2:P1730)+1,"")</f>
        <v>1536</v>
      </c>
      <c r="Q1731" s="30">
        <f>IF(AND($B1731=Q$1),LOOKUP(9.99999999999999E+307,$Q$2:Q1730)+1,"")</f>
        <v>1536</v>
      </c>
      <c r="R1731" s="30">
        <f>IF(AND($B1731=R$1),LOOKUP(9.99999999999999E+307,$R$2:R1730)+1,"")</f>
        <v>1536</v>
      </c>
      <c r="S1731" s="314"/>
      <c r="T1731" s="274"/>
      <c r="U1731" s="274"/>
      <c r="Z1731" s="258" t="str">
        <f t="shared" si="185"/>
        <v/>
      </c>
      <c r="AA1731" s="258" t="str">
        <f t="shared" si="186"/>
        <v/>
      </c>
      <c r="AB1731" s="259">
        <f t="shared" ref="AB1731:AB1794" si="188">COUNTIF($C$3:$C$2002,C1731)</f>
        <v>0</v>
      </c>
      <c r="AC1731" s="259">
        <f t="shared" ref="AC1731:AC1794" si="189">SUMPRODUCT(--(E1731&amp;F1731=$E$3:$E$2002&amp;$F$3:$F$2002))</f>
        <v>1807</v>
      </c>
      <c r="AD1731" s="260" t="str">
        <f t="shared" ref="AD1731:AD1794" si="190">IF(D1731="เด็กชาย",1,IF(D1731="นาย",1,IF(D1731="เด็กหญิง",2,IF(D1731="นางสาว",2,IF(D1731="ด.ช.",1,IF(D1731="ด.ญ.",2,IF(D1731="น.ส.",2,"")))))))</f>
        <v/>
      </c>
      <c r="AE1731" s="253" t="str">
        <f t="shared" ref="AE1731:AE1794" si="191">CONCATENATE(B1731,"-",AD1731)</f>
        <v>-</v>
      </c>
    </row>
    <row r="1732" spans="1:31" ht="20.100000000000001" customHeight="1" x14ac:dyDescent="0.5">
      <c r="A1732" s="30">
        <v>1730</v>
      </c>
      <c r="B1732" s="238"/>
      <c r="C1732" s="303"/>
      <c r="D1732" s="302"/>
      <c r="E1732" s="303"/>
      <c r="F1732" s="303"/>
      <c r="G1732" s="257" t="str">
        <f t="shared" si="187"/>
        <v/>
      </c>
      <c r="H1732" s="30" t="str">
        <f>IF(AND(S1732=H$1),LOOKUP(9.99999999999999E+307,$H$2:H1731)+1,"")</f>
        <v/>
      </c>
      <c r="I1732" s="30">
        <f>IF(AND(B1732=I$1),LOOKUP(9.99999999999999E+307,$I$2:I1731)+1,"")</f>
        <v>1537</v>
      </c>
      <c r="J1732" s="30">
        <f>IF(AND(B1732=J$1),LOOKUP(9.99999999999999E+307,$J$2:J1731)+1,"")</f>
        <v>1537</v>
      </c>
      <c r="K1732" s="30">
        <f>IF(AND(B1732=K$1),LOOKUP(9.99999999999999E+307,$K$2:K1731)+1,"")</f>
        <v>1537</v>
      </c>
      <c r="L1732" s="30">
        <f>IF(AND(B1732=L$1),LOOKUP(9.99999999999999E+307,$L$2:L1731)+1,"")</f>
        <v>1537</v>
      </c>
      <c r="M1732" s="30">
        <f>IF(AND(B1732=M$1),LOOKUP(9.99999999999999E+307,$M$2:M1731)+1,"")</f>
        <v>1537</v>
      </c>
      <c r="N1732" s="30">
        <f>IF(AND($B1732=N$1),LOOKUP(9.99999999999999E+307,$N$2:N1731)+1,"")</f>
        <v>1537</v>
      </c>
      <c r="O1732" s="30">
        <f>IF(AND($B1732=O$1),LOOKUP(9.99999999999999E+307,$O$2:O1731)+1,"")</f>
        <v>1537</v>
      </c>
      <c r="P1732" s="30">
        <f>IF(AND($B1732=P$1),LOOKUP(9.99999999999999E+307,$P$2:P1731)+1,"")</f>
        <v>1537</v>
      </c>
      <c r="Q1732" s="30">
        <f>IF(AND($B1732=Q$1),LOOKUP(9.99999999999999E+307,$Q$2:Q1731)+1,"")</f>
        <v>1537</v>
      </c>
      <c r="R1732" s="30">
        <f>IF(AND($B1732=R$1),LOOKUP(9.99999999999999E+307,$R$2:R1731)+1,"")</f>
        <v>1537</v>
      </c>
      <c r="S1732" s="314"/>
      <c r="T1732" s="274"/>
      <c r="U1732" s="274"/>
      <c r="Z1732" s="258" t="str">
        <f t="shared" ref="Z1732:Z1795" si="192">IF(AC1732=2,"นักเรียนซ้ำ","")</f>
        <v/>
      </c>
      <c r="AA1732" s="258" t="str">
        <f t="shared" ref="AA1732:AA1795" si="193">IF(AB1732=2,"เลขประจำตัวซ้ำ","")</f>
        <v/>
      </c>
      <c r="AB1732" s="259">
        <f t="shared" si="188"/>
        <v>0</v>
      </c>
      <c r="AC1732" s="259">
        <f t="shared" si="189"/>
        <v>1807</v>
      </c>
      <c r="AD1732" s="260" t="str">
        <f t="shared" si="190"/>
        <v/>
      </c>
      <c r="AE1732" s="253" t="str">
        <f t="shared" si="191"/>
        <v>-</v>
      </c>
    </row>
    <row r="1733" spans="1:31" ht="20.100000000000001" customHeight="1" x14ac:dyDescent="0.5">
      <c r="A1733" s="30">
        <v>1731</v>
      </c>
      <c r="B1733" s="238"/>
      <c r="C1733" s="303"/>
      <c r="D1733" s="302"/>
      <c r="E1733" s="303"/>
      <c r="F1733" s="303"/>
      <c r="G1733" s="257" t="str">
        <f t="shared" si="187"/>
        <v/>
      </c>
      <c r="H1733" s="30" t="str">
        <f>IF(AND(S1733=H$1),LOOKUP(9.99999999999999E+307,$H$2:H1732)+1,"")</f>
        <v/>
      </c>
      <c r="I1733" s="30">
        <f>IF(AND(B1733=I$1),LOOKUP(9.99999999999999E+307,$I$2:I1732)+1,"")</f>
        <v>1538</v>
      </c>
      <c r="J1733" s="30">
        <f>IF(AND(B1733=J$1),LOOKUP(9.99999999999999E+307,$J$2:J1732)+1,"")</f>
        <v>1538</v>
      </c>
      <c r="K1733" s="30">
        <f>IF(AND(B1733=K$1),LOOKUP(9.99999999999999E+307,$K$2:K1732)+1,"")</f>
        <v>1538</v>
      </c>
      <c r="L1733" s="30">
        <f>IF(AND(B1733=L$1),LOOKUP(9.99999999999999E+307,$L$2:L1732)+1,"")</f>
        <v>1538</v>
      </c>
      <c r="M1733" s="30">
        <f>IF(AND(B1733=M$1),LOOKUP(9.99999999999999E+307,$M$2:M1732)+1,"")</f>
        <v>1538</v>
      </c>
      <c r="N1733" s="30">
        <f>IF(AND($B1733=N$1),LOOKUP(9.99999999999999E+307,$N$2:N1732)+1,"")</f>
        <v>1538</v>
      </c>
      <c r="O1733" s="30">
        <f>IF(AND($B1733=O$1),LOOKUP(9.99999999999999E+307,$O$2:O1732)+1,"")</f>
        <v>1538</v>
      </c>
      <c r="P1733" s="30">
        <f>IF(AND($B1733=P$1),LOOKUP(9.99999999999999E+307,$P$2:P1732)+1,"")</f>
        <v>1538</v>
      </c>
      <c r="Q1733" s="30">
        <f>IF(AND($B1733=Q$1),LOOKUP(9.99999999999999E+307,$Q$2:Q1732)+1,"")</f>
        <v>1538</v>
      </c>
      <c r="R1733" s="30">
        <f>IF(AND($B1733=R$1),LOOKUP(9.99999999999999E+307,$R$2:R1732)+1,"")</f>
        <v>1538</v>
      </c>
      <c r="S1733" s="314"/>
      <c r="T1733" s="274"/>
      <c r="U1733" s="274"/>
      <c r="Z1733" s="258" t="str">
        <f t="shared" si="192"/>
        <v/>
      </c>
      <c r="AA1733" s="258" t="str">
        <f t="shared" si="193"/>
        <v/>
      </c>
      <c r="AB1733" s="259">
        <f t="shared" si="188"/>
        <v>0</v>
      </c>
      <c r="AC1733" s="259">
        <f t="shared" si="189"/>
        <v>1807</v>
      </c>
      <c r="AD1733" s="260" t="str">
        <f t="shared" si="190"/>
        <v/>
      </c>
      <c r="AE1733" s="253" t="str">
        <f t="shared" si="191"/>
        <v>-</v>
      </c>
    </row>
    <row r="1734" spans="1:31" ht="20.100000000000001" customHeight="1" x14ac:dyDescent="0.5">
      <c r="A1734" s="30">
        <v>1732</v>
      </c>
      <c r="B1734" s="238"/>
      <c r="C1734" s="303"/>
      <c r="D1734" s="302"/>
      <c r="E1734" s="303"/>
      <c r="F1734" s="303"/>
      <c r="G1734" s="257" t="str">
        <f t="shared" si="187"/>
        <v/>
      </c>
      <c r="H1734" s="30" t="str">
        <f>IF(AND(S1734=H$1),LOOKUP(9.99999999999999E+307,$H$2:H1733)+1,"")</f>
        <v/>
      </c>
      <c r="I1734" s="30">
        <f>IF(AND(B1734=I$1),LOOKUP(9.99999999999999E+307,$I$2:I1733)+1,"")</f>
        <v>1539</v>
      </c>
      <c r="J1734" s="30">
        <f>IF(AND(B1734=J$1),LOOKUP(9.99999999999999E+307,$J$2:J1733)+1,"")</f>
        <v>1539</v>
      </c>
      <c r="K1734" s="30">
        <f>IF(AND(B1734=K$1),LOOKUP(9.99999999999999E+307,$K$2:K1733)+1,"")</f>
        <v>1539</v>
      </c>
      <c r="L1734" s="30">
        <f>IF(AND(B1734=L$1),LOOKUP(9.99999999999999E+307,$L$2:L1733)+1,"")</f>
        <v>1539</v>
      </c>
      <c r="M1734" s="30">
        <f>IF(AND(B1734=M$1),LOOKUP(9.99999999999999E+307,$M$2:M1733)+1,"")</f>
        <v>1539</v>
      </c>
      <c r="N1734" s="30">
        <f>IF(AND($B1734=N$1),LOOKUP(9.99999999999999E+307,$N$2:N1733)+1,"")</f>
        <v>1539</v>
      </c>
      <c r="O1734" s="30">
        <f>IF(AND($B1734=O$1),LOOKUP(9.99999999999999E+307,$O$2:O1733)+1,"")</f>
        <v>1539</v>
      </c>
      <c r="P1734" s="30">
        <f>IF(AND($B1734=P$1),LOOKUP(9.99999999999999E+307,$P$2:P1733)+1,"")</f>
        <v>1539</v>
      </c>
      <c r="Q1734" s="30">
        <f>IF(AND($B1734=Q$1),LOOKUP(9.99999999999999E+307,$Q$2:Q1733)+1,"")</f>
        <v>1539</v>
      </c>
      <c r="R1734" s="30">
        <f>IF(AND($B1734=R$1),LOOKUP(9.99999999999999E+307,$R$2:R1733)+1,"")</f>
        <v>1539</v>
      </c>
      <c r="S1734" s="314"/>
      <c r="T1734" s="274"/>
      <c r="U1734" s="274"/>
      <c r="Z1734" s="258" t="str">
        <f t="shared" si="192"/>
        <v/>
      </c>
      <c r="AA1734" s="258" t="str">
        <f t="shared" si="193"/>
        <v/>
      </c>
      <c r="AB1734" s="259">
        <f t="shared" si="188"/>
        <v>0</v>
      </c>
      <c r="AC1734" s="259">
        <f t="shared" si="189"/>
        <v>1807</v>
      </c>
      <c r="AD1734" s="260" t="str">
        <f t="shared" si="190"/>
        <v/>
      </c>
      <c r="AE1734" s="253" t="str">
        <f t="shared" si="191"/>
        <v>-</v>
      </c>
    </row>
    <row r="1735" spans="1:31" ht="20.100000000000001" customHeight="1" x14ac:dyDescent="0.5">
      <c r="A1735" s="30">
        <v>1733</v>
      </c>
      <c r="B1735" s="238"/>
      <c r="C1735" s="303"/>
      <c r="D1735" s="302"/>
      <c r="E1735" s="303"/>
      <c r="F1735" s="303"/>
      <c r="G1735" s="257" t="str">
        <f t="shared" si="187"/>
        <v/>
      </c>
      <c r="H1735" s="30" t="str">
        <f>IF(AND(S1735=H$1),LOOKUP(9.99999999999999E+307,$H$2:H1734)+1,"")</f>
        <v/>
      </c>
      <c r="I1735" s="30">
        <f>IF(AND(B1735=I$1),LOOKUP(9.99999999999999E+307,$I$2:I1734)+1,"")</f>
        <v>1540</v>
      </c>
      <c r="J1735" s="30">
        <f>IF(AND(B1735=J$1),LOOKUP(9.99999999999999E+307,$J$2:J1734)+1,"")</f>
        <v>1540</v>
      </c>
      <c r="K1735" s="30">
        <f>IF(AND(B1735=K$1),LOOKUP(9.99999999999999E+307,$K$2:K1734)+1,"")</f>
        <v>1540</v>
      </c>
      <c r="L1735" s="30">
        <f>IF(AND(B1735=L$1),LOOKUP(9.99999999999999E+307,$L$2:L1734)+1,"")</f>
        <v>1540</v>
      </c>
      <c r="M1735" s="30">
        <f>IF(AND(B1735=M$1),LOOKUP(9.99999999999999E+307,$M$2:M1734)+1,"")</f>
        <v>1540</v>
      </c>
      <c r="N1735" s="30">
        <f>IF(AND($B1735=N$1),LOOKUP(9.99999999999999E+307,$N$2:N1734)+1,"")</f>
        <v>1540</v>
      </c>
      <c r="O1735" s="30">
        <f>IF(AND($B1735=O$1),LOOKUP(9.99999999999999E+307,$O$2:O1734)+1,"")</f>
        <v>1540</v>
      </c>
      <c r="P1735" s="30">
        <f>IF(AND($B1735=P$1),LOOKUP(9.99999999999999E+307,$P$2:P1734)+1,"")</f>
        <v>1540</v>
      </c>
      <c r="Q1735" s="30">
        <f>IF(AND($B1735=Q$1),LOOKUP(9.99999999999999E+307,$Q$2:Q1734)+1,"")</f>
        <v>1540</v>
      </c>
      <c r="R1735" s="30">
        <f>IF(AND($B1735=R$1),LOOKUP(9.99999999999999E+307,$R$2:R1734)+1,"")</f>
        <v>1540</v>
      </c>
      <c r="S1735" s="314"/>
      <c r="T1735" s="274"/>
      <c r="U1735" s="274"/>
      <c r="Z1735" s="258" t="str">
        <f t="shared" si="192"/>
        <v/>
      </c>
      <c r="AA1735" s="258" t="str">
        <f t="shared" si="193"/>
        <v/>
      </c>
      <c r="AB1735" s="259">
        <f t="shared" si="188"/>
        <v>0</v>
      </c>
      <c r="AC1735" s="259">
        <f t="shared" si="189"/>
        <v>1807</v>
      </c>
      <c r="AD1735" s="260" t="str">
        <f t="shared" si="190"/>
        <v/>
      </c>
      <c r="AE1735" s="253" t="str">
        <f t="shared" si="191"/>
        <v>-</v>
      </c>
    </row>
    <row r="1736" spans="1:31" ht="20.100000000000001" customHeight="1" x14ac:dyDescent="0.5">
      <c r="A1736" s="30">
        <v>1734</v>
      </c>
      <c r="B1736" s="238"/>
      <c r="C1736" s="303"/>
      <c r="D1736" s="302"/>
      <c r="E1736" s="303"/>
      <c r="F1736" s="303"/>
      <c r="G1736" s="257" t="str">
        <f t="shared" si="187"/>
        <v/>
      </c>
      <c r="H1736" s="30" t="str">
        <f>IF(AND(S1736=H$1),LOOKUP(9.99999999999999E+307,$H$2:H1735)+1,"")</f>
        <v/>
      </c>
      <c r="I1736" s="30">
        <f>IF(AND(B1736=I$1),LOOKUP(9.99999999999999E+307,$I$2:I1735)+1,"")</f>
        <v>1541</v>
      </c>
      <c r="J1736" s="30">
        <f>IF(AND(B1736=J$1),LOOKUP(9.99999999999999E+307,$J$2:J1735)+1,"")</f>
        <v>1541</v>
      </c>
      <c r="K1736" s="30">
        <f>IF(AND(B1736=K$1),LOOKUP(9.99999999999999E+307,$K$2:K1735)+1,"")</f>
        <v>1541</v>
      </c>
      <c r="L1736" s="30">
        <f>IF(AND(B1736=L$1),LOOKUP(9.99999999999999E+307,$L$2:L1735)+1,"")</f>
        <v>1541</v>
      </c>
      <c r="M1736" s="30">
        <f>IF(AND(B1736=M$1),LOOKUP(9.99999999999999E+307,$M$2:M1735)+1,"")</f>
        <v>1541</v>
      </c>
      <c r="N1736" s="30">
        <f>IF(AND($B1736=N$1),LOOKUP(9.99999999999999E+307,$N$2:N1735)+1,"")</f>
        <v>1541</v>
      </c>
      <c r="O1736" s="30">
        <f>IF(AND($B1736=O$1),LOOKUP(9.99999999999999E+307,$O$2:O1735)+1,"")</f>
        <v>1541</v>
      </c>
      <c r="P1736" s="30">
        <f>IF(AND($B1736=P$1),LOOKUP(9.99999999999999E+307,$P$2:P1735)+1,"")</f>
        <v>1541</v>
      </c>
      <c r="Q1736" s="30">
        <f>IF(AND($B1736=Q$1),LOOKUP(9.99999999999999E+307,$Q$2:Q1735)+1,"")</f>
        <v>1541</v>
      </c>
      <c r="R1736" s="30">
        <f>IF(AND($B1736=R$1),LOOKUP(9.99999999999999E+307,$R$2:R1735)+1,"")</f>
        <v>1541</v>
      </c>
      <c r="S1736" s="314"/>
      <c r="T1736" s="274"/>
      <c r="U1736" s="274"/>
      <c r="Z1736" s="258" t="str">
        <f t="shared" si="192"/>
        <v/>
      </c>
      <c r="AA1736" s="258" t="str">
        <f t="shared" si="193"/>
        <v/>
      </c>
      <c r="AB1736" s="259">
        <f t="shared" si="188"/>
        <v>0</v>
      </c>
      <c r="AC1736" s="259">
        <f t="shared" si="189"/>
        <v>1807</v>
      </c>
      <c r="AD1736" s="260" t="str">
        <f t="shared" si="190"/>
        <v/>
      </c>
      <c r="AE1736" s="253" t="str">
        <f t="shared" si="191"/>
        <v>-</v>
      </c>
    </row>
    <row r="1737" spans="1:31" ht="20.100000000000001" customHeight="1" x14ac:dyDescent="0.5">
      <c r="A1737" s="30">
        <v>1735</v>
      </c>
      <c r="B1737" s="238"/>
      <c r="C1737" s="303"/>
      <c r="D1737" s="302"/>
      <c r="E1737" s="303"/>
      <c r="F1737" s="303"/>
      <c r="G1737" s="257" t="str">
        <f t="shared" si="187"/>
        <v/>
      </c>
      <c r="H1737" s="30" t="str">
        <f>IF(AND(S1737=H$1),LOOKUP(9.99999999999999E+307,$H$2:H1736)+1,"")</f>
        <v/>
      </c>
      <c r="I1737" s="30">
        <f>IF(AND(B1737=I$1),LOOKUP(9.99999999999999E+307,$I$2:I1736)+1,"")</f>
        <v>1542</v>
      </c>
      <c r="J1737" s="30">
        <f>IF(AND(B1737=J$1),LOOKUP(9.99999999999999E+307,$J$2:J1736)+1,"")</f>
        <v>1542</v>
      </c>
      <c r="K1737" s="30">
        <f>IF(AND(B1737=K$1),LOOKUP(9.99999999999999E+307,$K$2:K1736)+1,"")</f>
        <v>1542</v>
      </c>
      <c r="L1737" s="30">
        <f>IF(AND(B1737=L$1),LOOKUP(9.99999999999999E+307,$L$2:L1736)+1,"")</f>
        <v>1542</v>
      </c>
      <c r="M1737" s="30">
        <f>IF(AND(B1737=M$1),LOOKUP(9.99999999999999E+307,$M$2:M1736)+1,"")</f>
        <v>1542</v>
      </c>
      <c r="N1737" s="30">
        <f>IF(AND($B1737=N$1),LOOKUP(9.99999999999999E+307,$N$2:N1736)+1,"")</f>
        <v>1542</v>
      </c>
      <c r="O1737" s="30">
        <f>IF(AND($B1737=O$1),LOOKUP(9.99999999999999E+307,$O$2:O1736)+1,"")</f>
        <v>1542</v>
      </c>
      <c r="P1737" s="30">
        <f>IF(AND($B1737=P$1),LOOKUP(9.99999999999999E+307,$P$2:P1736)+1,"")</f>
        <v>1542</v>
      </c>
      <c r="Q1737" s="30">
        <f>IF(AND($B1737=Q$1),LOOKUP(9.99999999999999E+307,$Q$2:Q1736)+1,"")</f>
        <v>1542</v>
      </c>
      <c r="R1737" s="30">
        <f>IF(AND($B1737=R$1),LOOKUP(9.99999999999999E+307,$R$2:R1736)+1,"")</f>
        <v>1542</v>
      </c>
      <c r="S1737" s="314"/>
      <c r="T1737" s="274"/>
      <c r="U1737" s="274"/>
      <c r="Z1737" s="258" t="str">
        <f t="shared" si="192"/>
        <v/>
      </c>
      <c r="AA1737" s="258" t="str">
        <f t="shared" si="193"/>
        <v/>
      </c>
      <c r="AB1737" s="259">
        <f t="shared" si="188"/>
        <v>0</v>
      </c>
      <c r="AC1737" s="259">
        <f t="shared" si="189"/>
        <v>1807</v>
      </c>
      <c r="AD1737" s="260" t="str">
        <f t="shared" si="190"/>
        <v/>
      </c>
      <c r="AE1737" s="253" t="str">
        <f t="shared" si="191"/>
        <v>-</v>
      </c>
    </row>
    <row r="1738" spans="1:31" ht="20.100000000000001" customHeight="1" x14ac:dyDescent="0.5">
      <c r="A1738" s="30">
        <v>1736</v>
      </c>
      <c r="B1738" s="238"/>
      <c r="C1738" s="303"/>
      <c r="D1738" s="302"/>
      <c r="E1738" s="303"/>
      <c r="F1738" s="303"/>
      <c r="G1738" s="257" t="str">
        <f t="shared" si="187"/>
        <v/>
      </c>
      <c r="H1738" s="30" t="str">
        <f>IF(AND(S1738=H$1),LOOKUP(9.99999999999999E+307,$H$2:H1737)+1,"")</f>
        <v/>
      </c>
      <c r="I1738" s="30">
        <f>IF(AND(B1738=I$1),LOOKUP(9.99999999999999E+307,$I$2:I1737)+1,"")</f>
        <v>1543</v>
      </c>
      <c r="J1738" s="30">
        <f>IF(AND(B1738=J$1),LOOKUP(9.99999999999999E+307,$J$2:J1737)+1,"")</f>
        <v>1543</v>
      </c>
      <c r="K1738" s="30">
        <f>IF(AND(B1738=K$1),LOOKUP(9.99999999999999E+307,$K$2:K1737)+1,"")</f>
        <v>1543</v>
      </c>
      <c r="L1738" s="30">
        <f>IF(AND(B1738=L$1),LOOKUP(9.99999999999999E+307,$L$2:L1737)+1,"")</f>
        <v>1543</v>
      </c>
      <c r="M1738" s="30">
        <f>IF(AND(B1738=M$1),LOOKUP(9.99999999999999E+307,$M$2:M1737)+1,"")</f>
        <v>1543</v>
      </c>
      <c r="N1738" s="30">
        <f>IF(AND($B1738=N$1),LOOKUP(9.99999999999999E+307,$N$2:N1737)+1,"")</f>
        <v>1543</v>
      </c>
      <c r="O1738" s="30">
        <f>IF(AND($B1738=O$1),LOOKUP(9.99999999999999E+307,$O$2:O1737)+1,"")</f>
        <v>1543</v>
      </c>
      <c r="P1738" s="30">
        <f>IF(AND($B1738=P$1),LOOKUP(9.99999999999999E+307,$P$2:P1737)+1,"")</f>
        <v>1543</v>
      </c>
      <c r="Q1738" s="30">
        <f>IF(AND($B1738=Q$1),LOOKUP(9.99999999999999E+307,$Q$2:Q1737)+1,"")</f>
        <v>1543</v>
      </c>
      <c r="R1738" s="30">
        <f>IF(AND($B1738=R$1),LOOKUP(9.99999999999999E+307,$R$2:R1737)+1,"")</f>
        <v>1543</v>
      </c>
      <c r="S1738" s="314"/>
      <c r="T1738" s="274"/>
      <c r="U1738" s="274"/>
      <c r="Z1738" s="258" t="str">
        <f t="shared" si="192"/>
        <v/>
      </c>
      <c r="AA1738" s="258" t="str">
        <f t="shared" si="193"/>
        <v/>
      </c>
      <c r="AB1738" s="259">
        <f t="shared" si="188"/>
        <v>0</v>
      </c>
      <c r="AC1738" s="259">
        <f t="shared" si="189"/>
        <v>1807</v>
      </c>
      <c r="AD1738" s="260" t="str">
        <f t="shared" si="190"/>
        <v/>
      </c>
      <c r="AE1738" s="253" t="str">
        <f t="shared" si="191"/>
        <v>-</v>
      </c>
    </row>
    <row r="1739" spans="1:31" ht="20.100000000000001" customHeight="1" x14ac:dyDescent="0.5">
      <c r="A1739" s="30">
        <v>1737</v>
      </c>
      <c r="B1739" s="238"/>
      <c r="C1739" s="303"/>
      <c r="D1739" s="302"/>
      <c r="E1739" s="303"/>
      <c r="F1739" s="303"/>
      <c r="G1739" s="257" t="str">
        <f t="shared" si="187"/>
        <v/>
      </c>
      <c r="H1739" s="30" t="str">
        <f>IF(AND(S1739=H$1),LOOKUP(9.99999999999999E+307,$H$2:H1738)+1,"")</f>
        <v/>
      </c>
      <c r="I1739" s="30">
        <f>IF(AND(B1739=I$1),LOOKUP(9.99999999999999E+307,$I$2:I1738)+1,"")</f>
        <v>1544</v>
      </c>
      <c r="J1739" s="30">
        <f>IF(AND(B1739=J$1),LOOKUP(9.99999999999999E+307,$J$2:J1738)+1,"")</f>
        <v>1544</v>
      </c>
      <c r="K1739" s="30">
        <f>IF(AND(B1739=K$1),LOOKUP(9.99999999999999E+307,$K$2:K1738)+1,"")</f>
        <v>1544</v>
      </c>
      <c r="L1739" s="30">
        <f>IF(AND(B1739=L$1),LOOKUP(9.99999999999999E+307,$L$2:L1738)+1,"")</f>
        <v>1544</v>
      </c>
      <c r="M1739" s="30">
        <f>IF(AND(B1739=M$1),LOOKUP(9.99999999999999E+307,$M$2:M1738)+1,"")</f>
        <v>1544</v>
      </c>
      <c r="N1739" s="30">
        <f>IF(AND($B1739=N$1),LOOKUP(9.99999999999999E+307,$N$2:N1738)+1,"")</f>
        <v>1544</v>
      </c>
      <c r="O1739" s="30">
        <f>IF(AND($B1739=O$1),LOOKUP(9.99999999999999E+307,$O$2:O1738)+1,"")</f>
        <v>1544</v>
      </c>
      <c r="P1739" s="30">
        <f>IF(AND($B1739=P$1),LOOKUP(9.99999999999999E+307,$P$2:P1738)+1,"")</f>
        <v>1544</v>
      </c>
      <c r="Q1739" s="30">
        <f>IF(AND($B1739=Q$1),LOOKUP(9.99999999999999E+307,$Q$2:Q1738)+1,"")</f>
        <v>1544</v>
      </c>
      <c r="R1739" s="30">
        <f>IF(AND($B1739=R$1),LOOKUP(9.99999999999999E+307,$R$2:R1738)+1,"")</f>
        <v>1544</v>
      </c>
      <c r="S1739" s="314"/>
      <c r="T1739" s="274"/>
      <c r="U1739" s="274"/>
      <c r="Z1739" s="258" t="str">
        <f t="shared" si="192"/>
        <v/>
      </c>
      <c r="AA1739" s="258" t="str">
        <f t="shared" si="193"/>
        <v/>
      </c>
      <c r="AB1739" s="259">
        <f t="shared" si="188"/>
        <v>0</v>
      </c>
      <c r="AC1739" s="259">
        <f t="shared" si="189"/>
        <v>1807</v>
      </c>
      <c r="AD1739" s="260" t="str">
        <f t="shared" si="190"/>
        <v/>
      </c>
      <c r="AE1739" s="253" t="str">
        <f t="shared" si="191"/>
        <v>-</v>
      </c>
    </row>
    <row r="1740" spans="1:31" ht="20.100000000000001" customHeight="1" x14ac:dyDescent="0.5">
      <c r="A1740" s="30">
        <v>1738</v>
      </c>
      <c r="B1740" s="238"/>
      <c r="C1740" s="303"/>
      <c r="D1740" s="302"/>
      <c r="E1740" s="303"/>
      <c r="F1740" s="303"/>
      <c r="G1740" s="257" t="str">
        <f t="shared" si="187"/>
        <v/>
      </c>
      <c r="H1740" s="30" t="str">
        <f>IF(AND(S1740=H$1),LOOKUP(9.99999999999999E+307,$H$2:H1739)+1,"")</f>
        <v/>
      </c>
      <c r="I1740" s="30">
        <f>IF(AND(B1740=I$1),LOOKUP(9.99999999999999E+307,$I$2:I1739)+1,"")</f>
        <v>1545</v>
      </c>
      <c r="J1740" s="30">
        <f>IF(AND(B1740=J$1),LOOKUP(9.99999999999999E+307,$J$2:J1739)+1,"")</f>
        <v>1545</v>
      </c>
      <c r="K1740" s="30">
        <f>IF(AND(B1740=K$1),LOOKUP(9.99999999999999E+307,$K$2:K1739)+1,"")</f>
        <v>1545</v>
      </c>
      <c r="L1740" s="30">
        <f>IF(AND(B1740=L$1),LOOKUP(9.99999999999999E+307,$L$2:L1739)+1,"")</f>
        <v>1545</v>
      </c>
      <c r="M1740" s="30">
        <f>IF(AND(B1740=M$1),LOOKUP(9.99999999999999E+307,$M$2:M1739)+1,"")</f>
        <v>1545</v>
      </c>
      <c r="N1740" s="30">
        <f>IF(AND($B1740=N$1),LOOKUP(9.99999999999999E+307,$N$2:N1739)+1,"")</f>
        <v>1545</v>
      </c>
      <c r="O1740" s="30">
        <f>IF(AND($B1740=O$1),LOOKUP(9.99999999999999E+307,$O$2:O1739)+1,"")</f>
        <v>1545</v>
      </c>
      <c r="P1740" s="30">
        <f>IF(AND($B1740=P$1),LOOKUP(9.99999999999999E+307,$P$2:P1739)+1,"")</f>
        <v>1545</v>
      </c>
      <c r="Q1740" s="30">
        <f>IF(AND($B1740=Q$1),LOOKUP(9.99999999999999E+307,$Q$2:Q1739)+1,"")</f>
        <v>1545</v>
      </c>
      <c r="R1740" s="30">
        <f>IF(AND($B1740=R$1),LOOKUP(9.99999999999999E+307,$R$2:R1739)+1,"")</f>
        <v>1545</v>
      </c>
      <c r="S1740" s="314"/>
      <c r="T1740" s="274"/>
      <c r="U1740" s="274"/>
      <c r="Z1740" s="258" t="str">
        <f t="shared" si="192"/>
        <v/>
      </c>
      <c r="AA1740" s="258" t="str">
        <f t="shared" si="193"/>
        <v/>
      </c>
      <c r="AB1740" s="259">
        <f t="shared" si="188"/>
        <v>0</v>
      </c>
      <c r="AC1740" s="259">
        <f t="shared" si="189"/>
        <v>1807</v>
      </c>
      <c r="AD1740" s="260" t="str">
        <f t="shared" si="190"/>
        <v/>
      </c>
      <c r="AE1740" s="253" t="str">
        <f t="shared" si="191"/>
        <v>-</v>
      </c>
    </row>
    <row r="1741" spans="1:31" ht="20.100000000000001" customHeight="1" x14ac:dyDescent="0.5">
      <c r="A1741" s="30">
        <v>1739</v>
      </c>
      <c r="B1741" s="238"/>
      <c r="C1741" s="303"/>
      <c r="D1741" s="302"/>
      <c r="E1741" s="303"/>
      <c r="F1741" s="303"/>
      <c r="G1741" s="257" t="str">
        <f t="shared" si="187"/>
        <v/>
      </c>
      <c r="H1741" s="30" t="str">
        <f>IF(AND(S1741=H$1),LOOKUP(9.99999999999999E+307,$H$2:H1740)+1,"")</f>
        <v/>
      </c>
      <c r="I1741" s="30">
        <f>IF(AND(B1741=I$1),LOOKUP(9.99999999999999E+307,$I$2:I1740)+1,"")</f>
        <v>1546</v>
      </c>
      <c r="J1741" s="30">
        <f>IF(AND(B1741=J$1),LOOKUP(9.99999999999999E+307,$J$2:J1740)+1,"")</f>
        <v>1546</v>
      </c>
      <c r="K1741" s="30">
        <f>IF(AND(B1741=K$1),LOOKUP(9.99999999999999E+307,$K$2:K1740)+1,"")</f>
        <v>1546</v>
      </c>
      <c r="L1741" s="30">
        <f>IF(AND(B1741=L$1),LOOKUP(9.99999999999999E+307,$L$2:L1740)+1,"")</f>
        <v>1546</v>
      </c>
      <c r="M1741" s="30">
        <f>IF(AND(B1741=M$1),LOOKUP(9.99999999999999E+307,$M$2:M1740)+1,"")</f>
        <v>1546</v>
      </c>
      <c r="N1741" s="30">
        <f>IF(AND($B1741=N$1),LOOKUP(9.99999999999999E+307,$N$2:N1740)+1,"")</f>
        <v>1546</v>
      </c>
      <c r="O1741" s="30">
        <f>IF(AND($B1741=O$1),LOOKUP(9.99999999999999E+307,$O$2:O1740)+1,"")</f>
        <v>1546</v>
      </c>
      <c r="P1741" s="30">
        <f>IF(AND($B1741=P$1),LOOKUP(9.99999999999999E+307,$P$2:P1740)+1,"")</f>
        <v>1546</v>
      </c>
      <c r="Q1741" s="30">
        <f>IF(AND($B1741=Q$1),LOOKUP(9.99999999999999E+307,$Q$2:Q1740)+1,"")</f>
        <v>1546</v>
      </c>
      <c r="R1741" s="30">
        <f>IF(AND($B1741=R$1),LOOKUP(9.99999999999999E+307,$R$2:R1740)+1,"")</f>
        <v>1546</v>
      </c>
      <c r="S1741" s="314"/>
      <c r="T1741" s="274"/>
      <c r="U1741" s="274"/>
      <c r="Z1741" s="258" t="str">
        <f t="shared" si="192"/>
        <v/>
      </c>
      <c r="AA1741" s="258" t="str">
        <f t="shared" si="193"/>
        <v/>
      </c>
      <c r="AB1741" s="259">
        <f t="shared" si="188"/>
        <v>0</v>
      </c>
      <c r="AC1741" s="259">
        <f t="shared" si="189"/>
        <v>1807</v>
      </c>
      <c r="AD1741" s="260" t="str">
        <f t="shared" si="190"/>
        <v/>
      </c>
      <c r="AE1741" s="253" t="str">
        <f t="shared" si="191"/>
        <v>-</v>
      </c>
    </row>
    <row r="1742" spans="1:31" ht="20.100000000000001" customHeight="1" x14ac:dyDescent="0.5">
      <c r="A1742" s="30">
        <v>1740</v>
      </c>
      <c r="B1742" s="238"/>
      <c r="C1742" s="303"/>
      <c r="D1742" s="302"/>
      <c r="E1742" s="303"/>
      <c r="F1742" s="303"/>
      <c r="G1742" s="257" t="str">
        <f t="shared" si="187"/>
        <v/>
      </c>
      <c r="H1742" s="30" t="str">
        <f>IF(AND(S1742=H$1),LOOKUP(9.99999999999999E+307,$H$2:H1741)+1,"")</f>
        <v/>
      </c>
      <c r="I1742" s="30">
        <f>IF(AND(B1742=I$1),LOOKUP(9.99999999999999E+307,$I$2:I1741)+1,"")</f>
        <v>1547</v>
      </c>
      <c r="J1742" s="30">
        <f>IF(AND(B1742=J$1),LOOKUP(9.99999999999999E+307,$J$2:J1741)+1,"")</f>
        <v>1547</v>
      </c>
      <c r="K1742" s="30">
        <f>IF(AND(B1742=K$1),LOOKUP(9.99999999999999E+307,$K$2:K1741)+1,"")</f>
        <v>1547</v>
      </c>
      <c r="L1742" s="30">
        <f>IF(AND(B1742=L$1),LOOKUP(9.99999999999999E+307,$L$2:L1741)+1,"")</f>
        <v>1547</v>
      </c>
      <c r="M1742" s="30">
        <f>IF(AND(B1742=M$1),LOOKUP(9.99999999999999E+307,$M$2:M1741)+1,"")</f>
        <v>1547</v>
      </c>
      <c r="N1742" s="30">
        <f>IF(AND($B1742=N$1),LOOKUP(9.99999999999999E+307,$N$2:N1741)+1,"")</f>
        <v>1547</v>
      </c>
      <c r="O1742" s="30">
        <f>IF(AND($B1742=O$1),LOOKUP(9.99999999999999E+307,$O$2:O1741)+1,"")</f>
        <v>1547</v>
      </c>
      <c r="P1742" s="30">
        <f>IF(AND($B1742=P$1),LOOKUP(9.99999999999999E+307,$P$2:P1741)+1,"")</f>
        <v>1547</v>
      </c>
      <c r="Q1742" s="30">
        <f>IF(AND($B1742=Q$1),LOOKUP(9.99999999999999E+307,$Q$2:Q1741)+1,"")</f>
        <v>1547</v>
      </c>
      <c r="R1742" s="30">
        <f>IF(AND($B1742=R$1),LOOKUP(9.99999999999999E+307,$R$2:R1741)+1,"")</f>
        <v>1547</v>
      </c>
      <c r="S1742" s="314"/>
      <c r="T1742" s="274"/>
      <c r="U1742" s="274"/>
      <c r="Z1742" s="258" t="str">
        <f t="shared" si="192"/>
        <v/>
      </c>
      <c r="AA1742" s="258" t="str">
        <f t="shared" si="193"/>
        <v/>
      </c>
      <c r="AB1742" s="259">
        <f t="shared" si="188"/>
        <v>0</v>
      </c>
      <c r="AC1742" s="259">
        <f t="shared" si="189"/>
        <v>1807</v>
      </c>
      <c r="AD1742" s="260" t="str">
        <f t="shared" si="190"/>
        <v/>
      </c>
      <c r="AE1742" s="253" t="str">
        <f t="shared" si="191"/>
        <v>-</v>
      </c>
    </row>
    <row r="1743" spans="1:31" ht="20.100000000000001" customHeight="1" x14ac:dyDescent="0.5">
      <c r="A1743" s="30">
        <v>1741</v>
      </c>
      <c r="B1743" s="238"/>
      <c r="C1743" s="303"/>
      <c r="D1743" s="302"/>
      <c r="E1743" s="303"/>
      <c r="F1743" s="303"/>
      <c r="G1743" s="257" t="str">
        <f t="shared" si="187"/>
        <v/>
      </c>
      <c r="H1743" s="30" t="str">
        <f>IF(AND(S1743=H$1),LOOKUP(9.99999999999999E+307,$H$2:H1742)+1,"")</f>
        <v/>
      </c>
      <c r="I1743" s="30">
        <f>IF(AND(B1743=I$1),LOOKUP(9.99999999999999E+307,$I$2:I1742)+1,"")</f>
        <v>1548</v>
      </c>
      <c r="J1743" s="30">
        <f>IF(AND(B1743=J$1),LOOKUP(9.99999999999999E+307,$J$2:J1742)+1,"")</f>
        <v>1548</v>
      </c>
      <c r="K1743" s="30">
        <f>IF(AND(B1743=K$1),LOOKUP(9.99999999999999E+307,$K$2:K1742)+1,"")</f>
        <v>1548</v>
      </c>
      <c r="L1743" s="30">
        <f>IF(AND(B1743=L$1),LOOKUP(9.99999999999999E+307,$L$2:L1742)+1,"")</f>
        <v>1548</v>
      </c>
      <c r="M1743" s="30">
        <f>IF(AND(B1743=M$1),LOOKUP(9.99999999999999E+307,$M$2:M1742)+1,"")</f>
        <v>1548</v>
      </c>
      <c r="N1743" s="30">
        <f>IF(AND($B1743=N$1),LOOKUP(9.99999999999999E+307,$N$2:N1742)+1,"")</f>
        <v>1548</v>
      </c>
      <c r="O1743" s="30">
        <f>IF(AND($B1743=O$1),LOOKUP(9.99999999999999E+307,$O$2:O1742)+1,"")</f>
        <v>1548</v>
      </c>
      <c r="P1743" s="30">
        <f>IF(AND($B1743=P$1),LOOKUP(9.99999999999999E+307,$P$2:P1742)+1,"")</f>
        <v>1548</v>
      </c>
      <c r="Q1743" s="30">
        <f>IF(AND($B1743=Q$1),LOOKUP(9.99999999999999E+307,$Q$2:Q1742)+1,"")</f>
        <v>1548</v>
      </c>
      <c r="R1743" s="30">
        <f>IF(AND($B1743=R$1),LOOKUP(9.99999999999999E+307,$R$2:R1742)+1,"")</f>
        <v>1548</v>
      </c>
      <c r="S1743" s="314"/>
      <c r="T1743" s="274"/>
      <c r="U1743" s="274"/>
      <c r="Z1743" s="258" t="str">
        <f t="shared" si="192"/>
        <v/>
      </c>
      <c r="AA1743" s="258" t="str">
        <f t="shared" si="193"/>
        <v/>
      </c>
      <c r="AB1743" s="259">
        <f t="shared" si="188"/>
        <v>0</v>
      </c>
      <c r="AC1743" s="259">
        <f t="shared" si="189"/>
        <v>1807</v>
      </c>
      <c r="AD1743" s="260" t="str">
        <f t="shared" si="190"/>
        <v/>
      </c>
      <c r="AE1743" s="253" t="str">
        <f t="shared" si="191"/>
        <v>-</v>
      </c>
    </row>
    <row r="1744" spans="1:31" ht="20.100000000000001" customHeight="1" x14ac:dyDescent="0.5">
      <c r="A1744" s="30">
        <v>1742</v>
      </c>
      <c r="B1744" s="238"/>
      <c r="C1744" s="303"/>
      <c r="D1744" s="302"/>
      <c r="E1744" s="303"/>
      <c r="F1744" s="303"/>
      <c r="G1744" s="257" t="str">
        <f t="shared" si="187"/>
        <v/>
      </c>
      <c r="H1744" s="30" t="str">
        <f>IF(AND(S1744=H$1),LOOKUP(9.99999999999999E+307,$H$2:H1743)+1,"")</f>
        <v/>
      </c>
      <c r="I1744" s="30">
        <f>IF(AND(B1744=I$1),LOOKUP(9.99999999999999E+307,$I$2:I1743)+1,"")</f>
        <v>1549</v>
      </c>
      <c r="J1744" s="30">
        <f>IF(AND(B1744=J$1),LOOKUP(9.99999999999999E+307,$J$2:J1743)+1,"")</f>
        <v>1549</v>
      </c>
      <c r="K1744" s="30">
        <f>IF(AND(B1744=K$1),LOOKUP(9.99999999999999E+307,$K$2:K1743)+1,"")</f>
        <v>1549</v>
      </c>
      <c r="L1744" s="30">
        <f>IF(AND(B1744=L$1),LOOKUP(9.99999999999999E+307,$L$2:L1743)+1,"")</f>
        <v>1549</v>
      </c>
      <c r="M1744" s="30">
        <f>IF(AND(B1744=M$1),LOOKUP(9.99999999999999E+307,$M$2:M1743)+1,"")</f>
        <v>1549</v>
      </c>
      <c r="N1744" s="30">
        <f>IF(AND($B1744=N$1),LOOKUP(9.99999999999999E+307,$N$2:N1743)+1,"")</f>
        <v>1549</v>
      </c>
      <c r="O1744" s="30">
        <f>IF(AND($B1744=O$1),LOOKUP(9.99999999999999E+307,$O$2:O1743)+1,"")</f>
        <v>1549</v>
      </c>
      <c r="P1744" s="30">
        <f>IF(AND($B1744=P$1),LOOKUP(9.99999999999999E+307,$P$2:P1743)+1,"")</f>
        <v>1549</v>
      </c>
      <c r="Q1744" s="30">
        <f>IF(AND($B1744=Q$1),LOOKUP(9.99999999999999E+307,$Q$2:Q1743)+1,"")</f>
        <v>1549</v>
      </c>
      <c r="R1744" s="30">
        <f>IF(AND($B1744=R$1),LOOKUP(9.99999999999999E+307,$R$2:R1743)+1,"")</f>
        <v>1549</v>
      </c>
      <c r="S1744" s="314"/>
      <c r="T1744" s="274"/>
      <c r="U1744" s="274"/>
      <c r="Z1744" s="258" t="str">
        <f t="shared" si="192"/>
        <v/>
      </c>
      <c r="AA1744" s="258" t="str">
        <f t="shared" si="193"/>
        <v/>
      </c>
      <c r="AB1744" s="259">
        <f t="shared" si="188"/>
        <v>0</v>
      </c>
      <c r="AC1744" s="259">
        <f t="shared" si="189"/>
        <v>1807</v>
      </c>
      <c r="AD1744" s="260" t="str">
        <f t="shared" si="190"/>
        <v/>
      </c>
      <c r="AE1744" s="253" t="str">
        <f t="shared" si="191"/>
        <v>-</v>
      </c>
    </row>
    <row r="1745" spans="1:31" ht="20.100000000000001" customHeight="1" x14ac:dyDescent="0.5">
      <c r="A1745" s="30">
        <v>1743</v>
      </c>
      <c r="B1745" s="238"/>
      <c r="C1745" s="303"/>
      <c r="D1745" s="302"/>
      <c r="E1745" s="303"/>
      <c r="F1745" s="303"/>
      <c r="G1745" s="257" t="str">
        <f t="shared" si="187"/>
        <v/>
      </c>
      <c r="H1745" s="30" t="str">
        <f>IF(AND(S1745=H$1),LOOKUP(9.99999999999999E+307,$H$2:H1744)+1,"")</f>
        <v/>
      </c>
      <c r="I1745" s="30">
        <f>IF(AND(B1745=I$1),LOOKUP(9.99999999999999E+307,$I$2:I1744)+1,"")</f>
        <v>1550</v>
      </c>
      <c r="J1745" s="30">
        <f>IF(AND(B1745=J$1),LOOKUP(9.99999999999999E+307,$J$2:J1744)+1,"")</f>
        <v>1550</v>
      </c>
      <c r="K1745" s="30">
        <f>IF(AND(B1745=K$1),LOOKUP(9.99999999999999E+307,$K$2:K1744)+1,"")</f>
        <v>1550</v>
      </c>
      <c r="L1745" s="30">
        <f>IF(AND(B1745=L$1),LOOKUP(9.99999999999999E+307,$L$2:L1744)+1,"")</f>
        <v>1550</v>
      </c>
      <c r="M1745" s="30">
        <f>IF(AND(B1745=M$1),LOOKUP(9.99999999999999E+307,$M$2:M1744)+1,"")</f>
        <v>1550</v>
      </c>
      <c r="N1745" s="30">
        <f>IF(AND($B1745=N$1),LOOKUP(9.99999999999999E+307,$N$2:N1744)+1,"")</f>
        <v>1550</v>
      </c>
      <c r="O1745" s="30">
        <f>IF(AND($B1745=O$1),LOOKUP(9.99999999999999E+307,$O$2:O1744)+1,"")</f>
        <v>1550</v>
      </c>
      <c r="P1745" s="30">
        <f>IF(AND($B1745=P$1),LOOKUP(9.99999999999999E+307,$P$2:P1744)+1,"")</f>
        <v>1550</v>
      </c>
      <c r="Q1745" s="30">
        <f>IF(AND($B1745=Q$1),LOOKUP(9.99999999999999E+307,$Q$2:Q1744)+1,"")</f>
        <v>1550</v>
      </c>
      <c r="R1745" s="30">
        <f>IF(AND($B1745=R$1),LOOKUP(9.99999999999999E+307,$R$2:R1744)+1,"")</f>
        <v>1550</v>
      </c>
      <c r="S1745" s="314"/>
      <c r="T1745" s="274"/>
      <c r="U1745" s="274"/>
      <c r="Z1745" s="258" t="str">
        <f t="shared" si="192"/>
        <v/>
      </c>
      <c r="AA1745" s="258" t="str">
        <f t="shared" si="193"/>
        <v/>
      </c>
      <c r="AB1745" s="259">
        <f t="shared" si="188"/>
        <v>0</v>
      </c>
      <c r="AC1745" s="259">
        <f t="shared" si="189"/>
        <v>1807</v>
      </c>
      <c r="AD1745" s="260" t="str">
        <f t="shared" si="190"/>
        <v/>
      </c>
      <c r="AE1745" s="253" t="str">
        <f t="shared" si="191"/>
        <v>-</v>
      </c>
    </row>
    <row r="1746" spans="1:31" ht="20.100000000000001" customHeight="1" x14ac:dyDescent="0.5">
      <c r="A1746" s="30">
        <v>1744</v>
      </c>
      <c r="B1746" s="238"/>
      <c r="C1746" s="303"/>
      <c r="D1746" s="302"/>
      <c r="E1746" s="303"/>
      <c r="F1746" s="303"/>
      <c r="G1746" s="257" t="str">
        <f t="shared" si="187"/>
        <v/>
      </c>
      <c r="H1746" s="30" t="str">
        <f>IF(AND(S1746=H$1),LOOKUP(9.99999999999999E+307,$H$2:H1745)+1,"")</f>
        <v/>
      </c>
      <c r="I1746" s="30">
        <f>IF(AND(B1746=I$1),LOOKUP(9.99999999999999E+307,$I$2:I1745)+1,"")</f>
        <v>1551</v>
      </c>
      <c r="J1746" s="30">
        <f>IF(AND(B1746=J$1),LOOKUP(9.99999999999999E+307,$J$2:J1745)+1,"")</f>
        <v>1551</v>
      </c>
      <c r="K1746" s="30">
        <f>IF(AND(B1746=K$1),LOOKUP(9.99999999999999E+307,$K$2:K1745)+1,"")</f>
        <v>1551</v>
      </c>
      <c r="L1746" s="30">
        <f>IF(AND(B1746=L$1),LOOKUP(9.99999999999999E+307,$L$2:L1745)+1,"")</f>
        <v>1551</v>
      </c>
      <c r="M1746" s="30">
        <f>IF(AND(B1746=M$1),LOOKUP(9.99999999999999E+307,$M$2:M1745)+1,"")</f>
        <v>1551</v>
      </c>
      <c r="N1746" s="30">
        <f>IF(AND($B1746=N$1),LOOKUP(9.99999999999999E+307,$N$2:N1745)+1,"")</f>
        <v>1551</v>
      </c>
      <c r="O1746" s="30">
        <f>IF(AND($B1746=O$1),LOOKUP(9.99999999999999E+307,$O$2:O1745)+1,"")</f>
        <v>1551</v>
      </c>
      <c r="P1746" s="30">
        <f>IF(AND($B1746=P$1),LOOKUP(9.99999999999999E+307,$P$2:P1745)+1,"")</f>
        <v>1551</v>
      </c>
      <c r="Q1746" s="30">
        <f>IF(AND($B1746=Q$1),LOOKUP(9.99999999999999E+307,$Q$2:Q1745)+1,"")</f>
        <v>1551</v>
      </c>
      <c r="R1746" s="30">
        <f>IF(AND($B1746=R$1),LOOKUP(9.99999999999999E+307,$R$2:R1745)+1,"")</f>
        <v>1551</v>
      </c>
      <c r="S1746" s="314"/>
      <c r="T1746" s="274"/>
      <c r="U1746" s="274"/>
      <c r="Z1746" s="258" t="str">
        <f t="shared" si="192"/>
        <v/>
      </c>
      <c r="AA1746" s="258" t="str">
        <f t="shared" si="193"/>
        <v/>
      </c>
      <c r="AB1746" s="259">
        <f t="shared" si="188"/>
        <v>0</v>
      </c>
      <c r="AC1746" s="259">
        <f t="shared" si="189"/>
        <v>1807</v>
      </c>
      <c r="AD1746" s="260" t="str">
        <f t="shared" si="190"/>
        <v/>
      </c>
      <c r="AE1746" s="253" t="str">
        <f t="shared" si="191"/>
        <v>-</v>
      </c>
    </row>
    <row r="1747" spans="1:31" ht="20.100000000000001" customHeight="1" x14ac:dyDescent="0.5">
      <c r="A1747" s="30">
        <v>1745</v>
      </c>
      <c r="B1747" s="238"/>
      <c r="C1747" s="303"/>
      <c r="D1747" s="302"/>
      <c r="E1747" s="303"/>
      <c r="F1747" s="303"/>
      <c r="G1747" s="257" t="str">
        <f t="shared" si="187"/>
        <v/>
      </c>
      <c r="H1747" s="30" t="str">
        <f>IF(AND(S1747=H$1),LOOKUP(9.99999999999999E+307,$H$2:H1746)+1,"")</f>
        <v/>
      </c>
      <c r="I1747" s="30">
        <f>IF(AND(B1747=I$1),LOOKUP(9.99999999999999E+307,$I$2:I1746)+1,"")</f>
        <v>1552</v>
      </c>
      <c r="J1747" s="30">
        <f>IF(AND(B1747=J$1),LOOKUP(9.99999999999999E+307,$J$2:J1746)+1,"")</f>
        <v>1552</v>
      </c>
      <c r="K1747" s="30">
        <f>IF(AND(B1747=K$1),LOOKUP(9.99999999999999E+307,$K$2:K1746)+1,"")</f>
        <v>1552</v>
      </c>
      <c r="L1747" s="30">
        <f>IF(AND(B1747=L$1),LOOKUP(9.99999999999999E+307,$L$2:L1746)+1,"")</f>
        <v>1552</v>
      </c>
      <c r="M1747" s="30">
        <f>IF(AND(B1747=M$1),LOOKUP(9.99999999999999E+307,$M$2:M1746)+1,"")</f>
        <v>1552</v>
      </c>
      <c r="N1747" s="30">
        <f>IF(AND($B1747=N$1),LOOKUP(9.99999999999999E+307,$N$2:N1746)+1,"")</f>
        <v>1552</v>
      </c>
      <c r="O1747" s="30">
        <f>IF(AND($B1747=O$1),LOOKUP(9.99999999999999E+307,$O$2:O1746)+1,"")</f>
        <v>1552</v>
      </c>
      <c r="P1747" s="30">
        <f>IF(AND($B1747=P$1),LOOKUP(9.99999999999999E+307,$P$2:P1746)+1,"")</f>
        <v>1552</v>
      </c>
      <c r="Q1747" s="30">
        <f>IF(AND($B1747=Q$1),LOOKUP(9.99999999999999E+307,$Q$2:Q1746)+1,"")</f>
        <v>1552</v>
      </c>
      <c r="R1747" s="30">
        <f>IF(AND($B1747=R$1),LOOKUP(9.99999999999999E+307,$R$2:R1746)+1,"")</f>
        <v>1552</v>
      </c>
      <c r="S1747" s="314"/>
      <c r="T1747" s="274"/>
      <c r="U1747" s="274"/>
      <c r="Z1747" s="258" t="str">
        <f t="shared" si="192"/>
        <v/>
      </c>
      <c r="AA1747" s="258" t="str">
        <f t="shared" si="193"/>
        <v/>
      </c>
      <c r="AB1747" s="259">
        <f t="shared" si="188"/>
        <v>0</v>
      </c>
      <c r="AC1747" s="259">
        <f t="shared" si="189"/>
        <v>1807</v>
      </c>
      <c r="AD1747" s="260" t="str">
        <f t="shared" si="190"/>
        <v/>
      </c>
      <c r="AE1747" s="253" t="str">
        <f t="shared" si="191"/>
        <v>-</v>
      </c>
    </row>
    <row r="1748" spans="1:31" ht="20.100000000000001" customHeight="1" x14ac:dyDescent="0.5">
      <c r="A1748" s="30">
        <v>1746</v>
      </c>
      <c r="B1748" s="238"/>
      <c r="C1748" s="303"/>
      <c r="D1748" s="302"/>
      <c r="E1748" s="303"/>
      <c r="F1748" s="303"/>
      <c r="G1748" s="257" t="str">
        <f t="shared" si="187"/>
        <v/>
      </c>
      <c r="H1748" s="30" t="str">
        <f>IF(AND(S1748=H$1),LOOKUP(9.99999999999999E+307,$H$2:H1747)+1,"")</f>
        <v/>
      </c>
      <c r="I1748" s="30">
        <f>IF(AND(B1748=I$1),LOOKUP(9.99999999999999E+307,$I$2:I1747)+1,"")</f>
        <v>1553</v>
      </c>
      <c r="J1748" s="30">
        <f>IF(AND(B1748=J$1),LOOKUP(9.99999999999999E+307,$J$2:J1747)+1,"")</f>
        <v>1553</v>
      </c>
      <c r="K1748" s="30">
        <f>IF(AND(B1748=K$1),LOOKUP(9.99999999999999E+307,$K$2:K1747)+1,"")</f>
        <v>1553</v>
      </c>
      <c r="L1748" s="30">
        <f>IF(AND(B1748=L$1),LOOKUP(9.99999999999999E+307,$L$2:L1747)+1,"")</f>
        <v>1553</v>
      </c>
      <c r="M1748" s="30">
        <f>IF(AND(B1748=M$1),LOOKUP(9.99999999999999E+307,$M$2:M1747)+1,"")</f>
        <v>1553</v>
      </c>
      <c r="N1748" s="30">
        <f>IF(AND($B1748=N$1),LOOKUP(9.99999999999999E+307,$N$2:N1747)+1,"")</f>
        <v>1553</v>
      </c>
      <c r="O1748" s="30">
        <f>IF(AND($B1748=O$1),LOOKUP(9.99999999999999E+307,$O$2:O1747)+1,"")</f>
        <v>1553</v>
      </c>
      <c r="P1748" s="30">
        <f>IF(AND($B1748=P$1),LOOKUP(9.99999999999999E+307,$P$2:P1747)+1,"")</f>
        <v>1553</v>
      </c>
      <c r="Q1748" s="30">
        <f>IF(AND($B1748=Q$1),LOOKUP(9.99999999999999E+307,$Q$2:Q1747)+1,"")</f>
        <v>1553</v>
      </c>
      <c r="R1748" s="30">
        <f>IF(AND($B1748=R$1),LOOKUP(9.99999999999999E+307,$R$2:R1747)+1,"")</f>
        <v>1553</v>
      </c>
      <c r="S1748" s="314"/>
      <c r="T1748" s="274"/>
      <c r="U1748" s="274"/>
      <c r="Z1748" s="258" t="str">
        <f t="shared" si="192"/>
        <v/>
      </c>
      <c r="AA1748" s="258" t="str">
        <f t="shared" si="193"/>
        <v/>
      </c>
      <c r="AB1748" s="259">
        <f t="shared" si="188"/>
        <v>0</v>
      </c>
      <c r="AC1748" s="259">
        <f t="shared" si="189"/>
        <v>1807</v>
      </c>
      <c r="AD1748" s="260" t="str">
        <f t="shared" si="190"/>
        <v/>
      </c>
      <c r="AE1748" s="253" t="str">
        <f t="shared" si="191"/>
        <v>-</v>
      </c>
    </row>
    <row r="1749" spans="1:31" ht="20.100000000000001" customHeight="1" x14ac:dyDescent="0.5">
      <c r="A1749" s="30">
        <v>1747</v>
      </c>
      <c r="B1749" s="238"/>
      <c r="C1749" s="303"/>
      <c r="D1749" s="302"/>
      <c r="E1749" s="303"/>
      <c r="F1749" s="303"/>
      <c r="G1749" s="257" t="str">
        <f t="shared" si="187"/>
        <v/>
      </c>
      <c r="H1749" s="30" t="str">
        <f>IF(AND(S1749=H$1),LOOKUP(9.99999999999999E+307,$H$2:H1748)+1,"")</f>
        <v/>
      </c>
      <c r="I1749" s="30">
        <f>IF(AND(B1749=I$1),LOOKUP(9.99999999999999E+307,$I$2:I1748)+1,"")</f>
        <v>1554</v>
      </c>
      <c r="J1749" s="30">
        <f>IF(AND(B1749=J$1),LOOKUP(9.99999999999999E+307,$J$2:J1748)+1,"")</f>
        <v>1554</v>
      </c>
      <c r="K1749" s="30">
        <f>IF(AND(B1749=K$1),LOOKUP(9.99999999999999E+307,$K$2:K1748)+1,"")</f>
        <v>1554</v>
      </c>
      <c r="L1749" s="30">
        <f>IF(AND(B1749=L$1),LOOKUP(9.99999999999999E+307,$L$2:L1748)+1,"")</f>
        <v>1554</v>
      </c>
      <c r="M1749" s="30">
        <f>IF(AND(B1749=M$1),LOOKUP(9.99999999999999E+307,$M$2:M1748)+1,"")</f>
        <v>1554</v>
      </c>
      <c r="N1749" s="30">
        <f>IF(AND($B1749=N$1),LOOKUP(9.99999999999999E+307,$N$2:N1748)+1,"")</f>
        <v>1554</v>
      </c>
      <c r="O1749" s="30">
        <f>IF(AND($B1749=O$1),LOOKUP(9.99999999999999E+307,$O$2:O1748)+1,"")</f>
        <v>1554</v>
      </c>
      <c r="P1749" s="30">
        <f>IF(AND($B1749=P$1),LOOKUP(9.99999999999999E+307,$P$2:P1748)+1,"")</f>
        <v>1554</v>
      </c>
      <c r="Q1749" s="30">
        <f>IF(AND($B1749=Q$1),LOOKUP(9.99999999999999E+307,$Q$2:Q1748)+1,"")</f>
        <v>1554</v>
      </c>
      <c r="R1749" s="30">
        <f>IF(AND($B1749=R$1),LOOKUP(9.99999999999999E+307,$R$2:R1748)+1,"")</f>
        <v>1554</v>
      </c>
      <c r="S1749" s="314"/>
      <c r="T1749" s="274"/>
      <c r="U1749" s="274"/>
      <c r="Z1749" s="258" t="str">
        <f t="shared" si="192"/>
        <v/>
      </c>
      <c r="AA1749" s="258" t="str">
        <f t="shared" si="193"/>
        <v/>
      </c>
      <c r="AB1749" s="259">
        <f t="shared" si="188"/>
        <v>0</v>
      </c>
      <c r="AC1749" s="259">
        <f t="shared" si="189"/>
        <v>1807</v>
      </c>
      <c r="AD1749" s="260" t="str">
        <f t="shared" si="190"/>
        <v/>
      </c>
      <c r="AE1749" s="253" t="str">
        <f t="shared" si="191"/>
        <v>-</v>
      </c>
    </row>
    <row r="1750" spans="1:31" ht="20.100000000000001" customHeight="1" x14ac:dyDescent="0.5">
      <c r="A1750" s="30">
        <v>1748</v>
      </c>
      <c r="B1750" s="238"/>
      <c r="C1750" s="303"/>
      <c r="D1750" s="302"/>
      <c r="E1750" s="303"/>
      <c r="F1750" s="303"/>
      <c r="G1750" s="257" t="str">
        <f t="shared" si="187"/>
        <v/>
      </c>
      <c r="H1750" s="30" t="str">
        <f>IF(AND(S1750=H$1),LOOKUP(9.99999999999999E+307,$H$2:H1749)+1,"")</f>
        <v/>
      </c>
      <c r="I1750" s="30">
        <f>IF(AND(B1750=I$1),LOOKUP(9.99999999999999E+307,$I$2:I1749)+1,"")</f>
        <v>1555</v>
      </c>
      <c r="J1750" s="30">
        <f>IF(AND(B1750=J$1),LOOKUP(9.99999999999999E+307,$J$2:J1749)+1,"")</f>
        <v>1555</v>
      </c>
      <c r="K1750" s="30">
        <f>IF(AND(B1750=K$1),LOOKUP(9.99999999999999E+307,$K$2:K1749)+1,"")</f>
        <v>1555</v>
      </c>
      <c r="L1750" s="30">
        <f>IF(AND(B1750=L$1),LOOKUP(9.99999999999999E+307,$L$2:L1749)+1,"")</f>
        <v>1555</v>
      </c>
      <c r="M1750" s="30">
        <f>IF(AND(B1750=M$1),LOOKUP(9.99999999999999E+307,$M$2:M1749)+1,"")</f>
        <v>1555</v>
      </c>
      <c r="N1750" s="30">
        <f>IF(AND($B1750=N$1),LOOKUP(9.99999999999999E+307,$N$2:N1749)+1,"")</f>
        <v>1555</v>
      </c>
      <c r="O1750" s="30">
        <f>IF(AND($B1750=O$1),LOOKUP(9.99999999999999E+307,$O$2:O1749)+1,"")</f>
        <v>1555</v>
      </c>
      <c r="P1750" s="30">
        <f>IF(AND($B1750=P$1),LOOKUP(9.99999999999999E+307,$P$2:P1749)+1,"")</f>
        <v>1555</v>
      </c>
      <c r="Q1750" s="30">
        <f>IF(AND($B1750=Q$1),LOOKUP(9.99999999999999E+307,$Q$2:Q1749)+1,"")</f>
        <v>1555</v>
      </c>
      <c r="R1750" s="30">
        <f>IF(AND($B1750=R$1),LOOKUP(9.99999999999999E+307,$R$2:R1749)+1,"")</f>
        <v>1555</v>
      </c>
      <c r="S1750" s="314"/>
      <c r="T1750" s="274"/>
      <c r="U1750" s="274"/>
      <c r="Z1750" s="258" t="str">
        <f t="shared" si="192"/>
        <v/>
      </c>
      <c r="AA1750" s="258" t="str">
        <f t="shared" si="193"/>
        <v/>
      </c>
      <c r="AB1750" s="259">
        <f t="shared" si="188"/>
        <v>0</v>
      </c>
      <c r="AC1750" s="259">
        <f t="shared" si="189"/>
        <v>1807</v>
      </c>
      <c r="AD1750" s="260" t="str">
        <f t="shared" si="190"/>
        <v/>
      </c>
      <c r="AE1750" s="253" t="str">
        <f t="shared" si="191"/>
        <v>-</v>
      </c>
    </row>
    <row r="1751" spans="1:31" ht="20.100000000000001" customHeight="1" x14ac:dyDescent="0.5">
      <c r="A1751" s="30">
        <v>1749</v>
      </c>
      <c r="B1751" s="238"/>
      <c r="C1751" s="303"/>
      <c r="D1751" s="302"/>
      <c r="E1751" s="303"/>
      <c r="F1751" s="303"/>
      <c r="G1751" s="257" t="str">
        <f t="shared" si="187"/>
        <v/>
      </c>
      <c r="H1751" s="30" t="str">
        <f>IF(AND(S1751=H$1),LOOKUP(9.99999999999999E+307,$H$2:H1750)+1,"")</f>
        <v/>
      </c>
      <c r="I1751" s="30">
        <f>IF(AND(B1751=I$1),LOOKUP(9.99999999999999E+307,$I$2:I1750)+1,"")</f>
        <v>1556</v>
      </c>
      <c r="J1751" s="30">
        <f>IF(AND(B1751=J$1),LOOKUP(9.99999999999999E+307,$J$2:J1750)+1,"")</f>
        <v>1556</v>
      </c>
      <c r="K1751" s="30">
        <f>IF(AND(B1751=K$1),LOOKUP(9.99999999999999E+307,$K$2:K1750)+1,"")</f>
        <v>1556</v>
      </c>
      <c r="L1751" s="30">
        <f>IF(AND(B1751=L$1),LOOKUP(9.99999999999999E+307,$L$2:L1750)+1,"")</f>
        <v>1556</v>
      </c>
      <c r="M1751" s="30">
        <f>IF(AND(B1751=M$1),LOOKUP(9.99999999999999E+307,$M$2:M1750)+1,"")</f>
        <v>1556</v>
      </c>
      <c r="N1751" s="30">
        <f>IF(AND($B1751=N$1),LOOKUP(9.99999999999999E+307,$N$2:N1750)+1,"")</f>
        <v>1556</v>
      </c>
      <c r="O1751" s="30">
        <f>IF(AND($B1751=O$1),LOOKUP(9.99999999999999E+307,$O$2:O1750)+1,"")</f>
        <v>1556</v>
      </c>
      <c r="P1751" s="30">
        <f>IF(AND($B1751=P$1),LOOKUP(9.99999999999999E+307,$P$2:P1750)+1,"")</f>
        <v>1556</v>
      </c>
      <c r="Q1751" s="30">
        <f>IF(AND($B1751=Q$1),LOOKUP(9.99999999999999E+307,$Q$2:Q1750)+1,"")</f>
        <v>1556</v>
      </c>
      <c r="R1751" s="30">
        <f>IF(AND($B1751=R$1),LOOKUP(9.99999999999999E+307,$R$2:R1750)+1,"")</f>
        <v>1556</v>
      </c>
      <c r="S1751" s="314"/>
      <c r="T1751" s="274"/>
      <c r="U1751" s="274"/>
      <c r="Z1751" s="258" t="str">
        <f t="shared" si="192"/>
        <v/>
      </c>
      <c r="AA1751" s="258" t="str">
        <f t="shared" si="193"/>
        <v/>
      </c>
      <c r="AB1751" s="259">
        <f t="shared" si="188"/>
        <v>0</v>
      </c>
      <c r="AC1751" s="259">
        <f t="shared" si="189"/>
        <v>1807</v>
      </c>
      <c r="AD1751" s="260" t="str">
        <f t="shared" si="190"/>
        <v/>
      </c>
      <c r="AE1751" s="253" t="str">
        <f t="shared" si="191"/>
        <v>-</v>
      </c>
    </row>
    <row r="1752" spans="1:31" ht="20.100000000000001" customHeight="1" x14ac:dyDescent="0.5">
      <c r="A1752" s="30">
        <v>1750</v>
      </c>
      <c r="B1752" s="238"/>
      <c r="C1752" s="303"/>
      <c r="D1752" s="302"/>
      <c r="E1752" s="303"/>
      <c r="F1752" s="303"/>
      <c r="G1752" s="257" t="str">
        <f t="shared" si="187"/>
        <v/>
      </c>
      <c r="H1752" s="30" t="str">
        <f>IF(AND(S1752=H$1),LOOKUP(9.99999999999999E+307,$H$2:H1751)+1,"")</f>
        <v/>
      </c>
      <c r="I1752" s="30">
        <f>IF(AND(B1752=I$1),LOOKUP(9.99999999999999E+307,$I$2:I1751)+1,"")</f>
        <v>1557</v>
      </c>
      <c r="J1752" s="30">
        <f>IF(AND(B1752=J$1),LOOKUP(9.99999999999999E+307,$J$2:J1751)+1,"")</f>
        <v>1557</v>
      </c>
      <c r="K1752" s="30">
        <f>IF(AND(B1752=K$1),LOOKUP(9.99999999999999E+307,$K$2:K1751)+1,"")</f>
        <v>1557</v>
      </c>
      <c r="L1752" s="30">
        <f>IF(AND(B1752=L$1),LOOKUP(9.99999999999999E+307,$L$2:L1751)+1,"")</f>
        <v>1557</v>
      </c>
      <c r="M1752" s="30">
        <f>IF(AND(B1752=M$1),LOOKUP(9.99999999999999E+307,$M$2:M1751)+1,"")</f>
        <v>1557</v>
      </c>
      <c r="N1752" s="30">
        <f>IF(AND($B1752=N$1),LOOKUP(9.99999999999999E+307,$N$2:N1751)+1,"")</f>
        <v>1557</v>
      </c>
      <c r="O1752" s="30">
        <f>IF(AND($B1752=O$1),LOOKUP(9.99999999999999E+307,$O$2:O1751)+1,"")</f>
        <v>1557</v>
      </c>
      <c r="P1752" s="30">
        <f>IF(AND($B1752=P$1),LOOKUP(9.99999999999999E+307,$P$2:P1751)+1,"")</f>
        <v>1557</v>
      </c>
      <c r="Q1752" s="30">
        <f>IF(AND($B1752=Q$1),LOOKUP(9.99999999999999E+307,$Q$2:Q1751)+1,"")</f>
        <v>1557</v>
      </c>
      <c r="R1752" s="30">
        <f>IF(AND($B1752=R$1),LOOKUP(9.99999999999999E+307,$R$2:R1751)+1,"")</f>
        <v>1557</v>
      </c>
      <c r="S1752" s="314"/>
      <c r="T1752" s="274"/>
      <c r="U1752" s="274"/>
      <c r="Z1752" s="258" t="str">
        <f t="shared" si="192"/>
        <v/>
      </c>
      <c r="AA1752" s="258" t="str">
        <f t="shared" si="193"/>
        <v/>
      </c>
      <c r="AB1752" s="259">
        <f t="shared" si="188"/>
        <v>0</v>
      </c>
      <c r="AC1752" s="259">
        <f t="shared" si="189"/>
        <v>1807</v>
      </c>
      <c r="AD1752" s="260" t="str">
        <f t="shared" si="190"/>
        <v/>
      </c>
      <c r="AE1752" s="253" t="str">
        <f t="shared" si="191"/>
        <v>-</v>
      </c>
    </row>
    <row r="1753" spans="1:31" ht="20.100000000000001" customHeight="1" x14ac:dyDescent="0.5">
      <c r="A1753" s="30">
        <v>1751</v>
      </c>
      <c r="B1753" s="238"/>
      <c r="C1753" s="303"/>
      <c r="D1753" s="302"/>
      <c r="E1753" s="303"/>
      <c r="F1753" s="303"/>
      <c r="G1753" s="257" t="str">
        <f t="shared" si="187"/>
        <v/>
      </c>
      <c r="H1753" s="30" t="str">
        <f>IF(AND(S1753=H$1),LOOKUP(9.99999999999999E+307,$H$2:H1752)+1,"")</f>
        <v/>
      </c>
      <c r="I1753" s="30">
        <f>IF(AND(B1753=I$1),LOOKUP(9.99999999999999E+307,$I$2:I1752)+1,"")</f>
        <v>1558</v>
      </c>
      <c r="J1753" s="30">
        <f>IF(AND(B1753=J$1),LOOKUP(9.99999999999999E+307,$J$2:J1752)+1,"")</f>
        <v>1558</v>
      </c>
      <c r="K1753" s="30">
        <f>IF(AND(B1753=K$1),LOOKUP(9.99999999999999E+307,$K$2:K1752)+1,"")</f>
        <v>1558</v>
      </c>
      <c r="L1753" s="30">
        <f>IF(AND(B1753=L$1),LOOKUP(9.99999999999999E+307,$L$2:L1752)+1,"")</f>
        <v>1558</v>
      </c>
      <c r="M1753" s="30">
        <f>IF(AND(B1753=M$1),LOOKUP(9.99999999999999E+307,$M$2:M1752)+1,"")</f>
        <v>1558</v>
      </c>
      <c r="N1753" s="30">
        <f>IF(AND($B1753=N$1),LOOKUP(9.99999999999999E+307,$N$2:N1752)+1,"")</f>
        <v>1558</v>
      </c>
      <c r="O1753" s="30">
        <f>IF(AND($B1753=O$1),LOOKUP(9.99999999999999E+307,$O$2:O1752)+1,"")</f>
        <v>1558</v>
      </c>
      <c r="P1753" s="30">
        <f>IF(AND($B1753=P$1),LOOKUP(9.99999999999999E+307,$P$2:P1752)+1,"")</f>
        <v>1558</v>
      </c>
      <c r="Q1753" s="30">
        <f>IF(AND($B1753=Q$1),LOOKUP(9.99999999999999E+307,$Q$2:Q1752)+1,"")</f>
        <v>1558</v>
      </c>
      <c r="R1753" s="30">
        <f>IF(AND($B1753=R$1),LOOKUP(9.99999999999999E+307,$R$2:R1752)+1,"")</f>
        <v>1558</v>
      </c>
      <c r="S1753" s="314"/>
      <c r="T1753" s="274"/>
      <c r="U1753" s="274"/>
      <c r="Z1753" s="258" t="str">
        <f t="shared" si="192"/>
        <v/>
      </c>
      <c r="AA1753" s="258" t="str">
        <f t="shared" si="193"/>
        <v/>
      </c>
      <c r="AB1753" s="259">
        <f t="shared" si="188"/>
        <v>0</v>
      </c>
      <c r="AC1753" s="259">
        <f t="shared" si="189"/>
        <v>1807</v>
      </c>
      <c r="AD1753" s="260" t="str">
        <f t="shared" si="190"/>
        <v/>
      </c>
      <c r="AE1753" s="253" t="str">
        <f t="shared" si="191"/>
        <v>-</v>
      </c>
    </row>
    <row r="1754" spans="1:31" ht="20.100000000000001" customHeight="1" x14ac:dyDescent="0.5">
      <c r="A1754" s="30">
        <v>1752</v>
      </c>
      <c r="B1754" s="238"/>
      <c r="C1754" s="303"/>
      <c r="D1754" s="302"/>
      <c r="E1754" s="303"/>
      <c r="F1754" s="303"/>
      <c r="G1754" s="257" t="str">
        <f t="shared" si="187"/>
        <v/>
      </c>
      <c r="H1754" s="30" t="str">
        <f>IF(AND(S1754=H$1),LOOKUP(9.99999999999999E+307,$H$2:H1753)+1,"")</f>
        <v/>
      </c>
      <c r="I1754" s="30">
        <f>IF(AND(B1754=I$1),LOOKUP(9.99999999999999E+307,$I$2:I1753)+1,"")</f>
        <v>1559</v>
      </c>
      <c r="J1754" s="30">
        <f>IF(AND(B1754=J$1),LOOKUP(9.99999999999999E+307,$J$2:J1753)+1,"")</f>
        <v>1559</v>
      </c>
      <c r="K1754" s="30">
        <f>IF(AND(B1754=K$1),LOOKUP(9.99999999999999E+307,$K$2:K1753)+1,"")</f>
        <v>1559</v>
      </c>
      <c r="L1754" s="30">
        <f>IF(AND(B1754=L$1),LOOKUP(9.99999999999999E+307,$L$2:L1753)+1,"")</f>
        <v>1559</v>
      </c>
      <c r="M1754" s="30">
        <f>IF(AND(B1754=M$1),LOOKUP(9.99999999999999E+307,$M$2:M1753)+1,"")</f>
        <v>1559</v>
      </c>
      <c r="N1754" s="30">
        <f>IF(AND($B1754=N$1),LOOKUP(9.99999999999999E+307,$N$2:N1753)+1,"")</f>
        <v>1559</v>
      </c>
      <c r="O1754" s="30">
        <f>IF(AND($B1754=O$1),LOOKUP(9.99999999999999E+307,$O$2:O1753)+1,"")</f>
        <v>1559</v>
      </c>
      <c r="P1754" s="30">
        <f>IF(AND($B1754=P$1),LOOKUP(9.99999999999999E+307,$P$2:P1753)+1,"")</f>
        <v>1559</v>
      </c>
      <c r="Q1754" s="30">
        <f>IF(AND($B1754=Q$1),LOOKUP(9.99999999999999E+307,$Q$2:Q1753)+1,"")</f>
        <v>1559</v>
      </c>
      <c r="R1754" s="30">
        <f>IF(AND($B1754=R$1),LOOKUP(9.99999999999999E+307,$R$2:R1753)+1,"")</f>
        <v>1559</v>
      </c>
      <c r="S1754" s="314"/>
      <c r="T1754" s="274"/>
      <c r="U1754" s="274"/>
      <c r="Z1754" s="258" t="str">
        <f t="shared" si="192"/>
        <v/>
      </c>
      <c r="AA1754" s="258" t="str">
        <f t="shared" si="193"/>
        <v/>
      </c>
      <c r="AB1754" s="259">
        <f t="shared" si="188"/>
        <v>0</v>
      </c>
      <c r="AC1754" s="259">
        <f t="shared" si="189"/>
        <v>1807</v>
      </c>
      <c r="AD1754" s="260" t="str">
        <f t="shared" si="190"/>
        <v/>
      </c>
      <c r="AE1754" s="253" t="str">
        <f t="shared" si="191"/>
        <v>-</v>
      </c>
    </row>
    <row r="1755" spans="1:31" ht="20.100000000000001" customHeight="1" x14ac:dyDescent="0.5">
      <c r="A1755" s="30">
        <v>1753</v>
      </c>
      <c r="B1755" s="238"/>
      <c r="C1755" s="303"/>
      <c r="D1755" s="302"/>
      <c r="E1755" s="303"/>
      <c r="F1755" s="303"/>
      <c r="G1755" s="257" t="str">
        <f t="shared" si="187"/>
        <v/>
      </c>
      <c r="H1755" s="30" t="str">
        <f>IF(AND(S1755=H$1),LOOKUP(9.99999999999999E+307,$H$2:H1754)+1,"")</f>
        <v/>
      </c>
      <c r="I1755" s="30">
        <f>IF(AND(B1755=I$1),LOOKUP(9.99999999999999E+307,$I$2:I1754)+1,"")</f>
        <v>1560</v>
      </c>
      <c r="J1755" s="30">
        <f>IF(AND(B1755=J$1),LOOKUP(9.99999999999999E+307,$J$2:J1754)+1,"")</f>
        <v>1560</v>
      </c>
      <c r="K1755" s="30">
        <f>IF(AND(B1755=K$1),LOOKUP(9.99999999999999E+307,$K$2:K1754)+1,"")</f>
        <v>1560</v>
      </c>
      <c r="L1755" s="30">
        <f>IF(AND(B1755=L$1),LOOKUP(9.99999999999999E+307,$L$2:L1754)+1,"")</f>
        <v>1560</v>
      </c>
      <c r="M1755" s="30">
        <f>IF(AND(B1755=M$1),LOOKUP(9.99999999999999E+307,$M$2:M1754)+1,"")</f>
        <v>1560</v>
      </c>
      <c r="N1755" s="30">
        <f>IF(AND($B1755=N$1),LOOKUP(9.99999999999999E+307,$N$2:N1754)+1,"")</f>
        <v>1560</v>
      </c>
      <c r="O1755" s="30">
        <f>IF(AND($B1755=O$1),LOOKUP(9.99999999999999E+307,$O$2:O1754)+1,"")</f>
        <v>1560</v>
      </c>
      <c r="P1755" s="30">
        <f>IF(AND($B1755=P$1),LOOKUP(9.99999999999999E+307,$P$2:P1754)+1,"")</f>
        <v>1560</v>
      </c>
      <c r="Q1755" s="30">
        <f>IF(AND($B1755=Q$1),LOOKUP(9.99999999999999E+307,$Q$2:Q1754)+1,"")</f>
        <v>1560</v>
      </c>
      <c r="R1755" s="30">
        <f>IF(AND($B1755=R$1),LOOKUP(9.99999999999999E+307,$R$2:R1754)+1,"")</f>
        <v>1560</v>
      </c>
      <c r="S1755" s="314"/>
      <c r="T1755" s="274"/>
      <c r="U1755" s="274"/>
      <c r="Z1755" s="258" t="str">
        <f t="shared" si="192"/>
        <v/>
      </c>
      <c r="AA1755" s="258" t="str">
        <f t="shared" si="193"/>
        <v/>
      </c>
      <c r="AB1755" s="259">
        <f t="shared" si="188"/>
        <v>0</v>
      </c>
      <c r="AC1755" s="259">
        <f t="shared" si="189"/>
        <v>1807</v>
      </c>
      <c r="AD1755" s="260" t="str">
        <f t="shared" si="190"/>
        <v/>
      </c>
      <c r="AE1755" s="253" t="str">
        <f t="shared" si="191"/>
        <v>-</v>
      </c>
    </row>
    <row r="1756" spans="1:31" ht="20.100000000000001" customHeight="1" x14ac:dyDescent="0.5">
      <c r="A1756" s="30">
        <v>1754</v>
      </c>
      <c r="B1756" s="238"/>
      <c r="C1756" s="303"/>
      <c r="D1756" s="302"/>
      <c r="E1756" s="303"/>
      <c r="F1756" s="303"/>
      <c r="G1756" s="257" t="str">
        <f t="shared" si="187"/>
        <v/>
      </c>
      <c r="H1756" s="30" t="str">
        <f>IF(AND(S1756=H$1),LOOKUP(9.99999999999999E+307,$H$2:H1755)+1,"")</f>
        <v/>
      </c>
      <c r="I1756" s="30">
        <f>IF(AND(B1756=I$1),LOOKUP(9.99999999999999E+307,$I$2:I1755)+1,"")</f>
        <v>1561</v>
      </c>
      <c r="J1756" s="30">
        <f>IF(AND(B1756=J$1),LOOKUP(9.99999999999999E+307,$J$2:J1755)+1,"")</f>
        <v>1561</v>
      </c>
      <c r="K1756" s="30">
        <f>IF(AND(B1756=K$1),LOOKUP(9.99999999999999E+307,$K$2:K1755)+1,"")</f>
        <v>1561</v>
      </c>
      <c r="L1756" s="30">
        <f>IF(AND(B1756=L$1),LOOKUP(9.99999999999999E+307,$L$2:L1755)+1,"")</f>
        <v>1561</v>
      </c>
      <c r="M1756" s="30">
        <f>IF(AND(B1756=M$1),LOOKUP(9.99999999999999E+307,$M$2:M1755)+1,"")</f>
        <v>1561</v>
      </c>
      <c r="N1756" s="30">
        <f>IF(AND($B1756=N$1),LOOKUP(9.99999999999999E+307,$N$2:N1755)+1,"")</f>
        <v>1561</v>
      </c>
      <c r="O1756" s="30">
        <f>IF(AND($B1756=O$1),LOOKUP(9.99999999999999E+307,$O$2:O1755)+1,"")</f>
        <v>1561</v>
      </c>
      <c r="P1756" s="30">
        <f>IF(AND($B1756=P$1),LOOKUP(9.99999999999999E+307,$P$2:P1755)+1,"")</f>
        <v>1561</v>
      </c>
      <c r="Q1756" s="30">
        <f>IF(AND($B1756=Q$1),LOOKUP(9.99999999999999E+307,$Q$2:Q1755)+1,"")</f>
        <v>1561</v>
      </c>
      <c r="R1756" s="30">
        <f>IF(AND($B1756=R$1),LOOKUP(9.99999999999999E+307,$R$2:R1755)+1,"")</f>
        <v>1561</v>
      </c>
      <c r="S1756" s="314"/>
      <c r="T1756" s="274"/>
      <c r="U1756" s="274"/>
      <c r="Z1756" s="258" t="str">
        <f t="shared" si="192"/>
        <v/>
      </c>
      <c r="AA1756" s="258" t="str">
        <f t="shared" si="193"/>
        <v/>
      </c>
      <c r="AB1756" s="259">
        <f t="shared" si="188"/>
        <v>0</v>
      </c>
      <c r="AC1756" s="259">
        <f t="shared" si="189"/>
        <v>1807</v>
      </c>
      <c r="AD1756" s="260" t="str">
        <f t="shared" si="190"/>
        <v/>
      </c>
      <c r="AE1756" s="253" t="str">
        <f t="shared" si="191"/>
        <v>-</v>
      </c>
    </row>
    <row r="1757" spans="1:31" ht="20.100000000000001" customHeight="1" x14ac:dyDescent="0.5">
      <c r="A1757" s="30">
        <v>1755</v>
      </c>
      <c r="B1757" s="238"/>
      <c r="C1757" s="303"/>
      <c r="D1757" s="302"/>
      <c r="E1757" s="303"/>
      <c r="F1757" s="303"/>
      <c r="G1757" s="257" t="str">
        <f t="shared" si="187"/>
        <v/>
      </c>
      <c r="H1757" s="30" t="str">
        <f>IF(AND(S1757=H$1),LOOKUP(9.99999999999999E+307,$H$2:H1756)+1,"")</f>
        <v/>
      </c>
      <c r="I1757" s="30">
        <f>IF(AND(B1757=I$1),LOOKUP(9.99999999999999E+307,$I$2:I1756)+1,"")</f>
        <v>1562</v>
      </c>
      <c r="J1757" s="30">
        <f>IF(AND(B1757=J$1),LOOKUP(9.99999999999999E+307,$J$2:J1756)+1,"")</f>
        <v>1562</v>
      </c>
      <c r="K1757" s="30">
        <f>IF(AND(B1757=K$1),LOOKUP(9.99999999999999E+307,$K$2:K1756)+1,"")</f>
        <v>1562</v>
      </c>
      <c r="L1757" s="30">
        <f>IF(AND(B1757=L$1),LOOKUP(9.99999999999999E+307,$L$2:L1756)+1,"")</f>
        <v>1562</v>
      </c>
      <c r="M1757" s="30">
        <f>IF(AND(B1757=M$1),LOOKUP(9.99999999999999E+307,$M$2:M1756)+1,"")</f>
        <v>1562</v>
      </c>
      <c r="N1757" s="30">
        <f>IF(AND($B1757=N$1),LOOKUP(9.99999999999999E+307,$N$2:N1756)+1,"")</f>
        <v>1562</v>
      </c>
      <c r="O1757" s="30">
        <f>IF(AND($B1757=O$1),LOOKUP(9.99999999999999E+307,$O$2:O1756)+1,"")</f>
        <v>1562</v>
      </c>
      <c r="P1757" s="30">
        <f>IF(AND($B1757=P$1),LOOKUP(9.99999999999999E+307,$P$2:P1756)+1,"")</f>
        <v>1562</v>
      </c>
      <c r="Q1757" s="30">
        <f>IF(AND($B1757=Q$1),LOOKUP(9.99999999999999E+307,$Q$2:Q1756)+1,"")</f>
        <v>1562</v>
      </c>
      <c r="R1757" s="30">
        <f>IF(AND($B1757=R$1),LOOKUP(9.99999999999999E+307,$R$2:R1756)+1,"")</f>
        <v>1562</v>
      </c>
      <c r="S1757" s="314"/>
      <c r="T1757" s="274"/>
      <c r="U1757" s="274"/>
      <c r="Z1757" s="258" t="str">
        <f t="shared" si="192"/>
        <v/>
      </c>
      <c r="AA1757" s="258" t="str">
        <f t="shared" si="193"/>
        <v/>
      </c>
      <c r="AB1757" s="259">
        <f t="shared" si="188"/>
        <v>0</v>
      </c>
      <c r="AC1757" s="259">
        <f t="shared" si="189"/>
        <v>1807</v>
      </c>
      <c r="AD1757" s="260" t="str">
        <f t="shared" si="190"/>
        <v/>
      </c>
      <c r="AE1757" s="253" t="str">
        <f t="shared" si="191"/>
        <v>-</v>
      </c>
    </row>
    <row r="1758" spans="1:31" ht="20.100000000000001" customHeight="1" x14ac:dyDescent="0.5">
      <c r="A1758" s="30">
        <v>1756</v>
      </c>
      <c r="B1758" s="238"/>
      <c r="C1758" s="303"/>
      <c r="D1758" s="302"/>
      <c r="E1758" s="303"/>
      <c r="F1758" s="303"/>
      <c r="G1758" s="257" t="str">
        <f t="shared" si="187"/>
        <v/>
      </c>
      <c r="H1758" s="30" t="str">
        <f>IF(AND(S1758=H$1),LOOKUP(9.99999999999999E+307,$H$2:H1757)+1,"")</f>
        <v/>
      </c>
      <c r="I1758" s="30">
        <f>IF(AND(B1758=I$1),LOOKUP(9.99999999999999E+307,$I$2:I1757)+1,"")</f>
        <v>1563</v>
      </c>
      <c r="J1758" s="30">
        <f>IF(AND(B1758=J$1),LOOKUP(9.99999999999999E+307,$J$2:J1757)+1,"")</f>
        <v>1563</v>
      </c>
      <c r="K1758" s="30">
        <f>IF(AND(B1758=K$1),LOOKUP(9.99999999999999E+307,$K$2:K1757)+1,"")</f>
        <v>1563</v>
      </c>
      <c r="L1758" s="30">
        <f>IF(AND(B1758=L$1),LOOKUP(9.99999999999999E+307,$L$2:L1757)+1,"")</f>
        <v>1563</v>
      </c>
      <c r="M1758" s="30">
        <f>IF(AND(B1758=M$1),LOOKUP(9.99999999999999E+307,$M$2:M1757)+1,"")</f>
        <v>1563</v>
      </c>
      <c r="N1758" s="30">
        <f>IF(AND($B1758=N$1),LOOKUP(9.99999999999999E+307,$N$2:N1757)+1,"")</f>
        <v>1563</v>
      </c>
      <c r="O1758" s="30">
        <f>IF(AND($B1758=O$1),LOOKUP(9.99999999999999E+307,$O$2:O1757)+1,"")</f>
        <v>1563</v>
      </c>
      <c r="P1758" s="30">
        <f>IF(AND($B1758=P$1),LOOKUP(9.99999999999999E+307,$P$2:P1757)+1,"")</f>
        <v>1563</v>
      </c>
      <c r="Q1758" s="30">
        <f>IF(AND($B1758=Q$1),LOOKUP(9.99999999999999E+307,$Q$2:Q1757)+1,"")</f>
        <v>1563</v>
      </c>
      <c r="R1758" s="30">
        <f>IF(AND($B1758=R$1),LOOKUP(9.99999999999999E+307,$R$2:R1757)+1,"")</f>
        <v>1563</v>
      </c>
      <c r="S1758" s="314"/>
      <c r="T1758" s="274"/>
      <c r="U1758" s="274"/>
      <c r="Z1758" s="258" t="str">
        <f t="shared" si="192"/>
        <v/>
      </c>
      <c r="AA1758" s="258" t="str">
        <f t="shared" si="193"/>
        <v/>
      </c>
      <c r="AB1758" s="259">
        <f t="shared" si="188"/>
        <v>0</v>
      </c>
      <c r="AC1758" s="259">
        <f t="shared" si="189"/>
        <v>1807</v>
      </c>
      <c r="AD1758" s="260" t="str">
        <f t="shared" si="190"/>
        <v/>
      </c>
      <c r="AE1758" s="253" t="str">
        <f t="shared" si="191"/>
        <v>-</v>
      </c>
    </row>
    <row r="1759" spans="1:31" ht="20.100000000000001" customHeight="1" x14ac:dyDescent="0.5">
      <c r="A1759" s="30">
        <v>1757</v>
      </c>
      <c r="B1759" s="238"/>
      <c r="C1759" s="303"/>
      <c r="D1759" s="302"/>
      <c r="E1759" s="303"/>
      <c r="F1759" s="303"/>
      <c r="G1759" s="257" t="str">
        <f t="shared" ref="G1759:G1822" si="194">B1759&amp;C1759</f>
        <v/>
      </c>
      <c r="H1759" s="30" t="str">
        <f>IF(AND(S1759=H$1),LOOKUP(9.99999999999999E+307,$H$2:H1758)+1,"")</f>
        <v/>
      </c>
      <c r="I1759" s="30">
        <f>IF(AND(B1759=I$1),LOOKUP(9.99999999999999E+307,$I$2:I1758)+1,"")</f>
        <v>1564</v>
      </c>
      <c r="J1759" s="30">
        <f>IF(AND(B1759=J$1),LOOKUP(9.99999999999999E+307,$J$2:J1758)+1,"")</f>
        <v>1564</v>
      </c>
      <c r="K1759" s="30">
        <f>IF(AND(B1759=K$1),LOOKUP(9.99999999999999E+307,$K$2:K1758)+1,"")</f>
        <v>1564</v>
      </c>
      <c r="L1759" s="30">
        <f>IF(AND(B1759=L$1),LOOKUP(9.99999999999999E+307,$L$2:L1758)+1,"")</f>
        <v>1564</v>
      </c>
      <c r="M1759" s="30">
        <f>IF(AND(B1759=M$1),LOOKUP(9.99999999999999E+307,$M$2:M1758)+1,"")</f>
        <v>1564</v>
      </c>
      <c r="N1759" s="30">
        <f>IF(AND($B1759=N$1),LOOKUP(9.99999999999999E+307,$N$2:N1758)+1,"")</f>
        <v>1564</v>
      </c>
      <c r="O1759" s="30">
        <f>IF(AND($B1759=O$1),LOOKUP(9.99999999999999E+307,$O$2:O1758)+1,"")</f>
        <v>1564</v>
      </c>
      <c r="P1759" s="30">
        <f>IF(AND($B1759=P$1),LOOKUP(9.99999999999999E+307,$P$2:P1758)+1,"")</f>
        <v>1564</v>
      </c>
      <c r="Q1759" s="30">
        <f>IF(AND($B1759=Q$1),LOOKUP(9.99999999999999E+307,$Q$2:Q1758)+1,"")</f>
        <v>1564</v>
      </c>
      <c r="R1759" s="30">
        <f>IF(AND($B1759=R$1),LOOKUP(9.99999999999999E+307,$R$2:R1758)+1,"")</f>
        <v>1564</v>
      </c>
      <c r="S1759" s="314"/>
      <c r="T1759" s="274"/>
      <c r="U1759" s="274"/>
      <c r="Z1759" s="258" t="str">
        <f t="shared" si="192"/>
        <v/>
      </c>
      <c r="AA1759" s="258" t="str">
        <f t="shared" si="193"/>
        <v/>
      </c>
      <c r="AB1759" s="259">
        <f t="shared" si="188"/>
        <v>0</v>
      </c>
      <c r="AC1759" s="259">
        <f t="shared" si="189"/>
        <v>1807</v>
      </c>
      <c r="AD1759" s="260" t="str">
        <f t="shared" si="190"/>
        <v/>
      </c>
      <c r="AE1759" s="253" t="str">
        <f t="shared" si="191"/>
        <v>-</v>
      </c>
    </row>
    <row r="1760" spans="1:31" ht="20.100000000000001" customHeight="1" x14ac:dyDescent="0.5">
      <c r="A1760" s="30">
        <v>1758</v>
      </c>
      <c r="B1760" s="238"/>
      <c r="C1760" s="303"/>
      <c r="D1760" s="302"/>
      <c r="E1760" s="303"/>
      <c r="F1760" s="303"/>
      <c r="G1760" s="257" t="str">
        <f t="shared" si="194"/>
        <v/>
      </c>
      <c r="H1760" s="30" t="str">
        <f>IF(AND(S1760=H$1),LOOKUP(9.99999999999999E+307,$H$2:H1759)+1,"")</f>
        <v/>
      </c>
      <c r="I1760" s="30">
        <f>IF(AND(B1760=I$1),LOOKUP(9.99999999999999E+307,$I$2:I1759)+1,"")</f>
        <v>1565</v>
      </c>
      <c r="J1760" s="30">
        <f>IF(AND(B1760=J$1),LOOKUP(9.99999999999999E+307,$J$2:J1759)+1,"")</f>
        <v>1565</v>
      </c>
      <c r="K1760" s="30">
        <f>IF(AND(B1760=K$1),LOOKUP(9.99999999999999E+307,$K$2:K1759)+1,"")</f>
        <v>1565</v>
      </c>
      <c r="L1760" s="30">
        <f>IF(AND(B1760=L$1),LOOKUP(9.99999999999999E+307,$L$2:L1759)+1,"")</f>
        <v>1565</v>
      </c>
      <c r="M1760" s="30">
        <f>IF(AND(B1760=M$1),LOOKUP(9.99999999999999E+307,$M$2:M1759)+1,"")</f>
        <v>1565</v>
      </c>
      <c r="N1760" s="30">
        <f>IF(AND($B1760=N$1),LOOKUP(9.99999999999999E+307,$N$2:N1759)+1,"")</f>
        <v>1565</v>
      </c>
      <c r="O1760" s="30">
        <f>IF(AND($B1760=O$1),LOOKUP(9.99999999999999E+307,$O$2:O1759)+1,"")</f>
        <v>1565</v>
      </c>
      <c r="P1760" s="30">
        <f>IF(AND($B1760=P$1),LOOKUP(9.99999999999999E+307,$P$2:P1759)+1,"")</f>
        <v>1565</v>
      </c>
      <c r="Q1760" s="30">
        <f>IF(AND($B1760=Q$1),LOOKUP(9.99999999999999E+307,$Q$2:Q1759)+1,"")</f>
        <v>1565</v>
      </c>
      <c r="R1760" s="30">
        <f>IF(AND($B1760=R$1),LOOKUP(9.99999999999999E+307,$R$2:R1759)+1,"")</f>
        <v>1565</v>
      </c>
      <c r="S1760" s="314"/>
      <c r="T1760" s="274"/>
      <c r="U1760" s="274"/>
      <c r="Z1760" s="258" t="str">
        <f t="shared" si="192"/>
        <v/>
      </c>
      <c r="AA1760" s="258" t="str">
        <f t="shared" si="193"/>
        <v/>
      </c>
      <c r="AB1760" s="259">
        <f t="shared" si="188"/>
        <v>0</v>
      </c>
      <c r="AC1760" s="259">
        <f t="shared" si="189"/>
        <v>1807</v>
      </c>
      <c r="AD1760" s="260" t="str">
        <f t="shared" si="190"/>
        <v/>
      </c>
      <c r="AE1760" s="253" t="str">
        <f t="shared" si="191"/>
        <v>-</v>
      </c>
    </row>
    <row r="1761" spans="1:31" ht="20.100000000000001" customHeight="1" x14ac:dyDescent="0.5">
      <c r="A1761" s="30">
        <v>1759</v>
      </c>
      <c r="B1761" s="238"/>
      <c r="C1761" s="303"/>
      <c r="D1761" s="302"/>
      <c r="E1761" s="303"/>
      <c r="F1761" s="303"/>
      <c r="G1761" s="257" t="str">
        <f t="shared" si="194"/>
        <v/>
      </c>
      <c r="H1761" s="30" t="str">
        <f>IF(AND(S1761=H$1),LOOKUP(9.99999999999999E+307,$H$2:H1760)+1,"")</f>
        <v/>
      </c>
      <c r="I1761" s="30">
        <f>IF(AND(B1761=I$1),LOOKUP(9.99999999999999E+307,$I$2:I1760)+1,"")</f>
        <v>1566</v>
      </c>
      <c r="J1761" s="30">
        <f>IF(AND(B1761=J$1),LOOKUP(9.99999999999999E+307,$J$2:J1760)+1,"")</f>
        <v>1566</v>
      </c>
      <c r="K1761" s="30">
        <f>IF(AND(B1761=K$1),LOOKUP(9.99999999999999E+307,$K$2:K1760)+1,"")</f>
        <v>1566</v>
      </c>
      <c r="L1761" s="30">
        <f>IF(AND(B1761=L$1),LOOKUP(9.99999999999999E+307,$L$2:L1760)+1,"")</f>
        <v>1566</v>
      </c>
      <c r="M1761" s="30">
        <f>IF(AND(B1761=M$1),LOOKUP(9.99999999999999E+307,$M$2:M1760)+1,"")</f>
        <v>1566</v>
      </c>
      <c r="N1761" s="30">
        <f>IF(AND($B1761=N$1),LOOKUP(9.99999999999999E+307,$N$2:N1760)+1,"")</f>
        <v>1566</v>
      </c>
      <c r="O1761" s="30">
        <f>IF(AND($B1761=O$1),LOOKUP(9.99999999999999E+307,$O$2:O1760)+1,"")</f>
        <v>1566</v>
      </c>
      <c r="P1761" s="30">
        <f>IF(AND($B1761=P$1),LOOKUP(9.99999999999999E+307,$P$2:P1760)+1,"")</f>
        <v>1566</v>
      </c>
      <c r="Q1761" s="30">
        <f>IF(AND($B1761=Q$1),LOOKUP(9.99999999999999E+307,$Q$2:Q1760)+1,"")</f>
        <v>1566</v>
      </c>
      <c r="R1761" s="30">
        <f>IF(AND($B1761=R$1),LOOKUP(9.99999999999999E+307,$R$2:R1760)+1,"")</f>
        <v>1566</v>
      </c>
      <c r="S1761" s="314"/>
      <c r="T1761" s="274"/>
      <c r="U1761" s="274"/>
      <c r="Z1761" s="258" t="str">
        <f t="shared" si="192"/>
        <v/>
      </c>
      <c r="AA1761" s="258" t="str">
        <f t="shared" si="193"/>
        <v/>
      </c>
      <c r="AB1761" s="259">
        <f t="shared" si="188"/>
        <v>0</v>
      </c>
      <c r="AC1761" s="259">
        <f t="shared" si="189"/>
        <v>1807</v>
      </c>
      <c r="AD1761" s="260" t="str">
        <f t="shared" si="190"/>
        <v/>
      </c>
      <c r="AE1761" s="253" t="str">
        <f t="shared" si="191"/>
        <v>-</v>
      </c>
    </row>
    <row r="1762" spans="1:31" ht="20.100000000000001" customHeight="1" x14ac:dyDescent="0.5">
      <c r="A1762" s="30">
        <v>1760</v>
      </c>
      <c r="B1762" s="238"/>
      <c r="C1762" s="303"/>
      <c r="D1762" s="302"/>
      <c r="E1762" s="303"/>
      <c r="F1762" s="303"/>
      <c r="G1762" s="257" t="str">
        <f t="shared" si="194"/>
        <v/>
      </c>
      <c r="H1762" s="30" t="str">
        <f>IF(AND(S1762=H$1),LOOKUP(9.99999999999999E+307,$H$2:H1761)+1,"")</f>
        <v/>
      </c>
      <c r="I1762" s="30">
        <f>IF(AND(B1762=I$1),LOOKUP(9.99999999999999E+307,$I$2:I1761)+1,"")</f>
        <v>1567</v>
      </c>
      <c r="J1762" s="30">
        <f>IF(AND(B1762=J$1),LOOKUP(9.99999999999999E+307,$J$2:J1761)+1,"")</f>
        <v>1567</v>
      </c>
      <c r="K1762" s="30">
        <f>IF(AND(B1762=K$1),LOOKUP(9.99999999999999E+307,$K$2:K1761)+1,"")</f>
        <v>1567</v>
      </c>
      <c r="L1762" s="30">
        <f>IF(AND(B1762=L$1),LOOKUP(9.99999999999999E+307,$L$2:L1761)+1,"")</f>
        <v>1567</v>
      </c>
      <c r="M1762" s="30">
        <f>IF(AND(B1762=M$1),LOOKUP(9.99999999999999E+307,$M$2:M1761)+1,"")</f>
        <v>1567</v>
      </c>
      <c r="N1762" s="30">
        <f>IF(AND($B1762=N$1),LOOKUP(9.99999999999999E+307,$N$2:N1761)+1,"")</f>
        <v>1567</v>
      </c>
      <c r="O1762" s="30">
        <f>IF(AND($B1762=O$1),LOOKUP(9.99999999999999E+307,$O$2:O1761)+1,"")</f>
        <v>1567</v>
      </c>
      <c r="P1762" s="30">
        <f>IF(AND($B1762=P$1),LOOKUP(9.99999999999999E+307,$P$2:P1761)+1,"")</f>
        <v>1567</v>
      </c>
      <c r="Q1762" s="30">
        <f>IF(AND($B1762=Q$1),LOOKUP(9.99999999999999E+307,$Q$2:Q1761)+1,"")</f>
        <v>1567</v>
      </c>
      <c r="R1762" s="30">
        <f>IF(AND($B1762=R$1),LOOKUP(9.99999999999999E+307,$R$2:R1761)+1,"")</f>
        <v>1567</v>
      </c>
      <c r="S1762" s="314"/>
      <c r="T1762" s="274"/>
      <c r="U1762" s="274"/>
      <c r="Z1762" s="258" t="str">
        <f t="shared" si="192"/>
        <v/>
      </c>
      <c r="AA1762" s="258" t="str">
        <f t="shared" si="193"/>
        <v/>
      </c>
      <c r="AB1762" s="259">
        <f t="shared" si="188"/>
        <v>0</v>
      </c>
      <c r="AC1762" s="259">
        <f t="shared" si="189"/>
        <v>1807</v>
      </c>
      <c r="AD1762" s="260" t="str">
        <f t="shared" si="190"/>
        <v/>
      </c>
      <c r="AE1762" s="253" t="str">
        <f t="shared" si="191"/>
        <v>-</v>
      </c>
    </row>
    <row r="1763" spans="1:31" ht="20.100000000000001" customHeight="1" x14ac:dyDescent="0.5">
      <c r="A1763" s="30">
        <v>1761</v>
      </c>
      <c r="B1763" s="238"/>
      <c r="C1763" s="303"/>
      <c r="D1763" s="302"/>
      <c r="E1763" s="303"/>
      <c r="F1763" s="303"/>
      <c r="G1763" s="257" t="str">
        <f t="shared" si="194"/>
        <v/>
      </c>
      <c r="H1763" s="30" t="str">
        <f>IF(AND(S1763=H$1),LOOKUP(9.99999999999999E+307,$H$2:H1762)+1,"")</f>
        <v/>
      </c>
      <c r="I1763" s="30">
        <f>IF(AND(B1763=I$1),LOOKUP(9.99999999999999E+307,$I$2:I1762)+1,"")</f>
        <v>1568</v>
      </c>
      <c r="J1763" s="30">
        <f>IF(AND(B1763=J$1),LOOKUP(9.99999999999999E+307,$J$2:J1762)+1,"")</f>
        <v>1568</v>
      </c>
      <c r="K1763" s="30">
        <f>IF(AND(B1763=K$1),LOOKUP(9.99999999999999E+307,$K$2:K1762)+1,"")</f>
        <v>1568</v>
      </c>
      <c r="L1763" s="30">
        <f>IF(AND(B1763=L$1),LOOKUP(9.99999999999999E+307,$L$2:L1762)+1,"")</f>
        <v>1568</v>
      </c>
      <c r="M1763" s="30">
        <f>IF(AND(B1763=M$1),LOOKUP(9.99999999999999E+307,$M$2:M1762)+1,"")</f>
        <v>1568</v>
      </c>
      <c r="N1763" s="30">
        <f>IF(AND($B1763=N$1),LOOKUP(9.99999999999999E+307,$N$2:N1762)+1,"")</f>
        <v>1568</v>
      </c>
      <c r="O1763" s="30">
        <f>IF(AND($B1763=O$1),LOOKUP(9.99999999999999E+307,$O$2:O1762)+1,"")</f>
        <v>1568</v>
      </c>
      <c r="P1763" s="30">
        <f>IF(AND($B1763=P$1),LOOKUP(9.99999999999999E+307,$P$2:P1762)+1,"")</f>
        <v>1568</v>
      </c>
      <c r="Q1763" s="30">
        <f>IF(AND($B1763=Q$1),LOOKUP(9.99999999999999E+307,$Q$2:Q1762)+1,"")</f>
        <v>1568</v>
      </c>
      <c r="R1763" s="30">
        <f>IF(AND($B1763=R$1),LOOKUP(9.99999999999999E+307,$R$2:R1762)+1,"")</f>
        <v>1568</v>
      </c>
      <c r="S1763" s="314"/>
      <c r="T1763" s="274"/>
      <c r="U1763" s="274"/>
      <c r="Z1763" s="258" t="str">
        <f t="shared" si="192"/>
        <v/>
      </c>
      <c r="AA1763" s="258" t="str">
        <f t="shared" si="193"/>
        <v/>
      </c>
      <c r="AB1763" s="259">
        <f t="shared" si="188"/>
        <v>0</v>
      </c>
      <c r="AC1763" s="259">
        <f t="shared" si="189"/>
        <v>1807</v>
      </c>
      <c r="AD1763" s="260" t="str">
        <f t="shared" si="190"/>
        <v/>
      </c>
      <c r="AE1763" s="253" t="str">
        <f t="shared" si="191"/>
        <v>-</v>
      </c>
    </row>
    <row r="1764" spans="1:31" ht="20.100000000000001" customHeight="1" x14ac:dyDescent="0.5">
      <c r="A1764" s="30">
        <v>1762</v>
      </c>
      <c r="B1764" s="238"/>
      <c r="C1764" s="303"/>
      <c r="D1764" s="302"/>
      <c r="E1764" s="303"/>
      <c r="F1764" s="303"/>
      <c r="G1764" s="257" t="str">
        <f t="shared" si="194"/>
        <v/>
      </c>
      <c r="H1764" s="30" t="str">
        <f>IF(AND(S1764=H$1),LOOKUP(9.99999999999999E+307,$H$2:H1763)+1,"")</f>
        <v/>
      </c>
      <c r="I1764" s="30">
        <f>IF(AND(B1764=I$1),LOOKUP(9.99999999999999E+307,$I$2:I1763)+1,"")</f>
        <v>1569</v>
      </c>
      <c r="J1764" s="30">
        <f>IF(AND(B1764=J$1),LOOKUP(9.99999999999999E+307,$J$2:J1763)+1,"")</f>
        <v>1569</v>
      </c>
      <c r="K1764" s="30">
        <f>IF(AND(B1764=K$1),LOOKUP(9.99999999999999E+307,$K$2:K1763)+1,"")</f>
        <v>1569</v>
      </c>
      <c r="L1764" s="30">
        <f>IF(AND(B1764=L$1),LOOKUP(9.99999999999999E+307,$L$2:L1763)+1,"")</f>
        <v>1569</v>
      </c>
      <c r="M1764" s="30">
        <f>IF(AND(B1764=M$1),LOOKUP(9.99999999999999E+307,$M$2:M1763)+1,"")</f>
        <v>1569</v>
      </c>
      <c r="N1764" s="30">
        <f>IF(AND($B1764=N$1),LOOKUP(9.99999999999999E+307,$N$2:N1763)+1,"")</f>
        <v>1569</v>
      </c>
      <c r="O1764" s="30">
        <f>IF(AND($B1764=O$1),LOOKUP(9.99999999999999E+307,$O$2:O1763)+1,"")</f>
        <v>1569</v>
      </c>
      <c r="P1764" s="30">
        <f>IF(AND($B1764=P$1),LOOKUP(9.99999999999999E+307,$P$2:P1763)+1,"")</f>
        <v>1569</v>
      </c>
      <c r="Q1764" s="30">
        <f>IF(AND($B1764=Q$1),LOOKUP(9.99999999999999E+307,$Q$2:Q1763)+1,"")</f>
        <v>1569</v>
      </c>
      <c r="R1764" s="30">
        <f>IF(AND($B1764=R$1),LOOKUP(9.99999999999999E+307,$R$2:R1763)+1,"")</f>
        <v>1569</v>
      </c>
      <c r="S1764" s="314"/>
      <c r="T1764" s="274"/>
      <c r="U1764" s="274"/>
      <c r="Z1764" s="258" t="str">
        <f t="shared" si="192"/>
        <v/>
      </c>
      <c r="AA1764" s="258" t="str">
        <f t="shared" si="193"/>
        <v/>
      </c>
      <c r="AB1764" s="259">
        <f t="shared" si="188"/>
        <v>0</v>
      </c>
      <c r="AC1764" s="259">
        <f t="shared" si="189"/>
        <v>1807</v>
      </c>
      <c r="AD1764" s="260" t="str">
        <f t="shared" si="190"/>
        <v/>
      </c>
      <c r="AE1764" s="253" t="str">
        <f t="shared" si="191"/>
        <v>-</v>
      </c>
    </row>
    <row r="1765" spans="1:31" ht="20.100000000000001" customHeight="1" x14ac:dyDescent="0.5">
      <c r="A1765" s="30">
        <v>1763</v>
      </c>
      <c r="B1765" s="238"/>
      <c r="C1765" s="303"/>
      <c r="D1765" s="302"/>
      <c r="E1765" s="303"/>
      <c r="F1765" s="303"/>
      <c r="G1765" s="257" t="str">
        <f t="shared" si="194"/>
        <v/>
      </c>
      <c r="H1765" s="30" t="str">
        <f>IF(AND(S1765=H$1),LOOKUP(9.99999999999999E+307,$H$2:H1764)+1,"")</f>
        <v/>
      </c>
      <c r="I1765" s="30">
        <f>IF(AND(B1765=I$1),LOOKUP(9.99999999999999E+307,$I$2:I1764)+1,"")</f>
        <v>1570</v>
      </c>
      <c r="J1765" s="30">
        <f>IF(AND(B1765=J$1),LOOKUP(9.99999999999999E+307,$J$2:J1764)+1,"")</f>
        <v>1570</v>
      </c>
      <c r="K1765" s="30">
        <f>IF(AND(B1765=K$1),LOOKUP(9.99999999999999E+307,$K$2:K1764)+1,"")</f>
        <v>1570</v>
      </c>
      <c r="L1765" s="30">
        <f>IF(AND(B1765=L$1),LOOKUP(9.99999999999999E+307,$L$2:L1764)+1,"")</f>
        <v>1570</v>
      </c>
      <c r="M1765" s="30">
        <f>IF(AND(B1765=M$1),LOOKUP(9.99999999999999E+307,$M$2:M1764)+1,"")</f>
        <v>1570</v>
      </c>
      <c r="N1765" s="30">
        <f>IF(AND($B1765=N$1),LOOKUP(9.99999999999999E+307,$N$2:N1764)+1,"")</f>
        <v>1570</v>
      </c>
      <c r="O1765" s="30">
        <f>IF(AND($B1765=O$1),LOOKUP(9.99999999999999E+307,$O$2:O1764)+1,"")</f>
        <v>1570</v>
      </c>
      <c r="P1765" s="30">
        <f>IF(AND($B1765=P$1),LOOKUP(9.99999999999999E+307,$P$2:P1764)+1,"")</f>
        <v>1570</v>
      </c>
      <c r="Q1765" s="30">
        <f>IF(AND($B1765=Q$1),LOOKUP(9.99999999999999E+307,$Q$2:Q1764)+1,"")</f>
        <v>1570</v>
      </c>
      <c r="R1765" s="30">
        <f>IF(AND($B1765=R$1),LOOKUP(9.99999999999999E+307,$R$2:R1764)+1,"")</f>
        <v>1570</v>
      </c>
      <c r="S1765" s="314"/>
      <c r="T1765" s="274"/>
      <c r="U1765" s="274"/>
      <c r="Z1765" s="258" t="str">
        <f t="shared" si="192"/>
        <v/>
      </c>
      <c r="AA1765" s="258" t="str">
        <f t="shared" si="193"/>
        <v/>
      </c>
      <c r="AB1765" s="259">
        <f t="shared" si="188"/>
        <v>0</v>
      </c>
      <c r="AC1765" s="259">
        <f t="shared" si="189"/>
        <v>1807</v>
      </c>
      <c r="AD1765" s="260" t="str">
        <f t="shared" si="190"/>
        <v/>
      </c>
      <c r="AE1765" s="253" t="str">
        <f t="shared" si="191"/>
        <v>-</v>
      </c>
    </row>
    <row r="1766" spans="1:31" ht="20.100000000000001" customHeight="1" x14ac:dyDescent="0.5">
      <c r="A1766" s="30">
        <v>1764</v>
      </c>
      <c r="B1766" s="238"/>
      <c r="C1766" s="303"/>
      <c r="D1766" s="302"/>
      <c r="E1766" s="303"/>
      <c r="F1766" s="303"/>
      <c r="G1766" s="257" t="str">
        <f t="shared" si="194"/>
        <v/>
      </c>
      <c r="H1766" s="30" t="str">
        <f>IF(AND(S1766=H$1),LOOKUP(9.99999999999999E+307,$H$2:H1765)+1,"")</f>
        <v/>
      </c>
      <c r="I1766" s="30">
        <f>IF(AND(B1766=I$1),LOOKUP(9.99999999999999E+307,$I$2:I1765)+1,"")</f>
        <v>1571</v>
      </c>
      <c r="J1766" s="30">
        <f>IF(AND(B1766=J$1),LOOKUP(9.99999999999999E+307,$J$2:J1765)+1,"")</f>
        <v>1571</v>
      </c>
      <c r="K1766" s="30">
        <f>IF(AND(B1766=K$1),LOOKUP(9.99999999999999E+307,$K$2:K1765)+1,"")</f>
        <v>1571</v>
      </c>
      <c r="L1766" s="30">
        <f>IF(AND(B1766=L$1),LOOKUP(9.99999999999999E+307,$L$2:L1765)+1,"")</f>
        <v>1571</v>
      </c>
      <c r="M1766" s="30">
        <f>IF(AND(B1766=M$1),LOOKUP(9.99999999999999E+307,$M$2:M1765)+1,"")</f>
        <v>1571</v>
      </c>
      <c r="N1766" s="30">
        <f>IF(AND($B1766=N$1),LOOKUP(9.99999999999999E+307,$N$2:N1765)+1,"")</f>
        <v>1571</v>
      </c>
      <c r="O1766" s="30">
        <f>IF(AND($B1766=O$1),LOOKUP(9.99999999999999E+307,$O$2:O1765)+1,"")</f>
        <v>1571</v>
      </c>
      <c r="P1766" s="30">
        <f>IF(AND($B1766=P$1),LOOKUP(9.99999999999999E+307,$P$2:P1765)+1,"")</f>
        <v>1571</v>
      </c>
      <c r="Q1766" s="30">
        <f>IF(AND($B1766=Q$1),LOOKUP(9.99999999999999E+307,$Q$2:Q1765)+1,"")</f>
        <v>1571</v>
      </c>
      <c r="R1766" s="30">
        <f>IF(AND($B1766=R$1),LOOKUP(9.99999999999999E+307,$R$2:R1765)+1,"")</f>
        <v>1571</v>
      </c>
      <c r="S1766" s="314"/>
      <c r="T1766" s="274"/>
      <c r="U1766" s="274"/>
      <c r="Z1766" s="258" t="str">
        <f t="shared" si="192"/>
        <v/>
      </c>
      <c r="AA1766" s="258" t="str">
        <f t="shared" si="193"/>
        <v/>
      </c>
      <c r="AB1766" s="259">
        <f t="shared" si="188"/>
        <v>0</v>
      </c>
      <c r="AC1766" s="259">
        <f t="shared" si="189"/>
        <v>1807</v>
      </c>
      <c r="AD1766" s="260" t="str">
        <f t="shared" si="190"/>
        <v/>
      </c>
      <c r="AE1766" s="253" t="str">
        <f t="shared" si="191"/>
        <v>-</v>
      </c>
    </row>
    <row r="1767" spans="1:31" ht="20.100000000000001" customHeight="1" x14ac:dyDescent="0.5">
      <c r="A1767" s="30">
        <v>1765</v>
      </c>
      <c r="B1767" s="238"/>
      <c r="C1767" s="303"/>
      <c r="D1767" s="302"/>
      <c r="E1767" s="303"/>
      <c r="F1767" s="303"/>
      <c r="G1767" s="257" t="str">
        <f t="shared" si="194"/>
        <v/>
      </c>
      <c r="H1767" s="30" t="str">
        <f>IF(AND(S1767=H$1),LOOKUP(9.99999999999999E+307,$H$2:H1766)+1,"")</f>
        <v/>
      </c>
      <c r="I1767" s="30">
        <f>IF(AND(B1767=I$1),LOOKUP(9.99999999999999E+307,$I$2:I1766)+1,"")</f>
        <v>1572</v>
      </c>
      <c r="J1767" s="30">
        <f>IF(AND(B1767=J$1),LOOKUP(9.99999999999999E+307,$J$2:J1766)+1,"")</f>
        <v>1572</v>
      </c>
      <c r="K1767" s="30">
        <f>IF(AND(B1767=K$1),LOOKUP(9.99999999999999E+307,$K$2:K1766)+1,"")</f>
        <v>1572</v>
      </c>
      <c r="L1767" s="30">
        <f>IF(AND(B1767=L$1),LOOKUP(9.99999999999999E+307,$L$2:L1766)+1,"")</f>
        <v>1572</v>
      </c>
      <c r="M1767" s="30">
        <f>IF(AND(B1767=M$1),LOOKUP(9.99999999999999E+307,$M$2:M1766)+1,"")</f>
        <v>1572</v>
      </c>
      <c r="N1767" s="30">
        <f>IF(AND($B1767=N$1),LOOKUP(9.99999999999999E+307,$N$2:N1766)+1,"")</f>
        <v>1572</v>
      </c>
      <c r="O1767" s="30">
        <f>IF(AND($B1767=O$1),LOOKUP(9.99999999999999E+307,$O$2:O1766)+1,"")</f>
        <v>1572</v>
      </c>
      <c r="P1767" s="30">
        <f>IF(AND($B1767=P$1),LOOKUP(9.99999999999999E+307,$P$2:P1766)+1,"")</f>
        <v>1572</v>
      </c>
      <c r="Q1767" s="30">
        <f>IF(AND($B1767=Q$1),LOOKUP(9.99999999999999E+307,$Q$2:Q1766)+1,"")</f>
        <v>1572</v>
      </c>
      <c r="R1767" s="30">
        <f>IF(AND($B1767=R$1),LOOKUP(9.99999999999999E+307,$R$2:R1766)+1,"")</f>
        <v>1572</v>
      </c>
      <c r="S1767" s="314"/>
      <c r="T1767" s="274"/>
      <c r="U1767" s="274"/>
      <c r="Z1767" s="258" t="str">
        <f t="shared" si="192"/>
        <v/>
      </c>
      <c r="AA1767" s="258" t="str">
        <f t="shared" si="193"/>
        <v/>
      </c>
      <c r="AB1767" s="259">
        <f t="shared" si="188"/>
        <v>0</v>
      </c>
      <c r="AC1767" s="259">
        <f t="shared" si="189"/>
        <v>1807</v>
      </c>
      <c r="AD1767" s="260" t="str">
        <f t="shared" si="190"/>
        <v/>
      </c>
      <c r="AE1767" s="253" t="str">
        <f t="shared" si="191"/>
        <v>-</v>
      </c>
    </row>
    <row r="1768" spans="1:31" ht="20.100000000000001" customHeight="1" x14ac:dyDescent="0.5">
      <c r="A1768" s="30">
        <v>1766</v>
      </c>
      <c r="B1768" s="238"/>
      <c r="C1768" s="303"/>
      <c r="D1768" s="302"/>
      <c r="E1768" s="303"/>
      <c r="F1768" s="303"/>
      <c r="G1768" s="257" t="str">
        <f t="shared" si="194"/>
        <v/>
      </c>
      <c r="H1768" s="30" t="str">
        <f>IF(AND(S1768=H$1),LOOKUP(9.99999999999999E+307,$H$2:H1767)+1,"")</f>
        <v/>
      </c>
      <c r="I1768" s="30">
        <f>IF(AND(B1768=I$1),LOOKUP(9.99999999999999E+307,$I$2:I1767)+1,"")</f>
        <v>1573</v>
      </c>
      <c r="J1768" s="30">
        <f>IF(AND(B1768=J$1),LOOKUP(9.99999999999999E+307,$J$2:J1767)+1,"")</f>
        <v>1573</v>
      </c>
      <c r="K1768" s="30">
        <f>IF(AND(B1768=K$1),LOOKUP(9.99999999999999E+307,$K$2:K1767)+1,"")</f>
        <v>1573</v>
      </c>
      <c r="L1768" s="30">
        <f>IF(AND(B1768=L$1),LOOKUP(9.99999999999999E+307,$L$2:L1767)+1,"")</f>
        <v>1573</v>
      </c>
      <c r="M1768" s="30">
        <f>IF(AND(B1768=M$1),LOOKUP(9.99999999999999E+307,$M$2:M1767)+1,"")</f>
        <v>1573</v>
      </c>
      <c r="N1768" s="30">
        <f>IF(AND($B1768=N$1),LOOKUP(9.99999999999999E+307,$N$2:N1767)+1,"")</f>
        <v>1573</v>
      </c>
      <c r="O1768" s="30">
        <f>IF(AND($B1768=O$1),LOOKUP(9.99999999999999E+307,$O$2:O1767)+1,"")</f>
        <v>1573</v>
      </c>
      <c r="P1768" s="30">
        <f>IF(AND($B1768=P$1),LOOKUP(9.99999999999999E+307,$P$2:P1767)+1,"")</f>
        <v>1573</v>
      </c>
      <c r="Q1768" s="30">
        <f>IF(AND($B1768=Q$1),LOOKUP(9.99999999999999E+307,$Q$2:Q1767)+1,"")</f>
        <v>1573</v>
      </c>
      <c r="R1768" s="30">
        <f>IF(AND($B1768=R$1),LOOKUP(9.99999999999999E+307,$R$2:R1767)+1,"")</f>
        <v>1573</v>
      </c>
      <c r="S1768" s="314"/>
      <c r="T1768" s="274"/>
      <c r="U1768" s="274"/>
      <c r="Z1768" s="258" t="str">
        <f t="shared" si="192"/>
        <v/>
      </c>
      <c r="AA1768" s="258" t="str">
        <f t="shared" si="193"/>
        <v/>
      </c>
      <c r="AB1768" s="259">
        <f t="shared" si="188"/>
        <v>0</v>
      </c>
      <c r="AC1768" s="259">
        <f t="shared" si="189"/>
        <v>1807</v>
      </c>
      <c r="AD1768" s="260" t="str">
        <f t="shared" si="190"/>
        <v/>
      </c>
      <c r="AE1768" s="253" t="str">
        <f t="shared" si="191"/>
        <v>-</v>
      </c>
    </row>
    <row r="1769" spans="1:31" ht="20.100000000000001" customHeight="1" x14ac:dyDescent="0.5">
      <c r="A1769" s="30">
        <v>1767</v>
      </c>
      <c r="B1769" s="238"/>
      <c r="C1769" s="303"/>
      <c r="D1769" s="302"/>
      <c r="E1769" s="303"/>
      <c r="F1769" s="303"/>
      <c r="G1769" s="257" t="str">
        <f t="shared" si="194"/>
        <v/>
      </c>
      <c r="H1769" s="30" t="str">
        <f>IF(AND(S1769=H$1),LOOKUP(9.99999999999999E+307,$H$2:H1768)+1,"")</f>
        <v/>
      </c>
      <c r="I1769" s="30">
        <f>IF(AND(B1769=I$1),LOOKUP(9.99999999999999E+307,$I$2:I1768)+1,"")</f>
        <v>1574</v>
      </c>
      <c r="J1769" s="30">
        <f>IF(AND(B1769=J$1),LOOKUP(9.99999999999999E+307,$J$2:J1768)+1,"")</f>
        <v>1574</v>
      </c>
      <c r="K1769" s="30">
        <f>IF(AND(B1769=K$1),LOOKUP(9.99999999999999E+307,$K$2:K1768)+1,"")</f>
        <v>1574</v>
      </c>
      <c r="L1769" s="30">
        <f>IF(AND(B1769=L$1),LOOKUP(9.99999999999999E+307,$L$2:L1768)+1,"")</f>
        <v>1574</v>
      </c>
      <c r="M1769" s="30">
        <f>IF(AND(B1769=M$1),LOOKUP(9.99999999999999E+307,$M$2:M1768)+1,"")</f>
        <v>1574</v>
      </c>
      <c r="N1769" s="30">
        <f>IF(AND($B1769=N$1),LOOKUP(9.99999999999999E+307,$N$2:N1768)+1,"")</f>
        <v>1574</v>
      </c>
      <c r="O1769" s="30">
        <f>IF(AND($B1769=O$1),LOOKUP(9.99999999999999E+307,$O$2:O1768)+1,"")</f>
        <v>1574</v>
      </c>
      <c r="P1769" s="30">
        <f>IF(AND($B1769=P$1),LOOKUP(9.99999999999999E+307,$P$2:P1768)+1,"")</f>
        <v>1574</v>
      </c>
      <c r="Q1769" s="30">
        <f>IF(AND($B1769=Q$1),LOOKUP(9.99999999999999E+307,$Q$2:Q1768)+1,"")</f>
        <v>1574</v>
      </c>
      <c r="R1769" s="30">
        <f>IF(AND($B1769=R$1),LOOKUP(9.99999999999999E+307,$R$2:R1768)+1,"")</f>
        <v>1574</v>
      </c>
      <c r="S1769" s="314"/>
      <c r="T1769" s="274"/>
      <c r="U1769" s="274"/>
      <c r="Z1769" s="258" t="str">
        <f t="shared" si="192"/>
        <v/>
      </c>
      <c r="AA1769" s="258" t="str">
        <f t="shared" si="193"/>
        <v/>
      </c>
      <c r="AB1769" s="259">
        <f t="shared" si="188"/>
        <v>0</v>
      </c>
      <c r="AC1769" s="259">
        <f t="shared" si="189"/>
        <v>1807</v>
      </c>
      <c r="AD1769" s="260" t="str">
        <f t="shared" si="190"/>
        <v/>
      </c>
      <c r="AE1769" s="253" t="str">
        <f t="shared" si="191"/>
        <v>-</v>
      </c>
    </row>
    <row r="1770" spans="1:31" ht="20.100000000000001" customHeight="1" x14ac:dyDescent="0.5">
      <c r="A1770" s="30">
        <v>1768</v>
      </c>
      <c r="B1770" s="238"/>
      <c r="C1770" s="303"/>
      <c r="D1770" s="302"/>
      <c r="E1770" s="303"/>
      <c r="F1770" s="303"/>
      <c r="G1770" s="257" t="str">
        <f t="shared" si="194"/>
        <v/>
      </c>
      <c r="H1770" s="30" t="str">
        <f>IF(AND(S1770=H$1),LOOKUP(9.99999999999999E+307,$H$2:H1769)+1,"")</f>
        <v/>
      </c>
      <c r="I1770" s="30">
        <f>IF(AND(B1770=I$1),LOOKUP(9.99999999999999E+307,$I$2:I1769)+1,"")</f>
        <v>1575</v>
      </c>
      <c r="J1770" s="30">
        <f>IF(AND(B1770=J$1),LOOKUP(9.99999999999999E+307,$J$2:J1769)+1,"")</f>
        <v>1575</v>
      </c>
      <c r="K1770" s="30">
        <f>IF(AND(B1770=K$1),LOOKUP(9.99999999999999E+307,$K$2:K1769)+1,"")</f>
        <v>1575</v>
      </c>
      <c r="L1770" s="30">
        <f>IF(AND(B1770=L$1),LOOKUP(9.99999999999999E+307,$L$2:L1769)+1,"")</f>
        <v>1575</v>
      </c>
      <c r="M1770" s="30">
        <f>IF(AND(B1770=M$1),LOOKUP(9.99999999999999E+307,$M$2:M1769)+1,"")</f>
        <v>1575</v>
      </c>
      <c r="N1770" s="30">
        <f>IF(AND($B1770=N$1),LOOKUP(9.99999999999999E+307,$N$2:N1769)+1,"")</f>
        <v>1575</v>
      </c>
      <c r="O1770" s="30">
        <f>IF(AND($B1770=O$1),LOOKUP(9.99999999999999E+307,$O$2:O1769)+1,"")</f>
        <v>1575</v>
      </c>
      <c r="P1770" s="30">
        <f>IF(AND($B1770=P$1),LOOKUP(9.99999999999999E+307,$P$2:P1769)+1,"")</f>
        <v>1575</v>
      </c>
      <c r="Q1770" s="30">
        <f>IF(AND($B1770=Q$1),LOOKUP(9.99999999999999E+307,$Q$2:Q1769)+1,"")</f>
        <v>1575</v>
      </c>
      <c r="R1770" s="30">
        <f>IF(AND($B1770=R$1),LOOKUP(9.99999999999999E+307,$R$2:R1769)+1,"")</f>
        <v>1575</v>
      </c>
      <c r="S1770" s="314"/>
      <c r="T1770" s="274"/>
      <c r="U1770" s="274"/>
      <c r="Z1770" s="258" t="str">
        <f t="shared" si="192"/>
        <v/>
      </c>
      <c r="AA1770" s="258" t="str">
        <f t="shared" si="193"/>
        <v/>
      </c>
      <c r="AB1770" s="259">
        <f t="shared" si="188"/>
        <v>0</v>
      </c>
      <c r="AC1770" s="259">
        <f t="shared" si="189"/>
        <v>1807</v>
      </c>
      <c r="AD1770" s="260" t="str">
        <f t="shared" si="190"/>
        <v/>
      </c>
      <c r="AE1770" s="253" t="str">
        <f t="shared" si="191"/>
        <v>-</v>
      </c>
    </row>
    <row r="1771" spans="1:31" ht="20.100000000000001" customHeight="1" x14ac:dyDescent="0.5">
      <c r="A1771" s="30">
        <v>1769</v>
      </c>
      <c r="B1771" s="238"/>
      <c r="C1771" s="303"/>
      <c r="D1771" s="302"/>
      <c r="E1771" s="303"/>
      <c r="F1771" s="303"/>
      <c r="G1771" s="257" t="str">
        <f t="shared" si="194"/>
        <v/>
      </c>
      <c r="H1771" s="30" t="str">
        <f>IF(AND(S1771=H$1),LOOKUP(9.99999999999999E+307,$H$2:H1770)+1,"")</f>
        <v/>
      </c>
      <c r="I1771" s="30">
        <f>IF(AND(B1771=I$1),LOOKUP(9.99999999999999E+307,$I$2:I1770)+1,"")</f>
        <v>1576</v>
      </c>
      <c r="J1771" s="30">
        <f>IF(AND(B1771=J$1),LOOKUP(9.99999999999999E+307,$J$2:J1770)+1,"")</f>
        <v>1576</v>
      </c>
      <c r="K1771" s="30">
        <f>IF(AND(B1771=K$1),LOOKUP(9.99999999999999E+307,$K$2:K1770)+1,"")</f>
        <v>1576</v>
      </c>
      <c r="L1771" s="30">
        <f>IF(AND(B1771=L$1),LOOKUP(9.99999999999999E+307,$L$2:L1770)+1,"")</f>
        <v>1576</v>
      </c>
      <c r="M1771" s="30">
        <f>IF(AND(B1771=M$1),LOOKUP(9.99999999999999E+307,$M$2:M1770)+1,"")</f>
        <v>1576</v>
      </c>
      <c r="N1771" s="30">
        <f>IF(AND($B1771=N$1),LOOKUP(9.99999999999999E+307,$N$2:N1770)+1,"")</f>
        <v>1576</v>
      </c>
      <c r="O1771" s="30">
        <f>IF(AND($B1771=O$1),LOOKUP(9.99999999999999E+307,$O$2:O1770)+1,"")</f>
        <v>1576</v>
      </c>
      <c r="P1771" s="30">
        <f>IF(AND($B1771=P$1),LOOKUP(9.99999999999999E+307,$P$2:P1770)+1,"")</f>
        <v>1576</v>
      </c>
      <c r="Q1771" s="30">
        <f>IF(AND($B1771=Q$1),LOOKUP(9.99999999999999E+307,$Q$2:Q1770)+1,"")</f>
        <v>1576</v>
      </c>
      <c r="R1771" s="30">
        <f>IF(AND($B1771=R$1),LOOKUP(9.99999999999999E+307,$R$2:R1770)+1,"")</f>
        <v>1576</v>
      </c>
      <c r="S1771" s="314"/>
      <c r="T1771" s="274"/>
      <c r="U1771" s="274"/>
      <c r="Z1771" s="258" t="str">
        <f t="shared" si="192"/>
        <v/>
      </c>
      <c r="AA1771" s="258" t="str">
        <f t="shared" si="193"/>
        <v/>
      </c>
      <c r="AB1771" s="259">
        <f t="shared" si="188"/>
        <v>0</v>
      </c>
      <c r="AC1771" s="259">
        <f t="shared" si="189"/>
        <v>1807</v>
      </c>
      <c r="AD1771" s="260" t="str">
        <f t="shared" si="190"/>
        <v/>
      </c>
      <c r="AE1771" s="253" t="str">
        <f t="shared" si="191"/>
        <v>-</v>
      </c>
    </row>
    <row r="1772" spans="1:31" ht="20.100000000000001" customHeight="1" x14ac:dyDescent="0.5">
      <c r="A1772" s="30">
        <v>1770</v>
      </c>
      <c r="B1772" s="238"/>
      <c r="C1772" s="303"/>
      <c r="D1772" s="302"/>
      <c r="E1772" s="303"/>
      <c r="F1772" s="303"/>
      <c r="G1772" s="257" t="str">
        <f t="shared" si="194"/>
        <v/>
      </c>
      <c r="H1772" s="30" t="str">
        <f>IF(AND(S1772=H$1),LOOKUP(9.99999999999999E+307,$H$2:H1771)+1,"")</f>
        <v/>
      </c>
      <c r="I1772" s="30">
        <f>IF(AND(B1772=I$1),LOOKUP(9.99999999999999E+307,$I$2:I1771)+1,"")</f>
        <v>1577</v>
      </c>
      <c r="J1772" s="30">
        <f>IF(AND(B1772=J$1),LOOKUP(9.99999999999999E+307,$J$2:J1771)+1,"")</f>
        <v>1577</v>
      </c>
      <c r="K1772" s="30">
        <f>IF(AND(B1772=K$1),LOOKUP(9.99999999999999E+307,$K$2:K1771)+1,"")</f>
        <v>1577</v>
      </c>
      <c r="L1772" s="30">
        <f>IF(AND(B1772=L$1),LOOKUP(9.99999999999999E+307,$L$2:L1771)+1,"")</f>
        <v>1577</v>
      </c>
      <c r="M1772" s="30">
        <f>IF(AND(B1772=M$1),LOOKUP(9.99999999999999E+307,$M$2:M1771)+1,"")</f>
        <v>1577</v>
      </c>
      <c r="N1772" s="30">
        <f>IF(AND($B1772=N$1),LOOKUP(9.99999999999999E+307,$N$2:N1771)+1,"")</f>
        <v>1577</v>
      </c>
      <c r="O1772" s="30">
        <f>IF(AND($B1772=O$1),LOOKUP(9.99999999999999E+307,$O$2:O1771)+1,"")</f>
        <v>1577</v>
      </c>
      <c r="P1772" s="30">
        <f>IF(AND($B1772=P$1),LOOKUP(9.99999999999999E+307,$P$2:P1771)+1,"")</f>
        <v>1577</v>
      </c>
      <c r="Q1772" s="30">
        <f>IF(AND($B1772=Q$1),LOOKUP(9.99999999999999E+307,$Q$2:Q1771)+1,"")</f>
        <v>1577</v>
      </c>
      <c r="R1772" s="30">
        <f>IF(AND($B1772=R$1),LOOKUP(9.99999999999999E+307,$R$2:R1771)+1,"")</f>
        <v>1577</v>
      </c>
      <c r="S1772" s="314"/>
      <c r="T1772" s="274"/>
      <c r="U1772" s="274"/>
      <c r="Z1772" s="258" t="str">
        <f t="shared" si="192"/>
        <v/>
      </c>
      <c r="AA1772" s="258" t="str">
        <f t="shared" si="193"/>
        <v/>
      </c>
      <c r="AB1772" s="259">
        <f t="shared" si="188"/>
        <v>0</v>
      </c>
      <c r="AC1772" s="259">
        <f t="shared" si="189"/>
        <v>1807</v>
      </c>
      <c r="AD1772" s="260" t="str">
        <f t="shared" si="190"/>
        <v/>
      </c>
      <c r="AE1772" s="253" t="str">
        <f t="shared" si="191"/>
        <v>-</v>
      </c>
    </row>
    <row r="1773" spans="1:31" ht="20.100000000000001" customHeight="1" x14ac:dyDescent="0.5">
      <c r="A1773" s="30">
        <v>1771</v>
      </c>
      <c r="B1773" s="238"/>
      <c r="C1773" s="303"/>
      <c r="D1773" s="302"/>
      <c r="E1773" s="303"/>
      <c r="F1773" s="303"/>
      <c r="G1773" s="257" t="str">
        <f t="shared" si="194"/>
        <v/>
      </c>
      <c r="H1773" s="30" t="str">
        <f>IF(AND(S1773=H$1),LOOKUP(9.99999999999999E+307,$H$2:H1772)+1,"")</f>
        <v/>
      </c>
      <c r="I1773" s="30">
        <f>IF(AND(B1773=I$1),LOOKUP(9.99999999999999E+307,$I$2:I1772)+1,"")</f>
        <v>1578</v>
      </c>
      <c r="J1773" s="30">
        <f>IF(AND(B1773=J$1),LOOKUP(9.99999999999999E+307,$J$2:J1772)+1,"")</f>
        <v>1578</v>
      </c>
      <c r="K1773" s="30">
        <f>IF(AND(B1773=K$1),LOOKUP(9.99999999999999E+307,$K$2:K1772)+1,"")</f>
        <v>1578</v>
      </c>
      <c r="L1773" s="30">
        <f>IF(AND(B1773=L$1),LOOKUP(9.99999999999999E+307,$L$2:L1772)+1,"")</f>
        <v>1578</v>
      </c>
      <c r="M1773" s="30">
        <f>IF(AND(B1773=M$1),LOOKUP(9.99999999999999E+307,$M$2:M1772)+1,"")</f>
        <v>1578</v>
      </c>
      <c r="N1773" s="30">
        <f>IF(AND($B1773=N$1),LOOKUP(9.99999999999999E+307,$N$2:N1772)+1,"")</f>
        <v>1578</v>
      </c>
      <c r="O1773" s="30">
        <f>IF(AND($B1773=O$1),LOOKUP(9.99999999999999E+307,$O$2:O1772)+1,"")</f>
        <v>1578</v>
      </c>
      <c r="P1773" s="30">
        <f>IF(AND($B1773=P$1),LOOKUP(9.99999999999999E+307,$P$2:P1772)+1,"")</f>
        <v>1578</v>
      </c>
      <c r="Q1773" s="30">
        <f>IF(AND($B1773=Q$1),LOOKUP(9.99999999999999E+307,$Q$2:Q1772)+1,"")</f>
        <v>1578</v>
      </c>
      <c r="R1773" s="30">
        <f>IF(AND($B1773=R$1),LOOKUP(9.99999999999999E+307,$R$2:R1772)+1,"")</f>
        <v>1578</v>
      </c>
      <c r="S1773" s="314"/>
      <c r="T1773" s="274"/>
      <c r="U1773" s="274"/>
      <c r="Z1773" s="258" t="str">
        <f t="shared" si="192"/>
        <v/>
      </c>
      <c r="AA1773" s="258" t="str">
        <f t="shared" si="193"/>
        <v/>
      </c>
      <c r="AB1773" s="259">
        <f t="shared" si="188"/>
        <v>0</v>
      </c>
      <c r="AC1773" s="259">
        <f t="shared" si="189"/>
        <v>1807</v>
      </c>
      <c r="AD1773" s="260" t="str">
        <f t="shared" si="190"/>
        <v/>
      </c>
      <c r="AE1773" s="253" t="str">
        <f t="shared" si="191"/>
        <v>-</v>
      </c>
    </row>
    <row r="1774" spans="1:31" ht="20.100000000000001" customHeight="1" x14ac:dyDescent="0.5">
      <c r="A1774" s="30">
        <v>1772</v>
      </c>
      <c r="B1774" s="238"/>
      <c r="C1774" s="303"/>
      <c r="D1774" s="302"/>
      <c r="E1774" s="303"/>
      <c r="F1774" s="303"/>
      <c r="G1774" s="257" t="str">
        <f t="shared" si="194"/>
        <v/>
      </c>
      <c r="H1774" s="30" t="str">
        <f>IF(AND(S1774=H$1),LOOKUP(9.99999999999999E+307,$H$2:H1773)+1,"")</f>
        <v/>
      </c>
      <c r="I1774" s="30">
        <f>IF(AND(B1774=I$1),LOOKUP(9.99999999999999E+307,$I$2:I1773)+1,"")</f>
        <v>1579</v>
      </c>
      <c r="J1774" s="30">
        <f>IF(AND(B1774=J$1),LOOKUP(9.99999999999999E+307,$J$2:J1773)+1,"")</f>
        <v>1579</v>
      </c>
      <c r="K1774" s="30">
        <f>IF(AND(B1774=K$1),LOOKUP(9.99999999999999E+307,$K$2:K1773)+1,"")</f>
        <v>1579</v>
      </c>
      <c r="L1774" s="30">
        <f>IF(AND(B1774=L$1),LOOKUP(9.99999999999999E+307,$L$2:L1773)+1,"")</f>
        <v>1579</v>
      </c>
      <c r="M1774" s="30">
        <f>IF(AND(B1774=M$1),LOOKUP(9.99999999999999E+307,$M$2:M1773)+1,"")</f>
        <v>1579</v>
      </c>
      <c r="N1774" s="30">
        <f>IF(AND($B1774=N$1),LOOKUP(9.99999999999999E+307,$N$2:N1773)+1,"")</f>
        <v>1579</v>
      </c>
      <c r="O1774" s="30">
        <f>IF(AND($B1774=O$1),LOOKUP(9.99999999999999E+307,$O$2:O1773)+1,"")</f>
        <v>1579</v>
      </c>
      <c r="P1774" s="30">
        <f>IF(AND($B1774=P$1),LOOKUP(9.99999999999999E+307,$P$2:P1773)+1,"")</f>
        <v>1579</v>
      </c>
      <c r="Q1774" s="30">
        <f>IF(AND($B1774=Q$1),LOOKUP(9.99999999999999E+307,$Q$2:Q1773)+1,"")</f>
        <v>1579</v>
      </c>
      <c r="R1774" s="30">
        <f>IF(AND($B1774=R$1),LOOKUP(9.99999999999999E+307,$R$2:R1773)+1,"")</f>
        <v>1579</v>
      </c>
      <c r="S1774" s="314"/>
      <c r="T1774" s="274"/>
      <c r="U1774" s="274"/>
      <c r="Z1774" s="258" t="str">
        <f t="shared" si="192"/>
        <v/>
      </c>
      <c r="AA1774" s="258" t="str">
        <f t="shared" si="193"/>
        <v/>
      </c>
      <c r="AB1774" s="259">
        <f t="shared" si="188"/>
        <v>0</v>
      </c>
      <c r="AC1774" s="259">
        <f t="shared" si="189"/>
        <v>1807</v>
      </c>
      <c r="AD1774" s="260" t="str">
        <f t="shared" si="190"/>
        <v/>
      </c>
      <c r="AE1774" s="253" t="str">
        <f t="shared" si="191"/>
        <v>-</v>
      </c>
    </row>
    <row r="1775" spans="1:31" ht="20.100000000000001" customHeight="1" x14ac:dyDescent="0.5">
      <c r="A1775" s="30">
        <v>1773</v>
      </c>
      <c r="B1775" s="238"/>
      <c r="C1775" s="303"/>
      <c r="D1775" s="302"/>
      <c r="E1775" s="303"/>
      <c r="F1775" s="303"/>
      <c r="G1775" s="257" t="str">
        <f t="shared" si="194"/>
        <v/>
      </c>
      <c r="H1775" s="30" t="str">
        <f>IF(AND(S1775=H$1),LOOKUP(9.99999999999999E+307,$H$2:H1774)+1,"")</f>
        <v/>
      </c>
      <c r="I1775" s="30">
        <f>IF(AND(B1775=I$1),LOOKUP(9.99999999999999E+307,$I$2:I1774)+1,"")</f>
        <v>1580</v>
      </c>
      <c r="J1775" s="30">
        <f>IF(AND(B1775=J$1),LOOKUP(9.99999999999999E+307,$J$2:J1774)+1,"")</f>
        <v>1580</v>
      </c>
      <c r="K1775" s="30">
        <f>IF(AND(B1775=K$1),LOOKUP(9.99999999999999E+307,$K$2:K1774)+1,"")</f>
        <v>1580</v>
      </c>
      <c r="L1775" s="30">
        <f>IF(AND(B1775=L$1),LOOKUP(9.99999999999999E+307,$L$2:L1774)+1,"")</f>
        <v>1580</v>
      </c>
      <c r="M1775" s="30">
        <f>IF(AND(B1775=M$1),LOOKUP(9.99999999999999E+307,$M$2:M1774)+1,"")</f>
        <v>1580</v>
      </c>
      <c r="N1775" s="30">
        <f>IF(AND($B1775=N$1),LOOKUP(9.99999999999999E+307,$N$2:N1774)+1,"")</f>
        <v>1580</v>
      </c>
      <c r="O1775" s="30">
        <f>IF(AND($B1775=O$1),LOOKUP(9.99999999999999E+307,$O$2:O1774)+1,"")</f>
        <v>1580</v>
      </c>
      <c r="P1775" s="30">
        <f>IF(AND($B1775=P$1),LOOKUP(9.99999999999999E+307,$P$2:P1774)+1,"")</f>
        <v>1580</v>
      </c>
      <c r="Q1775" s="30">
        <f>IF(AND($B1775=Q$1),LOOKUP(9.99999999999999E+307,$Q$2:Q1774)+1,"")</f>
        <v>1580</v>
      </c>
      <c r="R1775" s="30">
        <f>IF(AND($B1775=R$1),LOOKUP(9.99999999999999E+307,$R$2:R1774)+1,"")</f>
        <v>1580</v>
      </c>
      <c r="S1775" s="314"/>
      <c r="T1775" s="274"/>
      <c r="U1775" s="274"/>
      <c r="Z1775" s="258" t="str">
        <f t="shared" si="192"/>
        <v/>
      </c>
      <c r="AA1775" s="258" t="str">
        <f t="shared" si="193"/>
        <v/>
      </c>
      <c r="AB1775" s="259">
        <f t="shared" si="188"/>
        <v>0</v>
      </c>
      <c r="AC1775" s="259">
        <f t="shared" si="189"/>
        <v>1807</v>
      </c>
      <c r="AD1775" s="260" t="str">
        <f t="shared" si="190"/>
        <v/>
      </c>
      <c r="AE1775" s="253" t="str">
        <f t="shared" si="191"/>
        <v>-</v>
      </c>
    </row>
    <row r="1776" spans="1:31" ht="20.100000000000001" customHeight="1" x14ac:dyDescent="0.5">
      <c r="A1776" s="30">
        <v>1774</v>
      </c>
      <c r="B1776" s="238"/>
      <c r="C1776" s="303"/>
      <c r="D1776" s="302"/>
      <c r="E1776" s="303"/>
      <c r="F1776" s="303"/>
      <c r="G1776" s="257" t="str">
        <f t="shared" si="194"/>
        <v/>
      </c>
      <c r="H1776" s="30" t="str">
        <f>IF(AND(S1776=H$1),LOOKUP(9.99999999999999E+307,$H$2:H1775)+1,"")</f>
        <v/>
      </c>
      <c r="I1776" s="30">
        <f>IF(AND(B1776=I$1),LOOKUP(9.99999999999999E+307,$I$2:I1775)+1,"")</f>
        <v>1581</v>
      </c>
      <c r="J1776" s="30">
        <f>IF(AND(B1776=J$1),LOOKUP(9.99999999999999E+307,$J$2:J1775)+1,"")</f>
        <v>1581</v>
      </c>
      <c r="K1776" s="30">
        <f>IF(AND(B1776=K$1),LOOKUP(9.99999999999999E+307,$K$2:K1775)+1,"")</f>
        <v>1581</v>
      </c>
      <c r="L1776" s="30">
        <f>IF(AND(B1776=L$1),LOOKUP(9.99999999999999E+307,$L$2:L1775)+1,"")</f>
        <v>1581</v>
      </c>
      <c r="M1776" s="30">
        <f>IF(AND(B1776=M$1),LOOKUP(9.99999999999999E+307,$M$2:M1775)+1,"")</f>
        <v>1581</v>
      </c>
      <c r="N1776" s="30">
        <f>IF(AND($B1776=N$1),LOOKUP(9.99999999999999E+307,$N$2:N1775)+1,"")</f>
        <v>1581</v>
      </c>
      <c r="O1776" s="30">
        <f>IF(AND($B1776=O$1),LOOKUP(9.99999999999999E+307,$O$2:O1775)+1,"")</f>
        <v>1581</v>
      </c>
      <c r="P1776" s="30">
        <f>IF(AND($B1776=P$1),LOOKUP(9.99999999999999E+307,$P$2:P1775)+1,"")</f>
        <v>1581</v>
      </c>
      <c r="Q1776" s="30">
        <f>IF(AND($B1776=Q$1),LOOKUP(9.99999999999999E+307,$Q$2:Q1775)+1,"")</f>
        <v>1581</v>
      </c>
      <c r="R1776" s="30">
        <f>IF(AND($B1776=R$1),LOOKUP(9.99999999999999E+307,$R$2:R1775)+1,"")</f>
        <v>1581</v>
      </c>
      <c r="S1776" s="314"/>
      <c r="T1776" s="274"/>
      <c r="U1776" s="274"/>
      <c r="Z1776" s="258" t="str">
        <f t="shared" si="192"/>
        <v/>
      </c>
      <c r="AA1776" s="258" t="str">
        <f t="shared" si="193"/>
        <v/>
      </c>
      <c r="AB1776" s="259">
        <f t="shared" si="188"/>
        <v>0</v>
      </c>
      <c r="AC1776" s="259">
        <f t="shared" si="189"/>
        <v>1807</v>
      </c>
      <c r="AD1776" s="260" t="str">
        <f t="shared" si="190"/>
        <v/>
      </c>
      <c r="AE1776" s="253" t="str">
        <f t="shared" si="191"/>
        <v>-</v>
      </c>
    </row>
    <row r="1777" spans="1:31" ht="20.100000000000001" customHeight="1" x14ac:dyDescent="0.5">
      <c r="A1777" s="30">
        <v>1775</v>
      </c>
      <c r="B1777" s="238"/>
      <c r="C1777" s="303"/>
      <c r="D1777" s="302"/>
      <c r="E1777" s="303"/>
      <c r="F1777" s="303"/>
      <c r="G1777" s="257" t="str">
        <f t="shared" si="194"/>
        <v/>
      </c>
      <c r="H1777" s="30" t="str">
        <f>IF(AND(S1777=H$1),LOOKUP(9.99999999999999E+307,$H$2:H1776)+1,"")</f>
        <v/>
      </c>
      <c r="I1777" s="30">
        <f>IF(AND(B1777=I$1),LOOKUP(9.99999999999999E+307,$I$2:I1776)+1,"")</f>
        <v>1582</v>
      </c>
      <c r="J1777" s="30">
        <f>IF(AND(B1777=J$1),LOOKUP(9.99999999999999E+307,$J$2:J1776)+1,"")</f>
        <v>1582</v>
      </c>
      <c r="K1777" s="30">
        <f>IF(AND(B1777=K$1),LOOKUP(9.99999999999999E+307,$K$2:K1776)+1,"")</f>
        <v>1582</v>
      </c>
      <c r="L1777" s="30">
        <f>IF(AND(B1777=L$1),LOOKUP(9.99999999999999E+307,$L$2:L1776)+1,"")</f>
        <v>1582</v>
      </c>
      <c r="M1777" s="30">
        <f>IF(AND(B1777=M$1),LOOKUP(9.99999999999999E+307,$M$2:M1776)+1,"")</f>
        <v>1582</v>
      </c>
      <c r="N1777" s="30">
        <f>IF(AND($B1777=N$1),LOOKUP(9.99999999999999E+307,$N$2:N1776)+1,"")</f>
        <v>1582</v>
      </c>
      <c r="O1777" s="30">
        <f>IF(AND($B1777=O$1),LOOKUP(9.99999999999999E+307,$O$2:O1776)+1,"")</f>
        <v>1582</v>
      </c>
      <c r="P1777" s="30">
        <f>IF(AND($B1777=P$1),LOOKUP(9.99999999999999E+307,$P$2:P1776)+1,"")</f>
        <v>1582</v>
      </c>
      <c r="Q1777" s="30">
        <f>IF(AND($B1777=Q$1),LOOKUP(9.99999999999999E+307,$Q$2:Q1776)+1,"")</f>
        <v>1582</v>
      </c>
      <c r="R1777" s="30">
        <f>IF(AND($B1777=R$1),LOOKUP(9.99999999999999E+307,$R$2:R1776)+1,"")</f>
        <v>1582</v>
      </c>
      <c r="S1777" s="314"/>
      <c r="T1777" s="274"/>
      <c r="U1777" s="274"/>
      <c r="Z1777" s="258" t="str">
        <f t="shared" si="192"/>
        <v/>
      </c>
      <c r="AA1777" s="258" t="str">
        <f t="shared" si="193"/>
        <v/>
      </c>
      <c r="AB1777" s="259">
        <f t="shared" si="188"/>
        <v>0</v>
      </c>
      <c r="AC1777" s="259">
        <f t="shared" si="189"/>
        <v>1807</v>
      </c>
      <c r="AD1777" s="260" t="str">
        <f t="shared" si="190"/>
        <v/>
      </c>
      <c r="AE1777" s="253" t="str">
        <f t="shared" si="191"/>
        <v>-</v>
      </c>
    </row>
    <row r="1778" spans="1:31" ht="20.100000000000001" customHeight="1" x14ac:dyDescent="0.5">
      <c r="A1778" s="30">
        <v>1776</v>
      </c>
      <c r="B1778" s="238"/>
      <c r="C1778" s="303"/>
      <c r="D1778" s="302"/>
      <c r="E1778" s="303"/>
      <c r="F1778" s="303"/>
      <c r="G1778" s="257" t="str">
        <f t="shared" si="194"/>
        <v/>
      </c>
      <c r="H1778" s="30" t="str">
        <f>IF(AND(S1778=H$1),LOOKUP(9.99999999999999E+307,$H$2:H1777)+1,"")</f>
        <v/>
      </c>
      <c r="I1778" s="30">
        <f>IF(AND(B1778=I$1),LOOKUP(9.99999999999999E+307,$I$2:I1777)+1,"")</f>
        <v>1583</v>
      </c>
      <c r="J1778" s="30">
        <f>IF(AND(B1778=J$1),LOOKUP(9.99999999999999E+307,$J$2:J1777)+1,"")</f>
        <v>1583</v>
      </c>
      <c r="K1778" s="30">
        <f>IF(AND(B1778=K$1),LOOKUP(9.99999999999999E+307,$K$2:K1777)+1,"")</f>
        <v>1583</v>
      </c>
      <c r="L1778" s="30">
        <f>IF(AND(B1778=L$1),LOOKUP(9.99999999999999E+307,$L$2:L1777)+1,"")</f>
        <v>1583</v>
      </c>
      <c r="M1778" s="30">
        <f>IF(AND(B1778=M$1),LOOKUP(9.99999999999999E+307,$M$2:M1777)+1,"")</f>
        <v>1583</v>
      </c>
      <c r="N1778" s="30">
        <f>IF(AND($B1778=N$1),LOOKUP(9.99999999999999E+307,$N$2:N1777)+1,"")</f>
        <v>1583</v>
      </c>
      <c r="O1778" s="30">
        <f>IF(AND($B1778=O$1),LOOKUP(9.99999999999999E+307,$O$2:O1777)+1,"")</f>
        <v>1583</v>
      </c>
      <c r="P1778" s="30">
        <f>IF(AND($B1778=P$1),LOOKUP(9.99999999999999E+307,$P$2:P1777)+1,"")</f>
        <v>1583</v>
      </c>
      <c r="Q1778" s="30">
        <f>IF(AND($B1778=Q$1),LOOKUP(9.99999999999999E+307,$Q$2:Q1777)+1,"")</f>
        <v>1583</v>
      </c>
      <c r="R1778" s="30">
        <f>IF(AND($B1778=R$1),LOOKUP(9.99999999999999E+307,$R$2:R1777)+1,"")</f>
        <v>1583</v>
      </c>
      <c r="S1778" s="314"/>
      <c r="T1778" s="274"/>
      <c r="U1778" s="274"/>
      <c r="Z1778" s="258" t="str">
        <f t="shared" si="192"/>
        <v/>
      </c>
      <c r="AA1778" s="258" t="str">
        <f t="shared" si="193"/>
        <v/>
      </c>
      <c r="AB1778" s="259">
        <f t="shared" si="188"/>
        <v>0</v>
      </c>
      <c r="AC1778" s="259">
        <f t="shared" si="189"/>
        <v>1807</v>
      </c>
      <c r="AD1778" s="260" t="str">
        <f t="shared" si="190"/>
        <v/>
      </c>
      <c r="AE1778" s="253" t="str">
        <f t="shared" si="191"/>
        <v>-</v>
      </c>
    </row>
    <row r="1779" spans="1:31" ht="20.100000000000001" customHeight="1" x14ac:dyDescent="0.5">
      <c r="A1779" s="30">
        <v>1777</v>
      </c>
      <c r="B1779" s="238"/>
      <c r="C1779" s="303"/>
      <c r="D1779" s="302"/>
      <c r="E1779" s="303"/>
      <c r="F1779" s="303"/>
      <c r="G1779" s="257" t="str">
        <f t="shared" si="194"/>
        <v/>
      </c>
      <c r="H1779" s="30" t="str">
        <f>IF(AND(S1779=H$1),LOOKUP(9.99999999999999E+307,$H$2:H1778)+1,"")</f>
        <v/>
      </c>
      <c r="I1779" s="30">
        <f>IF(AND(B1779=I$1),LOOKUP(9.99999999999999E+307,$I$2:I1778)+1,"")</f>
        <v>1584</v>
      </c>
      <c r="J1779" s="30">
        <f>IF(AND(B1779=J$1),LOOKUP(9.99999999999999E+307,$J$2:J1778)+1,"")</f>
        <v>1584</v>
      </c>
      <c r="K1779" s="30">
        <f>IF(AND(B1779=K$1),LOOKUP(9.99999999999999E+307,$K$2:K1778)+1,"")</f>
        <v>1584</v>
      </c>
      <c r="L1779" s="30">
        <f>IF(AND(B1779=L$1),LOOKUP(9.99999999999999E+307,$L$2:L1778)+1,"")</f>
        <v>1584</v>
      </c>
      <c r="M1779" s="30">
        <f>IF(AND(B1779=M$1),LOOKUP(9.99999999999999E+307,$M$2:M1778)+1,"")</f>
        <v>1584</v>
      </c>
      <c r="N1779" s="30">
        <f>IF(AND($B1779=N$1),LOOKUP(9.99999999999999E+307,$N$2:N1778)+1,"")</f>
        <v>1584</v>
      </c>
      <c r="O1779" s="30">
        <f>IF(AND($B1779=O$1),LOOKUP(9.99999999999999E+307,$O$2:O1778)+1,"")</f>
        <v>1584</v>
      </c>
      <c r="P1779" s="30">
        <f>IF(AND($B1779=P$1),LOOKUP(9.99999999999999E+307,$P$2:P1778)+1,"")</f>
        <v>1584</v>
      </c>
      <c r="Q1779" s="30">
        <f>IF(AND($B1779=Q$1),LOOKUP(9.99999999999999E+307,$Q$2:Q1778)+1,"")</f>
        <v>1584</v>
      </c>
      <c r="R1779" s="30">
        <f>IF(AND($B1779=R$1),LOOKUP(9.99999999999999E+307,$R$2:R1778)+1,"")</f>
        <v>1584</v>
      </c>
      <c r="S1779" s="314"/>
      <c r="T1779" s="274"/>
      <c r="U1779" s="274"/>
      <c r="Z1779" s="258" t="str">
        <f t="shared" si="192"/>
        <v/>
      </c>
      <c r="AA1779" s="258" t="str">
        <f t="shared" si="193"/>
        <v/>
      </c>
      <c r="AB1779" s="259">
        <f t="shared" si="188"/>
        <v>0</v>
      </c>
      <c r="AC1779" s="259">
        <f t="shared" si="189"/>
        <v>1807</v>
      </c>
      <c r="AD1779" s="260" t="str">
        <f t="shared" si="190"/>
        <v/>
      </c>
      <c r="AE1779" s="253" t="str">
        <f t="shared" si="191"/>
        <v>-</v>
      </c>
    </row>
    <row r="1780" spans="1:31" ht="20.100000000000001" customHeight="1" x14ac:dyDescent="0.5">
      <c r="A1780" s="30">
        <v>1778</v>
      </c>
      <c r="B1780" s="238"/>
      <c r="C1780" s="303"/>
      <c r="D1780" s="302"/>
      <c r="E1780" s="303"/>
      <c r="F1780" s="303"/>
      <c r="G1780" s="257" t="str">
        <f t="shared" si="194"/>
        <v/>
      </c>
      <c r="H1780" s="30" t="str">
        <f>IF(AND(S1780=H$1),LOOKUP(9.99999999999999E+307,$H$2:H1779)+1,"")</f>
        <v/>
      </c>
      <c r="I1780" s="30">
        <f>IF(AND(B1780=I$1),LOOKUP(9.99999999999999E+307,$I$2:I1779)+1,"")</f>
        <v>1585</v>
      </c>
      <c r="J1780" s="30">
        <f>IF(AND(B1780=J$1),LOOKUP(9.99999999999999E+307,$J$2:J1779)+1,"")</f>
        <v>1585</v>
      </c>
      <c r="K1780" s="30">
        <f>IF(AND(B1780=K$1),LOOKUP(9.99999999999999E+307,$K$2:K1779)+1,"")</f>
        <v>1585</v>
      </c>
      <c r="L1780" s="30">
        <f>IF(AND(B1780=L$1),LOOKUP(9.99999999999999E+307,$L$2:L1779)+1,"")</f>
        <v>1585</v>
      </c>
      <c r="M1780" s="30">
        <f>IF(AND(B1780=M$1),LOOKUP(9.99999999999999E+307,$M$2:M1779)+1,"")</f>
        <v>1585</v>
      </c>
      <c r="N1780" s="30">
        <f>IF(AND($B1780=N$1),LOOKUP(9.99999999999999E+307,$N$2:N1779)+1,"")</f>
        <v>1585</v>
      </c>
      <c r="O1780" s="30">
        <f>IF(AND($B1780=O$1),LOOKUP(9.99999999999999E+307,$O$2:O1779)+1,"")</f>
        <v>1585</v>
      </c>
      <c r="P1780" s="30">
        <f>IF(AND($B1780=P$1),LOOKUP(9.99999999999999E+307,$P$2:P1779)+1,"")</f>
        <v>1585</v>
      </c>
      <c r="Q1780" s="30">
        <f>IF(AND($B1780=Q$1),LOOKUP(9.99999999999999E+307,$Q$2:Q1779)+1,"")</f>
        <v>1585</v>
      </c>
      <c r="R1780" s="30">
        <f>IF(AND($B1780=R$1),LOOKUP(9.99999999999999E+307,$R$2:R1779)+1,"")</f>
        <v>1585</v>
      </c>
      <c r="S1780" s="314"/>
      <c r="T1780" s="274"/>
      <c r="U1780" s="274"/>
      <c r="Z1780" s="258" t="str">
        <f t="shared" si="192"/>
        <v/>
      </c>
      <c r="AA1780" s="258" t="str">
        <f t="shared" si="193"/>
        <v/>
      </c>
      <c r="AB1780" s="259">
        <f t="shared" si="188"/>
        <v>0</v>
      </c>
      <c r="AC1780" s="259">
        <f t="shared" si="189"/>
        <v>1807</v>
      </c>
      <c r="AD1780" s="260" t="str">
        <f t="shared" si="190"/>
        <v/>
      </c>
      <c r="AE1780" s="253" t="str">
        <f t="shared" si="191"/>
        <v>-</v>
      </c>
    </row>
    <row r="1781" spans="1:31" ht="20.100000000000001" customHeight="1" x14ac:dyDescent="0.5">
      <c r="A1781" s="30">
        <v>1779</v>
      </c>
      <c r="B1781" s="238"/>
      <c r="C1781" s="303"/>
      <c r="D1781" s="302"/>
      <c r="E1781" s="303"/>
      <c r="F1781" s="303"/>
      <c r="G1781" s="257" t="str">
        <f t="shared" si="194"/>
        <v/>
      </c>
      <c r="H1781" s="30" t="str">
        <f>IF(AND(S1781=H$1),LOOKUP(9.99999999999999E+307,$H$2:H1780)+1,"")</f>
        <v/>
      </c>
      <c r="I1781" s="30">
        <f>IF(AND(B1781=I$1),LOOKUP(9.99999999999999E+307,$I$2:I1780)+1,"")</f>
        <v>1586</v>
      </c>
      <c r="J1781" s="30">
        <f>IF(AND(B1781=J$1),LOOKUP(9.99999999999999E+307,$J$2:J1780)+1,"")</f>
        <v>1586</v>
      </c>
      <c r="K1781" s="30">
        <f>IF(AND(B1781=K$1),LOOKUP(9.99999999999999E+307,$K$2:K1780)+1,"")</f>
        <v>1586</v>
      </c>
      <c r="L1781" s="30">
        <f>IF(AND(B1781=L$1),LOOKUP(9.99999999999999E+307,$L$2:L1780)+1,"")</f>
        <v>1586</v>
      </c>
      <c r="M1781" s="30">
        <f>IF(AND(B1781=M$1),LOOKUP(9.99999999999999E+307,$M$2:M1780)+1,"")</f>
        <v>1586</v>
      </c>
      <c r="N1781" s="30">
        <f>IF(AND($B1781=N$1),LOOKUP(9.99999999999999E+307,$N$2:N1780)+1,"")</f>
        <v>1586</v>
      </c>
      <c r="O1781" s="30">
        <f>IF(AND($B1781=O$1),LOOKUP(9.99999999999999E+307,$O$2:O1780)+1,"")</f>
        <v>1586</v>
      </c>
      <c r="P1781" s="30">
        <f>IF(AND($B1781=P$1),LOOKUP(9.99999999999999E+307,$P$2:P1780)+1,"")</f>
        <v>1586</v>
      </c>
      <c r="Q1781" s="30">
        <f>IF(AND($B1781=Q$1),LOOKUP(9.99999999999999E+307,$Q$2:Q1780)+1,"")</f>
        <v>1586</v>
      </c>
      <c r="R1781" s="30">
        <f>IF(AND($B1781=R$1),LOOKUP(9.99999999999999E+307,$R$2:R1780)+1,"")</f>
        <v>1586</v>
      </c>
      <c r="S1781" s="314"/>
      <c r="T1781" s="274"/>
      <c r="U1781" s="274"/>
      <c r="Z1781" s="258" t="str">
        <f t="shared" si="192"/>
        <v/>
      </c>
      <c r="AA1781" s="258" t="str">
        <f t="shared" si="193"/>
        <v/>
      </c>
      <c r="AB1781" s="259">
        <f t="shared" si="188"/>
        <v>0</v>
      </c>
      <c r="AC1781" s="259">
        <f t="shared" si="189"/>
        <v>1807</v>
      </c>
      <c r="AD1781" s="260" t="str">
        <f t="shared" si="190"/>
        <v/>
      </c>
      <c r="AE1781" s="253" t="str">
        <f t="shared" si="191"/>
        <v>-</v>
      </c>
    </row>
    <row r="1782" spans="1:31" ht="20.100000000000001" customHeight="1" x14ac:dyDescent="0.5">
      <c r="A1782" s="30">
        <v>1780</v>
      </c>
      <c r="B1782" s="238"/>
      <c r="C1782" s="303"/>
      <c r="D1782" s="302"/>
      <c r="E1782" s="303"/>
      <c r="F1782" s="303"/>
      <c r="G1782" s="257" t="str">
        <f t="shared" si="194"/>
        <v/>
      </c>
      <c r="H1782" s="30" t="str">
        <f>IF(AND(S1782=H$1),LOOKUP(9.99999999999999E+307,$H$2:H1781)+1,"")</f>
        <v/>
      </c>
      <c r="I1782" s="30">
        <f>IF(AND(B1782=I$1),LOOKUP(9.99999999999999E+307,$I$2:I1781)+1,"")</f>
        <v>1587</v>
      </c>
      <c r="J1782" s="30">
        <f>IF(AND(B1782=J$1),LOOKUP(9.99999999999999E+307,$J$2:J1781)+1,"")</f>
        <v>1587</v>
      </c>
      <c r="K1782" s="30">
        <f>IF(AND(B1782=K$1),LOOKUP(9.99999999999999E+307,$K$2:K1781)+1,"")</f>
        <v>1587</v>
      </c>
      <c r="L1782" s="30">
        <f>IF(AND(B1782=L$1),LOOKUP(9.99999999999999E+307,$L$2:L1781)+1,"")</f>
        <v>1587</v>
      </c>
      <c r="M1782" s="30">
        <f>IF(AND(B1782=M$1),LOOKUP(9.99999999999999E+307,$M$2:M1781)+1,"")</f>
        <v>1587</v>
      </c>
      <c r="N1782" s="30">
        <f>IF(AND($B1782=N$1),LOOKUP(9.99999999999999E+307,$N$2:N1781)+1,"")</f>
        <v>1587</v>
      </c>
      <c r="O1782" s="30">
        <f>IF(AND($B1782=O$1),LOOKUP(9.99999999999999E+307,$O$2:O1781)+1,"")</f>
        <v>1587</v>
      </c>
      <c r="P1782" s="30">
        <f>IF(AND($B1782=P$1),LOOKUP(9.99999999999999E+307,$P$2:P1781)+1,"")</f>
        <v>1587</v>
      </c>
      <c r="Q1782" s="30">
        <f>IF(AND($B1782=Q$1),LOOKUP(9.99999999999999E+307,$Q$2:Q1781)+1,"")</f>
        <v>1587</v>
      </c>
      <c r="R1782" s="30">
        <f>IF(AND($B1782=R$1),LOOKUP(9.99999999999999E+307,$R$2:R1781)+1,"")</f>
        <v>1587</v>
      </c>
      <c r="S1782" s="314"/>
      <c r="T1782" s="274"/>
      <c r="U1782" s="274"/>
      <c r="Z1782" s="258" t="str">
        <f t="shared" si="192"/>
        <v/>
      </c>
      <c r="AA1782" s="258" t="str">
        <f t="shared" si="193"/>
        <v/>
      </c>
      <c r="AB1782" s="259">
        <f t="shared" si="188"/>
        <v>0</v>
      </c>
      <c r="AC1782" s="259">
        <f t="shared" si="189"/>
        <v>1807</v>
      </c>
      <c r="AD1782" s="260" t="str">
        <f t="shared" si="190"/>
        <v/>
      </c>
      <c r="AE1782" s="253" t="str">
        <f t="shared" si="191"/>
        <v>-</v>
      </c>
    </row>
    <row r="1783" spans="1:31" ht="20.100000000000001" customHeight="1" x14ac:dyDescent="0.5">
      <c r="A1783" s="30">
        <v>1781</v>
      </c>
      <c r="B1783" s="238"/>
      <c r="C1783" s="303"/>
      <c r="D1783" s="302"/>
      <c r="E1783" s="303"/>
      <c r="F1783" s="303"/>
      <c r="G1783" s="257" t="str">
        <f t="shared" si="194"/>
        <v/>
      </c>
      <c r="H1783" s="30" t="str">
        <f>IF(AND(S1783=H$1),LOOKUP(9.99999999999999E+307,$H$2:H1782)+1,"")</f>
        <v/>
      </c>
      <c r="I1783" s="30">
        <f>IF(AND(B1783=I$1),LOOKUP(9.99999999999999E+307,$I$2:I1782)+1,"")</f>
        <v>1588</v>
      </c>
      <c r="J1783" s="30">
        <f>IF(AND(B1783=J$1),LOOKUP(9.99999999999999E+307,$J$2:J1782)+1,"")</f>
        <v>1588</v>
      </c>
      <c r="K1783" s="30">
        <f>IF(AND(B1783=K$1),LOOKUP(9.99999999999999E+307,$K$2:K1782)+1,"")</f>
        <v>1588</v>
      </c>
      <c r="L1783" s="30">
        <f>IF(AND(B1783=L$1),LOOKUP(9.99999999999999E+307,$L$2:L1782)+1,"")</f>
        <v>1588</v>
      </c>
      <c r="M1783" s="30">
        <f>IF(AND(B1783=M$1),LOOKUP(9.99999999999999E+307,$M$2:M1782)+1,"")</f>
        <v>1588</v>
      </c>
      <c r="N1783" s="30">
        <f>IF(AND($B1783=N$1),LOOKUP(9.99999999999999E+307,$N$2:N1782)+1,"")</f>
        <v>1588</v>
      </c>
      <c r="O1783" s="30">
        <f>IF(AND($B1783=O$1),LOOKUP(9.99999999999999E+307,$O$2:O1782)+1,"")</f>
        <v>1588</v>
      </c>
      <c r="P1783" s="30">
        <f>IF(AND($B1783=P$1),LOOKUP(9.99999999999999E+307,$P$2:P1782)+1,"")</f>
        <v>1588</v>
      </c>
      <c r="Q1783" s="30">
        <f>IF(AND($B1783=Q$1),LOOKUP(9.99999999999999E+307,$Q$2:Q1782)+1,"")</f>
        <v>1588</v>
      </c>
      <c r="R1783" s="30">
        <f>IF(AND($B1783=R$1),LOOKUP(9.99999999999999E+307,$R$2:R1782)+1,"")</f>
        <v>1588</v>
      </c>
      <c r="S1783" s="314"/>
      <c r="T1783" s="274"/>
      <c r="U1783" s="274"/>
      <c r="Z1783" s="258" t="str">
        <f t="shared" si="192"/>
        <v/>
      </c>
      <c r="AA1783" s="258" t="str">
        <f t="shared" si="193"/>
        <v/>
      </c>
      <c r="AB1783" s="259">
        <f t="shared" si="188"/>
        <v>0</v>
      </c>
      <c r="AC1783" s="259">
        <f t="shared" si="189"/>
        <v>1807</v>
      </c>
      <c r="AD1783" s="260" t="str">
        <f t="shared" si="190"/>
        <v/>
      </c>
      <c r="AE1783" s="253" t="str">
        <f t="shared" si="191"/>
        <v>-</v>
      </c>
    </row>
    <row r="1784" spans="1:31" ht="20.100000000000001" customHeight="1" x14ac:dyDescent="0.5">
      <c r="A1784" s="30">
        <v>1782</v>
      </c>
      <c r="B1784" s="238"/>
      <c r="C1784" s="303"/>
      <c r="D1784" s="302"/>
      <c r="E1784" s="303"/>
      <c r="F1784" s="303"/>
      <c r="G1784" s="257" t="str">
        <f t="shared" si="194"/>
        <v/>
      </c>
      <c r="H1784" s="30" t="str">
        <f>IF(AND(S1784=H$1),LOOKUP(9.99999999999999E+307,$H$2:H1783)+1,"")</f>
        <v/>
      </c>
      <c r="I1784" s="30">
        <f>IF(AND(B1784=I$1),LOOKUP(9.99999999999999E+307,$I$2:I1783)+1,"")</f>
        <v>1589</v>
      </c>
      <c r="J1784" s="30">
        <f>IF(AND(B1784=J$1),LOOKUP(9.99999999999999E+307,$J$2:J1783)+1,"")</f>
        <v>1589</v>
      </c>
      <c r="K1784" s="30">
        <f>IF(AND(B1784=K$1),LOOKUP(9.99999999999999E+307,$K$2:K1783)+1,"")</f>
        <v>1589</v>
      </c>
      <c r="L1784" s="30">
        <f>IF(AND(B1784=L$1),LOOKUP(9.99999999999999E+307,$L$2:L1783)+1,"")</f>
        <v>1589</v>
      </c>
      <c r="M1784" s="30">
        <f>IF(AND(B1784=M$1),LOOKUP(9.99999999999999E+307,$M$2:M1783)+1,"")</f>
        <v>1589</v>
      </c>
      <c r="N1784" s="30">
        <f>IF(AND($B1784=N$1),LOOKUP(9.99999999999999E+307,$N$2:N1783)+1,"")</f>
        <v>1589</v>
      </c>
      <c r="O1784" s="30">
        <f>IF(AND($B1784=O$1),LOOKUP(9.99999999999999E+307,$O$2:O1783)+1,"")</f>
        <v>1589</v>
      </c>
      <c r="P1784" s="30">
        <f>IF(AND($B1784=P$1),LOOKUP(9.99999999999999E+307,$P$2:P1783)+1,"")</f>
        <v>1589</v>
      </c>
      <c r="Q1784" s="30">
        <f>IF(AND($B1784=Q$1),LOOKUP(9.99999999999999E+307,$Q$2:Q1783)+1,"")</f>
        <v>1589</v>
      </c>
      <c r="R1784" s="30">
        <f>IF(AND($B1784=R$1),LOOKUP(9.99999999999999E+307,$R$2:R1783)+1,"")</f>
        <v>1589</v>
      </c>
      <c r="S1784" s="314"/>
      <c r="T1784" s="274"/>
      <c r="U1784" s="274"/>
      <c r="Z1784" s="258" t="str">
        <f t="shared" si="192"/>
        <v/>
      </c>
      <c r="AA1784" s="258" t="str">
        <f t="shared" si="193"/>
        <v/>
      </c>
      <c r="AB1784" s="259">
        <f t="shared" si="188"/>
        <v>0</v>
      </c>
      <c r="AC1784" s="259">
        <f t="shared" si="189"/>
        <v>1807</v>
      </c>
      <c r="AD1784" s="260" t="str">
        <f t="shared" si="190"/>
        <v/>
      </c>
      <c r="AE1784" s="253" t="str">
        <f t="shared" si="191"/>
        <v>-</v>
      </c>
    </row>
    <row r="1785" spans="1:31" ht="20.100000000000001" customHeight="1" x14ac:dyDescent="0.5">
      <c r="A1785" s="30">
        <v>1783</v>
      </c>
      <c r="B1785" s="238"/>
      <c r="C1785" s="303"/>
      <c r="D1785" s="302"/>
      <c r="E1785" s="303"/>
      <c r="F1785" s="303"/>
      <c r="G1785" s="257" t="str">
        <f t="shared" si="194"/>
        <v/>
      </c>
      <c r="H1785" s="30" t="str">
        <f>IF(AND(S1785=H$1),LOOKUP(9.99999999999999E+307,$H$2:H1784)+1,"")</f>
        <v/>
      </c>
      <c r="I1785" s="30">
        <f>IF(AND(B1785=I$1),LOOKUP(9.99999999999999E+307,$I$2:I1784)+1,"")</f>
        <v>1590</v>
      </c>
      <c r="J1785" s="30">
        <f>IF(AND(B1785=J$1),LOOKUP(9.99999999999999E+307,$J$2:J1784)+1,"")</f>
        <v>1590</v>
      </c>
      <c r="K1785" s="30">
        <f>IF(AND(B1785=K$1),LOOKUP(9.99999999999999E+307,$K$2:K1784)+1,"")</f>
        <v>1590</v>
      </c>
      <c r="L1785" s="30">
        <f>IF(AND(B1785=L$1),LOOKUP(9.99999999999999E+307,$L$2:L1784)+1,"")</f>
        <v>1590</v>
      </c>
      <c r="M1785" s="30">
        <f>IF(AND(B1785=M$1),LOOKUP(9.99999999999999E+307,$M$2:M1784)+1,"")</f>
        <v>1590</v>
      </c>
      <c r="N1785" s="30">
        <f>IF(AND($B1785=N$1),LOOKUP(9.99999999999999E+307,$N$2:N1784)+1,"")</f>
        <v>1590</v>
      </c>
      <c r="O1785" s="30">
        <f>IF(AND($B1785=O$1),LOOKUP(9.99999999999999E+307,$O$2:O1784)+1,"")</f>
        <v>1590</v>
      </c>
      <c r="P1785" s="30">
        <f>IF(AND($B1785=P$1),LOOKUP(9.99999999999999E+307,$P$2:P1784)+1,"")</f>
        <v>1590</v>
      </c>
      <c r="Q1785" s="30">
        <f>IF(AND($B1785=Q$1),LOOKUP(9.99999999999999E+307,$Q$2:Q1784)+1,"")</f>
        <v>1590</v>
      </c>
      <c r="R1785" s="30">
        <f>IF(AND($B1785=R$1),LOOKUP(9.99999999999999E+307,$R$2:R1784)+1,"")</f>
        <v>1590</v>
      </c>
      <c r="S1785" s="314"/>
      <c r="T1785" s="274"/>
      <c r="U1785" s="274"/>
      <c r="Z1785" s="258" t="str">
        <f t="shared" si="192"/>
        <v/>
      </c>
      <c r="AA1785" s="258" t="str">
        <f t="shared" si="193"/>
        <v/>
      </c>
      <c r="AB1785" s="259">
        <f t="shared" si="188"/>
        <v>0</v>
      </c>
      <c r="AC1785" s="259">
        <f t="shared" si="189"/>
        <v>1807</v>
      </c>
      <c r="AD1785" s="260" t="str">
        <f t="shared" si="190"/>
        <v/>
      </c>
      <c r="AE1785" s="253" t="str">
        <f t="shared" si="191"/>
        <v>-</v>
      </c>
    </row>
    <row r="1786" spans="1:31" ht="20.100000000000001" customHeight="1" x14ac:dyDescent="0.5">
      <c r="A1786" s="30">
        <v>1784</v>
      </c>
      <c r="B1786" s="238"/>
      <c r="C1786" s="303"/>
      <c r="D1786" s="302"/>
      <c r="E1786" s="303"/>
      <c r="F1786" s="303"/>
      <c r="G1786" s="257" t="str">
        <f t="shared" si="194"/>
        <v/>
      </c>
      <c r="H1786" s="30" t="str">
        <f>IF(AND(S1786=H$1),LOOKUP(9.99999999999999E+307,$H$2:H1785)+1,"")</f>
        <v/>
      </c>
      <c r="I1786" s="30">
        <f>IF(AND(B1786=I$1),LOOKUP(9.99999999999999E+307,$I$2:I1785)+1,"")</f>
        <v>1591</v>
      </c>
      <c r="J1786" s="30">
        <f>IF(AND(B1786=J$1),LOOKUP(9.99999999999999E+307,$J$2:J1785)+1,"")</f>
        <v>1591</v>
      </c>
      <c r="K1786" s="30">
        <f>IF(AND(B1786=K$1),LOOKUP(9.99999999999999E+307,$K$2:K1785)+1,"")</f>
        <v>1591</v>
      </c>
      <c r="L1786" s="30">
        <f>IF(AND(B1786=L$1),LOOKUP(9.99999999999999E+307,$L$2:L1785)+1,"")</f>
        <v>1591</v>
      </c>
      <c r="M1786" s="30">
        <f>IF(AND(B1786=M$1),LOOKUP(9.99999999999999E+307,$M$2:M1785)+1,"")</f>
        <v>1591</v>
      </c>
      <c r="N1786" s="30">
        <f>IF(AND($B1786=N$1),LOOKUP(9.99999999999999E+307,$N$2:N1785)+1,"")</f>
        <v>1591</v>
      </c>
      <c r="O1786" s="30">
        <f>IF(AND($B1786=O$1),LOOKUP(9.99999999999999E+307,$O$2:O1785)+1,"")</f>
        <v>1591</v>
      </c>
      <c r="P1786" s="30">
        <f>IF(AND($B1786=P$1),LOOKUP(9.99999999999999E+307,$P$2:P1785)+1,"")</f>
        <v>1591</v>
      </c>
      <c r="Q1786" s="30">
        <f>IF(AND($B1786=Q$1),LOOKUP(9.99999999999999E+307,$Q$2:Q1785)+1,"")</f>
        <v>1591</v>
      </c>
      <c r="R1786" s="30">
        <f>IF(AND($B1786=R$1),LOOKUP(9.99999999999999E+307,$R$2:R1785)+1,"")</f>
        <v>1591</v>
      </c>
      <c r="S1786" s="314"/>
      <c r="T1786" s="274"/>
      <c r="U1786" s="274"/>
      <c r="Z1786" s="258" t="str">
        <f t="shared" si="192"/>
        <v/>
      </c>
      <c r="AA1786" s="258" t="str">
        <f t="shared" si="193"/>
        <v/>
      </c>
      <c r="AB1786" s="259">
        <f t="shared" si="188"/>
        <v>0</v>
      </c>
      <c r="AC1786" s="259">
        <f t="shared" si="189"/>
        <v>1807</v>
      </c>
      <c r="AD1786" s="260" t="str">
        <f t="shared" si="190"/>
        <v/>
      </c>
      <c r="AE1786" s="253" t="str">
        <f t="shared" si="191"/>
        <v>-</v>
      </c>
    </row>
    <row r="1787" spans="1:31" ht="20.100000000000001" customHeight="1" x14ac:dyDescent="0.5">
      <c r="A1787" s="30">
        <v>1785</v>
      </c>
      <c r="B1787" s="238"/>
      <c r="C1787" s="303"/>
      <c r="D1787" s="302"/>
      <c r="E1787" s="303"/>
      <c r="F1787" s="303"/>
      <c r="G1787" s="257" t="str">
        <f t="shared" si="194"/>
        <v/>
      </c>
      <c r="H1787" s="30" t="str">
        <f>IF(AND(S1787=H$1),LOOKUP(9.99999999999999E+307,$H$2:H1786)+1,"")</f>
        <v/>
      </c>
      <c r="I1787" s="30">
        <f>IF(AND(B1787=I$1),LOOKUP(9.99999999999999E+307,$I$2:I1786)+1,"")</f>
        <v>1592</v>
      </c>
      <c r="J1787" s="30">
        <f>IF(AND(B1787=J$1),LOOKUP(9.99999999999999E+307,$J$2:J1786)+1,"")</f>
        <v>1592</v>
      </c>
      <c r="K1787" s="30">
        <f>IF(AND(B1787=K$1),LOOKUP(9.99999999999999E+307,$K$2:K1786)+1,"")</f>
        <v>1592</v>
      </c>
      <c r="L1787" s="30">
        <f>IF(AND(B1787=L$1),LOOKUP(9.99999999999999E+307,$L$2:L1786)+1,"")</f>
        <v>1592</v>
      </c>
      <c r="M1787" s="30">
        <f>IF(AND(B1787=M$1),LOOKUP(9.99999999999999E+307,$M$2:M1786)+1,"")</f>
        <v>1592</v>
      </c>
      <c r="N1787" s="30">
        <f>IF(AND($B1787=N$1),LOOKUP(9.99999999999999E+307,$N$2:N1786)+1,"")</f>
        <v>1592</v>
      </c>
      <c r="O1787" s="30">
        <f>IF(AND($B1787=O$1),LOOKUP(9.99999999999999E+307,$O$2:O1786)+1,"")</f>
        <v>1592</v>
      </c>
      <c r="P1787" s="30">
        <f>IF(AND($B1787=P$1),LOOKUP(9.99999999999999E+307,$P$2:P1786)+1,"")</f>
        <v>1592</v>
      </c>
      <c r="Q1787" s="30">
        <f>IF(AND($B1787=Q$1),LOOKUP(9.99999999999999E+307,$Q$2:Q1786)+1,"")</f>
        <v>1592</v>
      </c>
      <c r="R1787" s="30">
        <f>IF(AND($B1787=R$1),LOOKUP(9.99999999999999E+307,$R$2:R1786)+1,"")</f>
        <v>1592</v>
      </c>
      <c r="S1787" s="314"/>
      <c r="T1787" s="274"/>
      <c r="U1787" s="274"/>
      <c r="Z1787" s="258" t="str">
        <f t="shared" si="192"/>
        <v/>
      </c>
      <c r="AA1787" s="258" t="str">
        <f t="shared" si="193"/>
        <v/>
      </c>
      <c r="AB1787" s="259">
        <f t="shared" si="188"/>
        <v>0</v>
      </c>
      <c r="AC1787" s="259">
        <f t="shared" si="189"/>
        <v>1807</v>
      </c>
      <c r="AD1787" s="260" t="str">
        <f t="shared" si="190"/>
        <v/>
      </c>
      <c r="AE1787" s="253" t="str">
        <f t="shared" si="191"/>
        <v>-</v>
      </c>
    </row>
    <row r="1788" spans="1:31" ht="20.100000000000001" customHeight="1" x14ac:dyDescent="0.5">
      <c r="A1788" s="30">
        <v>1786</v>
      </c>
      <c r="B1788" s="238"/>
      <c r="C1788" s="303"/>
      <c r="D1788" s="302"/>
      <c r="E1788" s="303"/>
      <c r="F1788" s="303"/>
      <c r="G1788" s="257" t="str">
        <f t="shared" si="194"/>
        <v/>
      </c>
      <c r="H1788" s="30" t="str">
        <f>IF(AND(S1788=H$1),LOOKUP(9.99999999999999E+307,$H$2:H1787)+1,"")</f>
        <v/>
      </c>
      <c r="I1788" s="30">
        <f>IF(AND(B1788=I$1),LOOKUP(9.99999999999999E+307,$I$2:I1787)+1,"")</f>
        <v>1593</v>
      </c>
      <c r="J1788" s="30">
        <f>IF(AND(B1788=J$1),LOOKUP(9.99999999999999E+307,$J$2:J1787)+1,"")</f>
        <v>1593</v>
      </c>
      <c r="K1788" s="30">
        <f>IF(AND(B1788=K$1),LOOKUP(9.99999999999999E+307,$K$2:K1787)+1,"")</f>
        <v>1593</v>
      </c>
      <c r="L1788" s="30">
        <f>IF(AND(B1788=L$1),LOOKUP(9.99999999999999E+307,$L$2:L1787)+1,"")</f>
        <v>1593</v>
      </c>
      <c r="M1788" s="30">
        <f>IF(AND(B1788=M$1),LOOKUP(9.99999999999999E+307,$M$2:M1787)+1,"")</f>
        <v>1593</v>
      </c>
      <c r="N1788" s="30">
        <f>IF(AND($B1788=N$1),LOOKUP(9.99999999999999E+307,$N$2:N1787)+1,"")</f>
        <v>1593</v>
      </c>
      <c r="O1788" s="30">
        <f>IF(AND($B1788=O$1),LOOKUP(9.99999999999999E+307,$O$2:O1787)+1,"")</f>
        <v>1593</v>
      </c>
      <c r="P1788" s="30">
        <f>IF(AND($B1788=P$1),LOOKUP(9.99999999999999E+307,$P$2:P1787)+1,"")</f>
        <v>1593</v>
      </c>
      <c r="Q1788" s="30">
        <f>IF(AND($B1788=Q$1),LOOKUP(9.99999999999999E+307,$Q$2:Q1787)+1,"")</f>
        <v>1593</v>
      </c>
      <c r="R1788" s="30">
        <f>IF(AND($B1788=R$1),LOOKUP(9.99999999999999E+307,$R$2:R1787)+1,"")</f>
        <v>1593</v>
      </c>
      <c r="S1788" s="314"/>
      <c r="T1788" s="274"/>
      <c r="U1788" s="274"/>
      <c r="Z1788" s="258" t="str">
        <f t="shared" si="192"/>
        <v/>
      </c>
      <c r="AA1788" s="258" t="str">
        <f t="shared" si="193"/>
        <v/>
      </c>
      <c r="AB1788" s="259">
        <f t="shared" si="188"/>
        <v>0</v>
      </c>
      <c r="AC1788" s="259">
        <f t="shared" si="189"/>
        <v>1807</v>
      </c>
      <c r="AD1788" s="260" t="str">
        <f t="shared" si="190"/>
        <v/>
      </c>
      <c r="AE1788" s="253" t="str">
        <f t="shared" si="191"/>
        <v>-</v>
      </c>
    </row>
    <row r="1789" spans="1:31" ht="20.100000000000001" customHeight="1" x14ac:dyDescent="0.5">
      <c r="A1789" s="30">
        <v>1787</v>
      </c>
      <c r="B1789" s="238"/>
      <c r="C1789" s="303"/>
      <c r="D1789" s="302"/>
      <c r="E1789" s="303"/>
      <c r="F1789" s="303"/>
      <c r="G1789" s="257" t="str">
        <f t="shared" si="194"/>
        <v/>
      </c>
      <c r="H1789" s="30" t="str">
        <f>IF(AND(S1789=H$1),LOOKUP(9.99999999999999E+307,$H$2:H1788)+1,"")</f>
        <v/>
      </c>
      <c r="I1789" s="30">
        <f>IF(AND(B1789=I$1),LOOKUP(9.99999999999999E+307,$I$2:I1788)+1,"")</f>
        <v>1594</v>
      </c>
      <c r="J1789" s="30">
        <f>IF(AND(B1789=J$1),LOOKUP(9.99999999999999E+307,$J$2:J1788)+1,"")</f>
        <v>1594</v>
      </c>
      <c r="K1789" s="30">
        <f>IF(AND(B1789=K$1),LOOKUP(9.99999999999999E+307,$K$2:K1788)+1,"")</f>
        <v>1594</v>
      </c>
      <c r="L1789" s="30">
        <f>IF(AND(B1789=L$1),LOOKUP(9.99999999999999E+307,$L$2:L1788)+1,"")</f>
        <v>1594</v>
      </c>
      <c r="M1789" s="30">
        <f>IF(AND(B1789=M$1),LOOKUP(9.99999999999999E+307,$M$2:M1788)+1,"")</f>
        <v>1594</v>
      </c>
      <c r="N1789" s="30">
        <f>IF(AND($B1789=N$1),LOOKUP(9.99999999999999E+307,$N$2:N1788)+1,"")</f>
        <v>1594</v>
      </c>
      <c r="O1789" s="30">
        <f>IF(AND($B1789=O$1),LOOKUP(9.99999999999999E+307,$O$2:O1788)+1,"")</f>
        <v>1594</v>
      </c>
      <c r="P1789" s="30">
        <f>IF(AND($B1789=P$1),LOOKUP(9.99999999999999E+307,$P$2:P1788)+1,"")</f>
        <v>1594</v>
      </c>
      <c r="Q1789" s="30">
        <f>IF(AND($B1789=Q$1),LOOKUP(9.99999999999999E+307,$Q$2:Q1788)+1,"")</f>
        <v>1594</v>
      </c>
      <c r="R1789" s="30">
        <f>IF(AND($B1789=R$1),LOOKUP(9.99999999999999E+307,$R$2:R1788)+1,"")</f>
        <v>1594</v>
      </c>
      <c r="S1789" s="314"/>
      <c r="T1789" s="274"/>
      <c r="U1789" s="274"/>
      <c r="Z1789" s="258" t="str">
        <f t="shared" si="192"/>
        <v/>
      </c>
      <c r="AA1789" s="258" t="str">
        <f t="shared" si="193"/>
        <v/>
      </c>
      <c r="AB1789" s="259">
        <f t="shared" si="188"/>
        <v>0</v>
      </c>
      <c r="AC1789" s="259">
        <f t="shared" si="189"/>
        <v>1807</v>
      </c>
      <c r="AD1789" s="260" t="str">
        <f t="shared" si="190"/>
        <v/>
      </c>
      <c r="AE1789" s="253" t="str">
        <f t="shared" si="191"/>
        <v>-</v>
      </c>
    </row>
    <row r="1790" spans="1:31" ht="20.100000000000001" customHeight="1" x14ac:dyDescent="0.5">
      <c r="A1790" s="30">
        <v>1788</v>
      </c>
      <c r="B1790" s="238"/>
      <c r="C1790" s="303"/>
      <c r="D1790" s="302"/>
      <c r="E1790" s="303"/>
      <c r="F1790" s="303"/>
      <c r="G1790" s="257" t="str">
        <f t="shared" si="194"/>
        <v/>
      </c>
      <c r="H1790" s="30" t="str">
        <f>IF(AND(S1790=H$1),LOOKUP(9.99999999999999E+307,$H$2:H1789)+1,"")</f>
        <v/>
      </c>
      <c r="I1790" s="30">
        <f>IF(AND(B1790=I$1),LOOKUP(9.99999999999999E+307,$I$2:I1789)+1,"")</f>
        <v>1595</v>
      </c>
      <c r="J1790" s="30">
        <f>IF(AND(B1790=J$1),LOOKUP(9.99999999999999E+307,$J$2:J1789)+1,"")</f>
        <v>1595</v>
      </c>
      <c r="K1790" s="30">
        <f>IF(AND(B1790=K$1),LOOKUP(9.99999999999999E+307,$K$2:K1789)+1,"")</f>
        <v>1595</v>
      </c>
      <c r="L1790" s="30">
        <f>IF(AND(B1790=L$1),LOOKUP(9.99999999999999E+307,$L$2:L1789)+1,"")</f>
        <v>1595</v>
      </c>
      <c r="M1790" s="30">
        <f>IF(AND(B1790=M$1),LOOKUP(9.99999999999999E+307,$M$2:M1789)+1,"")</f>
        <v>1595</v>
      </c>
      <c r="N1790" s="30">
        <f>IF(AND($B1790=N$1),LOOKUP(9.99999999999999E+307,$N$2:N1789)+1,"")</f>
        <v>1595</v>
      </c>
      <c r="O1790" s="30">
        <f>IF(AND($B1790=O$1),LOOKUP(9.99999999999999E+307,$O$2:O1789)+1,"")</f>
        <v>1595</v>
      </c>
      <c r="P1790" s="30">
        <f>IF(AND($B1790=P$1),LOOKUP(9.99999999999999E+307,$P$2:P1789)+1,"")</f>
        <v>1595</v>
      </c>
      <c r="Q1790" s="30">
        <f>IF(AND($B1790=Q$1),LOOKUP(9.99999999999999E+307,$Q$2:Q1789)+1,"")</f>
        <v>1595</v>
      </c>
      <c r="R1790" s="30">
        <f>IF(AND($B1790=R$1),LOOKUP(9.99999999999999E+307,$R$2:R1789)+1,"")</f>
        <v>1595</v>
      </c>
      <c r="S1790" s="314"/>
      <c r="T1790" s="274"/>
      <c r="U1790" s="274"/>
      <c r="Z1790" s="258" t="str">
        <f t="shared" si="192"/>
        <v/>
      </c>
      <c r="AA1790" s="258" t="str">
        <f t="shared" si="193"/>
        <v/>
      </c>
      <c r="AB1790" s="259">
        <f t="shared" si="188"/>
        <v>0</v>
      </c>
      <c r="AC1790" s="259">
        <f t="shared" si="189"/>
        <v>1807</v>
      </c>
      <c r="AD1790" s="260" t="str">
        <f t="shared" si="190"/>
        <v/>
      </c>
      <c r="AE1790" s="253" t="str">
        <f t="shared" si="191"/>
        <v>-</v>
      </c>
    </row>
    <row r="1791" spans="1:31" ht="20.100000000000001" customHeight="1" x14ac:dyDescent="0.5">
      <c r="A1791" s="30">
        <v>1789</v>
      </c>
      <c r="B1791" s="238"/>
      <c r="C1791" s="303"/>
      <c r="D1791" s="302"/>
      <c r="E1791" s="303"/>
      <c r="F1791" s="303"/>
      <c r="G1791" s="257" t="str">
        <f t="shared" si="194"/>
        <v/>
      </c>
      <c r="H1791" s="30" t="str">
        <f>IF(AND(S1791=H$1),LOOKUP(9.99999999999999E+307,$H$2:H1790)+1,"")</f>
        <v/>
      </c>
      <c r="I1791" s="30">
        <f>IF(AND(B1791=I$1),LOOKUP(9.99999999999999E+307,$I$2:I1790)+1,"")</f>
        <v>1596</v>
      </c>
      <c r="J1791" s="30">
        <f>IF(AND(B1791=J$1),LOOKUP(9.99999999999999E+307,$J$2:J1790)+1,"")</f>
        <v>1596</v>
      </c>
      <c r="K1791" s="30">
        <f>IF(AND(B1791=K$1),LOOKUP(9.99999999999999E+307,$K$2:K1790)+1,"")</f>
        <v>1596</v>
      </c>
      <c r="L1791" s="30">
        <f>IF(AND(B1791=L$1),LOOKUP(9.99999999999999E+307,$L$2:L1790)+1,"")</f>
        <v>1596</v>
      </c>
      <c r="M1791" s="30">
        <f>IF(AND(B1791=M$1),LOOKUP(9.99999999999999E+307,$M$2:M1790)+1,"")</f>
        <v>1596</v>
      </c>
      <c r="N1791" s="30">
        <f>IF(AND($B1791=N$1),LOOKUP(9.99999999999999E+307,$N$2:N1790)+1,"")</f>
        <v>1596</v>
      </c>
      <c r="O1791" s="30">
        <f>IF(AND($B1791=O$1),LOOKUP(9.99999999999999E+307,$O$2:O1790)+1,"")</f>
        <v>1596</v>
      </c>
      <c r="P1791" s="30">
        <f>IF(AND($B1791=P$1),LOOKUP(9.99999999999999E+307,$P$2:P1790)+1,"")</f>
        <v>1596</v>
      </c>
      <c r="Q1791" s="30">
        <f>IF(AND($B1791=Q$1),LOOKUP(9.99999999999999E+307,$Q$2:Q1790)+1,"")</f>
        <v>1596</v>
      </c>
      <c r="R1791" s="30">
        <f>IF(AND($B1791=R$1),LOOKUP(9.99999999999999E+307,$R$2:R1790)+1,"")</f>
        <v>1596</v>
      </c>
      <c r="S1791" s="314"/>
      <c r="T1791" s="274"/>
      <c r="U1791" s="274"/>
      <c r="Z1791" s="258" t="str">
        <f t="shared" si="192"/>
        <v/>
      </c>
      <c r="AA1791" s="258" t="str">
        <f t="shared" si="193"/>
        <v/>
      </c>
      <c r="AB1791" s="259">
        <f t="shared" si="188"/>
        <v>0</v>
      </c>
      <c r="AC1791" s="259">
        <f t="shared" si="189"/>
        <v>1807</v>
      </c>
      <c r="AD1791" s="260" t="str">
        <f t="shared" si="190"/>
        <v/>
      </c>
      <c r="AE1791" s="253" t="str">
        <f t="shared" si="191"/>
        <v>-</v>
      </c>
    </row>
    <row r="1792" spans="1:31" ht="20.100000000000001" customHeight="1" x14ac:dyDescent="0.5">
      <c r="A1792" s="30">
        <v>1790</v>
      </c>
      <c r="B1792" s="238"/>
      <c r="C1792" s="303"/>
      <c r="D1792" s="302"/>
      <c r="E1792" s="303"/>
      <c r="F1792" s="303"/>
      <c r="G1792" s="257" t="str">
        <f t="shared" si="194"/>
        <v/>
      </c>
      <c r="H1792" s="30" t="str">
        <f>IF(AND(S1792=H$1),LOOKUP(9.99999999999999E+307,$H$2:H1791)+1,"")</f>
        <v/>
      </c>
      <c r="I1792" s="30">
        <f>IF(AND(B1792=I$1),LOOKUP(9.99999999999999E+307,$I$2:I1791)+1,"")</f>
        <v>1597</v>
      </c>
      <c r="J1792" s="30">
        <f>IF(AND(B1792=J$1),LOOKUP(9.99999999999999E+307,$J$2:J1791)+1,"")</f>
        <v>1597</v>
      </c>
      <c r="K1792" s="30">
        <f>IF(AND(B1792=K$1),LOOKUP(9.99999999999999E+307,$K$2:K1791)+1,"")</f>
        <v>1597</v>
      </c>
      <c r="L1792" s="30">
        <f>IF(AND(B1792=L$1),LOOKUP(9.99999999999999E+307,$L$2:L1791)+1,"")</f>
        <v>1597</v>
      </c>
      <c r="M1792" s="30">
        <f>IF(AND(B1792=M$1),LOOKUP(9.99999999999999E+307,$M$2:M1791)+1,"")</f>
        <v>1597</v>
      </c>
      <c r="N1792" s="30">
        <f>IF(AND($B1792=N$1),LOOKUP(9.99999999999999E+307,$N$2:N1791)+1,"")</f>
        <v>1597</v>
      </c>
      <c r="O1792" s="30">
        <f>IF(AND($B1792=O$1),LOOKUP(9.99999999999999E+307,$O$2:O1791)+1,"")</f>
        <v>1597</v>
      </c>
      <c r="P1792" s="30">
        <f>IF(AND($B1792=P$1),LOOKUP(9.99999999999999E+307,$P$2:P1791)+1,"")</f>
        <v>1597</v>
      </c>
      <c r="Q1792" s="30">
        <f>IF(AND($B1792=Q$1),LOOKUP(9.99999999999999E+307,$Q$2:Q1791)+1,"")</f>
        <v>1597</v>
      </c>
      <c r="R1792" s="30">
        <f>IF(AND($B1792=R$1),LOOKUP(9.99999999999999E+307,$R$2:R1791)+1,"")</f>
        <v>1597</v>
      </c>
      <c r="S1792" s="314"/>
      <c r="T1792" s="274"/>
      <c r="U1792" s="274"/>
      <c r="Z1792" s="258" t="str">
        <f t="shared" si="192"/>
        <v/>
      </c>
      <c r="AA1792" s="258" t="str">
        <f t="shared" si="193"/>
        <v/>
      </c>
      <c r="AB1792" s="259">
        <f t="shared" si="188"/>
        <v>0</v>
      </c>
      <c r="AC1792" s="259">
        <f t="shared" si="189"/>
        <v>1807</v>
      </c>
      <c r="AD1792" s="260" t="str">
        <f t="shared" si="190"/>
        <v/>
      </c>
      <c r="AE1792" s="253" t="str">
        <f t="shared" si="191"/>
        <v>-</v>
      </c>
    </row>
    <row r="1793" spans="1:31" ht="20.100000000000001" customHeight="1" x14ac:dyDescent="0.5">
      <c r="A1793" s="30">
        <v>1791</v>
      </c>
      <c r="B1793" s="238"/>
      <c r="C1793" s="303"/>
      <c r="D1793" s="302"/>
      <c r="E1793" s="303"/>
      <c r="F1793" s="303"/>
      <c r="G1793" s="257" t="str">
        <f t="shared" si="194"/>
        <v/>
      </c>
      <c r="H1793" s="30" t="str">
        <f>IF(AND(S1793=H$1),LOOKUP(9.99999999999999E+307,$H$2:H1792)+1,"")</f>
        <v/>
      </c>
      <c r="I1793" s="30">
        <f>IF(AND(B1793=I$1),LOOKUP(9.99999999999999E+307,$I$2:I1792)+1,"")</f>
        <v>1598</v>
      </c>
      <c r="J1793" s="30">
        <f>IF(AND(B1793=J$1),LOOKUP(9.99999999999999E+307,$J$2:J1792)+1,"")</f>
        <v>1598</v>
      </c>
      <c r="K1793" s="30">
        <f>IF(AND(B1793=K$1),LOOKUP(9.99999999999999E+307,$K$2:K1792)+1,"")</f>
        <v>1598</v>
      </c>
      <c r="L1793" s="30">
        <f>IF(AND(B1793=L$1),LOOKUP(9.99999999999999E+307,$L$2:L1792)+1,"")</f>
        <v>1598</v>
      </c>
      <c r="M1793" s="30">
        <f>IF(AND(B1793=M$1),LOOKUP(9.99999999999999E+307,$M$2:M1792)+1,"")</f>
        <v>1598</v>
      </c>
      <c r="N1793" s="30">
        <f>IF(AND($B1793=N$1),LOOKUP(9.99999999999999E+307,$N$2:N1792)+1,"")</f>
        <v>1598</v>
      </c>
      <c r="O1793" s="30">
        <f>IF(AND($B1793=O$1),LOOKUP(9.99999999999999E+307,$O$2:O1792)+1,"")</f>
        <v>1598</v>
      </c>
      <c r="P1793" s="30">
        <f>IF(AND($B1793=P$1),LOOKUP(9.99999999999999E+307,$P$2:P1792)+1,"")</f>
        <v>1598</v>
      </c>
      <c r="Q1793" s="30">
        <f>IF(AND($B1793=Q$1),LOOKUP(9.99999999999999E+307,$Q$2:Q1792)+1,"")</f>
        <v>1598</v>
      </c>
      <c r="R1793" s="30">
        <f>IF(AND($B1793=R$1),LOOKUP(9.99999999999999E+307,$R$2:R1792)+1,"")</f>
        <v>1598</v>
      </c>
      <c r="S1793" s="314"/>
      <c r="T1793" s="274"/>
      <c r="U1793" s="274"/>
      <c r="Z1793" s="258" t="str">
        <f t="shared" si="192"/>
        <v/>
      </c>
      <c r="AA1793" s="258" t="str">
        <f t="shared" si="193"/>
        <v/>
      </c>
      <c r="AB1793" s="259">
        <f t="shared" si="188"/>
        <v>0</v>
      </c>
      <c r="AC1793" s="259">
        <f t="shared" si="189"/>
        <v>1807</v>
      </c>
      <c r="AD1793" s="260" t="str">
        <f t="shared" si="190"/>
        <v/>
      </c>
      <c r="AE1793" s="253" t="str">
        <f t="shared" si="191"/>
        <v>-</v>
      </c>
    </row>
    <row r="1794" spans="1:31" ht="20.100000000000001" customHeight="1" x14ac:dyDescent="0.5">
      <c r="A1794" s="30">
        <v>1792</v>
      </c>
      <c r="B1794" s="238"/>
      <c r="C1794" s="303"/>
      <c r="D1794" s="302"/>
      <c r="E1794" s="303"/>
      <c r="F1794" s="303"/>
      <c r="G1794" s="257" t="str">
        <f t="shared" si="194"/>
        <v/>
      </c>
      <c r="H1794" s="30" t="str">
        <f>IF(AND(S1794=H$1),LOOKUP(9.99999999999999E+307,$H$2:H1793)+1,"")</f>
        <v/>
      </c>
      <c r="I1794" s="30">
        <f>IF(AND(B1794=I$1),LOOKUP(9.99999999999999E+307,$I$2:I1793)+1,"")</f>
        <v>1599</v>
      </c>
      <c r="J1794" s="30">
        <f>IF(AND(B1794=J$1),LOOKUP(9.99999999999999E+307,$J$2:J1793)+1,"")</f>
        <v>1599</v>
      </c>
      <c r="K1794" s="30">
        <f>IF(AND(B1794=K$1),LOOKUP(9.99999999999999E+307,$K$2:K1793)+1,"")</f>
        <v>1599</v>
      </c>
      <c r="L1794" s="30">
        <f>IF(AND(B1794=L$1),LOOKUP(9.99999999999999E+307,$L$2:L1793)+1,"")</f>
        <v>1599</v>
      </c>
      <c r="M1794" s="30">
        <f>IF(AND(B1794=M$1),LOOKUP(9.99999999999999E+307,$M$2:M1793)+1,"")</f>
        <v>1599</v>
      </c>
      <c r="N1794" s="30">
        <f>IF(AND($B1794=N$1),LOOKUP(9.99999999999999E+307,$N$2:N1793)+1,"")</f>
        <v>1599</v>
      </c>
      <c r="O1794" s="30">
        <f>IF(AND($B1794=O$1),LOOKUP(9.99999999999999E+307,$O$2:O1793)+1,"")</f>
        <v>1599</v>
      </c>
      <c r="P1794" s="30">
        <f>IF(AND($B1794=P$1),LOOKUP(9.99999999999999E+307,$P$2:P1793)+1,"")</f>
        <v>1599</v>
      </c>
      <c r="Q1794" s="30">
        <f>IF(AND($B1794=Q$1),LOOKUP(9.99999999999999E+307,$Q$2:Q1793)+1,"")</f>
        <v>1599</v>
      </c>
      <c r="R1794" s="30">
        <f>IF(AND($B1794=R$1),LOOKUP(9.99999999999999E+307,$R$2:R1793)+1,"")</f>
        <v>1599</v>
      </c>
      <c r="S1794" s="314"/>
      <c r="T1794" s="274"/>
      <c r="U1794" s="274"/>
      <c r="Z1794" s="258" t="str">
        <f t="shared" si="192"/>
        <v/>
      </c>
      <c r="AA1794" s="258" t="str">
        <f t="shared" si="193"/>
        <v/>
      </c>
      <c r="AB1794" s="259">
        <f t="shared" si="188"/>
        <v>0</v>
      </c>
      <c r="AC1794" s="259">
        <f t="shared" si="189"/>
        <v>1807</v>
      </c>
      <c r="AD1794" s="260" t="str">
        <f t="shared" si="190"/>
        <v/>
      </c>
      <c r="AE1794" s="253" t="str">
        <f t="shared" si="191"/>
        <v>-</v>
      </c>
    </row>
    <row r="1795" spans="1:31" ht="20.100000000000001" customHeight="1" x14ac:dyDescent="0.5">
      <c r="A1795" s="30">
        <v>1793</v>
      </c>
      <c r="B1795" s="238"/>
      <c r="C1795" s="303"/>
      <c r="D1795" s="302"/>
      <c r="E1795" s="303"/>
      <c r="F1795" s="303"/>
      <c r="G1795" s="257" t="str">
        <f t="shared" si="194"/>
        <v/>
      </c>
      <c r="H1795" s="30" t="str">
        <f>IF(AND(S1795=H$1),LOOKUP(9.99999999999999E+307,$H$2:H1794)+1,"")</f>
        <v/>
      </c>
      <c r="I1795" s="30">
        <f>IF(AND(B1795=I$1),LOOKUP(9.99999999999999E+307,$I$2:I1794)+1,"")</f>
        <v>1600</v>
      </c>
      <c r="J1795" s="30">
        <f>IF(AND(B1795=J$1),LOOKUP(9.99999999999999E+307,$J$2:J1794)+1,"")</f>
        <v>1600</v>
      </c>
      <c r="K1795" s="30">
        <f>IF(AND(B1795=K$1),LOOKUP(9.99999999999999E+307,$K$2:K1794)+1,"")</f>
        <v>1600</v>
      </c>
      <c r="L1795" s="30">
        <f>IF(AND(B1795=L$1),LOOKUP(9.99999999999999E+307,$L$2:L1794)+1,"")</f>
        <v>1600</v>
      </c>
      <c r="M1795" s="30">
        <f>IF(AND(B1795=M$1),LOOKUP(9.99999999999999E+307,$M$2:M1794)+1,"")</f>
        <v>1600</v>
      </c>
      <c r="N1795" s="30">
        <f>IF(AND($B1795=N$1),LOOKUP(9.99999999999999E+307,$N$2:N1794)+1,"")</f>
        <v>1600</v>
      </c>
      <c r="O1795" s="30">
        <f>IF(AND($B1795=O$1),LOOKUP(9.99999999999999E+307,$O$2:O1794)+1,"")</f>
        <v>1600</v>
      </c>
      <c r="P1795" s="30">
        <f>IF(AND($B1795=P$1),LOOKUP(9.99999999999999E+307,$P$2:P1794)+1,"")</f>
        <v>1600</v>
      </c>
      <c r="Q1795" s="30">
        <f>IF(AND($B1795=Q$1),LOOKUP(9.99999999999999E+307,$Q$2:Q1794)+1,"")</f>
        <v>1600</v>
      </c>
      <c r="R1795" s="30">
        <f>IF(AND($B1795=R$1),LOOKUP(9.99999999999999E+307,$R$2:R1794)+1,"")</f>
        <v>1600</v>
      </c>
      <c r="S1795" s="314"/>
      <c r="T1795" s="274"/>
      <c r="U1795" s="274"/>
      <c r="Z1795" s="258" t="str">
        <f t="shared" si="192"/>
        <v/>
      </c>
      <c r="AA1795" s="258" t="str">
        <f t="shared" si="193"/>
        <v/>
      </c>
      <c r="AB1795" s="259">
        <f t="shared" ref="AB1795:AB1858" si="195">COUNTIF($C$3:$C$2002,C1795)</f>
        <v>0</v>
      </c>
      <c r="AC1795" s="259">
        <f t="shared" ref="AC1795:AC1858" si="196">SUMPRODUCT(--(E1795&amp;F1795=$E$3:$E$2002&amp;$F$3:$F$2002))</f>
        <v>1807</v>
      </c>
      <c r="AD1795" s="260" t="str">
        <f t="shared" ref="AD1795:AD1858" si="197">IF(D1795="เด็กชาย",1,IF(D1795="นาย",1,IF(D1795="เด็กหญิง",2,IF(D1795="นางสาว",2,IF(D1795="ด.ช.",1,IF(D1795="ด.ญ.",2,IF(D1795="น.ส.",2,"")))))))</f>
        <v/>
      </c>
      <c r="AE1795" s="253" t="str">
        <f t="shared" ref="AE1795:AE1858" si="198">CONCATENATE(B1795,"-",AD1795)</f>
        <v>-</v>
      </c>
    </row>
    <row r="1796" spans="1:31" ht="20.100000000000001" customHeight="1" x14ac:dyDescent="0.5">
      <c r="A1796" s="30">
        <v>1794</v>
      </c>
      <c r="B1796" s="238"/>
      <c r="C1796" s="303"/>
      <c r="D1796" s="302"/>
      <c r="E1796" s="303"/>
      <c r="F1796" s="303"/>
      <c r="G1796" s="257" t="str">
        <f t="shared" si="194"/>
        <v/>
      </c>
      <c r="H1796" s="30" t="str">
        <f>IF(AND(S1796=H$1),LOOKUP(9.99999999999999E+307,$H$2:H1795)+1,"")</f>
        <v/>
      </c>
      <c r="I1796" s="30">
        <f>IF(AND(B1796=I$1),LOOKUP(9.99999999999999E+307,$I$2:I1795)+1,"")</f>
        <v>1601</v>
      </c>
      <c r="J1796" s="30">
        <f>IF(AND(B1796=J$1),LOOKUP(9.99999999999999E+307,$J$2:J1795)+1,"")</f>
        <v>1601</v>
      </c>
      <c r="K1796" s="30">
        <f>IF(AND(B1796=K$1),LOOKUP(9.99999999999999E+307,$K$2:K1795)+1,"")</f>
        <v>1601</v>
      </c>
      <c r="L1796" s="30">
        <f>IF(AND(B1796=L$1),LOOKUP(9.99999999999999E+307,$L$2:L1795)+1,"")</f>
        <v>1601</v>
      </c>
      <c r="M1796" s="30">
        <f>IF(AND(B1796=M$1),LOOKUP(9.99999999999999E+307,$M$2:M1795)+1,"")</f>
        <v>1601</v>
      </c>
      <c r="N1796" s="30">
        <f>IF(AND($B1796=N$1),LOOKUP(9.99999999999999E+307,$N$2:N1795)+1,"")</f>
        <v>1601</v>
      </c>
      <c r="O1796" s="30">
        <f>IF(AND($B1796=O$1),LOOKUP(9.99999999999999E+307,$O$2:O1795)+1,"")</f>
        <v>1601</v>
      </c>
      <c r="P1796" s="30">
        <f>IF(AND($B1796=P$1),LOOKUP(9.99999999999999E+307,$P$2:P1795)+1,"")</f>
        <v>1601</v>
      </c>
      <c r="Q1796" s="30">
        <f>IF(AND($B1796=Q$1),LOOKUP(9.99999999999999E+307,$Q$2:Q1795)+1,"")</f>
        <v>1601</v>
      </c>
      <c r="R1796" s="30">
        <f>IF(AND($B1796=R$1),LOOKUP(9.99999999999999E+307,$R$2:R1795)+1,"")</f>
        <v>1601</v>
      </c>
      <c r="S1796" s="314"/>
      <c r="T1796" s="274"/>
      <c r="U1796" s="274"/>
      <c r="Z1796" s="258" t="str">
        <f t="shared" ref="Z1796:Z1859" si="199">IF(AC1796=2,"นักเรียนซ้ำ","")</f>
        <v/>
      </c>
      <c r="AA1796" s="258" t="str">
        <f t="shared" ref="AA1796:AA1859" si="200">IF(AB1796=2,"เลขประจำตัวซ้ำ","")</f>
        <v/>
      </c>
      <c r="AB1796" s="259">
        <f t="shared" si="195"/>
        <v>0</v>
      </c>
      <c r="AC1796" s="259">
        <f t="shared" si="196"/>
        <v>1807</v>
      </c>
      <c r="AD1796" s="260" t="str">
        <f t="shared" si="197"/>
        <v/>
      </c>
      <c r="AE1796" s="253" t="str">
        <f t="shared" si="198"/>
        <v>-</v>
      </c>
    </row>
    <row r="1797" spans="1:31" ht="20.100000000000001" customHeight="1" x14ac:dyDescent="0.5">
      <c r="A1797" s="30">
        <v>1795</v>
      </c>
      <c r="B1797" s="238"/>
      <c r="C1797" s="303"/>
      <c r="D1797" s="302"/>
      <c r="E1797" s="303"/>
      <c r="F1797" s="303"/>
      <c r="G1797" s="257" t="str">
        <f t="shared" si="194"/>
        <v/>
      </c>
      <c r="H1797" s="30" t="str">
        <f>IF(AND(S1797=H$1),LOOKUP(9.99999999999999E+307,$H$2:H1796)+1,"")</f>
        <v/>
      </c>
      <c r="I1797" s="30">
        <f>IF(AND(B1797=I$1),LOOKUP(9.99999999999999E+307,$I$2:I1796)+1,"")</f>
        <v>1602</v>
      </c>
      <c r="J1797" s="30">
        <f>IF(AND(B1797=J$1),LOOKUP(9.99999999999999E+307,$J$2:J1796)+1,"")</f>
        <v>1602</v>
      </c>
      <c r="K1797" s="30">
        <f>IF(AND(B1797=K$1),LOOKUP(9.99999999999999E+307,$K$2:K1796)+1,"")</f>
        <v>1602</v>
      </c>
      <c r="L1797" s="30">
        <f>IF(AND(B1797=L$1),LOOKUP(9.99999999999999E+307,$L$2:L1796)+1,"")</f>
        <v>1602</v>
      </c>
      <c r="M1797" s="30">
        <f>IF(AND(B1797=M$1),LOOKUP(9.99999999999999E+307,$M$2:M1796)+1,"")</f>
        <v>1602</v>
      </c>
      <c r="N1797" s="30">
        <f>IF(AND($B1797=N$1),LOOKUP(9.99999999999999E+307,$N$2:N1796)+1,"")</f>
        <v>1602</v>
      </c>
      <c r="O1797" s="30">
        <f>IF(AND($B1797=O$1),LOOKUP(9.99999999999999E+307,$O$2:O1796)+1,"")</f>
        <v>1602</v>
      </c>
      <c r="P1797" s="30">
        <f>IF(AND($B1797=P$1),LOOKUP(9.99999999999999E+307,$P$2:P1796)+1,"")</f>
        <v>1602</v>
      </c>
      <c r="Q1797" s="30">
        <f>IF(AND($B1797=Q$1),LOOKUP(9.99999999999999E+307,$Q$2:Q1796)+1,"")</f>
        <v>1602</v>
      </c>
      <c r="R1797" s="30">
        <f>IF(AND($B1797=R$1),LOOKUP(9.99999999999999E+307,$R$2:R1796)+1,"")</f>
        <v>1602</v>
      </c>
      <c r="S1797" s="314"/>
      <c r="T1797" s="274"/>
      <c r="U1797" s="274"/>
      <c r="Z1797" s="258" t="str">
        <f t="shared" si="199"/>
        <v/>
      </c>
      <c r="AA1797" s="258" t="str">
        <f t="shared" si="200"/>
        <v/>
      </c>
      <c r="AB1797" s="259">
        <f t="shared" si="195"/>
        <v>0</v>
      </c>
      <c r="AC1797" s="259">
        <f t="shared" si="196"/>
        <v>1807</v>
      </c>
      <c r="AD1797" s="260" t="str">
        <f t="shared" si="197"/>
        <v/>
      </c>
      <c r="AE1797" s="253" t="str">
        <f t="shared" si="198"/>
        <v>-</v>
      </c>
    </row>
    <row r="1798" spans="1:31" ht="20.100000000000001" customHeight="1" x14ac:dyDescent="0.5">
      <c r="A1798" s="30">
        <v>1796</v>
      </c>
      <c r="B1798" s="238"/>
      <c r="C1798" s="303"/>
      <c r="D1798" s="302"/>
      <c r="E1798" s="303"/>
      <c r="F1798" s="303"/>
      <c r="G1798" s="257" t="str">
        <f t="shared" si="194"/>
        <v/>
      </c>
      <c r="H1798" s="30" t="str">
        <f>IF(AND(S1798=H$1),LOOKUP(9.99999999999999E+307,$H$2:H1797)+1,"")</f>
        <v/>
      </c>
      <c r="I1798" s="30">
        <f>IF(AND(B1798=I$1),LOOKUP(9.99999999999999E+307,$I$2:I1797)+1,"")</f>
        <v>1603</v>
      </c>
      <c r="J1798" s="30">
        <f>IF(AND(B1798=J$1),LOOKUP(9.99999999999999E+307,$J$2:J1797)+1,"")</f>
        <v>1603</v>
      </c>
      <c r="K1798" s="30">
        <f>IF(AND(B1798=K$1),LOOKUP(9.99999999999999E+307,$K$2:K1797)+1,"")</f>
        <v>1603</v>
      </c>
      <c r="L1798" s="30">
        <f>IF(AND(B1798=L$1),LOOKUP(9.99999999999999E+307,$L$2:L1797)+1,"")</f>
        <v>1603</v>
      </c>
      <c r="M1798" s="30">
        <f>IF(AND(B1798=M$1),LOOKUP(9.99999999999999E+307,$M$2:M1797)+1,"")</f>
        <v>1603</v>
      </c>
      <c r="N1798" s="30">
        <f>IF(AND($B1798=N$1),LOOKUP(9.99999999999999E+307,$N$2:N1797)+1,"")</f>
        <v>1603</v>
      </c>
      <c r="O1798" s="30">
        <f>IF(AND($B1798=O$1),LOOKUP(9.99999999999999E+307,$O$2:O1797)+1,"")</f>
        <v>1603</v>
      </c>
      <c r="P1798" s="30">
        <f>IF(AND($B1798=P$1),LOOKUP(9.99999999999999E+307,$P$2:P1797)+1,"")</f>
        <v>1603</v>
      </c>
      <c r="Q1798" s="30">
        <f>IF(AND($B1798=Q$1),LOOKUP(9.99999999999999E+307,$Q$2:Q1797)+1,"")</f>
        <v>1603</v>
      </c>
      <c r="R1798" s="30">
        <f>IF(AND($B1798=R$1),LOOKUP(9.99999999999999E+307,$R$2:R1797)+1,"")</f>
        <v>1603</v>
      </c>
      <c r="S1798" s="314"/>
      <c r="T1798" s="274"/>
      <c r="U1798" s="274"/>
      <c r="Z1798" s="258" t="str">
        <f t="shared" si="199"/>
        <v/>
      </c>
      <c r="AA1798" s="258" t="str">
        <f t="shared" si="200"/>
        <v/>
      </c>
      <c r="AB1798" s="259">
        <f t="shared" si="195"/>
        <v>0</v>
      </c>
      <c r="AC1798" s="259">
        <f t="shared" si="196"/>
        <v>1807</v>
      </c>
      <c r="AD1798" s="260" t="str">
        <f t="shared" si="197"/>
        <v/>
      </c>
      <c r="AE1798" s="253" t="str">
        <f t="shared" si="198"/>
        <v>-</v>
      </c>
    </row>
    <row r="1799" spans="1:31" ht="20.100000000000001" customHeight="1" x14ac:dyDescent="0.5">
      <c r="A1799" s="30">
        <v>1797</v>
      </c>
      <c r="B1799" s="238"/>
      <c r="C1799" s="303"/>
      <c r="D1799" s="302"/>
      <c r="E1799" s="303"/>
      <c r="F1799" s="303"/>
      <c r="G1799" s="257" t="str">
        <f t="shared" si="194"/>
        <v/>
      </c>
      <c r="H1799" s="30" t="str">
        <f>IF(AND(S1799=H$1),LOOKUP(9.99999999999999E+307,$H$2:H1798)+1,"")</f>
        <v/>
      </c>
      <c r="I1799" s="30">
        <f>IF(AND(B1799=I$1),LOOKUP(9.99999999999999E+307,$I$2:I1798)+1,"")</f>
        <v>1604</v>
      </c>
      <c r="J1799" s="30">
        <f>IF(AND(B1799=J$1),LOOKUP(9.99999999999999E+307,$J$2:J1798)+1,"")</f>
        <v>1604</v>
      </c>
      <c r="K1799" s="30">
        <f>IF(AND(B1799=K$1),LOOKUP(9.99999999999999E+307,$K$2:K1798)+1,"")</f>
        <v>1604</v>
      </c>
      <c r="L1799" s="30">
        <f>IF(AND(B1799=L$1),LOOKUP(9.99999999999999E+307,$L$2:L1798)+1,"")</f>
        <v>1604</v>
      </c>
      <c r="M1799" s="30">
        <f>IF(AND(B1799=M$1),LOOKUP(9.99999999999999E+307,$M$2:M1798)+1,"")</f>
        <v>1604</v>
      </c>
      <c r="N1799" s="30">
        <f>IF(AND($B1799=N$1),LOOKUP(9.99999999999999E+307,$N$2:N1798)+1,"")</f>
        <v>1604</v>
      </c>
      <c r="O1799" s="30">
        <f>IF(AND($B1799=O$1),LOOKUP(9.99999999999999E+307,$O$2:O1798)+1,"")</f>
        <v>1604</v>
      </c>
      <c r="P1799" s="30">
        <f>IF(AND($B1799=P$1),LOOKUP(9.99999999999999E+307,$P$2:P1798)+1,"")</f>
        <v>1604</v>
      </c>
      <c r="Q1799" s="30">
        <f>IF(AND($B1799=Q$1),LOOKUP(9.99999999999999E+307,$Q$2:Q1798)+1,"")</f>
        <v>1604</v>
      </c>
      <c r="R1799" s="30">
        <f>IF(AND($B1799=R$1),LOOKUP(9.99999999999999E+307,$R$2:R1798)+1,"")</f>
        <v>1604</v>
      </c>
      <c r="S1799" s="314"/>
      <c r="T1799" s="274"/>
      <c r="U1799" s="274"/>
      <c r="Z1799" s="258" t="str">
        <f t="shared" si="199"/>
        <v/>
      </c>
      <c r="AA1799" s="258" t="str">
        <f t="shared" si="200"/>
        <v/>
      </c>
      <c r="AB1799" s="259">
        <f t="shared" si="195"/>
        <v>0</v>
      </c>
      <c r="AC1799" s="259">
        <f t="shared" si="196"/>
        <v>1807</v>
      </c>
      <c r="AD1799" s="260" t="str">
        <f t="shared" si="197"/>
        <v/>
      </c>
      <c r="AE1799" s="253" t="str">
        <f t="shared" si="198"/>
        <v>-</v>
      </c>
    </row>
    <row r="1800" spans="1:31" ht="20.100000000000001" customHeight="1" x14ac:dyDescent="0.5">
      <c r="A1800" s="30">
        <v>1798</v>
      </c>
      <c r="B1800" s="238"/>
      <c r="C1800" s="303"/>
      <c r="D1800" s="302"/>
      <c r="E1800" s="303"/>
      <c r="F1800" s="303"/>
      <c r="G1800" s="257" t="str">
        <f t="shared" si="194"/>
        <v/>
      </c>
      <c r="H1800" s="30" t="str">
        <f>IF(AND(S1800=H$1),LOOKUP(9.99999999999999E+307,$H$2:H1799)+1,"")</f>
        <v/>
      </c>
      <c r="I1800" s="30">
        <f>IF(AND(B1800=I$1),LOOKUP(9.99999999999999E+307,$I$2:I1799)+1,"")</f>
        <v>1605</v>
      </c>
      <c r="J1800" s="30">
        <f>IF(AND(B1800=J$1),LOOKUP(9.99999999999999E+307,$J$2:J1799)+1,"")</f>
        <v>1605</v>
      </c>
      <c r="K1800" s="30">
        <f>IF(AND(B1800=K$1),LOOKUP(9.99999999999999E+307,$K$2:K1799)+1,"")</f>
        <v>1605</v>
      </c>
      <c r="L1800" s="30">
        <f>IF(AND(B1800=L$1),LOOKUP(9.99999999999999E+307,$L$2:L1799)+1,"")</f>
        <v>1605</v>
      </c>
      <c r="M1800" s="30">
        <f>IF(AND(B1800=M$1),LOOKUP(9.99999999999999E+307,$M$2:M1799)+1,"")</f>
        <v>1605</v>
      </c>
      <c r="N1800" s="30">
        <f>IF(AND($B1800=N$1),LOOKUP(9.99999999999999E+307,$N$2:N1799)+1,"")</f>
        <v>1605</v>
      </c>
      <c r="O1800" s="30">
        <f>IF(AND($B1800=O$1),LOOKUP(9.99999999999999E+307,$O$2:O1799)+1,"")</f>
        <v>1605</v>
      </c>
      <c r="P1800" s="30">
        <f>IF(AND($B1800=P$1),LOOKUP(9.99999999999999E+307,$P$2:P1799)+1,"")</f>
        <v>1605</v>
      </c>
      <c r="Q1800" s="30">
        <f>IF(AND($B1800=Q$1),LOOKUP(9.99999999999999E+307,$Q$2:Q1799)+1,"")</f>
        <v>1605</v>
      </c>
      <c r="R1800" s="30">
        <f>IF(AND($B1800=R$1),LOOKUP(9.99999999999999E+307,$R$2:R1799)+1,"")</f>
        <v>1605</v>
      </c>
      <c r="S1800" s="314"/>
      <c r="T1800" s="274"/>
      <c r="U1800" s="274"/>
      <c r="Z1800" s="258" t="str">
        <f t="shared" si="199"/>
        <v/>
      </c>
      <c r="AA1800" s="258" t="str">
        <f t="shared" si="200"/>
        <v/>
      </c>
      <c r="AB1800" s="259">
        <f t="shared" si="195"/>
        <v>0</v>
      </c>
      <c r="AC1800" s="259">
        <f t="shared" si="196"/>
        <v>1807</v>
      </c>
      <c r="AD1800" s="260" t="str">
        <f t="shared" si="197"/>
        <v/>
      </c>
      <c r="AE1800" s="253" t="str">
        <f t="shared" si="198"/>
        <v>-</v>
      </c>
    </row>
    <row r="1801" spans="1:31" ht="20.100000000000001" customHeight="1" x14ac:dyDescent="0.5">
      <c r="A1801" s="30">
        <v>1799</v>
      </c>
      <c r="B1801" s="238"/>
      <c r="C1801" s="303"/>
      <c r="D1801" s="302"/>
      <c r="E1801" s="303"/>
      <c r="F1801" s="303"/>
      <c r="G1801" s="257" t="str">
        <f t="shared" si="194"/>
        <v/>
      </c>
      <c r="H1801" s="30" t="str">
        <f>IF(AND(S1801=H$1),LOOKUP(9.99999999999999E+307,$H$2:H1800)+1,"")</f>
        <v/>
      </c>
      <c r="I1801" s="30">
        <f>IF(AND(B1801=I$1),LOOKUP(9.99999999999999E+307,$I$2:I1800)+1,"")</f>
        <v>1606</v>
      </c>
      <c r="J1801" s="30">
        <f>IF(AND(B1801=J$1),LOOKUP(9.99999999999999E+307,$J$2:J1800)+1,"")</f>
        <v>1606</v>
      </c>
      <c r="K1801" s="30">
        <f>IF(AND(B1801=K$1),LOOKUP(9.99999999999999E+307,$K$2:K1800)+1,"")</f>
        <v>1606</v>
      </c>
      <c r="L1801" s="30">
        <f>IF(AND(B1801=L$1),LOOKUP(9.99999999999999E+307,$L$2:L1800)+1,"")</f>
        <v>1606</v>
      </c>
      <c r="M1801" s="30">
        <f>IF(AND(B1801=M$1),LOOKUP(9.99999999999999E+307,$M$2:M1800)+1,"")</f>
        <v>1606</v>
      </c>
      <c r="N1801" s="30">
        <f>IF(AND($B1801=N$1),LOOKUP(9.99999999999999E+307,$N$2:N1800)+1,"")</f>
        <v>1606</v>
      </c>
      <c r="O1801" s="30">
        <f>IF(AND($B1801=O$1),LOOKUP(9.99999999999999E+307,$O$2:O1800)+1,"")</f>
        <v>1606</v>
      </c>
      <c r="P1801" s="30">
        <f>IF(AND($B1801=P$1),LOOKUP(9.99999999999999E+307,$P$2:P1800)+1,"")</f>
        <v>1606</v>
      </c>
      <c r="Q1801" s="30">
        <f>IF(AND($B1801=Q$1),LOOKUP(9.99999999999999E+307,$Q$2:Q1800)+1,"")</f>
        <v>1606</v>
      </c>
      <c r="R1801" s="30">
        <f>IF(AND($B1801=R$1),LOOKUP(9.99999999999999E+307,$R$2:R1800)+1,"")</f>
        <v>1606</v>
      </c>
      <c r="S1801" s="314"/>
      <c r="T1801" s="274"/>
      <c r="U1801" s="274"/>
      <c r="Z1801" s="258" t="str">
        <f t="shared" si="199"/>
        <v/>
      </c>
      <c r="AA1801" s="258" t="str">
        <f t="shared" si="200"/>
        <v/>
      </c>
      <c r="AB1801" s="259">
        <f t="shared" si="195"/>
        <v>0</v>
      </c>
      <c r="AC1801" s="259">
        <f t="shared" si="196"/>
        <v>1807</v>
      </c>
      <c r="AD1801" s="260" t="str">
        <f t="shared" si="197"/>
        <v/>
      </c>
      <c r="AE1801" s="253" t="str">
        <f t="shared" si="198"/>
        <v>-</v>
      </c>
    </row>
    <row r="1802" spans="1:31" ht="20.100000000000001" customHeight="1" x14ac:dyDescent="0.5">
      <c r="A1802" s="30">
        <v>1800</v>
      </c>
      <c r="B1802" s="238"/>
      <c r="C1802" s="303"/>
      <c r="D1802" s="302"/>
      <c r="E1802" s="303"/>
      <c r="F1802" s="303"/>
      <c r="G1802" s="257" t="str">
        <f t="shared" si="194"/>
        <v/>
      </c>
      <c r="H1802" s="30" t="str">
        <f>IF(AND(S1802=H$1),LOOKUP(9.99999999999999E+307,$H$2:H1801)+1,"")</f>
        <v/>
      </c>
      <c r="I1802" s="30">
        <f>IF(AND(B1802=I$1),LOOKUP(9.99999999999999E+307,$I$2:I1801)+1,"")</f>
        <v>1607</v>
      </c>
      <c r="J1802" s="30">
        <f>IF(AND(B1802=J$1),LOOKUP(9.99999999999999E+307,$J$2:J1801)+1,"")</f>
        <v>1607</v>
      </c>
      <c r="K1802" s="30">
        <f>IF(AND(B1802=K$1),LOOKUP(9.99999999999999E+307,$K$2:K1801)+1,"")</f>
        <v>1607</v>
      </c>
      <c r="L1802" s="30">
        <f>IF(AND(B1802=L$1),LOOKUP(9.99999999999999E+307,$L$2:L1801)+1,"")</f>
        <v>1607</v>
      </c>
      <c r="M1802" s="30">
        <f>IF(AND(B1802=M$1),LOOKUP(9.99999999999999E+307,$M$2:M1801)+1,"")</f>
        <v>1607</v>
      </c>
      <c r="N1802" s="30">
        <f>IF(AND($B1802=N$1),LOOKUP(9.99999999999999E+307,$N$2:N1801)+1,"")</f>
        <v>1607</v>
      </c>
      <c r="O1802" s="30">
        <f>IF(AND($B1802=O$1),LOOKUP(9.99999999999999E+307,$O$2:O1801)+1,"")</f>
        <v>1607</v>
      </c>
      <c r="P1802" s="30">
        <f>IF(AND($B1802=P$1),LOOKUP(9.99999999999999E+307,$P$2:P1801)+1,"")</f>
        <v>1607</v>
      </c>
      <c r="Q1802" s="30">
        <f>IF(AND($B1802=Q$1),LOOKUP(9.99999999999999E+307,$Q$2:Q1801)+1,"")</f>
        <v>1607</v>
      </c>
      <c r="R1802" s="30">
        <f>IF(AND($B1802=R$1),LOOKUP(9.99999999999999E+307,$R$2:R1801)+1,"")</f>
        <v>1607</v>
      </c>
      <c r="S1802" s="314"/>
      <c r="T1802" s="274"/>
      <c r="U1802" s="274"/>
      <c r="Z1802" s="258" t="str">
        <f t="shared" si="199"/>
        <v/>
      </c>
      <c r="AA1802" s="258" t="str">
        <f t="shared" si="200"/>
        <v/>
      </c>
      <c r="AB1802" s="259">
        <f t="shared" si="195"/>
        <v>0</v>
      </c>
      <c r="AC1802" s="259">
        <f t="shared" si="196"/>
        <v>1807</v>
      </c>
      <c r="AD1802" s="260" t="str">
        <f t="shared" si="197"/>
        <v/>
      </c>
      <c r="AE1802" s="253" t="str">
        <f t="shared" si="198"/>
        <v>-</v>
      </c>
    </row>
    <row r="1803" spans="1:31" ht="20.100000000000001" customHeight="1" x14ac:dyDescent="0.5">
      <c r="A1803" s="30">
        <v>1801</v>
      </c>
      <c r="B1803" s="238"/>
      <c r="C1803" s="303"/>
      <c r="D1803" s="302"/>
      <c r="E1803" s="303"/>
      <c r="F1803" s="303"/>
      <c r="G1803" s="257" t="str">
        <f t="shared" si="194"/>
        <v/>
      </c>
      <c r="H1803" s="30" t="str">
        <f>IF(AND(S1803=H$1),LOOKUP(9.99999999999999E+307,$H$2:H1802)+1,"")</f>
        <v/>
      </c>
      <c r="I1803" s="30">
        <f>IF(AND(B1803=I$1),LOOKUP(9.99999999999999E+307,$I$2:I1802)+1,"")</f>
        <v>1608</v>
      </c>
      <c r="J1803" s="30">
        <f>IF(AND(B1803=J$1),LOOKUP(9.99999999999999E+307,$J$2:J1802)+1,"")</f>
        <v>1608</v>
      </c>
      <c r="K1803" s="30">
        <f>IF(AND(B1803=K$1),LOOKUP(9.99999999999999E+307,$K$2:K1802)+1,"")</f>
        <v>1608</v>
      </c>
      <c r="L1803" s="30">
        <f>IF(AND(B1803=L$1),LOOKUP(9.99999999999999E+307,$L$2:L1802)+1,"")</f>
        <v>1608</v>
      </c>
      <c r="M1803" s="30">
        <f>IF(AND(B1803=M$1),LOOKUP(9.99999999999999E+307,$M$2:M1802)+1,"")</f>
        <v>1608</v>
      </c>
      <c r="N1803" s="30">
        <f>IF(AND($B1803=N$1),LOOKUP(9.99999999999999E+307,$N$2:N1802)+1,"")</f>
        <v>1608</v>
      </c>
      <c r="O1803" s="30">
        <f>IF(AND($B1803=O$1),LOOKUP(9.99999999999999E+307,$O$2:O1802)+1,"")</f>
        <v>1608</v>
      </c>
      <c r="P1803" s="30">
        <f>IF(AND($B1803=P$1),LOOKUP(9.99999999999999E+307,$P$2:P1802)+1,"")</f>
        <v>1608</v>
      </c>
      <c r="Q1803" s="30">
        <f>IF(AND($B1803=Q$1),LOOKUP(9.99999999999999E+307,$Q$2:Q1802)+1,"")</f>
        <v>1608</v>
      </c>
      <c r="R1803" s="30">
        <f>IF(AND($B1803=R$1),LOOKUP(9.99999999999999E+307,$R$2:R1802)+1,"")</f>
        <v>1608</v>
      </c>
      <c r="S1803" s="314"/>
      <c r="T1803" s="274"/>
      <c r="U1803" s="274"/>
      <c r="Z1803" s="258" t="str">
        <f t="shared" si="199"/>
        <v/>
      </c>
      <c r="AA1803" s="258" t="str">
        <f t="shared" si="200"/>
        <v/>
      </c>
      <c r="AB1803" s="259">
        <f t="shared" si="195"/>
        <v>0</v>
      </c>
      <c r="AC1803" s="259">
        <f t="shared" si="196"/>
        <v>1807</v>
      </c>
      <c r="AD1803" s="260" t="str">
        <f t="shared" si="197"/>
        <v/>
      </c>
      <c r="AE1803" s="253" t="str">
        <f t="shared" si="198"/>
        <v>-</v>
      </c>
    </row>
    <row r="1804" spans="1:31" ht="20.100000000000001" customHeight="1" x14ac:dyDescent="0.5">
      <c r="A1804" s="30">
        <v>1802</v>
      </c>
      <c r="B1804" s="238"/>
      <c r="C1804" s="303"/>
      <c r="D1804" s="302"/>
      <c r="E1804" s="303"/>
      <c r="F1804" s="303"/>
      <c r="G1804" s="257" t="str">
        <f t="shared" si="194"/>
        <v/>
      </c>
      <c r="H1804" s="30" t="str">
        <f>IF(AND(S1804=H$1),LOOKUP(9.99999999999999E+307,$H$2:H1803)+1,"")</f>
        <v/>
      </c>
      <c r="I1804" s="30">
        <f>IF(AND(B1804=I$1),LOOKUP(9.99999999999999E+307,$I$2:I1803)+1,"")</f>
        <v>1609</v>
      </c>
      <c r="J1804" s="30">
        <f>IF(AND(B1804=J$1),LOOKUP(9.99999999999999E+307,$J$2:J1803)+1,"")</f>
        <v>1609</v>
      </c>
      <c r="K1804" s="30">
        <f>IF(AND(B1804=K$1),LOOKUP(9.99999999999999E+307,$K$2:K1803)+1,"")</f>
        <v>1609</v>
      </c>
      <c r="L1804" s="30">
        <f>IF(AND(B1804=L$1),LOOKUP(9.99999999999999E+307,$L$2:L1803)+1,"")</f>
        <v>1609</v>
      </c>
      <c r="M1804" s="30">
        <f>IF(AND(B1804=M$1),LOOKUP(9.99999999999999E+307,$M$2:M1803)+1,"")</f>
        <v>1609</v>
      </c>
      <c r="N1804" s="30">
        <f>IF(AND($B1804=N$1),LOOKUP(9.99999999999999E+307,$N$2:N1803)+1,"")</f>
        <v>1609</v>
      </c>
      <c r="O1804" s="30">
        <f>IF(AND($B1804=O$1),LOOKUP(9.99999999999999E+307,$O$2:O1803)+1,"")</f>
        <v>1609</v>
      </c>
      <c r="P1804" s="30">
        <f>IF(AND($B1804=P$1),LOOKUP(9.99999999999999E+307,$P$2:P1803)+1,"")</f>
        <v>1609</v>
      </c>
      <c r="Q1804" s="30">
        <f>IF(AND($B1804=Q$1),LOOKUP(9.99999999999999E+307,$Q$2:Q1803)+1,"")</f>
        <v>1609</v>
      </c>
      <c r="R1804" s="30">
        <f>IF(AND($B1804=R$1),LOOKUP(9.99999999999999E+307,$R$2:R1803)+1,"")</f>
        <v>1609</v>
      </c>
      <c r="S1804" s="314"/>
      <c r="T1804" s="274"/>
      <c r="U1804" s="274"/>
      <c r="Z1804" s="258" t="str">
        <f t="shared" si="199"/>
        <v/>
      </c>
      <c r="AA1804" s="258" t="str">
        <f t="shared" si="200"/>
        <v/>
      </c>
      <c r="AB1804" s="259">
        <f t="shared" si="195"/>
        <v>0</v>
      </c>
      <c r="AC1804" s="259">
        <f t="shared" si="196"/>
        <v>1807</v>
      </c>
      <c r="AD1804" s="260" t="str">
        <f t="shared" si="197"/>
        <v/>
      </c>
      <c r="AE1804" s="253" t="str">
        <f t="shared" si="198"/>
        <v>-</v>
      </c>
    </row>
    <row r="1805" spans="1:31" ht="20.100000000000001" customHeight="1" x14ac:dyDescent="0.5">
      <c r="A1805" s="30">
        <v>1803</v>
      </c>
      <c r="B1805" s="238"/>
      <c r="C1805" s="303"/>
      <c r="D1805" s="302"/>
      <c r="E1805" s="303"/>
      <c r="F1805" s="303"/>
      <c r="G1805" s="257" t="str">
        <f t="shared" si="194"/>
        <v/>
      </c>
      <c r="H1805" s="30" t="str">
        <f>IF(AND(S1805=H$1),LOOKUP(9.99999999999999E+307,$H$2:H1804)+1,"")</f>
        <v/>
      </c>
      <c r="I1805" s="30">
        <f>IF(AND(B1805=I$1),LOOKUP(9.99999999999999E+307,$I$2:I1804)+1,"")</f>
        <v>1610</v>
      </c>
      <c r="J1805" s="30">
        <f>IF(AND(B1805=J$1),LOOKUP(9.99999999999999E+307,$J$2:J1804)+1,"")</f>
        <v>1610</v>
      </c>
      <c r="K1805" s="30">
        <f>IF(AND(B1805=K$1),LOOKUP(9.99999999999999E+307,$K$2:K1804)+1,"")</f>
        <v>1610</v>
      </c>
      <c r="L1805" s="30">
        <f>IF(AND(B1805=L$1),LOOKUP(9.99999999999999E+307,$L$2:L1804)+1,"")</f>
        <v>1610</v>
      </c>
      <c r="M1805" s="30">
        <f>IF(AND(B1805=M$1),LOOKUP(9.99999999999999E+307,$M$2:M1804)+1,"")</f>
        <v>1610</v>
      </c>
      <c r="N1805" s="30">
        <f>IF(AND($B1805=N$1),LOOKUP(9.99999999999999E+307,$N$2:N1804)+1,"")</f>
        <v>1610</v>
      </c>
      <c r="O1805" s="30">
        <f>IF(AND($B1805=O$1),LOOKUP(9.99999999999999E+307,$O$2:O1804)+1,"")</f>
        <v>1610</v>
      </c>
      <c r="P1805" s="30">
        <f>IF(AND($B1805=P$1),LOOKUP(9.99999999999999E+307,$P$2:P1804)+1,"")</f>
        <v>1610</v>
      </c>
      <c r="Q1805" s="30">
        <f>IF(AND($B1805=Q$1),LOOKUP(9.99999999999999E+307,$Q$2:Q1804)+1,"")</f>
        <v>1610</v>
      </c>
      <c r="R1805" s="30">
        <f>IF(AND($B1805=R$1),LOOKUP(9.99999999999999E+307,$R$2:R1804)+1,"")</f>
        <v>1610</v>
      </c>
      <c r="S1805" s="314"/>
      <c r="T1805" s="274"/>
      <c r="U1805" s="274"/>
      <c r="Z1805" s="258" t="str">
        <f t="shared" si="199"/>
        <v/>
      </c>
      <c r="AA1805" s="258" t="str">
        <f t="shared" si="200"/>
        <v/>
      </c>
      <c r="AB1805" s="259">
        <f t="shared" si="195"/>
        <v>0</v>
      </c>
      <c r="AC1805" s="259">
        <f t="shared" si="196"/>
        <v>1807</v>
      </c>
      <c r="AD1805" s="260" t="str">
        <f t="shared" si="197"/>
        <v/>
      </c>
      <c r="AE1805" s="253" t="str">
        <f t="shared" si="198"/>
        <v>-</v>
      </c>
    </row>
    <row r="1806" spans="1:31" ht="20.100000000000001" customHeight="1" x14ac:dyDescent="0.5">
      <c r="A1806" s="30">
        <v>1804</v>
      </c>
      <c r="B1806" s="238"/>
      <c r="C1806" s="303"/>
      <c r="D1806" s="302"/>
      <c r="E1806" s="303"/>
      <c r="F1806" s="303"/>
      <c r="G1806" s="257" t="str">
        <f t="shared" si="194"/>
        <v/>
      </c>
      <c r="H1806" s="30" t="str">
        <f>IF(AND(S1806=H$1),LOOKUP(9.99999999999999E+307,$H$2:H1805)+1,"")</f>
        <v/>
      </c>
      <c r="I1806" s="30">
        <f>IF(AND(B1806=I$1),LOOKUP(9.99999999999999E+307,$I$2:I1805)+1,"")</f>
        <v>1611</v>
      </c>
      <c r="J1806" s="30">
        <f>IF(AND(B1806=J$1),LOOKUP(9.99999999999999E+307,$J$2:J1805)+1,"")</f>
        <v>1611</v>
      </c>
      <c r="K1806" s="30">
        <f>IF(AND(B1806=K$1),LOOKUP(9.99999999999999E+307,$K$2:K1805)+1,"")</f>
        <v>1611</v>
      </c>
      <c r="L1806" s="30">
        <f>IF(AND(B1806=L$1),LOOKUP(9.99999999999999E+307,$L$2:L1805)+1,"")</f>
        <v>1611</v>
      </c>
      <c r="M1806" s="30">
        <f>IF(AND(B1806=M$1),LOOKUP(9.99999999999999E+307,$M$2:M1805)+1,"")</f>
        <v>1611</v>
      </c>
      <c r="N1806" s="30">
        <f>IF(AND($B1806=N$1),LOOKUP(9.99999999999999E+307,$N$2:N1805)+1,"")</f>
        <v>1611</v>
      </c>
      <c r="O1806" s="30">
        <f>IF(AND($B1806=O$1),LOOKUP(9.99999999999999E+307,$O$2:O1805)+1,"")</f>
        <v>1611</v>
      </c>
      <c r="P1806" s="30">
        <f>IF(AND($B1806=P$1),LOOKUP(9.99999999999999E+307,$P$2:P1805)+1,"")</f>
        <v>1611</v>
      </c>
      <c r="Q1806" s="30">
        <f>IF(AND($B1806=Q$1),LOOKUP(9.99999999999999E+307,$Q$2:Q1805)+1,"")</f>
        <v>1611</v>
      </c>
      <c r="R1806" s="30">
        <f>IF(AND($B1806=R$1),LOOKUP(9.99999999999999E+307,$R$2:R1805)+1,"")</f>
        <v>1611</v>
      </c>
      <c r="S1806" s="314"/>
      <c r="T1806" s="274"/>
      <c r="U1806" s="274"/>
      <c r="Z1806" s="258" t="str">
        <f t="shared" si="199"/>
        <v/>
      </c>
      <c r="AA1806" s="258" t="str">
        <f t="shared" si="200"/>
        <v/>
      </c>
      <c r="AB1806" s="259">
        <f t="shared" si="195"/>
        <v>0</v>
      </c>
      <c r="AC1806" s="259">
        <f t="shared" si="196"/>
        <v>1807</v>
      </c>
      <c r="AD1806" s="260" t="str">
        <f t="shared" si="197"/>
        <v/>
      </c>
      <c r="AE1806" s="253" t="str">
        <f t="shared" si="198"/>
        <v>-</v>
      </c>
    </row>
    <row r="1807" spans="1:31" ht="20.100000000000001" customHeight="1" x14ac:dyDescent="0.5">
      <c r="A1807" s="30">
        <v>1805</v>
      </c>
      <c r="B1807" s="238"/>
      <c r="C1807" s="303"/>
      <c r="D1807" s="302"/>
      <c r="E1807" s="303"/>
      <c r="F1807" s="303"/>
      <c r="G1807" s="257" t="str">
        <f t="shared" si="194"/>
        <v/>
      </c>
      <c r="H1807" s="30" t="str">
        <f>IF(AND(S1807=H$1),LOOKUP(9.99999999999999E+307,$H$2:H1806)+1,"")</f>
        <v/>
      </c>
      <c r="I1807" s="30">
        <f>IF(AND(B1807=I$1),LOOKUP(9.99999999999999E+307,$I$2:I1806)+1,"")</f>
        <v>1612</v>
      </c>
      <c r="J1807" s="30">
        <f>IF(AND(B1807=J$1),LOOKUP(9.99999999999999E+307,$J$2:J1806)+1,"")</f>
        <v>1612</v>
      </c>
      <c r="K1807" s="30">
        <f>IF(AND(B1807=K$1),LOOKUP(9.99999999999999E+307,$K$2:K1806)+1,"")</f>
        <v>1612</v>
      </c>
      <c r="L1807" s="30">
        <f>IF(AND(B1807=L$1),LOOKUP(9.99999999999999E+307,$L$2:L1806)+1,"")</f>
        <v>1612</v>
      </c>
      <c r="M1807" s="30">
        <f>IF(AND(B1807=M$1),LOOKUP(9.99999999999999E+307,$M$2:M1806)+1,"")</f>
        <v>1612</v>
      </c>
      <c r="N1807" s="30">
        <f>IF(AND($B1807=N$1),LOOKUP(9.99999999999999E+307,$N$2:N1806)+1,"")</f>
        <v>1612</v>
      </c>
      <c r="O1807" s="30">
        <f>IF(AND($B1807=O$1),LOOKUP(9.99999999999999E+307,$O$2:O1806)+1,"")</f>
        <v>1612</v>
      </c>
      <c r="P1807" s="30">
        <f>IF(AND($B1807=P$1),LOOKUP(9.99999999999999E+307,$P$2:P1806)+1,"")</f>
        <v>1612</v>
      </c>
      <c r="Q1807" s="30">
        <f>IF(AND($B1807=Q$1),LOOKUP(9.99999999999999E+307,$Q$2:Q1806)+1,"")</f>
        <v>1612</v>
      </c>
      <c r="R1807" s="30">
        <f>IF(AND($B1807=R$1),LOOKUP(9.99999999999999E+307,$R$2:R1806)+1,"")</f>
        <v>1612</v>
      </c>
      <c r="S1807" s="314"/>
      <c r="T1807" s="274"/>
      <c r="U1807" s="274"/>
      <c r="Z1807" s="258" t="str">
        <f t="shared" si="199"/>
        <v/>
      </c>
      <c r="AA1807" s="258" t="str">
        <f t="shared" si="200"/>
        <v/>
      </c>
      <c r="AB1807" s="259">
        <f t="shared" si="195"/>
        <v>0</v>
      </c>
      <c r="AC1807" s="259">
        <f t="shared" si="196"/>
        <v>1807</v>
      </c>
      <c r="AD1807" s="260" t="str">
        <f t="shared" si="197"/>
        <v/>
      </c>
      <c r="AE1807" s="253" t="str">
        <f t="shared" si="198"/>
        <v>-</v>
      </c>
    </row>
    <row r="1808" spans="1:31" ht="20.100000000000001" customHeight="1" x14ac:dyDescent="0.5">
      <c r="A1808" s="30">
        <v>1806</v>
      </c>
      <c r="B1808" s="238"/>
      <c r="C1808" s="303"/>
      <c r="D1808" s="302"/>
      <c r="E1808" s="303"/>
      <c r="F1808" s="303"/>
      <c r="G1808" s="257" t="str">
        <f t="shared" si="194"/>
        <v/>
      </c>
      <c r="H1808" s="30" t="str">
        <f>IF(AND(S1808=H$1),LOOKUP(9.99999999999999E+307,$H$2:H1807)+1,"")</f>
        <v/>
      </c>
      <c r="I1808" s="30">
        <f>IF(AND(B1808=I$1),LOOKUP(9.99999999999999E+307,$I$2:I1807)+1,"")</f>
        <v>1613</v>
      </c>
      <c r="J1808" s="30">
        <f>IF(AND(B1808=J$1),LOOKUP(9.99999999999999E+307,$J$2:J1807)+1,"")</f>
        <v>1613</v>
      </c>
      <c r="K1808" s="30">
        <f>IF(AND(B1808=K$1),LOOKUP(9.99999999999999E+307,$K$2:K1807)+1,"")</f>
        <v>1613</v>
      </c>
      <c r="L1808" s="30">
        <f>IF(AND(B1808=L$1),LOOKUP(9.99999999999999E+307,$L$2:L1807)+1,"")</f>
        <v>1613</v>
      </c>
      <c r="M1808" s="30">
        <f>IF(AND(B1808=M$1),LOOKUP(9.99999999999999E+307,$M$2:M1807)+1,"")</f>
        <v>1613</v>
      </c>
      <c r="N1808" s="30">
        <f>IF(AND($B1808=N$1),LOOKUP(9.99999999999999E+307,$N$2:N1807)+1,"")</f>
        <v>1613</v>
      </c>
      <c r="O1808" s="30">
        <f>IF(AND($B1808=O$1),LOOKUP(9.99999999999999E+307,$O$2:O1807)+1,"")</f>
        <v>1613</v>
      </c>
      <c r="P1808" s="30">
        <f>IF(AND($B1808=P$1),LOOKUP(9.99999999999999E+307,$P$2:P1807)+1,"")</f>
        <v>1613</v>
      </c>
      <c r="Q1808" s="30">
        <f>IF(AND($B1808=Q$1),LOOKUP(9.99999999999999E+307,$Q$2:Q1807)+1,"")</f>
        <v>1613</v>
      </c>
      <c r="R1808" s="30">
        <f>IF(AND($B1808=R$1),LOOKUP(9.99999999999999E+307,$R$2:R1807)+1,"")</f>
        <v>1613</v>
      </c>
      <c r="S1808" s="314"/>
      <c r="T1808" s="274"/>
      <c r="U1808" s="274"/>
      <c r="Z1808" s="258" t="str">
        <f t="shared" si="199"/>
        <v/>
      </c>
      <c r="AA1808" s="258" t="str">
        <f t="shared" si="200"/>
        <v/>
      </c>
      <c r="AB1808" s="259">
        <f t="shared" si="195"/>
        <v>0</v>
      </c>
      <c r="AC1808" s="259">
        <f t="shared" si="196"/>
        <v>1807</v>
      </c>
      <c r="AD1808" s="260" t="str">
        <f t="shared" si="197"/>
        <v/>
      </c>
      <c r="AE1808" s="253" t="str">
        <f t="shared" si="198"/>
        <v>-</v>
      </c>
    </row>
    <row r="1809" spans="1:31" ht="20.100000000000001" customHeight="1" x14ac:dyDescent="0.5">
      <c r="A1809" s="30">
        <v>1807</v>
      </c>
      <c r="B1809" s="238"/>
      <c r="C1809" s="303"/>
      <c r="D1809" s="302"/>
      <c r="E1809" s="303"/>
      <c r="F1809" s="303"/>
      <c r="G1809" s="257" t="str">
        <f t="shared" si="194"/>
        <v/>
      </c>
      <c r="H1809" s="30" t="str">
        <f>IF(AND(S1809=H$1),LOOKUP(9.99999999999999E+307,$H$2:H1808)+1,"")</f>
        <v/>
      </c>
      <c r="I1809" s="30">
        <f>IF(AND(B1809=I$1),LOOKUP(9.99999999999999E+307,$I$2:I1808)+1,"")</f>
        <v>1614</v>
      </c>
      <c r="J1809" s="30">
        <f>IF(AND(B1809=J$1),LOOKUP(9.99999999999999E+307,$J$2:J1808)+1,"")</f>
        <v>1614</v>
      </c>
      <c r="K1809" s="30">
        <f>IF(AND(B1809=K$1),LOOKUP(9.99999999999999E+307,$K$2:K1808)+1,"")</f>
        <v>1614</v>
      </c>
      <c r="L1809" s="30">
        <f>IF(AND(B1809=L$1),LOOKUP(9.99999999999999E+307,$L$2:L1808)+1,"")</f>
        <v>1614</v>
      </c>
      <c r="M1809" s="30">
        <f>IF(AND(B1809=M$1),LOOKUP(9.99999999999999E+307,$M$2:M1808)+1,"")</f>
        <v>1614</v>
      </c>
      <c r="N1809" s="30">
        <f>IF(AND($B1809=N$1),LOOKUP(9.99999999999999E+307,$N$2:N1808)+1,"")</f>
        <v>1614</v>
      </c>
      <c r="O1809" s="30">
        <f>IF(AND($B1809=O$1),LOOKUP(9.99999999999999E+307,$O$2:O1808)+1,"")</f>
        <v>1614</v>
      </c>
      <c r="P1809" s="30">
        <f>IF(AND($B1809=P$1),LOOKUP(9.99999999999999E+307,$P$2:P1808)+1,"")</f>
        <v>1614</v>
      </c>
      <c r="Q1809" s="30">
        <f>IF(AND($B1809=Q$1),LOOKUP(9.99999999999999E+307,$Q$2:Q1808)+1,"")</f>
        <v>1614</v>
      </c>
      <c r="R1809" s="30">
        <f>IF(AND($B1809=R$1),LOOKUP(9.99999999999999E+307,$R$2:R1808)+1,"")</f>
        <v>1614</v>
      </c>
      <c r="S1809" s="314"/>
      <c r="T1809" s="274"/>
      <c r="U1809" s="274"/>
      <c r="Z1809" s="258" t="str">
        <f t="shared" si="199"/>
        <v/>
      </c>
      <c r="AA1809" s="258" t="str">
        <f t="shared" si="200"/>
        <v/>
      </c>
      <c r="AB1809" s="259">
        <f t="shared" si="195"/>
        <v>0</v>
      </c>
      <c r="AC1809" s="259">
        <f t="shared" si="196"/>
        <v>1807</v>
      </c>
      <c r="AD1809" s="260" t="str">
        <f t="shared" si="197"/>
        <v/>
      </c>
      <c r="AE1809" s="253" t="str">
        <f t="shared" si="198"/>
        <v>-</v>
      </c>
    </row>
    <row r="1810" spans="1:31" ht="20.100000000000001" customHeight="1" x14ac:dyDescent="0.5">
      <c r="A1810" s="30">
        <v>1808</v>
      </c>
      <c r="B1810" s="238"/>
      <c r="C1810" s="303"/>
      <c r="D1810" s="302"/>
      <c r="E1810" s="303"/>
      <c r="F1810" s="303"/>
      <c r="G1810" s="257" t="str">
        <f t="shared" si="194"/>
        <v/>
      </c>
      <c r="H1810" s="30" t="str">
        <f>IF(AND(S1810=H$1),LOOKUP(9.99999999999999E+307,$H$2:H1809)+1,"")</f>
        <v/>
      </c>
      <c r="I1810" s="30">
        <f>IF(AND(B1810=I$1),LOOKUP(9.99999999999999E+307,$I$2:I1809)+1,"")</f>
        <v>1615</v>
      </c>
      <c r="J1810" s="30">
        <f>IF(AND(B1810=J$1),LOOKUP(9.99999999999999E+307,$J$2:J1809)+1,"")</f>
        <v>1615</v>
      </c>
      <c r="K1810" s="30">
        <f>IF(AND(B1810=K$1),LOOKUP(9.99999999999999E+307,$K$2:K1809)+1,"")</f>
        <v>1615</v>
      </c>
      <c r="L1810" s="30">
        <f>IF(AND(B1810=L$1),LOOKUP(9.99999999999999E+307,$L$2:L1809)+1,"")</f>
        <v>1615</v>
      </c>
      <c r="M1810" s="30">
        <f>IF(AND(B1810=M$1),LOOKUP(9.99999999999999E+307,$M$2:M1809)+1,"")</f>
        <v>1615</v>
      </c>
      <c r="N1810" s="30">
        <f>IF(AND($B1810=N$1),LOOKUP(9.99999999999999E+307,$N$2:N1809)+1,"")</f>
        <v>1615</v>
      </c>
      <c r="O1810" s="30">
        <f>IF(AND($B1810=O$1),LOOKUP(9.99999999999999E+307,$O$2:O1809)+1,"")</f>
        <v>1615</v>
      </c>
      <c r="P1810" s="30">
        <f>IF(AND($B1810=P$1),LOOKUP(9.99999999999999E+307,$P$2:P1809)+1,"")</f>
        <v>1615</v>
      </c>
      <c r="Q1810" s="30">
        <f>IF(AND($B1810=Q$1),LOOKUP(9.99999999999999E+307,$Q$2:Q1809)+1,"")</f>
        <v>1615</v>
      </c>
      <c r="R1810" s="30">
        <f>IF(AND($B1810=R$1),LOOKUP(9.99999999999999E+307,$R$2:R1809)+1,"")</f>
        <v>1615</v>
      </c>
      <c r="S1810" s="314"/>
      <c r="T1810" s="274"/>
      <c r="U1810" s="274"/>
      <c r="Z1810" s="258" t="str">
        <f t="shared" si="199"/>
        <v/>
      </c>
      <c r="AA1810" s="258" t="str">
        <f t="shared" si="200"/>
        <v/>
      </c>
      <c r="AB1810" s="259">
        <f t="shared" si="195"/>
        <v>0</v>
      </c>
      <c r="AC1810" s="259">
        <f t="shared" si="196"/>
        <v>1807</v>
      </c>
      <c r="AD1810" s="260" t="str">
        <f t="shared" si="197"/>
        <v/>
      </c>
      <c r="AE1810" s="253" t="str">
        <f t="shared" si="198"/>
        <v>-</v>
      </c>
    </row>
    <row r="1811" spans="1:31" ht="20.100000000000001" customHeight="1" x14ac:dyDescent="0.5">
      <c r="A1811" s="30">
        <v>1809</v>
      </c>
      <c r="B1811" s="238"/>
      <c r="C1811" s="303"/>
      <c r="D1811" s="302"/>
      <c r="E1811" s="303"/>
      <c r="F1811" s="303"/>
      <c r="G1811" s="257" t="str">
        <f t="shared" si="194"/>
        <v/>
      </c>
      <c r="H1811" s="30" t="str">
        <f>IF(AND(S1811=H$1),LOOKUP(9.99999999999999E+307,$H$2:H1810)+1,"")</f>
        <v/>
      </c>
      <c r="I1811" s="30">
        <f>IF(AND(B1811=I$1),LOOKUP(9.99999999999999E+307,$I$2:I1810)+1,"")</f>
        <v>1616</v>
      </c>
      <c r="J1811" s="30">
        <f>IF(AND(B1811=J$1),LOOKUP(9.99999999999999E+307,$J$2:J1810)+1,"")</f>
        <v>1616</v>
      </c>
      <c r="K1811" s="30">
        <f>IF(AND(B1811=K$1),LOOKUP(9.99999999999999E+307,$K$2:K1810)+1,"")</f>
        <v>1616</v>
      </c>
      <c r="L1811" s="30">
        <f>IF(AND(B1811=L$1),LOOKUP(9.99999999999999E+307,$L$2:L1810)+1,"")</f>
        <v>1616</v>
      </c>
      <c r="M1811" s="30">
        <f>IF(AND(B1811=M$1),LOOKUP(9.99999999999999E+307,$M$2:M1810)+1,"")</f>
        <v>1616</v>
      </c>
      <c r="N1811" s="30">
        <f>IF(AND($B1811=N$1),LOOKUP(9.99999999999999E+307,$N$2:N1810)+1,"")</f>
        <v>1616</v>
      </c>
      <c r="O1811" s="30">
        <f>IF(AND($B1811=O$1),LOOKUP(9.99999999999999E+307,$O$2:O1810)+1,"")</f>
        <v>1616</v>
      </c>
      <c r="P1811" s="30">
        <f>IF(AND($B1811=P$1),LOOKUP(9.99999999999999E+307,$P$2:P1810)+1,"")</f>
        <v>1616</v>
      </c>
      <c r="Q1811" s="30">
        <f>IF(AND($B1811=Q$1),LOOKUP(9.99999999999999E+307,$Q$2:Q1810)+1,"")</f>
        <v>1616</v>
      </c>
      <c r="R1811" s="30">
        <f>IF(AND($B1811=R$1),LOOKUP(9.99999999999999E+307,$R$2:R1810)+1,"")</f>
        <v>1616</v>
      </c>
      <c r="S1811" s="314"/>
      <c r="T1811" s="274"/>
      <c r="U1811" s="274"/>
      <c r="Z1811" s="258" t="str">
        <f t="shared" si="199"/>
        <v/>
      </c>
      <c r="AA1811" s="258" t="str">
        <f t="shared" si="200"/>
        <v/>
      </c>
      <c r="AB1811" s="259">
        <f t="shared" si="195"/>
        <v>0</v>
      </c>
      <c r="AC1811" s="259">
        <f t="shared" si="196"/>
        <v>1807</v>
      </c>
      <c r="AD1811" s="260" t="str">
        <f t="shared" si="197"/>
        <v/>
      </c>
      <c r="AE1811" s="253" t="str">
        <f t="shared" si="198"/>
        <v>-</v>
      </c>
    </row>
    <row r="1812" spans="1:31" ht="20.100000000000001" customHeight="1" x14ac:dyDescent="0.5">
      <c r="A1812" s="30">
        <v>1810</v>
      </c>
      <c r="B1812" s="238"/>
      <c r="C1812" s="303"/>
      <c r="D1812" s="302"/>
      <c r="E1812" s="303"/>
      <c r="F1812" s="303"/>
      <c r="G1812" s="257" t="str">
        <f t="shared" si="194"/>
        <v/>
      </c>
      <c r="H1812" s="30" t="str">
        <f>IF(AND(S1812=H$1),LOOKUP(9.99999999999999E+307,$H$2:H1811)+1,"")</f>
        <v/>
      </c>
      <c r="I1812" s="30">
        <f>IF(AND(B1812=I$1),LOOKUP(9.99999999999999E+307,$I$2:I1811)+1,"")</f>
        <v>1617</v>
      </c>
      <c r="J1812" s="30">
        <f>IF(AND(B1812=J$1),LOOKUP(9.99999999999999E+307,$J$2:J1811)+1,"")</f>
        <v>1617</v>
      </c>
      <c r="K1812" s="30">
        <f>IF(AND(B1812=K$1),LOOKUP(9.99999999999999E+307,$K$2:K1811)+1,"")</f>
        <v>1617</v>
      </c>
      <c r="L1812" s="30">
        <f>IF(AND(B1812=L$1),LOOKUP(9.99999999999999E+307,$L$2:L1811)+1,"")</f>
        <v>1617</v>
      </c>
      <c r="M1812" s="30">
        <f>IF(AND(B1812=M$1),LOOKUP(9.99999999999999E+307,$M$2:M1811)+1,"")</f>
        <v>1617</v>
      </c>
      <c r="N1812" s="30">
        <f>IF(AND($B1812=N$1),LOOKUP(9.99999999999999E+307,$N$2:N1811)+1,"")</f>
        <v>1617</v>
      </c>
      <c r="O1812" s="30">
        <f>IF(AND($B1812=O$1),LOOKUP(9.99999999999999E+307,$O$2:O1811)+1,"")</f>
        <v>1617</v>
      </c>
      <c r="P1812" s="30">
        <f>IF(AND($B1812=P$1),LOOKUP(9.99999999999999E+307,$P$2:P1811)+1,"")</f>
        <v>1617</v>
      </c>
      <c r="Q1812" s="30">
        <f>IF(AND($B1812=Q$1),LOOKUP(9.99999999999999E+307,$Q$2:Q1811)+1,"")</f>
        <v>1617</v>
      </c>
      <c r="R1812" s="30">
        <f>IF(AND($B1812=R$1),LOOKUP(9.99999999999999E+307,$R$2:R1811)+1,"")</f>
        <v>1617</v>
      </c>
      <c r="S1812" s="314"/>
      <c r="T1812" s="274"/>
      <c r="U1812" s="274"/>
      <c r="Z1812" s="258" t="str">
        <f t="shared" si="199"/>
        <v/>
      </c>
      <c r="AA1812" s="258" t="str">
        <f t="shared" si="200"/>
        <v/>
      </c>
      <c r="AB1812" s="259">
        <f t="shared" si="195"/>
        <v>0</v>
      </c>
      <c r="AC1812" s="259">
        <f t="shared" si="196"/>
        <v>1807</v>
      </c>
      <c r="AD1812" s="260" t="str">
        <f t="shared" si="197"/>
        <v/>
      </c>
      <c r="AE1812" s="253" t="str">
        <f t="shared" si="198"/>
        <v>-</v>
      </c>
    </row>
    <row r="1813" spans="1:31" ht="20.100000000000001" customHeight="1" x14ac:dyDescent="0.5">
      <c r="A1813" s="30">
        <v>1811</v>
      </c>
      <c r="B1813" s="238"/>
      <c r="C1813" s="303"/>
      <c r="D1813" s="302"/>
      <c r="E1813" s="303"/>
      <c r="F1813" s="303"/>
      <c r="G1813" s="257" t="str">
        <f t="shared" si="194"/>
        <v/>
      </c>
      <c r="H1813" s="30" t="str">
        <f>IF(AND(S1813=H$1),LOOKUP(9.99999999999999E+307,$H$2:H1812)+1,"")</f>
        <v/>
      </c>
      <c r="I1813" s="30">
        <f>IF(AND(B1813=I$1),LOOKUP(9.99999999999999E+307,$I$2:I1812)+1,"")</f>
        <v>1618</v>
      </c>
      <c r="J1813" s="30">
        <f>IF(AND(B1813=J$1),LOOKUP(9.99999999999999E+307,$J$2:J1812)+1,"")</f>
        <v>1618</v>
      </c>
      <c r="K1813" s="30">
        <f>IF(AND(B1813=K$1),LOOKUP(9.99999999999999E+307,$K$2:K1812)+1,"")</f>
        <v>1618</v>
      </c>
      <c r="L1813" s="30">
        <f>IF(AND(B1813=L$1),LOOKUP(9.99999999999999E+307,$L$2:L1812)+1,"")</f>
        <v>1618</v>
      </c>
      <c r="M1813" s="30">
        <f>IF(AND(B1813=M$1),LOOKUP(9.99999999999999E+307,$M$2:M1812)+1,"")</f>
        <v>1618</v>
      </c>
      <c r="N1813" s="30">
        <f>IF(AND($B1813=N$1),LOOKUP(9.99999999999999E+307,$N$2:N1812)+1,"")</f>
        <v>1618</v>
      </c>
      <c r="O1813" s="30">
        <f>IF(AND($B1813=O$1),LOOKUP(9.99999999999999E+307,$O$2:O1812)+1,"")</f>
        <v>1618</v>
      </c>
      <c r="P1813" s="30">
        <f>IF(AND($B1813=P$1),LOOKUP(9.99999999999999E+307,$P$2:P1812)+1,"")</f>
        <v>1618</v>
      </c>
      <c r="Q1813" s="30">
        <f>IF(AND($B1813=Q$1),LOOKUP(9.99999999999999E+307,$Q$2:Q1812)+1,"")</f>
        <v>1618</v>
      </c>
      <c r="R1813" s="30">
        <f>IF(AND($B1813=R$1),LOOKUP(9.99999999999999E+307,$R$2:R1812)+1,"")</f>
        <v>1618</v>
      </c>
      <c r="S1813" s="314"/>
      <c r="T1813" s="274"/>
      <c r="U1813" s="274"/>
      <c r="Z1813" s="258" t="str">
        <f t="shared" si="199"/>
        <v/>
      </c>
      <c r="AA1813" s="258" t="str">
        <f t="shared" si="200"/>
        <v/>
      </c>
      <c r="AB1813" s="259">
        <f t="shared" si="195"/>
        <v>0</v>
      </c>
      <c r="AC1813" s="259">
        <f t="shared" si="196"/>
        <v>1807</v>
      </c>
      <c r="AD1813" s="260" t="str">
        <f t="shared" si="197"/>
        <v/>
      </c>
      <c r="AE1813" s="253" t="str">
        <f t="shared" si="198"/>
        <v>-</v>
      </c>
    </row>
    <row r="1814" spans="1:31" ht="20.100000000000001" customHeight="1" x14ac:dyDescent="0.5">
      <c r="A1814" s="30">
        <v>1812</v>
      </c>
      <c r="B1814" s="238"/>
      <c r="C1814" s="303"/>
      <c r="D1814" s="302"/>
      <c r="E1814" s="303"/>
      <c r="F1814" s="303"/>
      <c r="G1814" s="257" t="str">
        <f t="shared" si="194"/>
        <v/>
      </c>
      <c r="H1814" s="30" t="str">
        <f>IF(AND(S1814=H$1),LOOKUP(9.99999999999999E+307,$H$2:H1813)+1,"")</f>
        <v/>
      </c>
      <c r="I1814" s="30">
        <f>IF(AND(B1814=I$1),LOOKUP(9.99999999999999E+307,$I$2:I1813)+1,"")</f>
        <v>1619</v>
      </c>
      <c r="J1814" s="30">
        <f>IF(AND(B1814=J$1),LOOKUP(9.99999999999999E+307,$J$2:J1813)+1,"")</f>
        <v>1619</v>
      </c>
      <c r="K1814" s="30">
        <f>IF(AND(B1814=K$1),LOOKUP(9.99999999999999E+307,$K$2:K1813)+1,"")</f>
        <v>1619</v>
      </c>
      <c r="L1814" s="30">
        <f>IF(AND(B1814=L$1),LOOKUP(9.99999999999999E+307,$L$2:L1813)+1,"")</f>
        <v>1619</v>
      </c>
      <c r="M1814" s="30">
        <f>IF(AND(B1814=M$1),LOOKUP(9.99999999999999E+307,$M$2:M1813)+1,"")</f>
        <v>1619</v>
      </c>
      <c r="N1814" s="30">
        <f>IF(AND($B1814=N$1),LOOKUP(9.99999999999999E+307,$N$2:N1813)+1,"")</f>
        <v>1619</v>
      </c>
      <c r="O1814" s="30">
        <f>IF(AND($B1814=O$1),LOOKUP(9.99999999999999E+307,$O$2:O1813)+1,"")</f>
        <v>1619</v>
      </c>
      <c r="P1814" s="30">
        <f>IF(AND($B1814=P$1),LOOKUP(9.99999999999999E+307,$P$2:P1813)+1,"")</f>
        <v>1619</v>
      </c>
      <c r="Q1814" s="30">
        <f>IF(AND($B1814=Q$1),LOOKUP(9.99999999999999E+307,$Q$2:Q1813)+1,"")</f>
        <v>1619</v>
      </c>
      <c r="R1814" s="30">
        <f>IF(AND($B1814=R$1),LOOKUP(9.99999999999999E+307,$R$2:R1813)+1,"")</f>
        <v>1619</v>
      </c>
      <c r="S1814" s="314"/>
      <c r="T1814" s="274"/>
      <c r="U1814" s="274"/>
      <c r="Z1814" s="258" t="str">
        <f t="shared" si="199"/>
        <v/>
      </c>
      <c r="AA1814" s="258" t="str">
        <f t="shared" si="200"/>
        <v/>
      </c>
      <c r="AB1814" s="259">
        <f t="shared" si="195"/>
        <v>0</v>
      </c>
      <c r="AC1814" s="259">
        <f t="shared" si="196"/>
        <v>1807</v>
      </c>
      <c r="AD1814" s="260" t="str">
        <f t="shared" si="197"/>
        <v/>
      </c>
      <c r="AE1814" s="253" t="str">
        <f t="shared" si="198"/>
        <v>-</v>
      </c>
    </row>
    <row r="1815" spans="1:31" ht="20.100000000000001" customHeight="1" x14ac:dyDescent="0.5">
      <c r="A1815" s="30">
        <v>1813</v>
      </c>
      <c r="B1815" s="238"/>
      <c r="C1815" s="303"/>
      <c r="D1815" s="302"/>
      <c r="E1815" s="303"/>
      <c r="F1815" s="303"/>
      <c r="G1815" s="257" t="str">
        <f t="shared" si="194"/>
        <v/>
      </c>
      <c r="H1815" s="30" t="str">
        <f>IF(AND(S1815=H$1),LOOKUP(9.99999999999999E+307,$H$2:H1814)+1,"")</f>
        <v/>
      </c>
      <c r="I1815" s="30">
        <f>IF(AND(B1815=I$1),LOOKUP(9.99999999999999E+307,$I$2:I1814)+1,"")</f>
        <v>1620</v>
      </c>
      <c r="J1815" s="30">
        <f>IF(AND(B1815=J$1),LOOKUP(9.99999999999999E+307,$J$2:J1814)+1,"")</f>
        <v>1620</v>
      </c>
      <c r="K1815" s="30">
        <f>IF(AND(B1815=K$1),LOOKUP(9.99999999999999E+307,$K$2:K1814)+1,"")</f>
        <v>1620</v>
      </c>
      <c r="L1815" s="30">
        <f>IF(AND(B1815=L$1),LOOKUP(9.99999999999999E+307,$L$2:L1814)+1,"")</f>
        <v>1620</v>
      </c>
      <c r="M1815" s="30">
        <f>IF(AND(B1815=M$1),LOOKUP(9.99999999999999E+307,$M$2:M1814)+1,"")</f>
        <v>1620</v>
      </c>
      <c r="N1815" s="30">
        <f>IF(AND($B1815=N$1),LOOKUP(9.99999999999999E+307,$N$2:N1814)+1,"")</f>
        <v>1620</v>
      </c>
      <c r="O1815" s="30">
        <f>IF(AND($B1815=O$1),LOOKUP(9.99999999999999E+307,$O$2:O1814)+1,"")</f>
        <v>1620</v>
      </c>
      <c r="P1815" s="30">
        <f>IF(AND($B1815=P$1),LOOKUP(9.99999999999999E+307,$P$2:P1814)+1,"")</f>
        <v>1620</v>
      </c>
      <c r="Q1815" s="30">
        <f>IF(AND($B1815=Q$1),LOOKUP(9.99999999999999E+307,$Q$2:Q1814)+1,"")</f>
        <v>1620</v>
      </c>
      <c r="R1815" s="30">
        <f>IF(AND($B1815=R$1),LOOKUP(9.99999999999999E+307,$R$2:R1814)+1,"")</f>
        <v>1620</v>
      </c>
      <c r="S1815" s="314"/>
      <c r="T1815" s="274"/>
      <c r="U1815" s="274"/>
      <c r="Z1815" s="258" t="str">
        <f t="shared" si="199"/>
        <v/>
      </c>
      <c r="AA1815" s="258" t="str">
        <f t="shared" si="200"/>
        <v/>
      </c>
      <c r="AB1815" s="259">
        <f t="shared" si="195"/>
        <v>0</v>
      </c>
      <c r="AC1815" s="259">
        <f t="shared" si="196"/>
        <v>1807</v>
      </c>
      <c r="AD1815" s="260" t="str">
        <f t="shared" si="197"/>
        <v/>
      </c>
      <c r="AE1815" s="253" t="str">
        <f t="shared" si="198"/>
        <v>-</v>
      </c>
    </row>
    <row r="1816" spans="1:31" ht="20.100000000000001" customHeight="1" x14ac:dyDescent="0.5">
      <c r="A1816" s="30">
        <v>1814</v>
      </c>
      <c r="B1816" s="238"/>
      <c r="C1816" s="303"/>
      <c r="D1816" s="302"/>
      <c r="E1816" s="303"/>
      <c r="F1816" s="303"/>
      <c r="G1816" s="257" t="str">
        <f t="shared" si="194"/>
        <v/>
      </c>
      <c r="H1816" s="30" t="str">
        <f>IF(AND(S1816=H$1),LOOKUP(9.99999999999999E+307,$H$2:H1815)+1,"")</f>
        <v/>
      </c>
      <c r="I1816" s="30">
        <f>IF(AND(B1816=I$1),LOOKUP(9.99999999999999E+307,$I$2:I1815)+1,"")</f>
        <v>1621</v>
      </c>
      <c r="J1816" s="30">
        <f>IF(AND(B1816=J$1),LOOKUP(9.99999999999999E+307,$J$2:J1815)+1,"")</f>
        <v>1621</v>
      </c>
      <c r="K1816" s="30">
        <f>IF(AND(B1816=K$1),LOOKUP(9.99999999999999E+307,$K$2:K1815)+1,"")</f>
        <v>1621</v>
      </c>
      <c r="L1816" s="30">
        <f>IF(AND(B1816=L$1),LOOKUP(9.99999999999999E+307,$L$2:L1815)+1,"")</f>
        <v>1621</v>
      </c>
      <c r="M1816" s="30">
        <f>IF(AND(B1816=M$1),LOOKUP(9.99999999999999E+307,$M$2:M1815)+1,"")</f>
        <v>1621</v>
      </c>
      <c r="N1816" s="30">
        <f>IF(AND($B1816=N$1),LOOKUP(9.99999999999999E+307,$N$2:N1815)+1,"")</f>
        <v>1621</v>
      </c>
      <c r="O1816" s="30">
        <f>IF(AND($B1816=O$1),LOOKUP(9.99999999999999E+307,$O$2:O1815)+1,"")</f>
        <v>1621</v>
      </c>
      <c r="P1816" s="30">
        <f>IF(AND($B1816=P$1),LOOKUP(9.99999999999999E+307,$P$2:P1815)+1,"")</f>
        <v>1621</v>
      </c>
      <c r="Q1816" s="30">
        <f>IF(AND($B1816=Q$1),LOOKUP(9.99999999999999E+307,$Q$2:Q1815)+1,"")</f>
        <v>1621</v>
      </c>
      <c r="R1816" s="30">
        <f>IF(AND($B1816=R$1),LOOKUP(9.99999999999999E+307,$R$2:R1815)+1,"")</f>
        <v>1621</v>
      </c>
      <c r="S1816" s="314"/>
      <c r="T1816" s="274"/>
      <c r="U1816" s="274"/>
      <c r="Z1816" s="258" t="str">
        <f t="shared" si="199"/>
        <v/>
      </c>
      <c r="AA1816" s="258" t="str">
        <f t="shared" si="200"/>
        <v/>
      </c>
      <c r="AB1816" s="259">
        <f t="shared" si="195"/>
        <v>0</v>
      </c>
      <c r="AC1816" s="259">
        <f t="shared" si="196"/>
        <v>1807</v>
      </c>
      <c r="AD1816" s="260" t="str">
        <f t="shared" si="197"/>
        <v/>
      </c>
      <c r="AE1816" s="253" t="str">
        <f t="shared" si="198"/>
        <v>-</v>
      </c>
    </row>
    <row r="1817" spans="1:31" ht="20.100000000000001" customHeight="1" x14ac:dyDescent="0.5">
      <c r="A1817" s="30">
        <v>1815</v>
      </c>
      <c r="B1817" s="238"/>
      <c r="C1817" s="303"/>
      <c r="D1817" s="302"/>
      <c r="E1817" s="303"/>
      <c r="F1817" s="303"/>
      <c r="G1817" s="257" t="str">
        <f t="shared" si="194"/>
        <v/>
      </c>
      <c r="H1817" s="30" t="str">
        <f>IF(AND(S1817=H$1),LOOKUP(9.99999999999999E+307,$H$2:H1816)+1,"")</f>
        <v/>
      </c>
      <c r="I1817" s="30">
        <f>IF(AND(B1817=I$1),LOOKUP(9.99999999999999E+307,$I$2:I1816)+1,"")</f>
        <v>1622</v>
      </c>
      <c r="J1817" s="30">
        <f>IF(AND(B1817=J$1),LOOKUP(9.99999999999999E+307,$J$2:J1816)+1,"")</f>
        <v>1622</v>
      </c>
      <c r="K1817" s="30">
        <f>IF(AND(B1817=K$1),LOOKUP(9.99999999999999E+307,$K$2:K1816)+1,"")</f>
        <v>1622</v>
      </c>
      <c r="L1817" s="30">
        <f>IF(AND(B1817=L$1),LOOKUP(9.99999999999999E+307,$L$2:L1816)+1,"")</f>
        <v>1622</v>
      </c>
      <c r="M1817" s="30">
        <f>IF(AND(B1817=M$1),LOOKUP(9.99999999999999E+307,$M$2:M1816)+1,"")</f>
        <v>1622</v>
      </c>
      <c r="N1817" s="30">
        <f>IF(AND($B1817=N$1),LOOKUP(9.99999999999999E+307,$N$2:N1816)+1,"")</f>
        <v>1622</v>
      </c>
      <c r="O1817" s="30">
        <f>IF(AND($B1817=O$1),LOOKUP(9.99999999999999E+307,$O$2:O1816)+1,"")</f>
        <v>1622</v>
      </c>
      <c r="P1817" s="30">
        <f>IF(AND($B1817=P$1),LOOKUP(9.99999999999999E+307,$P$2:P1816)+1,"")</f>
        <v>1622</v>
      </c>
      <c r="Q1817" s="30">
        <f>IF(AND($B1817=Q$1),LOOKUP(9.99999999999999E+307,$Q$2:Q1816)+1,"")</f>
        <v>1622</v>
      </c>
      <c r="R1817" s="30">
        <f>IF(AND($B1817=R$1),LOOKUP(9.99999999999999E+307,$R$2:R1816)+1,"")</f>
        <v>1622</v>
      </c>
      <c r="S1817" s="314"/>
      <c r="T1817" s="274"/>
      <c r="U1817" s="274"/>
      <c r="Z1817" s="258" t="str">
        <f t="shared" si="199"/>
        <v/>
      </c>
      <c r="AA1817" s="258" t="str">
        <f t="shared" si="200"/>
        <v/>
      </c>
      <c r="AB1817" s="259">
        <f t="shared" si="195"/>
        <v>0</v>
      </c>
      <c r="AC1817" s="259">
        <f t="shared" si="196"/>
        <v>1807</v>
      </c>
      <c r="AD1817" s="260" t="str">
        <f t="shared" si="197"/>
        <v/>
      </c>
      <c r="AE1817" s="253" t="str">
        <f t="shared" si="198"/>
        <v>-</v>
      </c>
    </row>
    <row r="1818" spans="1:31" ht="20.100000000000001" customHeight="1" x14ac:dyDescent="0.5">
      <c r="A1818" s="30">
        <v>1816</v>
      </c>
      <c r="B1818" s="238"/>
      <c r="C1818" s="303"/>
      <c r="D1818" s="302"/>
      <c r="E1818" s="303"/>
      <c r="F1818" s="303"/>
      <c r="G1818" s="257" t="str">
        <f t="shared" si="194"/>
        <v/>
      </c>
      <c r="H1818" s="30" t="str">
        <f>IF(AND(S1818=H$1),LOOKUP(9.99999999999999E+307,$H$2:H1817)+1,"")</f>
        <v/>
      </c>
      <c r="I1818" s="30">
        <f>IF(AND(B1818=I$1),LOOKUP(9.99999999999999E+307,$I$2:I1817)+1,"")</f>
        <v>1623</v>
      </c>
      <c r="J1818" s="30">
        <f>IF(AND(B1818=J$1),LOOKUP(9.99999999999999E+307,$J$2:J1817)+1,"")</f>
        <v>1623</v>
      </c>
      <c r="K1818" s="30">
        <f>IF(AND(B1818=K$1),LOOKUP(9.99999999999999E+307,$K$2:K1817)+1,"")</f>
        <v>1623</v>
      </c>
      <c r="L1818" s="30">
        <f>IF(AND(B1818=L$1),LOOKUP(9.99999999999999E+307,$L$2:L1817)+1,"")</f>
        <v>1623</v>
      </c>
      <c r="M1818" s="30">
        <f>IF(AND(B1818=M$1),LOOKUP(9.99999999999999E+307,$M$2:M1817)+1,"")</f>
        <v>1623</v>
      </c>
      <c r="N1818" s="30">
        <f>IF(AND($B1818=N$1),LOOKUP(9.99999999999999E+307,$N$2:N1817)+1,"")</f>
        <v>1623</v>
      </c>
      <c r="O1818" s="30">
        <f>IF(AND($B1818=O$1),LOOKUP(9.99999999999999E+307,$O$2:O1817)+1,"")</f>
        <v>1623</v>
      </c>
      <c r="P1818" s="30">
        <f>IF(AND($B1818=P$1),LOOKUP(9.99999999999999E+307,$P$2:P1817)+1,"")</f>
        <v>1623</v>
      </c>
      <c r="Q1818" s="30">
        <f>IF(AND($B1818=Q$1),LOOKUP(9.99999999999999E+307,$Q$2:Q1817)+1,"")</f>
        <v>1623</v>
      </c>
      <c r="R1818" s="30">
        <f>IF(AND($B1818=R$1),LOOKUP(9.99999999999999E+307,$R$2:R1817)+1,"")</f>
        <v>1623</v>
      </c>
      <c r="S1818" s="314"/>
      <c r="T1818" s="274"/>
      <c r="U1818" s="274"/>
      <c r="Z1818" s="258" t="str">
        <f t="shared" si="199"/>
        <v/>
      </c>
      <c r="AA1818" s="258" t="str">
        <f t="shared" si="200"/>
        <v/>
      </c>
      <c r="AB1818" s="259">
        <f t="shared" si="195"/>
        <v>0</v>
      </c>
      <c r="AC1818" s="259">
        <f t="shared" si="196"/>
        <v>1807</v>
      </c>
      <c r="AD1818" s="260" t="str">
        <f t="shared" si="197"/>
        <v/>
      </c>
      <c r="AE1818" s="253" t="str">
        <f t="shared" si="198"/>
        <v>-</v>
      </c>
    </row>
    <row r="1819" spans="1:31" ht="20.100000000000001" customHeight="1" x14ac:dyDescent="0.5">
      <c r="A1819" s="30">
        <v>1817</v>
      </c>
      <c r="B1819" s="238"/>
      <c r="C1819" s="303"/>
      <c r="D1819" s="302"/>
      <c r="E1819" s="303"/>
      <c r="F1819" s="303"/>
      <c r="G1819" s="257" t="str">
        <f t="shared" si="194"/>
        <v/>
      </c>
      <c r="H1819" s="30" t="str">
        <f>IF(AND(S1819=H$1),LOOKUP(9.99999999999999E+307,$H$2:H1818)+1,"")</f>
        <v/>
      </c>
      <c r="I1819" s="30">
        <f>IF(AND(B1819=I$1),LOOKUP(9.99999999999999E+307,$I$2:I1818)+1,"")</f>
        <v>1624</v>
      </c>
      <c r="J1819" s="30">
        <f>IF(AND(B1819=J$1),LOOKUP(9.99999999999999E+307,$J$2:J1818)+1,"")</f>
        <v>1624</v>
      </c>
      <c r="K1819" s="30">
        <f>IF(AND(B1819=K$1),LOOKUP(9.99999999999999E+307,$K$2:K1818)+1,"")</f>
        <v>1624</v>
      </c>
      <c r="L1819" s="30">
        <f>IF(AND(B1819=L$1),LOOKUP(9.99999999999999E+307,$L$2:L1818)+1,"")</f>
        <v>1624</v>
      </c>
      <c r="M1819" s="30">
        <f>IF(AND(B1819=M$1),LOOKUP(9.99999999999999E+307,$M$2:M1818)+1,"")</f>
        <v>1624</v>
      </c>
      <c r="N1819" s="30">
        <f>IF(AND($B1819=N$1),LOOKUP(9.99999999999999E+307,$N$2:N1818)+1,"")</f>
        <v>1624</v>
      </c>
      <c r="O1819" s="30">
        <f>IF(AND($B1819=O$1),LOOKUP(9.99999999999999E+307,$O$2:O1818)+1,"")</f>
        <v>1624</v>
      </c>
      <c r="P1819" s="30">
        <f>IF(AND($B1819=P$1),LOOKUP(9.99999999999999E+307,$P$2:P1818)+1,"")</f>
        <v>1624</v>
      </c>
      <c r="Q1819" s="30">
        <f>IF(AND($B1819=Q$1),LOOKUP(9.99999999999999E+307,$Q$2:Q1818)+1,"")</f>
        <v>1624</v>
      </c>
      <c r="R1819" s="30">
        <f>IF(AND($B1819=R$1),LOOKUP(9.99999999999999E+307,$R$2:R1818)+1,"")</f>
        <v>1624</v>
      </c>
      <c r="S1819" s="314"/>
      <c r="T1819" s="274"/>
      <c r="U1819" s="274"/>
      <c r="Z1819" s="258" t="str">
        <f t="shared" si="199"/>
        <v/>
      </c>
      <c r="AA1819" s="258" t="str">
        <f t="shared" si="200"/>
        <v/>
      </c>
      <c r="AB1819" s="259">
        <f t="shared" si="195"/>
        <v>0</v>
      </c>
      <c r="AC1819" s="259">
        <f t="shared" si="196"/>
        <v>1807</v>
      </c>
      <c r="AD1819" s="260" t="str">
        <f t="shared" si="197"/>
        <v/>
      </c>
      <c r="AE1819" s="253" t="str">
        <f t="shared" si="198"/>
        <v>-</v>
      </c>
    </row>
    <row r="1820" spans="1:31" ht="20.100000000000001" customHeight="1" x14ac:dyDescent="0.5">
      <c r="A1820" s="30">
        <v>1818</v>
      </c>
      <c r="B1820" s="238"/>
      <c r="C1820" s="303"/>
      <c r="D1820" s="302"/>
      <c r="E1820" s="303"/>
      <c r="F1820" s="303"/>
      <c r="G1820" s="257" t="str">
        <f t="shared" si="194"/>
        <v/>
      </c>
      <c r="H1820" s="30" t="str">
        <f>IF(AND(S1820=H$1),LOOKUP(9.99999999999999E+307,$H$2:H1819)+1,"")</f>
        <v/>
      </c>
      <c r="I1820" s="30">
        <f>IF(AND(B1820=I$1),LOOKUP(9.99999999999999E+307,$I$2:I1819)+1,"")</f>
        <v>1625</v>
      </c>
      <c r="J1820" s="30">
        <f>IF(AND(B1820=J$1),LOOKUP(9.99999999999999E+307,$J$2:J1819)+1,"")</f>
        <v>1625</v>
      </c>
      <c r="K1820" s="30">
        <f>IF(AND(B1820=K$1),LOOKUP(9.99999999999999E+307,$K$2:K1819)+1,"")</f>
        <v>1625</v>
      </c>
      <c r="L1820" s="30">
        <f>IF(AND(B1820=L$1),LOOKUP(9.99999999999999E+307,$L$2:L1819)+1,"")</f>
        <v>1625</v>
      </c>
      <c r="M1820" s="30">
        <f>IF(AND(B1820=M$1),LOOKUP(9.99999999999999E+307,$M$2:M1819)+1,"")</f>
        <v>1625</v>
      </c>
      <c r="N1820" s="30">
        <f>IF(AND($B1820=N$1),LOOKUP(9.99999999999999E+307,$N$2:N1819)+1,"")</f>
        <v>1625</v>
      </c>
      <c r="O1820" s="30">
        <f>IF(AND($B1820=O$1),LOOKUP(9.99999999999999E+307,$O$2:O1819)+1,"")</f>
        <v>1625</v>
      </c>
      <c r="P1820" s="30">
        <f>IF(AND($B1820=P$1),LOOKUP(9.99999999999999E+307,$P$2:P1819)+1,"")</f>
        <v>1625</v>
      </c>
      <c r="Q1820" s="30">
        <f>IF(AND($B1820=Q$1),LOOKUP(9.99999999999999E+307,$Q$2:Q1819)+1,"")</f>
        <v>1625</v>
      </c>
      <c r="R1820" s="30">
        <f>IF(AND($B1820=R$1),LOOKUP(9.99999999999999E+307,$R$2:R1819)+1,"")</f>
        <v>1625</v>
      </c>
      <c r="S1820" s="314"/>
      <c r="T1820" s="274"/>
      <c r="U1820" s="274"/>
      <c r="Z1820" s="258" t="str">
        <f t="shared" si="199"/>
        <v/>
      </c>
      <c r="AA1820" s="258" t="str">
        <f t="shared" si="200"/>
        <v/>
      </c>
      <c r="AB1820" s="259">
        <f t="shared" si="195"/>
        <v>0</v>
      </c>
      <c r="AC1820" s="259">
        <f t="shared" si="196"/>
        <v>1807</v>
      </c>
      <c r="AD1820" s="260" t="str">
        <f t="shared" si="197"/>
        <v/>
      </c>
      <c r="AE1820" s="253" t="str">
        <f t="shared" si="198"/>
        <v>-</v>
      </c>
    </row>
    <row r="1821" spans="1:31" ht="20.100000000000001" customHeight="1" x14ac:dyDescent="0.5">
      <c r="A1821" s="30">
        <v>1819</v>
      </c>
      <c r="B1821" s="238"/>
      <c r="C1821" s="303"/>
      <c r="D1821" s="302"/>
      <c r="E1821" s="303"/>
      <c r="F1821" s="303"/>
      <c r="G1821" s="257" t="str">
        <f t="shared" si="194"/>
        <v/>
      </c>
      <c r="H1821" s="30" t="str">
        <f>IF(AND(S1821=H$1),LOOKUP(9.99999999999999E+307,$H$2:H1820)+1,"")</f>
        <v/>
      </c>
      <c r="I1821" s="30">
        <f>IF(AND(B1821=I$1),LOOKUP(9.99999999999999E+307,$I$2:I1820)+1,"")</f>
        <v>1626</v>
      </c>
      <c r="J1821" s="30">
        <f>IF(AND(B1821=J$1),LOOKUP(9.99999999999999E+307,$J$2:J1820)+1,"")</f>
        <v>1626</v>
      </c>
      <c r="K1821" s="30">
        <f>IF(AND(B1821=K$1),LOOKUP(9.99999999999999E+307,$K$2:K1820)+1,"")</f>
        <v>1626</v>
      </c>
      <c r="L1821" s="30">
        <f>IF(AND(B1821=L$1),LOOKUP(9.99999999999999E+307,$L$2:L1820)+1,"")</f>
        <v>1626</v>
      </c>
      <c r="M1821" s="30">
        <f>IF(AND(B1821=M$1),LOOKUP(9.99999999999999E+307,$M$2:M1820)+1,"")</f>
        <v>1626</v>
      </c>
      <c r="N1821" s="30">
        <f>IF(AND($B1821=N$1),LOOKUP(9.99999999999999E+307,$N$2:N1820)+1,"")</f>
        <v>1626</v>
      </c>
      <c r="O1821" s="30">
        <f>IF(AND($B1821=O$1),LOOKUP(9.99999999999999E+307,$O$2:O1820)+1,"")</f>
        <v>1626</v>
      </c>
      <c r="P1821" s="30">
        <f>IF(AND($B1821=P$1),LOOKUP(9.99999999999999E+307,$P$2:P1820)+1,"")</f>
        <v>1626</v>
      </c>
      <c r="Q1821" s="30">
        <f>IF(AND($B1821=Q$1),LOOKUP(9.99999999999999E+307,$Q$2:Q1820)+1,"")</f>
        <v>1626</v>
      </c>
      <c r="R1821" s="30">
        <f>IF(AND($B1821=R$1),LOOKUP(9.99999999999999E+307,$R$2:R1820)+1,"")</f>
        <v>1626</v>
      </c>
      <c r="S1821" s="314"/>
      <c r="T1821" s="274"/>
      <c r="U1821" s="274"/>
      <c r="Z1821" s="258" t="str">
        <f t="shared" si="199"/>
        <v/>
      </c>
      <c r="AA1821" s="258" t="str">
        <f t="shared" si="200"/>
        <v/>
      </c>
      <c r="AB1821" s="259">
        <f t="shared" si="195"/>
        <v>0</v>
      </c>
      <c r="AC1821" s="259">
        <f t="shared" si="196"/>
        <v>1807</v>
      </c>
      <c r="AD1821" s="260" t="str">
        <f t="shared" si="197"/>
        <v/>
      </c>
      <c r="AE1821" s="253" t="str">
        <f t="shared" si="198"/>
        <v>-</v>
      </c>
    </row>
    <row r="1822" spans="1:31" ht="20.100000000000001" customHeight="1" x14ac:dyDescent="0.5">
      <c r="A1822" s="30">
        <v>1820</v>
      </c>
      <c r="B1822" s="238"/>
      <c r="C1822" s="303"/>
      <c r="D1822" s="302"/>
      <c r="E1822" s="303"/>
      <c r="F1822" s="303"/>
      <c r="G1822" s="257" t="str">
        <f t="shared" si="194"/>
        <v/>
      </c>
      <c r="H1822" s="30" t="str">
        <f>IF(AND(S1822=H$1),LOOKUP(9.99999999999999E+307,$H$2:H1821)+1,"")</f>
        <v/>
      </c>
      <c r="I1822" s="30">
        <f>IF(AND(B1822=I$1),LOOKUP(9.99999999999999E+307,$I$2:I1821)+1,"")</f>
        <v>1627</v>
      </c>
      <c r="J1822" s="30">
        <f>IF(AND(B1822=J$1),LOOKUP(9.99999999999999E+307,$J$2:J1821)+1,"")</f>
        <v>1627</v>
      </c>
      <c r="K1822" s="30">
        <f>IF(AND(B1822=K$1),LOOKUP(9.99999999999999E+307,$K$2:K1821)+1,"")</f>
        <v>1627</v>
      </c>
      <c r="L1822" s="30">
        <f>IF(AND(B1822=L$1),LOOKUP(9.99999999999999E+307,$L$2:L1821)+1,"")</f>
        <v>1627</v>
      </c>
      <c r="M1822" s="30">
        <f>IF(AND(B1822=M$1),LOOKUP(9.99999999999999E+307,$M$2:M1821)+1,"")</f>
        <v>1627</v>
      </c>
      <c r="N1822" s="30">
        <f>IF(AND($B1822=N$1),LOOKUP(9.99999999999999E+307,$N$2:N1821)+1,"")</f>
        <v>1627</v>
      </c>
      <c r="O1822" s="30">
        <f>IF(AND($B1822=O$1),LOOKUP(9.99999999999999E+307,$O$2:O1821)+1,"")</f>
        <v>1627</v>
      </c>
      <c r="P1822" s="30">
        <f>IF(AND($B1822=P$1),LOOKUP(9.99999999999999E+307,$P$2:P1821)+1,"")</f>
        <v>1627</v>
      </c>
      <c r="Q1822" s="30">
        <f>IF(AND($B1822=Q$1),LOOKUP(9.99999999999999E+307,$Q$2:Q1821)+1,"")</f>
        <v>1627</v>
      </c>
      <c r="R1822" s="30">
        <f>IF(AND($B1822=R$1),LOOKUP(9.99999999999999E+307,$R$2:R1821)+1,"")</f>
        <v>1627</v>
      </c>
      <c r="S1822" s="314"/>
      <c r="T1822" s="274"/>
      <c r="U1822" s="274"/>
      <c r="Z1822" s="258" t="str">
        <f t="shared" si="199"/>
        <v/>
      </c>
      <c r="AA1822" s="258" t="str">
        <f t="shared" si="200"/>
        <v/>
      </c>
      <c r="AB1822" s="259">
        <f t="shared" si="195"/>
        <v>0</v>
      </c>
      <c r="AC1822" s="259">
        <f t="shared" si="196"/>
        <v>1807</v>
      </c>
      <c r="AD1822" s="260" t="str">
        <f t="shared" si="197"/>
        <v/>
      </c>
      <c r="AE1822" s="253" t="str">
        <f t="shared" si="198"/>
        <v>-</v>
      </c>
    </row>
    <row r="1823" spans="1:31" ht="20.100000000000001" customHeight="1" x14ac:dyDescent="0.5">
      <c r="A1823" s="30">
        <v>1821</v>
      </c>
      <c r="B1823" s="238"/>
      <c r="C1823" s="303"/>
      <c r="D1823" s="302"/>
      <c r="E1823" s="303"/>
      <c r="F1823" s="303"/>
      <c r="G1823" s="257" t="str">
        <f t="shared" ref="G1823:G1886" si="201">B1823&amp;C1823</f>
        <v/>
      </c>
      <c r="H1823" s="30" t="str">
        <f>IF(AND(S1823=H$1),LOOKUP(9.99999999999999E+307,$H$2:H1822)+1,"")</f>
        <v/>
      </c>
      <c r="I1823" s="30">
        <f>IF(AND(B1823=I$1),LOOKUP(9.99999999999999E+307,$I$2:I1822)+1,"")</f>
        <v>1628</v>
      </c>
      <c r="J1823" s="30">
        <f>IF(AND(B1823=J$1),LOOKUP(9.99999999999999E+307,$J$2:J1822)+1,"")</f>
        <v>1628</v>
      </c>
      <c r="K1823" s="30">
        <f>IF(AND(B1823=K$1),LOOKUP(9.99999999999999E+307,$K$2:K1822)+1,"")</f>
        <v>1628</v>
      </c>
      <c r="L1823" s="30">
        <f>IF(AND(B1823=L$1),LOOKUP(9.99999999999999E+307,$L$2:L1822)+1,"")</f>
        <v>1628</v>
      </c>
      <c r="M1823" s="30">
        <f>IF(AND(B1823=M$1),LOOKUP(9.99999999999999E+307,$M$2:M1822)+1,"")</f>
        <v>1628</v>
      </c>
      <c r="N1823" s="30">
        <f>IF(AND($B1823=N$1),LOOKUP(9.99999999999999E+307,$N$2:N1822)+1,"")</f>
        <v>1628</v>
      </c>
      <c r="O1823" s="30">
        <f>IF(AND($B1823=O$1),LOOKUP(9.99999999999999E+307,$O$2:O1822)+1,"")</f>
        <v>1628</v>
      </c>
      <c r="P1823" s="30">
        <f>IF(AND($B1823=P$1),LOOKUP(9.99999999999999E+307,$P$2:P1822)+1,"")</f>
        <v>1628</v>
      </c>
      <c r="Q1823" s="30">
        <f>IF(AND($B1823=Q$1),LOOKUP(9.99999999999999E+307,$Q$2:Q1822)+1,"")</f>
        <v>1628</v>
      </c>
      <c r="R1823" s="30">
        <f>IF(AND($B1823=R$1),LOOKUP(9.99999999999999E+307,$R$2:R1822)+1,"")</f>
        <v>1628</v>
      </c>
      <c r="S1823" s="314"/>
      <c r="T1823" s="274"/>
      <c r="U1823" s="274"/>
      <c r="Z1823" s="258" t="str">
        <f t="shared" si="199"/>
        <v/>
      </c>
      <c r="AA1823" s="258" t="str">
        <f t="shared" si="200"/>
        <v/>
      </c>
      <c r="AB1823" s="259">
        <f t="shared" si="195"/>
        <v>0</v>
      </c>
      <c r="AC1823" s="259">
        <f t="shared" si="196"/>
        <v>1807</v>
      </c>
      <c r="AD1823" s="260" t="str">
        <f t="shared" si="197"/>
        <v/>
      </c>
      <c r="AE1823" s="253" t="str">
        <f t="shared" si="198"/>
        <v>-</v>
      </c>
    </row>
    <row r="1824" spans="1:31" ht="20.100000000000001" customHeight="1" x14ac:dyDescent="0.5">
      <c r="A1824" s="30">
        <v>1822</v>
      </c>
      <c r="B1824" s="238"/>
      <c r="C1824" s="303"/>
      <c r="D1824" s="302"/>
      <c r="E1824" s="303"/>
      <c r="F1824" s="303"/>
      <c r="G1824" s="257" t="str">
        <f t="shared" si="201"/>
        <v/>
      </c>
      <c r="H1824" s="30" t="str">
        <f>IF(AND(S1824=H$1),LOOKUP(9.99999999999999E+307,$H$2:H1823)+1,"")</f>
        <v/>
      </c>
      <c r="I1824" s="30">
        <f>IF(AND(B1824=I$1),LOOKUP(9.99999999999999E+307,$I$2:I1823)+1,"")</f>
        <v>1629</v>
      </c>
      <c r="J1824" s="30">
        <f>IF(AND(B1824=J$1),LOOKUP(9.99999999999999E+307,$J$2:J1823)+1,"")</f>
        <v>1629</v>
      </c>
      <c r="K1824" s="30">
        <f>IF(AND(B1824=K$1),LOOKUP(9.99999999999999E+307,$K$2:K1823)+1,"")</f>
        <v>1629</v>
      </c>
      <c r="L1824" s="30">
        <f>IF(AND(B1824=L$1),LOOKUP(9.99999999999999E+307,$L$2:L1823)+1,"")</f>
        <v>1629</v>
      </c>
      <c r="M1824" s="30">
        <f>IF(AND(B1824=M$1),LOOKUP(9.99999999999999E+307,$M$2:M1823)+1,"")</f>
        <v>1629</v>
      </c>
      <c r="N1824" s="30">
        <f>IF(AND($B1824=N$1),LOOKUP(9.99999999999999E+307,$N$2:N1823)+1,"")</f>
        <v>1629</v>
      </c>
      <c r="O1824" s="30">
        <f>IF(AND($B1824=O$1),LOOKUP(9.99999999999999E+307,$O$2:O1823)+1,"")</f>
        <v>1629</v>
      </c>
      <c r="P1824" s="30">
        <f>IF(AND($B1824=P$1),LOOKUP(9.99999999999999E+307,$P$2:P1823)+1,"")</f>
        <v>1629</v>
      </c>
      <c r="Q1824" s="30">
        <f>IF(AND($B1824=Q$1),LOOKUP(9.99999999999999E+307,$Q$2:Q1823)+1,"")</f>
        <v>1629</v>
      </c>
      <c r="R1824" s="30">
        <f>IF(AND($B1824=R$1),LOOKUP(9.99999999999999E+307,$R$2:R1823)+1,"")</f>
        <v>1629</v>
      </c>
      <c r="S1824" s="314"/>
      <c r="T1824" s="274"/>
      <c r="U1824" s="274"/>
      <c r="Z1824" s="258" t="str">
        <f t="shared" si="199"/>
        <v/>
      </c>
      <c r="AA1824" s="258" t="str">
        <f t="shared" si="200"/>
        <v/>
      </c>
      <c r="AB1824" s="259">
        <f t="shared" si="195"/>
        <v>0</v>
      </c>
      <c r="AC1824" s="259">
        <f t="shared" si="196"/>
        <v>1807</v>
      </c>
      <c r="AD1824" s="260" t="str">
        <f t="shared" si="197"/>
        <v/>
      </c>
      <c r="AE1824" s="253" t="str">
        <f t="shared" si="198"/>
        <v>-</v>
      </c>
    </row>
    <row r="1825" spans="1:31" ht="20.100000000000001" customHeight="1" x14ac:dyDescent="0.5">
      <c r="A1825" s="30">
        <v>1823</v>
      </c>
      <c r="B1825" s="238"/>
      <c r="C1825" s="303"/>
      <c r="D1825" s="302"/>
      <c r="E1825" s="303"/>
      <c r="F1825" s="303"/>
      <c r="G1825" s="257" t="str">
        <f t="shared" si="201"/>
        <v/>
      </c>
      <c r="H1825" s="30" t="str">
        <f>IF(AND(S1825=H$1),LOOKUP(9.99999999999999E+307,$H$2:H1824)+1,"")</f>
        <v/>
      </c>
      <c r="I1825" s="30">
        <f>IF(AND(B1825=I$1),LOOKUP(9.99999999999999E+307,$I$2:I1824)+1,"")</f>
        <v>1630</v>
      </c>
      <c r="J1825" s="30">
        <f>IF(AND(B1825=J$1),LOOKUP(9.99999999999999E+307,$J$2:J1824)+1,"")</f>
        <v>1630</v>
      </c>
      <c r="K1825" s="30">
        <f>IF(AND(B1825=K$1),LOOKUP(9.99999999999999E+307,$K$2:K1824)+1,"")</f>
        <v>1630</v>
      </c>
      <c r="L1825" s="30">
        <f>IF(AND(B1825=L$1),LOOKUP(9.99999999999999E+307,$L$2:L1824)+1,"")</f>
        <v>1630</v>
      </c>
      <c r="M1825" s="30">
        <f>IF(AND(B1825=M$1),LOOKUP(9.99999999999999E+307,$M$2:M1824)+1,"")</f>
        <v>1630</v>
      </c>
      <c r="N1825" s="30">
        <f>IF(AND($B1825=N$1),LOOKUP(9.99999999999999E+307,$N$2:N1824)+1,"")</f>
        <v>1630</v>
      </c>
      <c r="O1825" s="30">
        <f>IF(AND($B1825=O$1),LOOKUP(9.99999999999999E+307,$O$2:O1824)+1,"")</f>
        <v>1630</v>
      </c>
      <c r="P1825" s="30">
        <f>IF(AND($B1825=P$1),LOOKUP(9.99999999999999E+307,$P$2:P1824)+1,"")</f>
        <v>1630</v>
      </c>
      <c r="Q1825" s="30">
        <f>IF(AND($B1825=Q$1),LOOKUP(9.99999999999999E+307,$Q$2:Q1824)+1,"")</f>
        <v>1630</v>
      </c>
      <c r="R1825" s="30">
        <f>IF(AND($B1825=R$1),LOOKUP(9.99999999999999E+307,$R$2:R1824)+1,"")</f>
        <v>1630</v>
      </c>
      <c r="S1825" s="314"/>
      <c r="T1825" s="274"/>
      <c r="U1825" s="274"/>
      <c r="Z1825" s="258" t="str">
        <f t="shared" si="199"/>
        <v/>
      </c>
      <c r="AA1825" s="258" t="str">
        <f t="shared" si="200"/>
        <v/>
      </c>
      <c r="AB1825" s="259">
        <f t="shared" si="195"/>
        <v>0</v>
      </c>
      <c r="AC1825" s="259">
        <f t="shared" si="196"/>
        <v>1807</v>
      </c>
      <c r="AD1825" s="260" t="str">
        <f t="shared" si="197"/>
        <v/>
      </c>
      <c r="AE1825" s="253" t="str">
        <f t="shared" si="198"/>
        <v>-</v>
      </c>
    </row>
    <row r="1826" spans="1:31" ht="20.100000000000001" customHeight="1" x14ac:dyDescent="0.5">
      <c r="A1826" s="30">
        <v>1824</v>
      </c>
      <c r="B1826" s="238"/>
      <c r="C1826" s="303"/>
      <c r="D1826" s="302"/>
      <c r="E1826" s="303"/>
      <c r="F1826" s="303"/>
      <c r="G1826" s="257" t="str">
        <f t="shared" si="201"/>
        <v/>
      </c>
      <c r="H1826" s="30" t="str">
        <f>IF(AND(S1826=H$1),LOOKUP(9.99999999999999E+307,$H$2:H1825)+1,"")</f>
        <v/>
      </c>
      <c r="I1826" s="30">
        <f>IF(AND(B1826=I$1),LOOKUP(9.99999999999999E+307,$I$2:I1825)+1,"")</f>
        <v>1631</v>
      </c>
      <c r="J1826" s="30">
        <f>IF(AND(B1826=J$1),LOOKUP(9.99999999999999E+307,$J$2:J1825)+1,"")</f>
        <v>1631</v>
      </c>
      <c r="K1826" s="30">
        <f>IF(AND(B1826=K$1),LOOKUP(9.99999999999999E+307,$K$2:K1825)+1,"")</f>
        <v>1631</v>
      </c>
      <c r="L1826" s="30">
        <f>IF(AND(B1826=L$1),LOOKUP(9.99999999999999E+307,$L$2:L1825)+1,"")</f>
        <v>1631</v>
      </c>
      <c r="M1826" s="30">
        <f>IF(AND(B1826=M$1),LOOKUP(9.99999999999999E+307,$M$2:M1825)+1,"")</f>
        <v>1631</v>
      </c>
      <c r="N1826" s="30">
        <f>IF(AND($B1826=N$1),LOOKUP(9.99999999999999E+307,$N$2:N1825)+1,"")</f>
        <v>1631</v>
      </c>
      <c r="O1826" s="30">
        <f>IF(AND($B1826=O$1),LOOKUP(9.99999999999999E+307,$O$2:O1825)+1,"")</f>
        <v>1631</v>
      </c>
      <c r="P1826" s="30">
        <f>IF(AND($B1826=P$1),LOOKUP(9.99999999999999E+307,$P$2:P1825)+1,"")</f>
        <v>1631</v>
      </c>
      <c r="Q1826" s="30">
        <f>IF(AND($B1826=Q$1),LOOKUP(9.99999999999999E+307,$Q$2:Q1825)+1,"")</f>
        <v>1631</v>
      </c>
      <c r="R1826" s="30">
        <f>IF(AND($B1826=R$1),LOOKUP(9.99999999999999E+307,$R$2:R1825)+1,"")</f>
        <v>1631</v>
      </c>
      <c r="S1826" s="314"/>
      <c r="T1826" s="274"/>
      <c r="U1826" s="274"/>
      <c r="Z1826" s="258" t="str">
        <f t="shared" si="199"/>
        <v/>
      </c>
      <c r="AA1826" s="258" t="str">
        <f t="shared" si="200"/>
        <v/>
      </c>
      <c r="AB1826" s="259">
        <f t="shared" si="195"/>
        <v>0</v>
      </c>
      <c r="AC1826" s="259">
        <f t="shared" si="196"/>
        <v>1807</v>
      </c>
      <c r="AD1826" s="260" t="str">
        <f t="shared" si="197"/>
        <v/>
      </c>
      <c r="AE1826" s="253" t="str">
        <f t="shared" si="198"/>
        <v>-</v>
      </c>
    </row>
    <row r="1827" spans="1:31" ht="20.100000000000001" customHeight="1" x14ac:dyDescent="0.5">
      <c r="A1827" s="30">
        <v>1825</v>
      </c>
      <c r="B1827" s="238"/>
      <c r="C1827" s="303"/>
      <c r="D1827" s="302"/>
      <c r="E1827" s="303"/>
      <c r="F1827" s="303"/>
      <c r="G1827" s="257" t="str">
        <f t="shared" si="201"/>
        <v/>
      </c>
      <c r="H1827" s="30" t="str">
        <f>IF(AND(S1827=H$1),LOOKUP(9.99999999999999E+307,$H$2:H1826)+1,"")</f>
        <v/>
      </c>
      <c r="I1827" s="30">
        <f>IF(AND(B1827=I$1),LOOKUP(9.99999999999999E+307,$I$2:I1826)+1,"")</f>
        <v>1632</v>
      </c>
      <c r="J1827" s="30">
        <f>IF(AND(B1827=J$1),LOOKUP(9.99999999999999E+307,$J$2:J1826)+1,"")</f>
        <v>1632</v>
      </c>
      <c r="K1827" s="30">
        <f>IF(AND(B1827=K$1),LOOKUP(9.99999999999999E+307,$K$2:K1826)+1,"")</f>
        <v>1632</v>
      </c>
      <c r="L1827" s="30">
        <f>IF(AND(B1827=L$1),LOOKUP(9.99999999999999E+307,$L$2:L1826)+1,"")</f>
        <v>1632</v>
      </c>
      <c r="M1827" s="30">
        <f>IF(AND(B1827=M$1),LOOKUP(9.99999999999999E+307,$M$2:M1826)+1,"")</f>
        <v>1632</v>
      </c>
      <c r="N1827" s="30">
        <f>IF(AND($B1827=N$1),LOOKUP(9.99999999999999E+307,$N$2:N1826)+1,"")</f>
        <v>1632</v>
      </c>
      <c r="O1827" s="30">
        <f>IF(AND($B1827=O$1),LOOKUP(9.99999999999999E+307,$O$2:O1826)+1,"")</f>
        <v>1632</v>
      </c>
      <c r="P1827" s="30">
        <f>IF(AND($B1827=P$1),LOOKUP(9.99999999999999E+307,$P$2:P1826)+1,"")</f>
        <v>1632</v>
      </c>
      <c r="Q1827" s="30">
        <f>IF(AND($B1827=Q$1),LOOKUP(9.99999999999999E+307,$Q$2:Q1826)+1,"")</f>
        <v>1632</v>
      </c>
      <c r="R1827" s="30">
        <f>IF(AND($B1827=R$1),LOOKUP(9.99999999999999E+307,$R$2:R1826)+1,"")</f>
        <v>1632</v>
      </c>
      <c r="S1827" s="314"/>
      <c r="T1827" s="274"/>
      <c r="U1827" s="274"/>
      <c r="Z1827" s="258" t="str">
        <f t="shared" si="199"/>
        <v/>
      </c>
      <c r="AA1827" s="258" t="str">
        <f t="shared" si="200"/>
        <v/>
      </c>
      <c r="AB1827" s="259">
        <f t="shared" si="195"/>
        <v>0</v>
      </c>
      <c r="AC1827" s="259">
        <f t="shared" si="196"/>
        <v>1807</v>
      </c>
      <c r="AD1827" s="260" t="str">
        <f t="shared" si="197"/>
        <v/>
      </c>
      <c r="AE1827" s="253" t="str">
        <f t="shared" si="198"/>
        <v>-</v>
      </c>
    </row>
    <row r="1828" spans="1:31" ht="20.100000000000001" customHeight="1" x14ac:dyDescent="0.5">
      <c r="A1828" s="30">
        <v>1826</v>
      </c>
      <c r="B1828" s="238"/>
      <c r="C1828" s="303"/>
      <c r="D1828" s="302"/>
      <c r="E1828" s="303"/>
      <c r="F1828" s="303"/>
      <c r="G1828" s="257" t="str">
        <f t="shared" si="201"/>
        <v/>
      </c>
      <c r="H1828" s="30" t="str">
        <f>IF(AND(S1828=H$1),LOOKUP(9.99999999999999E+307,$H$2:H1827)+1,"")</f>
        <v/>
      </c>
      <c r="I1828" s="30">
        <f>IF(AND(B1828=I$1),LOOKUP(9.99999999999999E+307,$I$2:I1827)+1,"")</f>
        <v>1633</v>
      </c>
      <c r="J1828" s="30">
        <f>IF(AND(B1828=J$1),LOOKUP(9.99999999999999E+307,$J$2:J1827)+1,"")</f>
        <v>1633</v>
      </c>
      <c r="K1828" s="30">
        <f>IF(AND(B1828=K$1),LOOKUP(9.99999999999999E+307,$K$2:K1827)+1,"")</f>
        <v>1633</v>
      </c>
      <c r="L1828" s="30">
        <f>IF(AND(B1828=L$1),LOOKUP(9.99999999999999E+307,$L$2:L1827)+1,"")</f>
        <v>1633</v>
      </c>
      <c r="M1828" s="30">
        <f>IF(AND(B1828=M$1),LOOKUP(9.99999999999999E+307,$M$2:M1827)+1,"")</f>
        <v>1633</v>
      </c>
      <c r="N1828" s="30">
        <f>IF(AND($B1828=N$1),LOOKUP(9.99999999999999E+307,$N$2:N1827)+1,"")</f>
        <v>1633</v>
      </c>
      <c r="O1828" s="30">
        <f>IF(AND($B1828=O$1),LOOKUP(9.99999999999999E+307,$O$2:O1827)+1,"")</f>
        <v>1633</v>
      </c>
      <c r="P1828" s="30">
        <f>IF(AND($B1828=P$1),LOOKUP(9.99999999999999E+307,$P$2:P1827)+1,"")</f>
        <v>1633</v>
      </c>
      <c r="Q1828" s="30">
        <f>IF(AND($B1828=Q$1),LOOKUP(9.99999999999999E+307,$Q$2:Q1827)+1,"")</f>
        <v>1633</v>
      </c>
      <c r="R1828" s="30">
        <f>IF(AND($B1828=R$1),LOOKUP(9.99999999999999E+307,$R$2:R1827)+1,"")</f>
        <v>1633</v>
      </c>
      <c r="S1828" s="314"/>
      <c r="T1828" s="274"/>
      <c r="U1828" s="274"/>
      <c r="Z1828" s="258" t="str">
        <f t="shared" si="199"/>
        <v/>
      </c>
      <c r="AA1828" s="258" t="str">
        <f t="shared" si="200"/>
        <v/>
      </c>
      <c r="AB1828" s="259">
        <f t="shared" si="195"/>
        <v>0</v>
      </c>
      <c r="AC1828" s="259">
        <f t="shared" si="196"/>
        <v>1807</v>
      </c>
      <c r="AD1828" s="260" t="str">
        <f t="shared" si="197"/>
        <v/>
      </c>
      <c r="AE1828" s="253" t="str">
        <f t="shared" si="198"/>
        <v>-</v>
      </c>
    </row>
    <row r="1829" spans="1:31" ht="20.100000000000001" customHeight="1" x14ac:dyDescent="0.5">
      <c r="A1829" s="30">
        <v>1827</v>
      </c>
      <c r="B1829" s="238"/>
      <c r="C1829" s="303"/>
      <c r="D1829" s="302"/>
      <c r="E1829" s="303"/>
      <c r="F1829" s="303"/>
      <c r="G1829" s="257" t="str">
        <f t="shared" si="201"/>
        <v/>
      </c>
      <c r="H1829" s="30" t="str">
        <f>IF(AND(S1829=H$1),LOOKUP(9.99999999999999E+307,$H$2:H1828)+1,"")</f>
        <v/>
      </c>
      <c r="I1829" s="30">
        <f>IF(AND(B1829=I$1),LOOKUP(9.99999999999999E+307,$I$2:I1828)+1,"")</f>
        <v>1634</v>
      </c>
      <c r="J1829" s="30">
        <f>IF(AND(B1829=J$1),LOOKUP(9.99999999999999E+307,$J$2:J1828)+1,"")</f>
        <v>1634</v>
      </c>
      <c r="K1829" s="30">
        <f>IF(AND(B1829=K$1),LOOKUP(9.99999999999999E+307,$K$2:K1828)+1,"")</f>
        <v>1634</v>
      </c>
      <c r="L1829" s="30">
        <f>IF(AND(B1829=L$1),LOOKUP(9.99999999999999E+307,$L$2:L1828)+1,"")</f>
        <v>1634</v>
      </c>
      <c r="M1829" s="30">
        <f>IF(AND(B1829=M$1),LOOKUP(9.99999999999999E+307,$M$2:M1828)+1,"")</f>
        <v>1634</v>
      </c>
      <c r="N1829" s="30">
        <f>IF(AND($B1829=N$1),LOOKUP(9.99999999999999E+307,$N$2:N1828)+1,"")</f>
        <v>1634</v>
      </c>
      <c r="O1829" s="30">
        <f>IF(AND($B1829=O$1),LOOKUP(9.99999999999999E+307,$O$2:O1828)+1,"")</f>
        <v>1634</v>
      </c>
      <c r="P1829" s="30">
        <f>IF(AND($B1829=P$1),LOOKUP(9.99999999999999E+307,$P$2:P1828)+1,"")</f>
        <v>1634</v>
      </c>
      <c r="Q1829" s="30">
        <f>IF(AND($B1829=Q$1),LOOKUP(9.99999999999999E+307,$Q$2:Q1828)+1,"")</f>
        <v>1634</v>
      </c>
      <c r="R1829" s="30">
        <f>IF(AND($B1829=R$1),LOOKUP(9.99999999999999E+307,$R$2:R1828)+1,"")</f>
        <v>1634</v>
      </c>
      <c r="S1829" s="314"/>
      <c r="T1829" s="274"/>
      <c r="U1829" s="274"/>
      <c r="Z1829" s="258" t="str">
        <f t="shared" si="199"/>
        <v/>
      </c>
      <c r="AA1829" s="258" t="str">
        <f t="shared" si="200"/>
        <v/>
      </c>
      <c r="AB1829" s="259">
        <f t="shared" si="195"/>
        <v>0</v>
      </c>
      <c r="AC1829" s="259">
        <f t="shared" si="196"/>
        <v>1807</v>
      </c>
      <c r="AD1829" s="260" t="str">
        <f t="shared" si="197"/>
        <v/>
      </c>
      <c r="AE1829" s="253" t="str">
        <f t="shared" si="198"/>
        <v>-</v>
      </c>
    </row>
    <row r="1830" spans="1:31" ht="20.100000000000001" customHeight="1" x14ac:dyDescent="0.5">
      <c r="A1830" s="30">
        <v>1828</v>
      </c>
      <c r="B1830" s="238"/>
      <c r="C1830" s="303"/>
      <c r="D1830" s="302"/>
      <c r="E1830" s="303"/>
      <c r="F1830" s="303"/>
      <c r="G1830" s="257" t="str">
        <f t="shared" si="201"/>
        <v/>
      </c>
      <c r="H1830" s="30" t="str">
        <f>IF(AND(S1830=H$1),LOOKUP(9.99999999999999E+307,$H$2:H1829)+1,"")</f>
        <v/>
      </c>
      <c r="I1830" s="30">
        <f>IF(AND(B1830=I$1),LOOKUP(9.99999999999999E+307,$I$2:I1829)+1,"")</f>
        <v>1635</v>
      </c>
      <c r="J1830" s="30">
        <f>IF(AND(B1830=J$1),LOOKUP(9.99999999999999E+307,$J$2:J1829)+1,"")</f>
        <v>1635</v>
      </c>
      <c r="K1830" s="30">
        <f>IF(AND(B1830=K$1),LOOKUP(9.99999999999999E+307,$K$2:K1829)+1,"")</f>
        <v>1635</v>
      </c>
      <c r="L1830" s="30">
        <f>IF(AND(B1830=L$1),LOOKUP(9.99999999999999E+307,$L$2:L1829)+1,"")</f>
        <v>1635</v>
      </c>
      <c r="M1830" s="30">
        <f>IF(AND(B1830=M$1),LOOKUP(9.99999999999999E+307,$M$2:M1829)+1,"")</f>
        <v>1635</v>
      </c>
      <c r="N1830" s="30">
        <f>IF(AND($B1830=N$1),LOOKUP(9.99999999999999E+307,$N$2:N1829)+1,"")</f>
        <v>1635</v>
      </c>
      <c r="O1830" s="30">
        <f>IF(AND($B1830=O$1),LOOKUP(9.99999999999999E+307,$O$2:O1829)+1,"")</f>
        <v>1635</v>
      </c>
      <c r="P1830" s="30">
        <f>IF(AND($B1830=P$1),LOOKUP(9.99999999999999E+307,$P$2:P1829)+1,"")</f>
        <v>1635</v>
      </c>
      <c r="Q1830" s="30">
        <f>IF(AND($B1830=Q$1),LOOKUP(9.99999999999999E+307,$Q$2:Q1829)+1,"")</f>
        <v>1635</v>
      </c>
      <c r="R1830" s="30">
        <f>IF(AND($B1830=R$1),LOOKUP(9.99999999999999E+307,$R$2:R1829)+1,"")</f>
        <v>1635</v>
      </c>
      <c r="S1830" s="314"/>
      <c r="T1830" s="274"/>
      <c r="U1830" s="274"/>
      <c r="Z1830" s="258" t="str">
        <f t="shared" si="199"/>
        <v/>
      </c>
      <c r="AA1830" s="258" t="str">
        <f t="shared" si="200"/>
        <v/>
      </c>
      <c r="AB1830" s="259">
        <f t="shared" si="195"/>
        <v>0</v>
      </c>
      <c r="AC1830" s="259">
        <f t="shared" si="196"/>
        <v>1807</v>
      </c>
      <c r="AD1830" s="260" t="str">
        <f t="shared" si="197"/>
        <v/>
      </c>
      <c r="AE1830" s="253" t="str">
        <f t="shared" si="198"/>
        <v>-</v>
      </c>
    </row>
    <row r="1831" spans="1:31" ht="20.100000000000001" customHeight="1" x14ac:dyDescent="0.5">
      <c r="A1831" s="30">
        <v>1829</v>
      </c>
      <c r="B1831" s="238"/>
      <c r="C1831" s="303"/>
      <c r="D1831" s="302"/>
      <c r="E1831" s="303"/>
      <c r="F1831" s="303"/>
      <c r="G1831" s="257" t="str">
        <f t="shared" si="201"/>
        <v/>
      </c>
      <c r="H1831" s="30" t="str">
        <f>IF(AND(S1831=H$1),LOOKUP(9.99999999999999E+307,$H$2:H1830)+1,"")</f>
        <v/>
      </c>
      <c r="I1831" s="30">
        <f>IF(AND(B1831=I$1),LOOKUP(9.99999999999999E+307,$I$2:I1830)+1,"")</f>
        <v>1636</v>
      </c>
      <c r="J1831" s="30">
        <f>IF(AND(B1831=J$1),LOOKUP(9.99999999999999E+307,$J$2:J1830)+1,"")</f>
        <v>1636</v>
      </c>
      <c r="K1831" s="30">
        <f>IF(AND(B1831=K$1),LOOKUP(9.99999999999999E+307,$K$2:K1830)+1,"")</f>
        <v>1636</v>
      </c>
      <c r="L1831" s="30">
        <f>IF(AND(B1831=L$1),LOOKUP(9.99999999999999E+307,$L$2:L1830)+1,"")</f>
        <v>1636</v>
      </c>
      <c r="M1831" s="30">
        <f>IF(AND(B1831=M$1),LOOKUP(9.99999999999999E+307,$M$2:M1830)+1,"")</f>
        <v>1636</v>
      </c>
      <c r="N1831" s="30">
        <f>IF(AND($B1831=N$1),LOOKUP(9.99999999999999E+307,$N$2:N1830)+1,"")</f>
        <v>1636</v>
      </c>
      <c r="O1831" s="30">
        <f>IF(AND($B1831=O$1),LOOKUP(9.99999999999999E+307,$O$2:O1830)+1,"")</f>
        <v>1636</v>
      </c>
      <c r="P1831" s="30">
        <f>IF(AND($B1831=P$1),LOOKUP(9.99999999999999E+307,$P$2:P1830)+1,"")</f>
        <v>1636</v>
      </c>
      <c r="Q1831" s="30">
        <f>IF(AND($B1831=Q$1),LOOKUP(9.99999999999999E+307,$Q$2:Q1830)+1,"")</f>
        <v>1636</v>
      </c>
      <c r="R1831" s="30">
        <f>IF(AND($B1831=R$1),LOOKUP(9.99999999999999E+307,$R$2:R1830)+1,"")</f>
        <v>1636</v>
      </c>
      <c r="S1831" s="314"/>
      <c r="T1831" s="274"/>
      <c r="U1831" s="274"/>
      <c r="Z1831" s="258" t="str">
        <f t="shared" si="199"/>
        <v/>
      </c>
      <c r="AA1831" s="258" t="str">
        <f t="shared" si="200"/>
        <v/>
      </c>
      <c r="AB1831" s="259">
        <f t="shared" si="195"/>
        <v>0</v>
      </c>
      <c r="AC1831" s="259">
        <f t="shared" si="196"/>
        <v>1807</v>
      </c>
      <c r="AD1831" s="260" t="str">
        <f t="shared" si="197"/>
        <v/>
      </c>
      <c r="AE1831" s="253" t="str">
        <f t="shared" si="198"/>
        <v>-</v>
      </c>
    </row>
    <row r="1832" spans="1:31" ht="20.100000000000001" customHeight="1" x14ac:dyDescent="0.5">
      <c r="A1832" s="30">
        <v>1830</v>
      </c>
      <c r="B1832" s="238"/>
      <c r="C1832" s="303"/>
      <c r="D1832" s="302"/>
      <c r="E1832" s="303"/>
      <c r="F1832" s="303"/>
      <c r="G1832" s="257" t="str">
        <f t="shared" si="201"/>
        <v/>
      </c>
      <c r="H1832" s="30" t="str">
        <f>IF(AND(S1832=H$1),LOOKUP(9.99999999999999E+307,$H$2:H1831)+1,"")</f>
        <v/>
      </c>
      <c r="I1832" s="30">
        <f>IF(AND(B1832=I$1),LOOKUP(9.99999999999999E+307,$I$2:I1831)+1,"")</f>
        <v>1637</v>
      </c>
      <c r="J1832" s="30">
        <f>IF(AND(B1832=J$1),LOOKUP(9.99999999999999E+307,$J$2:J1831)+1,"")</f>
        <v>1637</v>
      </c>
      <c r="K1832" s="30">
        <f>IF(AND(B1832=K$1),LOOKUP(9.99999999999999E+307,$K$2:K1831)+1,"")</f>
        <v>1637</v>
      </c>
      <c r="L1832" s="30">
        <f>IF(AND(B1832=L$1),LOOKUP(9.99999999999999E+307,$L$2:L1831)+1,"")</f>
        <v>1637</v>
      </c>
      <c r="M1832" s="30">
        <f>IF(AND(B1832=M$1),LOOKUP(9.99999999999999E+307,$M$2:M1831)+1,"")</f>
        <v>1637</v>
      </c>
      <c r="N1832" s="30">
        <f>IF(AND($B1832=N$1),LOOKUP(9.99999999999999E+307,$N$2:N1831)+1,"")</f>
        <v>1637</v>
      </c>
      <c r="O1832" s="30">
        <f>IF(AND($B1832=O$1),LOOKUP(9.99999999999999E+307,$O$2:O1831)+1,"")</f>
        <v>1637</v>
      </c>
      <c r="P1832" s="30">
        <f>IF(AND($B1832=P$1),LOOKUP(9.99999999999999E+307,$P$2:P1831)+1,"")</f>
        <v>1637</v>
      </c>
      <c r="Q1832" s="30">
        <f>IF(AND($B1832=Q$1),LOOKUP(9.99999999999999E+307,$Q$2:Q1831)+1,"")</f>
        <v>1637</v>
      </c>
      <c r="R1832" s="30">
        <f>IF(AND($B1832=R$1),LOOKUP(9.99999999999999E+307,$R$2:R1831)+1,"")</f>
        <v>1637</v>
      </c>
      <c r="S1832" s="314"/>
      <c r="T1832" s="274"/>
      <c r="U1832" s="274"/>
      <c r="Z1832" s="258" t="str">
        <f t="shared" si="199"/>
        <v/>
      </c>
      <c r="AA1832" s="258" t="str">
        <f t="shared" si="200"/>
        <v/>
      </c>
      <c r="AB1832" s="259">
        <f t="shared" si="195"/>
        <v>0</v>
      </c>
      <c r="AC1832" s="259">
        <f t="shared" si="196"/>
        <v>1807</v>
      </c>
      <c r="AD1832" s="260" t="str">
        <f t="shared" si="197"/>
        <v/>
      </c>
      <c r="AE1832" s="253" t="str">
        <f t="shared" si="198"/>
        <v>-</v>
      </c>
    </row>
    <row r="1833" spans="1:31" ht="20.100000000000001" customHeight="1" x14ac:dyDescent="0.5">
      <c r="A1833" s="30">
        <v>1831</v>
      </c>
      <c r="B1833" s="238"/>
      <c r="C1833" s="303"/>
      <c r="D1833" s="302"/>
      <c r="E1833" s="303"/>
      <c r="F1833" s="303"/>
      <c r="G1833" s="257" t="str">
        <f t="shared" si="201"/>
        <v/>
      </c>
      <c r="H1833" s="30" t="str">
        <f>IF(AND(S1833=H$1),LOOKUP(9.99999999999999E+307,$H$2:H1832)+1,"")</f>
        <v/>
      </c>
      <c r="I1833" s="30">
        <f>IF(AND(B1833=I$1),LOOKUP(9.99999999999999E+307,$I$2:I1832)+1,"")</f>
        <v>1638</v>
      </c>
      <c r="J1833" s="30">
        <f>IF(AND(B1833=J$1),LOOKUP(9.99999999999999E+307,$J$2:J1832)+1,"")</f>
        <v>1638</v>
      </c>
      <c r="K1833" s="30">
        <f>IF(AND(B1833=K$1),LOOKUP(9.99999999999999E+307,$K$2:K1832)+1,"")</f>
        <v>1638</v>
      </c>
      <c r="L1833" s="30">
        <f>IF(AND(B1833=L$1),LOOKUP(9.99999999999999E+307,$L$2:L1832)+1,"")</f>
        <v>1638</v>
      </c>
      <c r="M1833" s="30">
        <f>IF(AND(B1833=M$1),LOOKUP(9.99999999999999E+307,$M$2:M1832)+1,"")</f>
        <v>1638</v>
      </c>
      <c r="N1833" s="30">
        <f>IF(AND($B1833=N$1),LOOKUP(9.99999999999999E+307,$N$2:N1832)+1,"")</f>
        <v>1638</v>
      </c>
      <c r="O1833" s="30">
        <f>IF(AND($B1833=O$1),LOOKUP(9.99999999999999E+307,$O$2:O1832)+1,"")</f>
        <v>1638</v>
      </c>
      <c r="P1833" s="30">
        <f>IF(AND($B1833=P$1),LOOKUP(9.99999999999999E+307,$P$2:P1832)+1,"")</f>
        <v>1638</v>
      </c>
      <c r="Q1833" s="30">
        <f>IF(AND($B1833=Q$1),LOOKUP(9.99999999999999E+307,$Q$2:Q1832)+1,"")</f>
        <v>1638</v>
      </c>
      <c r="R1833" s="30">
        <f>IF(AND($B1833=R$1),LOOKUP(9.99999999999999E+307,$R$2:R1832)+1,"")</f>
        <v>1638</v>
      </c>
      <c r="S1833" s="314"/>
      <c r="T1833" s="274"/>
      <c r="U1833" s="274"/>
      <c r="Z1833" s="258" t="str">
        <f t="shared" si="199"/>
        <v/>
      </c>
      <c r="AA1833" s="258" t="str">
        <f t="shared" si="200"/>
        <v/>
      </c>
      <c r="AB1833" s="259">
        <f t="shared" si="195"/>
        <v>0</v>
      </c>
      <c r="AC1833" s="259">
        <f t="shared" si="196"/>
        <v>1807</v>
      </c>
      <c r="AD1833" s="260" t="str">
        <f t="shared" si="197"/>
        <v/>
      </c>
      <c r="AE1833" s="253" t="str">
        <f t="shared" si="198"/>
        <v>-</v>
      </c>
    </row>
    <row r="1834" spans="1:31" ht="20.100000000000001" customHeight="1" x14ac:dyDescent="0.5">
      <c r="A1834" s="30">
        <v>1832</v>
      </c>
      <c r="B1834" s="238"/>
      <c r="C1834" s="303"/>
      <c r="D1834" s="302"/>
      <c r="E1834" s="303"/>
      <c r="F1834" s="303"/>
      <c r="G1834" s="257" t="str">
        <f t="shared" si="201"/>
        <v/>
      </c>
      <c r="H1834" s="30" t="str">
        <f>IF(AND(S1834=H$1),LOOKUP(9.99999999999999E+307,$H$2:H1833)+1,"")</f>
        <v/>
      </c>
      <c r="I1834" s="30">
        <f>IF(AND(B1834=I$1),LOOKUP(9.99999999999999E+307,$I$2:I1833)+1,"")</f>
        <v>1639</v>
      </c>
      <c r="J1834" s="30">
        <f>IF(AND(B1834=J$1),LOOKUP(9.99999999999999E+307,$J$2:J1833)+1,"")</f>
        <v>1639</v>
      </c>
      <c r="K1834" s="30">
        <f>IF(AND(B1834=K$1),LOOKUP(9.99999999999999E+307,$K$2:K1833)+1,"")</f>
        <v>1639</v>
      </c>
      <c r="L1834" s="30">
        <f>IF(AND(B1834=L$1),LOOKUP(9.99999999999999E+307,$L$2:L1833)+1,"")</f>
        <v>1639</v>
      </c>
      <c r="M1834" s="30">
        <f>IF(AND(B1834=M$1),LOOKUP(9.99999999999999E+307,$M$2:M1833)+1,"")</f>
        <v>1639</v>
      </c>
      <c r="N1834" s="30">
        <f>IF(AND($B1834=N$1),LOOKUP(9.99999999999999E+307,$N$2:N1833)+1,"")</f>
        <v>1639</v>
      </c>
      <c r="O1834" s="30">
        <f>IF(AND($B1834=O$1),LOOKUP(9.99999999999999E+307,$O$2:O1833)+1,"")</f>
        <v>1639</v>
      </c>
      <c r="P1834" s="30">
        <f>IF(AND($B1834=P$1),LOOKUP(9.99999999999999E+307,$P$2:P1833)+1,"")</f>
        <v>1639</v>
      </c>
      <c r="Q1834" s="30">
        <f>IF(AND($B1834=Q$1),LOOKUP(9.99999999999999E+307,$Q$2:Q1833)+1,"")</f>
        <v>1639</v>
      </c>
      <c r="R1834" s="30">
        <f>IF(AND($B1834=R$1),LOOKUP(9.99999999999999E+307,$R$2:R1833)+1,"")</f>
        <v>1639</v>
      </c>
      <c r="S1834" s="314"/>
      <c r="T1834" s="274"/>
      <c r="U1834" s="274"/>
      <c r="Z1834" s="258" t="str">
        <f t="shared" si="199"/>
        <v/>
      </c>
      <c r="AA1834" s="258" t="str">
        <f t="shared" si="200"/>
        <v/>
      </c>
      <c r="AB1834" s="259">
        <f t="shared" si="195"/>
        <v>0</v>
      </c>
      <c r="AC1834" s="259">
        <f t="shared" si="196"/>
        <v>1807</v>
      </c>
      <c r="AD1834" s="260" t="str">
        <f t="shared" si="197"/>
        <v/>
      </c>
      <c r="AE1834" s="253" t="str">
        <f t="shared" si="198"/>
        <v>-</v>
      </c>
    </row>
    <row r="1835" spans="1:31" ht="20.100000000000001" customHeight="1" x14ac:dyDescent="0.5">
      <c r="A1835" s="30">
        <v>1833</v>
      </c>
      <c r="B1835" s="238"/>
      <c r="C1835" s="303"/>
      <c r="D1835" s="302"/>
      <c r="E1835" s="303"/>
      <c r="F1835" s="303"/>
      <c r="G1835" s="257" t="str">
        <f t="shared" si="201"/>
        <v/>
      </c>
      <c r="H1835" s="30" t="str">
        <f>IF(AND(S1835=H$1),LOOKUP(9.99999999999999E+307,$H$2:H1834)+1,"")</f>
        <v/>
      </c>
      <c r="I1835" s="30">
        <f>IF(AND(B1835=I$1),LOOKUP(9.99999999999999E+307,$I$2:I1834)+1,"")</f>
        <v>1640</v>
      </c>
      <c r="J1835" s="30">
        <f>IF(AND(B1835=J$1),LOOKUP(9.99999999999999E+307,$J$2:J1834)+1,"")</f>
        <v>1640</v>
      </c>
      <c r="K1835" s="30">
        <f>IF(AND(B1835=K$1),LOOKUP(9.99999999999999E+307,$K$2:K1834)+1,"")</f>
        <v>1640</v>
      </c>
      <c r="L1835" s="30">
        <f>IF(AND(B1835=L$1),LOOKUP(9.99999999999999E+307,$L$2:L1834)+1,"")</f>
        <v>1640</v>
      </c>
      <c r="M1835" s="30">
        <f>IF(AND(B1835=M$1),LOOKUP(9.99999999999999E+307,$M$2:M1834)+1,"")</f>
        <v>1640</v>
      </c>
      <c r="N1835" s="30">
        <f>IF(AND($B1835=N$1),LOOKUP(9.99999999999999E+307,$N$2:N1834)+1,"")</f>
        <v>1640</v>
      </c>
      <c r="O1835" s="30">
        <f>IF(AND($B1835=O$1),LOOKUP(9.99999999999999E+307,$O$2:O1834)+1,"")</f>
        <v>1640</v>
      </c>
      <c r="P1835" s="30">
        <f>IF(AND($B1835=P$1),LOOKUP(9.99999999999999E+307,$P$2:P1834)+1,"")</f>
        <v>1640</v>
      </c>
      <c r="Q1835" s="30">
        <f>IF(AND($B1835=Q$1),LOOKUP(9.99999999999999E+307,$Q$2:Q1834)+1,"")</f>
        <v>1640</v>
      </c>
      <c r="R1835" s="30">
        <f>IF(AND($B1835=R$1),LOOKUP(9.99999999999999E+307,$R$2:R1834)+1,"")</f>
        <v>1640</v>
      </c>
      <c r="S1835" s="314"/>
      <c r="T1835" s="274"/>
      <c r="U1835" s="274"/>
      <c r="Z1835" s="258" t="str">
        <f t="shared" si="199"/>
        <v/>
      </c>
      <c r="AA1835" s="258" t="str">
        <f t="shared" si="200"/>
        <v/>
      </c>
      <c r="AB1835" s="259">
        <f t="shared" si="195"/>
        <v>0</v>
      </c>
      <c r="AC1835" s="259">
        <f t="shared" si="196"/>
        <v>1807</v>
      </c>
      <c r="AD1835" s="260" t="str">
        <f t="shared" si="197"/>
        <v/>
      </c>
      <c r="AE1835" s="253" t="str">
        <f t="shared" si="198"/>
        <v>-</v>
      </c>
    </row>
    <row r="1836" spans="1:31" ht="20.100000000000001" customHeight="1" x14ac:dyDescent="0.5">
      <c r="A1836" s="30">
        <v>1834</v>
      </c>
      <c r="B1836" s="238"/>
      <c r="C1836" s="303"/>
      <c r="D1836" s="302"/>
      <c r="E1836" s="303"/>
      <c r="F1836" s="303"/>
      <c r="G1836" s="257" t="str">
        <f t="shared" si="201"/>
        <v/>
      </c>
      <c r="H1836" s="30" t="str">
        <f>IF(AND(S1836=H$1),LOOKUP(9.99999999999999E+307,$H$2:H1835)+1,"")</f>
        <v/>
      </c>
      <c r="I1836" s="30">
        <f>IF(AND(B1836=I$1),LOOKUP(9.99999999999999E+307,$I$2:I1835)+1,"")</f>
        <v>1641</v>
      </c>
      <c r="J1836" s="30">
        <f>IF(AND(B1836=J$1),LOOKUP(9.99999999999999E+307,$J$2:J1835)+1,"")</f>
        <v>1641</v>
      </c>
      <c r="K1836" s="30">
        <f>IF(AND(B1836=K$1),LOOKUP(9.99999999999999E+307,$K$2:K1835)+1,"")</f>
        <v>1641</v>
      </c>
      <c r="L1836" s="30">
        <f>IF(AND(B1836=L$1),LOOKUP(9.99999999999999E+307,$L$2:L1835)+1,"")</f>
        <v>1641</v>
      </c>
      <c r="M1836" s="30">
        <f>IF(AND(B1836=M$1),LOOKUP(9.99999999999999E+307,$M$2:M1835)+1,"")</f>
        <v>1641</v>
      </c>
      <c r="N1836" s="30">
        <f>IF(AND($B1836=N$1),LOOKUP(9.99999999999999E+307,$N$2:N1835)+1,"")</f>
        <v>1641</v>
      </c>
      <c r="O1836" s="30">
        <f>IF(AND($B1836=O$1),LOOKUP(9.99999999999999E+307,$O$2:O1835)+1,"")</f>
        <v>1641</v>
      </c>
      <c r="P1836" s="30">
        <f>IF(AND($B1836=P$1),LOOKUP(9.99999999999999E+307,$P$2:P1835)+1,"")</f>
        <v>1641</v>
      </c>
      <c r="Q1836" s="30">
        <f>IF(AND($B1836=Q$1),LOOKUP(9.99999999999999E+307,$Q$2:Q1835)+1,"")</f>
        <v>1641</v>
      </c>
      <c r="R1836" s="30">
        <f>IF(AND($B1836=R$1),LOOKUP(9.99999999999999E+307,$R$2:R1835)+1,"")</f>
        <v>1641</v>
      </c>
      <c r="S1836" s="314"/>
      <c r="T1836" s="274"/>
      <c r="U1836" s="274"/>
      <c r="Z1836" s="258" t="str">
        <f t="shared" si="199"/>
        <v/>
      </c>
      <c r="AA1836" s="258" t="str">
        <f t="shared" si="200"/>
        <v/>
      </c>
      <c r="AB1836" s="259">
        <f t="shared" si="195"/>
        <v>0</v>
      </c>
      <c r="AC1836" s="259">
        <f t="shared" si="196"/>
        <v>1807</v>
      </c>
      <c r="AD1836" s="260" t="str">
        <f t="shared" si="197"/>
        <v/>
      </c>
      <c r="AE1836" s="253" t="str">
        <f t="shared" si="198"/>
        <v>-</v>
      </c>
    </row>
    <row r="1837" spans="1:31" ht="20.100000000000001" customHeight="1" x14ac:dyDescent="0.5">
      <c r="A1837" s="30">
        <v>1835</v>
      </c>
      <c r="B1837" s="238"/>
      <c r="C1837" s="303"/>
      <c r="D1837" s="302"/>
      <c r="E1837" s="303"/>
      <c r="F1837" s="303"/>
      <c r="G1837" s="257" t="str">
        <f t="shared" si="201"/>
        <v/>
      </c>
      <c r="H1837" s="30" t="str">
        <f>IF(AND(S1837=H$1),LOOKUP(9.99999999999999E+307,$H$2:H1836)+1,"")</f>
        <v/>
      </c>
      <c r="I1837" s="30">
        <f>IF(AND(B1837=I$1),LOOKUP(9.99999999999999E+307,$I$2:I1836)+1,"")</f>
        <v>1642</v>
      </c>
      <c r="J1837" s="30">
        <f>IF(AND(B1837=J$1),LOOKUP(9.99999999999999E+307,$J$2:J1836)+1,"")</f>
        <v>1642</v>
      </c>
      <c r="K1837" s="30">
        <f>IF(AND(B1837=K$1),LOOKUP(9.99999999999999E+307,$K$2:K1836)+1,"")</f>
        <v>1642</v>
      </c>
      <c r="L1837" s="30">
        <f>IF(AND(B1837=L$1),LOOKUP(9.99999999999999E+307,$L$2:L1836)+1,"")</f>
        <v>1642</v>
      </c>
      <c r="M1837" s="30">
        <f>IF(AND(B1837=M$1),LOOKUP(9.99999999999999E+307,$M$2:M1836)+1,"")</f>
        <v>1642</v>
      </c>
      <c r="N1837" s="30">
        <f>IF(AND($B1837=N$1),LOOKUP(9.99999999999999E+307,$N$2:N1836)+1,"")</f>
        <v>1642</v>
      </c>
      <c r="O1837" s="30">
        <f>IF(AND($B1837=O$1),LOOKUP(9.99999999999999E+307,$O$2:O1836)+1,"")</f>
        <v>1642</v>
      </c>
      <c r="P1837" s="30">
        <f>IF(AND($B1837=P$1),LOOKUP(9.99999999999999E+307,$P$2:P1836)+1,"")</f>
        <v>1642</v>
      </c>
      <c r="Q1837" s="30">
        <f>IF(AND($B1837=Q$1),LOOKUP(9.99999999999999E+307,$Q$2:Q1836)+1,"")</f>
        <v>1642</v>
      </c>
      <c r="R1837" s="30">
        <f>IF(AND($B1837=R$1),LOOKUP(9.99999999999999E+307,$R$2:R1836)+1,"")</f>
        <v>1642</v>
      </c>
      <c r="S1837" s="314"/>
      <c r="T1837" s="274"/>
      <c r="U1837" s="274"/>
      <c r="Z1837" s="258" t="str">
        <f t="shared" si="199"/>
        <v/>
      </c>
      <c r="AA1837" s="258" t="str">
        <f t="shared" si="200"/>
        <v/>
      </c>
      <c r="AB1837" s="259">
        <f t="shared" si="195"/>
        <v>0</v>
      </c>
      <c r="AC1837" s="259">
        <f t="shared" si="196"/>
        <v>1807</v>
      </c>
      <c r="AD1837" s="260" t="str">
        <f t="shared" si="197"/>
        <v/>
      </c>
      <c r="AE1837" s="253" t="str">
        <f t="shared" si="198"/>
        <v>-</v>
      </c>
    </row>
    <row r="1838" spans="1:31" ht="20.100000000000001" customHeight="1" x14ac:dyDescent="0.5">
      <c r="A1838" s="30">
        <v>1836</v>
      </c>
      <c r="B1838" s="238"/>
      <c r="C1838" s="303"/>
      <c r="D1838" s="302"/>
      <c r="E1838" s="303"/>
      <c r="F1838" s="303"/>
      <c r="G1838" s="257" t="str">
        <f t="shared" si="201"/>
        <v/>
      </c>
      <c r="H1838" s="30" t="str">
        <f>IF(AND(S1838=H$1),LOOKUP(9.99999999999999E+307,$H$2:H1837)+1,"")</f>
        <v/>
      </c>
      <c r="I1838" s="30">
        <f>IF(AND(B1838=I$1),LOOKUP(9.99999999999999E+307,$I$2:I1837)+1,"")</f>
        <v>1643</v>
      </c>
      <c r="J1838" s="30">
        <f>IF(AND(B1838=J$1),LOOKUP(9.99999999999999E+307,$J$2:J1837)+1,"")</f>
        <v>1643</v>
      </c>
      <c r="K1838" s="30">
        <f>IF(AND(B1838=K$1),LOOKUP(9.99999999999999E+307,$K$2:K1837)+1,"")</f>
        <v>1643</v>
      </c>
      <c r="L1838" s="30">
        <f>IF(AND(B1838=L$1),LOOKUP(9.99999999999999E+307,$L$2:L1837)+1,"")</f>
        <v>1643</v>
      </c>
      <c r="M1838" s="30">
        <f>IF(AND(B1838=M$1),LOOKUP(9.99999999999999E+307,$M$2:M1837)+1,"")</f>
        <v>1643</v>
      </c>
      <c r="N1838" s="30">
        <f>IF(AND($B1838=N$1),LOOKUP(9.99999999999999E+307,$N$2:N1837)+1,"")</f>
        <v>1643</v>
      </c>
      <c r="O1838" s="30">
        <f>IF(AND($B1838=O$1),LOOKUP(9.99999999999999E+307,$O$2:O1837)+1,"")</f>
        <v>1643</v>
      </c>
      <c r="P1838" s="30">
        <f>IF(AND($B1838=P$1),LOOKUP(9.99999999999999E+307,$P$2:P1837)+1,"")</f>
        <v>1643</v>
      </c>
      <c r="Q1838" s="30">
        <f>IF(AND($B1838=Q$1),LOOKUP(9.99999999999999E+307,$Q$2:Q1837)+1,"")</f>
        <v>1643</v>
      </c>
      <c r="R1838" s="30">
        <f>IF(AND($B1838=R$1),LOOKUP(9.99999999999999E+307,$R$2:R1837)+1,"")</f>
        <v>1643</v>
      </c>
      <c r="S1838" s="314"/>
      <c r="T1838" s="274"/>
      <c r="U1838" s="274"/>
      <c r="Z1838" s="258" t="str">
        <f t="shared" si="199"/>
        <v/>
      </c>
      <c r="AA1838" s="258" t="str">
        <f t="shared" si="200"/>
        <v/>
      </c>
      <c r="AB1838" s="259">
        <f t="shared" si="195"/>
        <v>0</v>
      </c>
      <c r="AC1838" s="259">
        <f t="shared" si="196"/>
        <v>1807</v>
      </c>
      <c r="AD1838" s="260" t="str">
        <f t="shared" si="197"/>
        <v/>
      </c>
      <c r="AE1838" s="253" t="str">
        <f t="shared" si="198"/>
        <v>-</v>
      </c>
    </row>
    <row r="1839" spans="1:31" ht="20.100000000000001" customHeight="1" x14ac:dyDescent="0.5">
      <c r="A1839" s="30">
        <v>1837</v>
      </c>
      <c r="B1839" s="238"/>
      <c r="C1839" s="303"/>
      <c r="D1839" s="302"/>
      <c r="E1839" s="303"/>
      <c r="F1839" s="303"/>
      <c r="G1839" s="257" t="str">
        <f t="shared" si="201"/>
        <v/>
      </c>
      <c r="H1839" s="30" t="str">
        <f>IF(AND(S1839=H$1),LOOKUP(9.99999999999999E+307,$H$2:H1838)+1,"")</f>
        <v/>
      </c>
      <c r="I1839" s="30">
        <f>IF(AND(B1839=I$1),LOOKUP(9.99999999999999E+307,$I$2:I1838)+1,"")</f>
        <v>1644</v>
      </c>
      <c r="J1839" s="30">
        <f>IF(AND(B1839=J$1),LOOKUP(9.99999999999999E+307,$J$2:J1838)+1,"")</f>
        <v>1644</v>
      </c>
      <c r="K1839" s="30">
        <f>IF(AND(B1839=K$1),LOOKUP(9.99999999999999E+307,$K$2:K1838)+1,"")</f>
        <v>1644</v>
      </c>
      <c r="L1839" s="30">
        <f>IF(AND(B1839=L$1),LOOKUP(9.99999999999999E+307,$L$2:L1838)+1,"")</f>
        <v>1644</v>
      </c>
      <c r="M1839" s="30">
        <f>IF(AND(B1839=M$1),LOOKUP(9.99999999999999E+307,$M$2:M1838)+1,"")</f>
        <v>1644</v>
      </c>
      <c r="N1839" s="30">
        <f>IF(AND($B1839=N$1),LOOKUP(9.99999999999999E+307,$N$2:N1838)+1,"")</f>
        <v>1644</v>
      </c>
      <c r="O1839" s="30">
        <f>IF(AND($B1839=O$1),LOOKUP(9.99999999999999E+307,$O$2:O1838)+1,"")</f>
        <v>1644</v>
      </c>
      <c r="P1839" s="30">
        <f>IF(AND($B1839=P$1),LOOKUP(9.99999999999999E+307,$P$2:P1838)+1,"")</f>
        <v>1644</v>
      </c>
      <c r="Q1839" s="30">
        <f>IF(AND($B1839=Q$1),LOOKUP(9.99999999999999E+307,$Q$2:Q1838)+1,"")</f>
        <v>1644</v>
      </c>
      <c r="R1839" s="30">
        <f>IF(AND($B1839=R$1),LOOKUP(9.99999999999999E+307,$R$2:R1838)+1,"")</f>
        <v>1644</v>
      </c>
      <c r="S1839" s="314"/>
      <c r="T1839" s="274"/>
      <c r="U1839" s="274"/>
      <c r="Z1839" s="258" t="str">
        <f t="shared" si="199"/>
        <v/>
      </c>
      <c r="AA1839" s="258" t="str">
        <f t="shared" si="200"/>
        <v/>
      </c>
      <c r="AB1839" s="259">
        <f t="shared" si="195"/>
        <v>0</v>
      </c>
      <c r="AC1839" s="259">
        <f t="shared" si="196"/>
        <v>1807</v>
      </c>
      <c r="AD1839" s="260" t="str">
        <f t="shared" si="197"/>
        <v/>
      </c>
      <c r="AE1839" s="253" t="str">
        <f t="shared" si="198"/>
        <v>-</v>
      </c>
    </row>
    <row r="1840" spans="1:31" ht="20.100000000000001" customHeight="1" x14ac:dyDescent="0.5">
      <c r="A1840" s="30">
        <v>1838</v>
      </c>
      <c r="B1840" s="238"/>
      <c r="C1840" s="303"/>
      <c r="D1840" s="302"/>
      <c r="E1840" s="303"/>
      <c r="F1840" s="303"/>
      <c r="G1840" s="257" t="str">
        <f t="shared" si="201"/>
        <v/>
      </c>
      <c r="H1840" s="30" t="str">
        <f>IF(AND(S1840=H$1),LOOKUP(9.99999999999999E+307,$H$2:H1839)+1,"")</f>
        <v/>
      </c>
      <c r="I1840" s="30">
        <f>IF(AND(B1840=I$1),LOOKUP(9.99999999999999E+307,$I$2:I1839)+1,"")</f>
        <v>1645</v>
      </c>
      <c r="J1840" s="30">
        <f>IF(AND(B1840=J$1),LOOKUP(9.99999999999999E+307,$J$2:J1839)+1,"")</f>
        <v>1645</v>
      </c>
      <c r="K1840" s="30">
        <f>IF(AND(B1840=K$1),LOOKUP(9.99999999999999E+307,$K$2:K1839)+1,"")</f>
        <v>1645</v>
      </c>
      <c r="L1840" s="30">
        <f>IF(AND(B1840=L$1),LOOKUP(9.99999999999999E+307,$L$2:L1839)+1,"")</f>
        <v>1645</v>
      </c>
      <c r="M1840" s="30">
        <f>IF(AND(B1840=M$1),LOOKUP(9.99999999999999E+307,$M$2:M1839)+1,"")</f>
        <v>1645</v>
      </c>
      <c r="N1840" s="30">
        <f>IF(AND($B1840=N$1),LOOKUP(9.99999999999999E+307,$N$2:N1839)+1,"")</f>
        <v>1645</v>
      </c>
      <c r="O1840" s="30">
        <f>IF(AND($B1840=O$1),LOOKUP(9.99999999999999E+307,$O$2:O1839)+1,"")</f>
        <v>1645</v>
      </c>
      <c r="P1840" s="30">
        <f>IF(AND($B1840=P$1),LOOKUP(9.99999999999999E+307,$P$2:P1839)+1,"")</f>
        <v>1645</v>
      </c>
      <c r="Q1840" s="30">
        <f>IF(AND($B1840=Q$1),LOOKUP(9.99999999999999E+307,$Q$2:Q1839)+1,"")</f>
        <v>1645</v>
      </c>
      <c r="R1840" s="30">
        <f>IF(AND($B1840=R$1),LOOKUP(9.99999999999999E+307,$R$2:R1839)+1,"")</f>
        <v>1645</v>
      </c>
      <c r="S1840" s="314"/>
      <c r="T1840" s="274"/>
      <c r="U1840" s="274"/>
      <c r="Z1840" s="258" t="str">
        <f t="shared" si="199"/>
        <v/>
      </c>
      <c r="AA1840" s="258" t="str">
        <f t="shared" si="200"/>
        <v/>
      </c>
      <c r="AB1840" s="259">
        <f t="shared" si="195"/>
        <v>0</v>
      </c>
      <c r="AC1840" s="259">
        <f t="shared" si="196"/>
        <v>1807</v>
      </c>
      <c r="AD1840" s="260" t="str">
        <f t="shared" si="197"/>
        <v/>
      </c>
      <c r="AE1840" s="253" t="str">
        <f t="shared" si="198"/>
        <v>-</v>
      </c>
    </row>
    <row r="1841" spans="1:31" ht="20.100000000000001" customHeight="1" x14ac:dyDescent="0.5">
      <c r="A1841" s="30">
        <v>1839</v>
      </c>
      <c r="B1841" s="238"/>
      <c r="C1841" s="303"/>
      <c r="D1841" s="302"/>
      <c r="E1841" s="303"/>
      <c r="F1841" s="303"/>
      <c r="G1841" s="257" t="str">
        <f t="shared" si="201"/>
        <v/>
      </c>
      <c r="H1841" s="30" t="str">
        <f>IF(AND(S1841=H$1),LOOKUP(9.99999999999999E+307,$H$2:H1840)+1,"")</f>
        <v/>
      </c>
      <c r="I1841" s="30">
        <f>IF(AND(B1841=I$1),LOOKUP(9.99999999999999E+307,$I$2:I1840)+1,"")</f>
        <v>1646</v>
      </c>
      <c r="J1841" s="30">
        <f>IF(AND(B1841=J$1),LOOKUP(9.99999999999999E+307,$J$2:J1840)+1,"")</f>
        <v>1646</v>
      </c>
      <c r="K1841" s="30">
        <f>IF(AND(B1841=K$1),LOOKUP(9.99999999999999E+307,$K$2:K1840)+1,"")</f>
        <v>1646</v>
      </c>
      <c r="L1841" s="30">
        <f>IF(AND(B1841=L$1),LOOKUP(9.99999999999999E+307,$L$2:L1840)+1,"")</f>
        <v>1646</v>
      </c>
      <c r="M1841" s="30">
        <f>IF(AND(B1841=M$1),LOOKUP(9.99999999999999E+307,$M$2:M1840)+1,"")</f>
        <v>1646</v>
      </c>
      <c r="N1841" s="30">
        <f>IF(AND($B1841=N$1),LOOKUP(9.99999999999999E+307,$N$2:N1840)+1,"")</f>
        <v>1646</v>
      </c>
      <c r="O1841" s="30">
        <f>IF(AND($B1841=O$1),LOOKUP(9.99999999999999E+307,$O$2:O1840)+1,"")</f>
        <v>1646</v>
      </c>
      <c r="P1841" s="30">
        <f>IF(AND($B1841=P$1),LOOKUP(9.99999999999999E+307,$P$2:P1840)+1,"")</f>
        <v>1646</v>
      </c>
      <c r="Q1841" s="30">
        <f>IF(AND($B1841=Q$1),LOOKUP(9.99999999999999E+307,$Q$2:Q1840)+1,"")</f>
        <v>1646</v>
      </c>
      <c r="R1841" s="30">
        <f>IF(AND($B1841=R$1),LOOKUP(9.99999999999999E+307,$R$2:R1840)+1,"")</f>
        <v>1646</v>
      </c>
      <c r="S1841" s="314"/>
      <c r="T1841" s="274"/>
      <c r="U1841" s="274"/>
      <c r="Z1841" s="258" t="str">
        <f t="shared" si="199"/>
        <v/>
      </c>
      <c r="AA1841" s="258" t="str">
        <f t="shared" si="200"/>
        <v/>
      </c>
      <c r="AB1841" s="259">
        <f t="shared" si="195"/>
        <v>0</v>
      </c>
      <c r="AC1841" s="259">
        <f t="shared" si="196"/>
        <v>1807</v>
      </c>
      <c r="AD1841" s="260" t="str">
        <f t="shared" si="197"/>
        <v/>
      </c>
      <c r="AE1841" s="253" t="str">
        <f t="shared" si="198"/>
        <v>-</v>
      </c>
    </row>
    <row r="1842" spans="1:31" ht="20.100000000000001" customHeight="1" x14ac:dyDescent="0.5">
      <c r="A1842" s="30">
        <v>1840</v>
      </c>
      <c r="B1842" s="238"/>
      <c r="C1842" s="303"/>
      <c r="D1842" s="302"/>
      <c r="E1842" s="303"/>
      <c r="F1842" s="303"/>
      <c r="G1842" s="257" t="str">
        <f t="shared" si="201"/>
        <v/>
      </c>
      <c r="H1842" s="30" t="str">
        <f>IF(AND(S1842=H$1),LOOKUP(9.99999999999999E+307,$H$2:H1841)+1,"")</f>
        <v/>
      </c>
      <c r="I1842" s="30">
        <f>IF(AND(B1842=I$1),LOOKUP(9.99999999999999E+307,$I$2:I1841)+1,"")</f>
        <v>1647</v>
      </c>
      <c r="J1842" s="30">
        <f>IF(AND(B1842=J$1),LOOKUP(9.99999999999999E+307,$J$2:J1841)+1,"")</f>
        <v>1647</v>
      </c>
      <c r="K1842" s="30">
        <f>IF(AND(B1842=K$1),LOOKUP(9.99999999999999E+307,$K$2:K1841)+1,"")</f>
        <v>1647</v>
      </c>
      <c r="L1842" s="30">
        <f>IF(AND(B1842=L$1),LOOKUP(9.99999999999999E+307,$L$2:L1841)+1,"")</f>
        <v>1647</v>
      </c>
      <c r="M1842" s="30">
        <f>IF(AND(B1842=M$1),LOOKUP(9.99999999999999E+307,$M$2:M1841)+1,"")</f>
        <v>1647</v>
      </c>
      <c r="N1842" s="30">
        <f>IF(AND($B1842=N$1),LOOKUP(9.99999999999999E+307,$N$2:N1841)+1,"")</f>
        <v>1647</v>
      </c>
      <c r="O1842" s="30">
        <f>IF(AND($B1842=O$1),LOOKUP(9.99999999999999E+307,$O$2:O1841)+1,"")</f>
        <v>1647</v>
      </c>
      <c r="P1842" s="30">
        <f>IF(AND($B1842=P$1),LOOKUP(9.99999999999999E+307,$P$2:P1841)+1,"")</f>
        <v>1647</v>
      </c>
      <c r="Q1842" s="30">
        <f>IF(AND($B1842=Q$1),LOOKUP(9.99999999999999E+307,$Q$2:Q1841)+1,"")</f>
        <v>1647</v>
      </c>
      <c r="R1842" s="30">
        <f>IF(AND($B1842=R$1),LOOKUP(9.99999999999999E+307,$R$2:R1841)+1,"")</f>
        <v>1647</v>
      </c>
      <c r="S1842" s="314"/>
      <c r="T1842" s="274"/>
      <c r="U1842" s="274"/>
      <c r="Z1842" s="258" t="str">
        <f t="shared" si="199"/>
        <v/>
      </c>
      <c r="AA1842" s="258" t="str">
        <f t="shared" si="200"/>
        <v/>
      </c>
      <c r="AB1842" s="259">
        <f t="shared" si="195"/>
        <v>0</v>
      </c>
      <c r="AC1842" s="259">
        <f t="shared" si="196"/>
        <v>1807</v>
      </c>
      <c r="AD1842" s="260" t="str">
        <f t="shared" si="197"/>
        <v/>
      </c>
      <c r="AE1842" s="253" t="str">
        <f t="shared" si="198"/>
        <v>-</v>
      </c>
    </row>
    <row r="1843" spans="1:31" ht="20.100000000000001" customHeight="1" x14ac:dyDescent="0.5">
      <c r="A1843" s="30">
        <v>1841</v>
      </c>
      <c r="B1843" s="238"/>
      <c r="C1843" s="303"/>
      <c r="D1843" s="302"/>
      <c r="E1843" s="303"/>
      <c r="F1843" s="303"/>
      <c r="G1843" s="257" t="str">
        <f t="shared" si="201"/>
        <v/>
      </c>
      <c r="H1843" s="30" t="str">
        <f>IF(AND(S1843=H$1),LOOKUP(9.99999999999999E+307,$H$2:H1842)+1,"")</f>
        <v/>
      </c>
      <c r="I1843" s="30">
        <f>IF(AND(B1843=I$1),LOOKUP(9.99999999999999E+307,$I$2:I1842)+1,"")</f>
        <v>1648</v>
      </c>
      <c r="J1843" s="30">
        <f>IF(AND(B1843=J$1),LOOKUP(9.99999999999999E+307,$J$2:J1842)+1,"")</f>
        <v>1648</v>
      </c>
      <c r="K1843" s="30">
        <f>IF(AND(B1843=K$1),LOOKUP(9.99999999999999E+307,$K$2:K1842)+1,"")</f>
        <v>1648</v>
      </c>
      <c r="L1843" s="30">
        <f>IF(AND(B1843=L$1),LOOKUP(9.99999999999999E+307,$L$2:L1842)+1,"")</f>
        <v>1648</v>
      </c>
      <c r="M1843" s="30">
        <f>IF(AND(B1843=M$1),LOOKUP(9.99999999999999E+307,$M$2:M1842)+1,"")</f>
        <v>1648</v>
      </c>
      <c r="N1843" s="30">
        <f>IF(AND($B1843=N$1),LOOKUP(9.99999999999999E+307,$N$2:N1842)+1,"")</f>
        <v>1648</v>
      </c>
      <c r="O1843" s="30">
        <f>IF(AND($B1843=O$1),LOOKUP(9.99999999999999E+307,$O$2:O1842)+1,"")</f>
        <v>1648</v>
      </c>
      <c r="P1843" s="30">
        <f>IF(AND($B1843=P$1),LOOKUP(9.99999999999999E+307,$P$2:P1842)+1,"")</f>
        <v>1648</v>
      </c>
      <c r="Q1843" s="30">
        <f>IF(AND($B1843=Q$1),LOOKUP(9.99999999999999E+307,$Q$2:Q1842)+1,"")</f>
        <v>1648</v>
      </c>
      <c r="R1843" s="30">
        <f>IF(AND($B1843=R$1),LOOKUP(9.99999999999999E+307,$R$2:R1842)+1,"")</f>
        <v>1648</v>
      </c>
      <c r="S1843" s="314"/>
      <c r="T1843" s="274"/>
      <c r="U1843" s="274"/>
      <c r="Z1843" s="258" t="str">
        <f t="shared" si="199"/>
        <v/>
      </c>
      <c r="AA1843" s="258" t="str">
        <f t="shared" si="200"/>
        <v/>
      </c>
      <c r="AB1843" s="259">
        <f t="shared" si="195"/>
        <v>0</v>
      </c>
      <c r="AC1843" s="259">
        <f t="shared" si="196"/>
        <v>1807</v>
      </c>
      <c r="AD1843" s="260" t="str">
        <f t="shared" si="197"/>
        <v/>
      </c>
      <c r="AE1843" s="253" t="str">
        <f t="shared" si="198"/>
        <v>-</v>
      </c>
    </row>
    <row r="1844" spans="1:31" ht="20.100000000000001" customHeight="1" x14ac:dyDescent="0.5">
      <c r="A1844" s="30">
        <v>1842</v>
      </c>
      <c r="B1844" s="238"/>
      <c r="C1844" s="303"/>
      <c r="D1844" s="302"/>
      <c r="E1844" s="303"/>
      <c r="F1844" s="303"/>
      <c r="G1844" s="257" t="str">
        <f t="shared" si="201"/>
        <v/>
      </c>
      <c r="H1844" s="30" t="str">
        <f>IF(AND(S1844=H$1),LOOKUP(9.99999999999999E+307,$H$2:H1843)+1,"")</f>
        <v/>
      </c>
      <c r="I1844" s="30">
        <f>IF(AND(B1844=I$1),LOOKUP(9.99999999999999E+307,$I$2:I1843)+1,"")</f>
        <v>1649</v>
      </c>
      <c r="J1844" s="30">
        <f>IF(AND(B1844=J$1),LOOKUP(9.99999999999999E+307,$J$2:J1843)+1,"")</f>
        <v>1649</v>
      </c>
      <c r="K1844" s="30">
        <f>IF(AND(B1844=K$1),LOOKUP(9.99999999999999E+307,$K$2:K1843)+1,"")</f>
        <v>1649</v>
      </c>
      <c r="L1844" s="30">
        <f>IF(AND(B1844=L$1),LOOKUP(9.99999999999999E+307,$L$2:L1843)+1,"")</f>
        <v>1649</v>
      </c>
      <c r="M1844" s="30">
        <f>IF(AND(B1844=M$1),LOOKUP(9.99999999999999E+307,$M$2:M1843)+1,"")</f>
        <v>1649</v>
      </c>
      <c r="N1844" s="30">
        <f>IF(AND($B1844=N$1),LOOKUP(9.99999999999999E+307,$N$2:N1843)+1,"")</f>
        <v>1649</v>
      </c>
      <c r="O1844" s="30">
        <f>IF(AND($B1844=O$1),LOOKUP(9.99999999999999E+307,$O$2:O1843)+1,"")</f>
        <v>1649</v>
      </c>
      <c r="P1844" s="30">
        <f>IF(AND($B1844=P$1),LOOKUP(9.99999999999999E+307,$P$2:P1843)+1,"")</f>
        <v>1649</v>
      </c>
      <c r="Q1844" s="30">
        <f>IF(AND($B1844=Q$1),LOOKUP(9.99999999999999E+307,$Q$2:Q1843)+1,"")</f>
        <v>1649</v>
      </c>
      <c r="R1844" s="30">
        <f>IF(AND($B1844=R$1),LOOKUP(9.99999999999999E+307,$R$2:R1843)+1,"")</f>
        <v>1649</v>
      </c>
      <c r="S1844" s="314"/>
      <c r="T1844" s="274"/>
      <c r="U1844" s="274"/>
      <c r="Z1844" s="258" t="str">
        <f t="shared" si="199"/>
        <v/>
      </c>
      <c r="AA1844" s="258" t="str">
        <f t="shared" si="200"/>
        <v/>
      </c>
      <c r="AB1844" s="259">
        <f t="shared" si="195"/>
        <v>0</v>
      </c>
      <c r="AC1844" s="259">
        <f t="shared" si="196"/>
        <v>1807</v>
      </c>
      <c r="AD1844" s="260" t="str">
        <f t="shared" si="197"/>
        <v/>
      </c>
      <c r="AE1844" s="253" t="str">
        <f t="shared" si="198"/>
        <v>-</v>
      </c>
    </row>
    <row r="1845" spans="1:31" ht="20.100000000000001" customHeight="1" x14ac:dyDescent="0.5">
      <c r="A1845" s="30">
        <v>1843</v>
      </c>
      <c r="B1845" s="238"/>
      <c r="C1845" s="303"/>
      <c r="D1845" s="302"/>
      <c r="E1845" s="303"/>
      <c r="F1845" s="303"/>
      <c r="G1845" s="257" t="str">
        <f t="shared" si="201"/>
        <v/>
      </c>
      <c r="H1845" s="30" t="str">
        <f>IF(AND(S1845=H$1),LOOKUP(9.99999999999999E+307,$H$2:H1844)+1,"")</f>
        <v/>
      </c>
      <c r="I1845" s="30">
        <f>IF(AND(B1845=I$1),LOOKUP(9.99999999999999E+307,$I$2:I1844)+1,"")</f>
        <v>1650</v>
      </c>
      <c r="J1845" s="30">
        <f>IF(AND(B1845=J$1),LOOKUP(9.99999999999999E+307,$J$2:J1844)+1,"")</f>
        <v>1650</v>
      </c>
      <c r="K1845" s="30">
        <f>IF(AND(B1845=K$1),LOOKUP(9.99999999999999E+307,$K$2:K1844)+1,"")</f>
        <v>1650</v>
      </c>
      <c r="L1845" s="30">
        <f>IF(AND(B1845=L$1),LOOKUP(9.99999999999999E+307,$L$2:L1844)+1,"")</f>
        <v>1650</v>
      </c>
      <c r="M1845" s="30">
        <f>IF(AND(B1845=M$1),LOOKUP(9.99999999999999E+307,$M$2:M1844)+1,"")</f>
        <v>1650</v>
      </c>
      <c r="N1845" s="30">
        <f>IF(AND($B1845=N$1),LOOKUP(9.99999999999999E+307,$N$2:N1844)+1,"")</f>
        <v>1650</v>
      </c>
      <c r="O1845" s="30">
        <f>IF(AND($B1845=O$1),LOOKUP(9.99999999999999E+307,$O$2:O1844)+1,"")</f>
        <v>1650</v>
      </c>
      <c r="P1845" s="30">
        <f>IF(AND($B1845=P$1),LOOKUP(9.99999999999999E+307,$P$2:P1844)+1,"")</f>
        <v>1650</v>
      </c>
      <c r="Q1845" s="30">
        <f>IF(AND($B1845=Q$1),LOOKUP(9.99999999999999E+307,$Q$2:Q1844)+1,"")</f>
        <v>1650</v>
      </c>
      <c r="R1845" s="30">
        <f>IF(AND($B1845=R$1),LOOKUP(9.99999999999999E+307,$R$2:R1844)+1,"")</f>
        <v>1650</v>
      </c>
      <c r="S1845" s="314"/>
      <c r="T1845" s="274"/>
      <c r="U1845" s="274"/>
      <c r="Z1845" s="258" t="str">
        <f t="shared" si="199"/>
        <v/>
      </c>
      <c r="AA1845" s="258" t="str">
        <f t="shared" si="200"/>
        <v/>
      </c>
      <c r="AB1845" s="259">
        <f t="shared" si="195"/>
        <v>0</v>
      </c>
      <c r="AC1845" s="259">
        <f t="shared" si="196"/>
        <v>1807</v>
      </c>
      <c r="AD1845" s="260" t="str">
        <f t="shared" si="197"/>
        <v/>
      </c>
      <c r="AE1845" s="253" t="str">
        <f t="shared" si="198"/>
        <v>-</v>
      </c>
    </row>
    <row r="1846" spans="1:31" ht="20.100000000000001" customHeight="1" x14ac:dyDescent="0.5">
      <c r="A1846" s="30">
        <v>1844</v>
      </c>
      <c r="B1846" s="238"/>
      <c r="C1846" s="303"/>
      <c r="D1846" s="302"/>
      <c r="E1846" s="303"/>
      <c r="F1846" s="303"/>
      <c r="G1846" s="257" t="str">
        <f t="shared" si="201"/>
        <v/>
      </c>
      <c r="H1846" s="30" t="str">
        <f>IF(AND(S1846=H$1),LOOKUP(9.99999999999999E+307,$H$2:H1845)+1,"")</f>
        <v/>
      </c>
      <c r="I1846" s="30">
        <f>IF(AND(B1846=I$1),LOOKUP(9.99999999999999E+307,$I$2:I1845)+1,"")</f>
        <v>1651</v>
      </c>
      <c r="J1846" s="30">
        <f>IF(AND(B1846=J$1),LOOKUP(9.99999999999999E+307,$J$2:J1845)+1,"")</f>
        <v>1651</v>
      </c>
      <c r="K1846" s="30">
        <f>IF(AND(B1846=K$1),LOOKUP(9.99999999999999E+307,$K$2:K1845)+1,"")</f>
        <v>1651</v>
      </c>
      <c r="L1846" s="30">
        <f>IF(AND(B1846=L$1),LOOKUP(9.99999999999999E+307,$L$2:L1845)+1,"")</f>
        <v>1651</v>
      </c>
      <c r="M1846" s="30">
        <f>IF(AND(B1846=M$1),LOOKUP(9.99999999999999E+307,$M$2:M1845)+1,"")</f>
        <v>1651</v>
      </c>
      <c r="N1846" s="30">
        <f>IF(AND($B1846=N$1),LOOKUP(9.99999999999999E+307,$N$2:N1845)+1,"")</f>
        <v>1651</v>
      </c>
      <c r="O1846" s="30">
        <f>IF(AND($B1846=O$1),LOOKUP(9.99999999999999E+307,$O$2:O1845)+1,"")</f>
        <v>1651</v>
      </c>
      <c r="P1846" s="30">
        <f>IF(AND($B1846=P$1),LOOKUP(9.99999999999999E+307,$P$2:P1845)+1,"")</f>
        <v>1651</v>
      </c>
      <c r="Q1846" s="30">
        <f>IF(AND($B1846=Q$1),LOOKUP(9.99999999999999E+307,$Q$2:Q1845)+1,"")</f>
        <v>1651</v>
      </c>
      <c r="R1846" s="30">
        <f>IF(AND($B1846=R$1),LOOKUP(9.99999999999999E+307,$R$2:R1845)+1,"")</f>
        <v>1651</v>
      </c>
      <c r="S1846" s="314"/>
      <c r="T1846" s="274"/>
      <c r="U1846" s="274"/>
      <c r="Z1846" s="258" t="str">
        <f t="shared" si="199"/>
        <v/>
      </c>
      <c r="AA1846" s="258" t="str">
        <f t="shared" si="200"/>
        <v/>
      </c>
      <c r="AB1846" s="259">
        <f t="shared" si="195"/>
        <v>0</v>
      </c>
      <c r="AC1846" s="259">
        <f t="shared" si="196"/>
        <v>1807</v>
      </c>
      <c r="AD1846" s="260" t="str">
        <f t="shared" si="197"/>
        <v/>
      </c>
      <c r="AE1846" s="253" t="str">
        <f t="shared" si="198"/>
        <v>-</v>
      </c>
    </row>
    <row r="1847" spans="1:31" ht="20.100000000000001" customHeight="1" x14ac:dyDescent="0.5">
      <c r="A1847" s="30">
        <v>1845</v>
      </c>
      <c r="B1847" s="238"/>
      <c r="C1847" s="303"/>
      <c r="D1847" s="302"/>
      <c r="E1847" s="303"/>
      <c r="F1847" s="303"/>
      <c r="G1847" s="257" t="str">
        <f t="shared" si="201"/>
        <v/>
      </c>
      <c r="H1847" s="30" t="str">
        <f>IF(AND(S1847=H$1),LOOKUP(9.99999999999999E+307,$H$2:H1846)+1,"")</f>
        <v/>
      </c>
      <c r="I1847" s="30">
        <f>IF(AND(B1847=I$1),LOOKUP(9.99999999999999E+307,$I$2:I1846)+1,"")</f>
        <v>1652</v>
      </c>
      <c r="J1847" s="30">
        <f>IF(AND(B1847=J$1),LOOKUP(9.99999999999999E+307,$J$2:J1846)+1,"")</f>
        <v>1652</v>
      </c>
      <c r="K1847" s="30">
        <f>IF(AND(B1847=K$1),LOOKUP(9.99999999999999E+307,$K$2:K1846)+1,"")</f>
        <v>1652</v>
      </c>
      <c r="L1847" s="30">
        <f>IF(AND(B1847=L$1),LOOKUP(9.99999999999999E+307,$L$2:L1846)+1,"")</f>
        <v>1652</v>
      </c>
      <c r="M1847" s="30">
        <f>IF(AND(B1847=M$1),LOOKUP(9.99999999999999E+307,$M$2:M1846)+1,"")</f>
        <v>1652</v>
      </c>
      <c r="N1847" s="30">
        <f>IF(AND($B1847=N$1),LOOKUP(9.99999999999999E+307,$N$2:N1846)+1,"")</f>
        <v>1652</v>
      </c>
      <c r="O1847" s="30">
        <f>IF(AND($B1847=O$1),LOOKUP(9.99999999999999E+307,$O$2:O1846)+1,"")</f>
        <v>1652</v>
      </c>
      <c r="P1847" s="30">
        <f>IF(AND($B1847=P$1),LOOKUP(9.99999999999999E+307,$P$2:P1846)+1,"")</f>
        <v>1652</v>
      </c>
      <c r="Q1847" s="30">
        <f>IF(AND($B1847=Q$1),LOOKUP(9.99999999999999E+307,$Q$2:Q1846)+1,"")</f>
        <v>1652</v>
      </c>
      <c r="R1847" s="30">
        <f>IF(AND($B1847=R$1),LOOKUP(9.99999999999999E+307,$R$2:R1846)+1,"")</f>
        <v>1652</v>
      </c>
      <c r="S1847" s="314"/>
      <c r="T1847" s="274"/>
      <c r="U1847" s="274"/>
      <c r="Z1847" s="258" t="str">
        <f t="shared" si="199"/>
        <v/>
      </c>
      <c r="AA1847" s="258" t="str">
        <f t="shared" si="200"/>
        <v/>
      </c>
      <c r="AB1847" s="259">
        <f t="shared" si="195"/>
        <v>0</v>
      </c>
      <c r="AC1847" s="259">
        <f t="shared" si="196"/>
        <v>1807</v>
      </c>
      <c r="AD1847" s="260" t="str">
        <f t="shared" si="197"/>
        <v/>
      </c>
      <c r="AE1847" s="253" t="str">
        <f t="shared" si="198"/>
        <v>-</v>
      </c>
    </row>
    <row r="1848" spans="1:31" ht="20.100000000000001" customHeight="1" x14ac:dyDescent="0.5">
      <c r="A1848" s="30">
        <v>1846</v>
      </c>
      <c r="B1848" s="238"/>
      <c r="C1848" s="303"/>
      <c r="D1848" s="302"/>
      <c r="E1848" s="303"/>
      <c r="F1848" s="303"/>
      <c r="G1848" s="257" t="str">
        <f t="shared" si="201"/>
        <v/>
      </c>
      <c r="H1848" s="30" t="str">
        <f>IF(AND(S1848=H$1),LOOKUP(9.99999999999999E+307,$H$2:H1847)+1,"")</f>
        <v/>
      </c>
      <c r="I1848" s="30">
        <f>IF(AND(B1848=I$1),LOOKUP(9.99999999999999E+307,$I$2:I1847)+1,"")</f>
        <v>1653</v>
      </c>
      <c r="J1848" s="30">
        <f>IF(AND(B1848=J$1),LOOKUP(9.99999999999999E+307,$J$2:J1847)+1,"")</f>
        <v>1653</v>
      </c>
      <c r="K1848" s="30">
        <f>IF(AND(B1848=K$1),LOOKUP(9.99999999999999E+307,$K$2:K1847)+1,"")</f>
        <v>1653</v>
      </c>
      <c r="L1848" s="30">
        <f>IF(AND(B1848=L$1),LOOKUP(9.99999999999999E+307,$L$2:L1847)+1,"")</f>
        <v>1653</v>
      </c>
      <c r="M1848" s="30">
        <f>IF(AND(B1848=M$1),LOOKUP(9.99999999999999E+307,$M$2:M1847)+1,"")</f>
        <v>1653</v>
      </c>
      <c r="N1848" s="30">
        <f>IF(AND($B1848=N$1),LOOKUP(9.99999999999999E+307,$N$2:N1847)+1,"")</f>
        <v>1653</v>
      </c>
      <c r="O1848" s="30">
        <f>IF(AND($B1848=O$1),LOOKUP(9.99999999999999E+307,$O$2:O1847)+1,"")</f>
        <v>1653</v>
      </c>
      <c r="P1848" s="30">
        <f>IF(AND($B1848=P$1),LOOKUP(9.99999999999999E+307,$P$2:P1847)+1,"")</f>
        <v>1653</v>
      </c>
      <c r="Q1848" s="30">
        <f>IF(AND($B1848=Q$1),LOOKUP(9.99999999999999E+307,$Q$2:Q1847)+1,"")</f>
        <v>1653</v>
      </c>
      <c r="R1848" s="30">
        <f>IF(AND($B1848=R$1),LOOKUP(9.99999999999999E+307,$R$2:R1847)+1,"")</f>
        <v>1653</v>
      </c>
      <c r="S1848" s="314"/>
      <c r="T1848" s="274"/>
      <c r="U1848" s="274"/>
      <c r="Z1848" s="258" t="str">
        <f t="shared" si="199"/>
        <v/>
      </c>
      <c r="AA1848" s="258" t="str">
        <f t="shared" si="200"/>
        <v/>
      </c>
      <c r="AB1848" s="259">
        <f t="shared" si="195"/>
        <v>0</v>
      </c>
      <c r="AC1848" s="259">
        <f t="shared" si="196"/>
        <v>1807</v>
      </c>
      <c r="AD1848" s="260" t="str">
        <f t="shared" si="197"/>
        <v/>
      </c>
      <c r="AE1848" s="253" t="str">
        <f t="shared" si="198"/>
        <v>-</v>
      </c>
    </row>
    <row r="1849" spans="1:31" ht="20.100000000000001" customHeight="1" x14ac:dyDescent="0.5">
      <c r="A1849" s="30">
        <v>1847</v>
      </c>
      <c r="B1849" s="238"/>
      <c r="C1849" s="303"/>
      <c r="D1849" s="302"/>
      <c r="E1849" s="303"/>
      <c r="F1849" s="303"/>
      <c r="G1849" s="257" t="str">
        <f t="shared" si="201"/>
        <v/>
      </c>
      <c r="H1849" s="30" t="str">
        <f>IF(AND(S1849=H$1),LOOKUP(9.99999999999999E+307,$H$2:H1848)+1,"")</f>
        <v/>
      </c>
      <c r="I1849" s="30">
        <f>IF(AND(B1849=I$1),LOOKUP(9.99999999999999E+307,$I$2:I1848)+1,"")</f>
        <v>1654</v>
      </c>
      <c r="J1849" s="30">
        <f>IF(AND(B1849=J$1),LOOKUP(9.99999999999999E+307,$J$2:J1848)+1,"")</f>
        <v>1654</v>
      </c>
      <c r="K1849" s="30">
        <f>IF(AND(B1849=K$1),LOOKUP(9.99999999999999E+307,$K$2:K1848)+1,"")</f>
        <v>1654</v>
      </c>
      <c r="L1849" s="30">
        <f>IF(AND(B1849=L$1),LOOKUP(9.99999999999999E+307,$L$2:L1848)+1,"")</f>
        <v>1654</v>
      </c>
      <c r="M1849" s="30">
        <f>IF(AND(B1849=M$1),LOOKUP(9.99999999999999E+307,$M$2:M1848)+1,"")</f>
        <v>1654</v>
      </c>
      <c r="N1849" s="30">
        <f>IF(AND($B1849=N$1),LOOKUP(9.99999999999999E+307,$N$2:N1848)+1,"")</f>
        <v>1654</v>
      </c>
      <c r="O1849" s="30">
        <f>IF(AND($B1849=O$1),LOOKUP(9.99999999999999E+307,$O$2:O1848)+1,"")</f>
        <v>1654</v>
      </c>
      <c r="P1849" s="30">
        <f>IF(AND($B1849=P$1),LOOKUP(9.99999999999999E+307,$P$2:P1848)+1,"")</f>
        <v>1654</v>
      </c>
      <c r="Q1849" s="30">
        <f>IF(AND($B1849=Q$1),LOOKUP(9.99999999999999E+307,$Q$2:Q1848)+1,"")</f>
        <v>1654</v>
      </c>
      <c r="R1849" s="30">
        <f>IF(AND($B1849=R$1),LOOKUP(9.99999999999999E+307,$R$2:R1848)+1,"")</f>
        <v>1654</v>
      </c>
      <c r="S1849" s="314"/>
      <c r="T1849" s="274"/>
      <c r="U1849" s="274"/>
      <c r="Z1849" s="258" t="str">
        <f t="shared" si="199"/>
        <v/>
      </c>
      <c r="AA1849" s="258" t="str">
        <f t="shared" si="200"/>
        <v/>
      </c>
      <c r="AB1849" s="259">
        <f t="shared" si="195"/>
        <v>0</v>
      </c>
      <c r="AC1849" s="259">
        <f t="shared" si="196"/>
        <v>1807</v>
      </c>
      <c r="AD1849" s="260" t="str">
        <f t="shared" si="197"/>
        <v/>
      </c>
      <c r="AE1849" s="253" t="str">
        <f t="shared" si="198"/>
        <v>-</v>
      </c>
    </row>
    <row r="1850" spans="1:31" ht="20.100000000000001" customHeight="1" x14ac:dyDescent="0.5">
      <c r="A1850" s="30">
        <v>1848</v>
      </c>
      <c r="B1850" s="238"/>
      <c r="C1850" s="303"/>
      <c r="D1850" s="302"/>
      <c r="E1850" s="303"/>
      <c r="F1850" s="303"/>
      <c r="G1850" s="257" t="str">
        <f t="shared" si="201"/>
        <v/>
      </c>
      <c r="H1850" s="30" t="str">
        <f>IF(AND(S1850=H$1),LOOKUP(9.99999999999999E+307,$H$2:H1849)+1,"")</f>
        <v/>
      </c>
      <c r="I1850" s="30">
        <f>IF(AND(B1850=I$1),LOOKUP(9.99999999999999E+307,$I$2:I1849)+1,"")</f>
        <v>1655</v>
      </c>
      <c r="J1850" s="30">
        <f>IF(AND(B1850=J$1),LOOKUP(9.99999999999999E+307,$J$2:J1849)+1,"")</f>
        <v>1655</v>
      </c>
      <c r="K1850" s="30">
        <f>IF(AND(B1850=K$1),LOOKUP(9.99999999999999E+307,$K$2:K1849)+1,"")</f>
        <v>1655</v>
      </c>
      <c r="L1850" s="30">
        <f>IF(AND(B1850=L$1),LOOKUP(9.99999999999999E+307,$L$2:L1849)+1,"")</f>
        <v>1655</v>
      </c>
      <c r="M1850" s="30">
        <f>IF(AND(B1850=M$1),LOOKUP(9.99999999999999E+307,$M$2:M1849)+1,"")</f>
        <v>1655</v>
      </c>
      <c r="N1850" s="30">
        <f>IF(AND($B1850=N$1),LOOKUP(9.99999999999999E+307,$N$2:N1849)+1,"")</f>
        <v>1655</v>
      </c>
      <c r="O1850" s="30">
        <f>IF(AND($B1850=O$1),LOOKUP(9.99999999999999E+307,$O$2:O1849)+1,"")</f>
        <v>1655</v>
      </c>
      <c r="P1850" s="30">
        <f>IF(AND($B1850=P$1),LOOKUP(9.99999999999999E+307,$P$2:P1849)+1,"")</f>
        <v>1655</v>
      </c>
      <c r="Q1850" s="30">
        <f>IF(AND($B1850=Q$1),LOOKUP(9.99999999999999E+307,$Q$2:Q1849)+1,"")</f>
        <v>1655</v>
      </c>
      <c r="R1850" s="30">
        <f>IF(AND($B1850=R$1),LOOKUP(9.99999999999999E+307,$R$2:R1849)+1,"")</f>
        <v>1655</v>
      </c>
      <c r="S1850" s="314"/>
      <c r="T1850" s="274"/>
      <c r="U1850" s="274"/>
      <c r="Z1850" s="258" t="str">
        <f t="shared" si="199"/>
        <v/>
      </c>
      <c r="AA1850" s="258" t="str">
        <f t="shared" si="200"/>
        <v/>
      </c>
      <c r="AB1850" s="259">
        <f t="shared" si="195"/>
        <v>0</v>
      </c>
      <c r="AC1850" s="259">
        <f t="shared" si="196"/>
        <v>1807</v>
      </c>
      <c r="AD1850" s="260" t="str">
        <f t="shared" si="197"/>
        <v/>
      </c>
      <c r="AE1850" s="253" t="str">
        <f t="shared" si="198"/>
        <v>-</v>
      </c>
    </row>
    <row r="1851" spans="1:31" ht="20.100000000000001" customHeight="1" x14ac:dyDescent="0.5">
      <c r="A1851" s="30">
        <v>1849</v>
      </c>
      <c r="B1851" s="238"/>
      <c r="C1851" s="303"/>
      <c r="D1851" s="302"/>
      <c r="E1851" s="303"/>
      <c r="F1851" s="303"/>
      <c r="G1851" s="257" t="str">
        <f t="shared" si="201"/>
        <v/>
      </c>
      <c r="H1851" s="30" t="str">
        <f>IF(AND(S1851=H$1),LOOKUP(9.99999999999999E+307,$H$2:H1850)+1,"")</f>
        <v/>
      </c>
      <c r="I1851" s="30">
        <f>IF(AND(B1851=I$1),LOOKUP(9.99999999999999E+307,$I$2:I1850)+1,"")</f>
        <v>1656</v>
      </c>
      <c r="J1851" s="30">
        <f>IF(AND(B1851=J$1),LOOKUP(9.99999999999999E+307,$J$2:J1850)+1,"")</f>
        <v>1656</v>
      </c>
      <c r="K1851" s="30">
        <f>IF(AND(B1851=K$1),LOOKUP(9.99999999999999E+307,$K$2:K1850)+1,"")</f>
        <v>1656</v>
      </c>
      <c r="L1851" s="30">
        <f>IF(AND(B1851=L$1),LOOKUP(9.99999999999999E+307,$L$2:L1850)+1,"")</f>
        <v>1656</v>
      </c>
      <c r="M1851" s="30">
        <f>IF(AND(B1851=M$1),LOOKUP(9.99999999999999E+307,$M$2:M1850)+1,"")</f>
        <v>1656</v>
      </c>
      <c r="N1851" s="30">
        <f>IF(AND($B1851=N$1),LOOKUP(9.99999999999999E+307,$N$2:N1850)+1,"")</f>
        <v>1656</v>
      </c>
      <c r="O1851" s="30">
        <f>IF(AND($B1851=O$1),LOOKUP(9.99999999999999E+307,$O$2:O1850)+1,"")</f>
        <v>1656</v>
      </c>
      <c r="P1851" s="30">
        <f>IF(AND($B1851=P$1),LOOKUP(9.99999999999999E+307,$P$2:P1850)+1,"")</f>
        <v>1656</v>
      </c>
      <c r="Q1851" s="30">
        <f>IF(AND($B1851=Q$1),LOOKUP(9.99999999999999E+307,$Q$2:Q1850)+1,"")</f>
        <v>1656</v>
      </c>
      <c r="R1851" s="30">
        <f>IF(AND($B1851=R$1),LOOKUP(9.99999999999999E+307,$R$2:R1850)+1,"")</f>
        <v>1656</v>
      </c>
      <c r="S1851" s="314"/>
      <c r="T1851" s="274"/>
      <c r="U1851" s="274"/>
      <c r="Z1851" s="258" t="str">
        <f t="shared" si="199"/>
        <v/>
      </c>
      <c r="AA1851" s="258" t="str">
        <f t="shared" si="200"/>
        <v/>
      </c>
      <c r="AB1851" s="259">
        <f t="shared" si="195"/>
        <v>0</v>
      </c>
      <c r="AC1851" s="259">
        <f t="shared" si="196"/>
        <v>1807</v>
      </c>
      <c r="AD1851" s="260" t="str">
        <f t="shared" si="197"/>
        <v/>
      </c>
      <c r="AE1851" s="253" t="str">
        <f t="shared" si="198"/>
        <v>-</v>
      </c>
    </row>
    <row r="1852" spans="1:31" ht="20.100000000000001" customHeight="1" x14ac:dyDescent="0.5">
      <c r="A1852" s="30">
        <v>1850</v>
      </c>
      <c r="B1852" s="238"/>
      <c r="C1852" s="303"/>
      <c r="D1852" s="302"/>
      <c r="E1852" s="303"/>
      <c r="F1852" s="303"/>
      <c r="G1852" s="257" t="str">
        <f t="shared" si="201"/>
        <v/>
      </c>
      <c r="H1852" s="30" t="str">
        <f>IF(AND(S1852=H$1),LOOKUP(9.99999999999999E+307,$H$2:H1851)+1,"")</f>
        <v/>
      </c>
      <c r="I1852" s="30">
        <f>IF(AND(B1852=I$1),LOOKUP(9.99999999999999E+307,$I$2:I1851)+1,"")</f>
        <v>1657</v>
      </c>
      <c r="J1852" s="30">
        <f>IF(AND(B1852=J$1),LOOKUP(9.99999999999999E+307,$J$2:J1851)+1,"")</f>
        <v>1657</v>
      </c>
      <c r="K1852" s="30">
        <f>IF(AND(B1852=K$1),LOOKUP(9.99999999999999E+307,$K$2:K1851)+1,"")</f>
        <v>1657</v>
      </c>
      <c r="L1852" s="30">
        <f>IF(AND(B1852=L$1),LOOKUP(9.99999999999999E+307,$L$2:L1851)+1,"")</f>
        <v>1657</v>
      </c>
      <c r="M1852" s="30">
        <f>IF(AND(B1852=M$1),LOOKUP(9.99999999999999E+307,$M$2:M1851)+1,"")</f>
        <v>1657</v>
      </c>
      <c r="N1852" s="30">
        <f>IF(AND($B1852=N$1),LOOKUP(9.99999999999999E+307,$N$2:N1851)+1,"")</f>
        <v>1657</v>
      </c>
      <c r="O1852" s="30">
        <f>IF(AND($B1852=O$1),LOOKUP(9.99999999999999E+307,$O$2:O1851)+1,"")</f>
        <v>1657</v>
      </c>
      <c r="P1852" s="30">
        <f>IF(AND($B1852=P$1),LOOKUP(9.99999999999999E+307,$P$2:P1851)+1,"")</f>
        <v>1657</v>
      </c>
      <c r="Q1852" s="30">
        <f>IF(AND($B1852=Q$1),LOOKUP(9.99999999999999E+307,$Q$2:Q1851)+1,"")</f>
        <v>1657</v>
      </c>
      <c r="R1852" s="30">
        <f>IF(AND($B1852=R$1),LOOKUP(9.99999999999999E+307,$R$2:R1851)+1,"")</f>
        <v>1657</v>
      </c>
      <c r="S1852" s="314"/>
      <c r="T1852" s="274"/>
      <c r="U1852" s="274"/>
      <c r="Z1852" s="258" t="str">
        <f t="shared" si="199"/>
        <v/>
      </c>
      <c r="AA1852" s="258" t="str">
        <f t="shared" si="200"/>
        <v/>
      </c>
      <c r="AB1852" s="259">
        <f t="shared" si="195"/>
        <v>0</v>
      </c>
      <c r="AC1852" s="259">
        <f t="shared" si="196"/>
        <v>1807</v>
      </c>
      <c r="AD1852" s="260" t="str">
        <f t="shared" si="197"/>
        <v/>
      </c>
      <c r="AE1852" s="253" t="str">
        <f t="shared" si="198"/>
        <v>-</v>
      </c>
    </row>
    <row r="1853" spans="1:31" ht="20.100000000000001" customHeight="1" x14ac:dyDescent="0.5">
      <c r="A1853" s="30">
        <v>1851</v>
      </c>
      <c r="B1853" s="238"/>
      <c r="C1853" s="303"/>
      <c r="D1853" s="302"/>
      <c r="E1853" s="303"/>
      <c r="F1853" s="303"/>
      <c r="G1853" s="257" t="str">
        <f t="shared" si="201"/>
        <v/>
      </c>
      <c r="H1853" s="30" t="str">
        <f>IF(AND(S1853=H$1),LOOKUP(9.99999999999999E+307,$H$2:H1852)+1,"")</f>
        <v/>
      </c>
      <c r="I1853" s="30">
        <f>IF(AND(B1853=I$1),LOOKUP(9.99999999999999E+307,$I$2:I1852)+1,"")</f>
        <v>1658</v>
      </c>
      <c r="J1853" s="30">
        <f>IF(AND(B1853=J$1),LOOKUP(9.99999999999999E+307,$J$2:J1852)+1,"")</f>
        <v>1658</v>
      </c>
      <c r="K1853" s="30">
        <f>IF(AND(B1853=K$1),LOOKUP(9.99999999999999E+307,$K$2:K1852)+1,"")</f>
        <v>1658</v>
      </c>
      <c r="L1853" s="30">
        <f>IF(AND(B1853=L$1),LOOKUP(9.99999999999999E+307,$L$2:L1852)+1,"")</f>
        <v>1658</v>
      </c>
      <c r="M1853" s="30">
        <f>IF(AND(B1853=M$1),LOOKUP(9.99999999999999E+307,$M$2:M1852)+1,"")</f>
        <v>1658</v>
      </c>
      <c r="N1853" s="30">
        <f>IF(AND($B1853=N$1),LOOKUP(9.99999999999999E+307,$N$2:N1852)+1,"")</f>
        <v>1658</v>
      </c>
      <c r="O1853" s="30">
        <f>IF(AND($B1853=O$1),LOOKUP(9.99999999999999E+307,$O$2:O1852)+1,"")</f>
        <v>1658</v>
      </c>
      <c r="P1853" s="30">
        <f>IF(AND($B1853=P$1),LOOKUP(9.99999999999999E+307,$P$2:P1852)+1,"")</f>
        <v>1658</v>
      </c>
      <c r="Q1853" s="30">
        <f>IF(AND($B1853=Q$1),LOOKUP(9.99999999999999E+307,$Q$2:Q1852)+1,"")</f>
        <v>1658</v>
      </c>
      <c r="R1853" s="30">
        <f>IF(AND($B1853=R$1),LOOKUP(9.99999999999999E+307,$R$2:R1852)+1,"")</f>
        <v>1658</v>
      </c>
      <c r="S1853" s="314"/>
      <c r="T1853" s="274"/>
      <c r="U1853" s="274"/>
      <c r="Z1853" s="258" t="str">
        <f t="shared" si="199"/>
        <v/>
      </c>
      <c r="AA1853" s="258" t="str">
        <f t="shared" si="200"/>
        <v/>
      </c>
      <c r="AB1853" s="259">
        <f t="shared" si="195"/>
        <v>0</v>
      </c>
      <c r="AC1853" s="259">
        <f t="shared" si="196"/>
        <v>1807</v>
      </c>
      <c r="AD1853" s="260" t="str">
        <f t="shared" si="197"/>
        <v/>
      </c>
      <c r="AE1853" s="253" t="str">
        <f t="shared" si="198"/>
        <v>-</v>
      </c>
    </row>
    <row r="1854" spans="1:31" ht="20.100000000000001" customHeight="1" x14ac:dyDescent="0.5">
      <c r="A1854" s="30">
        <v>1852</v>
      </c>
      <c r="B1854" s="238"/>
      <c r="C1854" s="303"/>
      <c r="D1854" s="302"/>
      <c r="E1854" s="303"/>
      <c r="F1854" s="303"/>
      <c r="G1854" s="257" t="str">
        <f t="shared" si="201"/>
        <v/>
      </c>
      <c r="H1854" s="30" t="str">
        <f>IF(AND(S1854=H$1),LOOKUP(9.99999999999999E+307,$H$2:H1853)+1,"")</f>
        <v/>
      </c>
      <c r="I1854" s="30">
        <f>IF(AND(B1854=I$1),LOOKUP(9.99999999999999E+307,$I$2:I1853)+1,"")</f>
        <v>1659</v>
      </c>
      <c r="J1854" s="30">
        <f>IF(AND(B1854=J$1),LOOKUP(9.99999999999999E+307,$J$2:J1853)+1,"")</f>
        <v>1659</v>
      </c>
      <c r="K1854" s="30">
        <f>IF(AND(B1854=K$1),LOOKUP(9.99999999999999E+307,$K$2:K1853)+1,"")</f>
        <v>1659</v>
      </c>
      <c r="L1854" s="30">
        <f>IF(AND(B1854=L$1),LOOKUP(9.99999999999999E+307,$L$2:L1853)+1,"")</f>
        <v>1659</v>
      </c>
      <c r="M1854" s="30">
        <f>IF(AND(B1854=M$1),LOOKUP(9.99999999999999E+307,$M$2:M1853)+1,"")</f>
        <v>1659</v>
      </c>
      <c r="N1854" s="30">
        <f>IF(AND($B1854=N$1),LOOKUP(9.99999999999999E+307,$N$2:N1853)+1,"")</f>
        <v>1659</v>
      </c>
      <c r="O1854" s="30">
        <f>IF(AND($B1854=O$1),LOOKUP(9.99999999999999E+307,$O$2:O1853)+1,"")</f>
        <v>1659</v>
      </c>
      <c r="P1854" s="30">
        <f>IF(AND($B1854=P$1),LOOKUP(9.99999999999999E+307,$P$2:P1853)+1,"")</f>
        <v>1659</v>
      </c>
      <c r="Q1854" s="30">
        <f>IF(AND($B1854=Q$1),LOOKUP(9.99999999999999E+307,$Q$2:Q1853)+1,"")</f>
        <v>1659</v>
      </c>
      <c r="R1854" s="30">
        <f>IF(AND($B1854=R$1),LOOKUP(9.99999999999999E+307,$R$2:R1853)+1,"")</f>
        <v>1659</v>
      </c>
      <c r="S1854" s="314"/>
      <c r="T1854" s="274"/>
      <c r="U1854" s="274"/>
      <c r="Z1854" s="258" t="str">
        <f t="shared" si="199"/>
        <v/>
      </c>
      <c r="AA1854" s="258" t="str">
        <f t="shared" si="200"/>
        <v/>
      </c>
      <c r="AB1854" s="259">
        <f t="shared" si="195"/>
        <v>0</v>
      </c>
      <c r="AC1854" s="259">
        <f t="shared" si="196"/>
        <v>1807</v>
      </c>
      <c r="AD1854" s="260" t="str">
        <f t="shared" si="197"/>
        <v/>
      </c>
      <c r="AE1854" s="253" t="str">
        <f t="shared" si="198"/>
        <v>-</v>
      </c>
    </row>
    <row r="1855" spans="1:31" ht="20.100000000000001" customHeight="1" x14ac:dyDescent="0.5">
      <c r="A1855" s="30">
        <v>1853</v>
      </c>
      <c r="B1855" s="238"/>
      <c r="C1855" s="303"/>
      <c r="D1855" s="302"/>
      <c r="E1855" s="303"/>
      <c r="F1855" s="303"/>
      <c r="G1855" s="257" t="str">
        <f t="shared" si="201"/>
        <v/>
      </c>
      <c r="H1855" s="30" t="str">
        <f>IF(AND(S1855=H$1),LOOKUP(9.99999999999999E+307,$H$2:H1854)+1,"")</f>
        <v/>
      </c>
      <c r="I1855" s="30">
        <f>IF(AND(B1855=I$1),LOOKUP(9.99999999999999E+307,$I$2:I1854)+1,"")</f>
        <v>1660</v>
      </c>
      <c r="J1855" s="30">
        <f>IF(AND(B1855=J$1),LOOKUP(9.99999999999999E+307,$J$2:J1854)+1,"")</f>
        <v>1660</v>
      </c>
      <c r="K1855" s="30">
        <f>IF(AND(B1855=K$1),LOOKUP(9.99999999999999E+307,$K$2:K1854)+1,"")</f>
        <v>1660</v>
      </c>
      <c r="L1855" s="30">
        <f>IF(AND(B1855=L$1),LOOKUP(9.99999999999999E+307,$L$2:L1854)+1,"")</f>
        <v>1660</v>
      </c>
      <c r="M1855" s="30">
        <f>IF(AND(B1855=M$1),LOOKUP(9.99999999999999E+307,$M$2:M1854)+1,"")</f>
        <v>1660</v>
      </c>
      <c r="N1855" s="30">
        <f>IF(AND($B1855=N$1),LOOKUP(9.99999999999999E+307,$N$2:N1854)+1,"")</f>
        <v>1660</v>
      </c>
      <c r="O1855" s="30">
        <f>IF(AND($B1855=O$1),LOOKUP(9.99999999999999E+307,$O$2:O1854)+1,"")</f>
        <v>1660</v>
      </c>
      <c r="P1855" s="30">
        <f>IF(AND($B1855=P$1),LOOKUP(9.99999999999999E+307,$P$2:P1854)+1,"")</f>
        <v>1660</v>
      </c>
      <c r="Q1855" s="30">
        <f>IF(AND($B1855=Q$1),LOOKUP(9.99999999999999E+307,$Q$2:Q1854)+1,"")</f>
        <v>1660</v>
      </c>
      <c r="R1855" s="30">
        <f>IF(AND($B1855=R$1),LOOKUP(9.99999999999999E+307,$R$2:R1854)+1,"")</f>
        <v>1660</v>
      </c>
      <c r="S1855" s="314"/>
      <c r="T1855" s="274"/>
      <c r="U1855" s="274"/>
      <c r="Z1855" s="258" t="str">
        <f t="shared" si="199"/>
        <v/>
      </c>
      <c r="AA1855" s="258" t="str">
        <f t="shared" si="200"/>
        <v/>
      </c>
      <c r="AB1855" s="259">
        <f t="shared" si="195"/>
        <v>0</v>
      </c>
      <c r="AC1855" s="259">
        <f t="shared" si="196"/>
        <v>1807</v>
      </c>
      <c r="AD1855" s="260" t="str">
        <f t="shared" si="197"/>
        <v/>
      </c>
      <c r="AE1855" s="253" t="str">
        <f t="shared" si="198"/>
        <v>-</v>
      </c>
    </row>
    <row r="1856" spans="1:31" ht="20.100000000000001" customHeight="1" x14ac:dyDescent="0.5">
      <c r="A1856" s="30">
        <v>1854</v>
      </c>
      <c r="B1856" s="238"/>
      <c r="C1856" s="303"/>
      <c r="D1856" s="302"/>
      <c r="E1856" s="303"/>
      <c r="F1856" s="303"/>
      <c r="G1856" s="257" t="str">
        <f t="shared" si="201"/>
        <v/>
      </c>
      <c r="H1856" s="30" t="str">
        <f>IF(AND(S1856=H$1),LOOKUP(9.99999999999999E+307,$H$2:H1855)+1,"")</f>
        <v/>
      </c>
      <c r="I1856" s="30">
        <f>IF(AND(B1856=I$1),LOOKUP(9.99999999999999E+307,$I$2:I1855)+1,"")</f>
        <v>1661</v>
      </c>
      <c r="J1856" s="30">
        <f>IF(AND(B1856=J$1),LOOKUP(9.99999999999999E+307,$J$2:J1855)+1,"")</f>
        <v>1661</v>
      </c>
      <c r="K1856" s="30">
        <f>IF(AND(B1856=K$1),LOOKUP(9.99999999999999E+307,$K$2:K1855)+1,"")</f>
        <v>1661</v>
      </c>
      <c r="L1856" s="30">
        <f>IF(AND(B1856=L$1),LOOKUP(9.99999999999999E+307,$L$2:L1855)+1,"")</f>
        <v>1661</v>
      </c>
      <c r="M1856" s="30">
        <f>IF(AND(B1856=M$1),LOOKUP(9.99999999999999E+307,$M$2:M1855)+1,"")</f>
        <v>1661</v>
      </c>
      <c r="N1856" s="30">
        <f>IF(AND($B1856=N$1),LOOKUP(9.99999999999999E+307,$N$2:N1855)+1,"")</f>
        <v>1661</v>
      </c>
      <c r="O1856" s="30">
        <f>IF(AND($B1856=O$1),LOOKUP(9.99999999999999E+307,$O$2:O1855)+1,"")</f>
        <v>1661</v>
      </c>
      <c r="P1856" s="30">
        <f>IF(AND($B1856=P$1),LOOKUP(9.99999999999999E+307,$P$2:P1855)+1,"")</f>
        <v>1661</v>
      </c>
      <c r="Q1856" s="30">
        <f>IF(AND($B1856=Q$1),LOOKUP(9.99999999999999E+307,$Q$2:Q1855)+1,"")</f>
        <v>1661</v>
      </c>
      <c r="R1856" s="30">
        <f>IF(AND($B1856=R$1),LOOKUP(9.99999999999999E+307,$R$2:R1855)+1,"")</f>
        <v>1661</v>
      </c>
      <c r="S1856" s="314"/>
      <c r="T1856" s="274"/>
      <c r="U1856" s="274"/>
      <c r="Z1856" s="258" t="str">
        <f t="shared" si="199"/>
        <v/>
      </c>
      <c r="AA1856" s="258" t="str">
        <f t="shared" si="200"/>
        <v/>
      </c>
      <c r="AB1856" s="259">
        <f t="shared" si="195"/>
        <v>0</v>
      </c>
      <c r="AC1856" s="259">
        <f t="shared" si="196"/>
        <v>1807</v>
      </c>
      <c r="AD1856" s="260" t="str">
        <f t="shared" si="197"/>
        <v/>
      </c>
      <c r="AE1856" s="253" t="str">
        <f t="shared" si="198"/>
        <v>-</v>
      </c>
    </row>
    <row r="1857" spans="1:31" ht="20.100000000000001" customHeight="1" x14ac:dyDescent="0.5">
      <c r="A1857" s="30">
        <v>1855</v>
      </c>
      <c r="B1857" s="238"/>
      <c r="C1857" s="303"/>
      <c r="D1857" s="302"/>
      <c r="E1857" s="303"/>
      <c r="F1857" s="303"/>
      <c r="G1857" s="257" t="str">
        <f t="shared" si="201"/>
        <v/>
      </c>
      <c r="H1857" s="30" t="str">
        <f>IF(AND(S1857=H$1),LOOKUP(9.99999999999999E+307,$H$2:H1856)+1,"")</f>
        <v/>
      </c>
      <c r="I1857" s="30">
        <f>IF(AND(B1857=I$1),LOOKUP(9.99999999999999E+307,$I$2:I1856)+1,"")</f>
        <v>1662</v>
      </c>
      <c r="J1857" s="30">
        <f>IF(AND(B1857=J$1),LOOKUP(9.99999999999999E+307,$J$2:J1856)+1,"")</f>
        <v>1662</v>
      </c>
      <c r="K1857" s="30">
        <f>IF(AND(B1857=K$1),LOOKUP(9.99999999999999E+307,$K$2:K1856)+1,"")</f>
        <v>1662</v>
      </c>
      <c r="L1857" s="30">
        <f>IF(AND(B1857=L$1),LOOKUP(9.99999999999999E+307,$L$2:L1856)+1,"")</f>
        <v>1662</v>
      </c>
      <c r="M1857" s="30">
        <f>IF(AND(B1857=M$1),LOOKUP(9.99999999999999E+307,$M$2:M1856)+1,"")</f>
        <v>1662</v>
      </c>
      <c r="N1857" s="30">
        <f>IF(AND($B1857=N$1),LOOKUP(9.99999999999999E+307,$N$2:N1856)+1,"")</f>
        <v>1662</v>
      </c>
      <c r="O1857" s="30">
        <f>IF(AND($B1857=O$1),LOOKUP(9.99999999999999E+307,$O$2:O1856)+1,"")</f>
        <v>1662</v>
      </c>
      <c r="P1857" s="30">
        <f>IF(AND($B1857=P$1),LOOKUP(9.99999999999999E+307,$P$2:P1856)+1,"")</f>
        <v>1662</v>
      </c>
      <c r="Q1857" s="30">
        <f>IF(AND($B1857=Q$1),LOOKUP(9.99999999999999E+307,$Q$2:Q1856)+1,"")</f>
        <v>1662</v>
      </c>
      <c r="R1857" s="30">
        <f>IF(AND($B1857=R$1),LOOKUP(9.99999999999999E+307,$R$2:R1856)+1,"")</f>
        <v>1662</v>
      </c>
      <c r="S1857" s="314"/>
      <c r="T1857" s="274"/>
      <c r="U1857" s="274"/>
      <c r="Z1857" s="258" t="str">
        <f t="shared" si="199"/>
        <v/>
      </c>
      <c r="AA1857" s="258" t="str">
        <f t="shared" si="200"/>
        <v/>
      </c>
      <c r="AB1857" s="259">
        <f t="shared" si="195"/>
        <v>0</v>
      </c>
      <c r="AC1857" s="259">
        <f t="shared" si="196"/>
        <v>1807</v>
      </c>
      <c r="AD1857" s="260" t="str">
        <f t="shared" si="197"/>
        <v/>
      </c>
      <c r="AE1857" s="253" t="str">
        <f t="shared" si="198"/>
        <v>-</v>
      </c>
    </row>
    <row r="1858" spans="1:31" ht="20.100000000000001" customHeight="1" x14ac:dyDescent="0.5">
      <c r="A1858" s="30">
        <v>1856</v>
      </c>
      <c r="B1858" s="238"/>
      <c r="C1858" s="303"/>
      <c r="D1858" s="302"/>
      <c r="E1858" s="303"/>
      <c r="F1858" s="303"/>
      <c r="G1858" s="257" t="str">
        <f t="shared" si="201"/>
        <v/>
      </c>
      <c r="H1858" s="30" t="str">
        <f>IF(AND(S1858=H$1),LOOKUP(9.99999999999999E+307,$H$2:H1857)+1,"")</f>
        <v/>
      </c>
      <c r="I1858" s="30">
        <f>IF(AND(B1858=I$1),LOOKUP(9.99999999999999E+307,$I$2:I1857)+1,"")</f>
        <v>1663</v>
      </c>
      <c r="J1858" s="30">
        <f>IF(AND(B1858=J$1),LOOKUP(9.99999999999999E+307,$J$2:J1857)+1,"")</f>
        <v>1663</v>
      </c>
      <c r="K1858" s="30">
        <f>IF(AND(B1858=K$1),LOOKUP(9.99999999999999E+307,$K$2:K1857)+1,"")</f>
        <v>1663</v>
      </c>
      <c r="L1858" s="30">
        <f>IF(AND(B1858=L$1),LOOKUP(9.99999999999999E+307,$L$2:L1857)+1,"")</f>
        <v>1663</v>
      </c>
      <c r="M1858" s="30">
        <f>IF(AND(B1858=M$1),LOOKUP(9.99999999999999E+307,$M$2:M1857)+1,"")</f>
        <v>1663</v>
      </c>
      <c r="N1858" s="30">
        <f>IF(AND($B1858=N$1),LOOKUP(9.99999999999999E+307,$N$2:N1857)+1,"")</f>
        <v>1663</v>
      </c>
      <c r="O1858" s="30">
        <f>IF(AND($B1858=O$1),LOOKUP(9.99999999999999E+307,$O$2:O1857)+1,"")</f>
        <v>1663</v>
      </c>
      <c r="P1858" s="30">
        <f>IF(AND($B1858=P$1),LOOKUP(9.99999999999999E+307,$P$2:P1857)+1,"")</f>
        <v>1663</v>
      </c>
      <c r="Q1858" s="30">
        <f>IF(AND($B1858=Q$1),LOOKUP(9.99999999999999E+307,$Q$2:Q1857)+1,"")</f>
        <v>1663</v>
      </c>
      <c r="R1858" s="30">
        <f>IF(AND($B1858=R$1),LOOKUP(9.99999999999999E+307,$R$2:R1857)+1,"")</f>
        <v>1663</v>
      </c>
      <c r="S1858" s="314"/>
      <c r="T1858" s="274"/>
      <c r="U1858" s="274"/>
      <c r="Z1858" s="258" t="str">
        <f t="shared" si="199"/>
        <v/>
      </c>
      <c r="AA1858" s="258" t="str">
        <f t="shared" si="200"/>
        <v/>
      </c>
      <c r="AB1858" s="259">
        <f t="shared" si="195"/>
        <v>0</v>
      </c>
      <c r="AC1858" s="259">
        <f t="shared" si="196"/>
        <v>1807</v>
      </c>
      <c r="AD1858" s="260" t="str">
        <f t="shared" si="197"/>
        <v/>
      </c>
      <c r="AE1858" s="253" t="str">
        <f t="shared" si="198"/>
        <v>-</v>
      </c>
    </row>
    <row r="1859" spans="1:31" ht="20.100000000000001" customHeight="1" x14ac:dyDescent="0.5">
      <c r="A1859" s="30">
        <v>1857</v>
      </c>
      <c r="B1859" s="238"/>
      <c r="C1859" s="303"/>
      <c r="D1859" s="302"/>
      <c r="E1859" s="303"/>
      <c r="F1859" s="303"/>
      <c r="G1859" s="257" t="str">
        <f t="shared" si="201"/>
        <v/>
      </c>
      <c r="H1859" s="30" t="str">
        <f>IF(AND(S1859=H$1),LOOKUP(9.99999999999999E+307,$H$2:H1858)+1,"")</f>
        <v/>
      </c>
      <c r="I1859" s="30">
        <f>IF(AND(B1859=I$1),LOOKUP(9.99999999999999E+307,$I$2:I1858)+1,"")</f>
        <v>1664</v>
      </c>
      <c r="J1859" s="30">
        <f>IF(AND(B1859=J$1),LOOKUP(9.99999999999999E+307,$J$2:J1858)+1,"")</f>
        <v>1664</v>
      </c>
      <c r="K1859" s="30">
        <f>IF(AND(B1859=K$1),LOOKUP(9.99999999999999E+307,$K$2:K1858)+1,"")</f>
        <v>1664</v>
      </c>
      <c r="L1859" s="30">
        <f>IF(AND(B1859=L$1),LOOKUP(9.99999999999999E+307,$L$2:L1858)+1,"")</f>
        <v>1664</v>
      </c>
      <c r="M1859" s="30">
        <f>IF(AND(B1859=M$1),LOOKUP(9.99999999999999E+307,$M$2:M1858)+1,"")</f>
        <v>1664</v>
      </c>
      <c r="N1859" s="30">
        <f>IF(AND($B1859=N$1),LOOKUP(9.99999999999999E+307,$N$2:N1858)+1,"")</f>
        <v>1664</v>
      </c>
      <c r="O1859" s="30">
        <f>IF(AND($B1859=O$1),LOOKUP(9.99999999999999E+307,$O$2:O1858)+1,"")</f>
        <v>1664</v>
      </c>
      <c r="P1859" s="30">
        <f>IF(AND($B1859=P$1),LOOKUP(9.99999999999999E+307,$P$2:P1858)+1,"")</f>
        <v>1664</v>
      </c>
      <c r="Q1859" s="30">
        <f>IF(AND($B1859=Q$1),LOOKUP(9.99999999999999E+307,$Q$2:Q1858)+1,"")</f>
        <v>1664</v>
      </c>
      <c r="R1859" s="30">
        <f>IF(AND($B1859=R$1),LOOKUP(9.99999999999999E+307,$R$2:R1858)+1,"")</f>
        <v>1664</v>
      </c>
      <c r="S1859" s="314"/>
      <c r="T1859" s="274"/>
      <c r="U1859" s="274"/>
      <c r="Z1859" s="258" t="str">
        <f t="shared" si="199"/>
        <v/>
      </c>
      <c r="AA1859" s="258" t="str">
        <f t="shared" si="200"/>
        <v/>
      </c>
      <c r="AB1859" s="259">
        <f t="shared" ref="AB1859:AB1922" si="202">COUNTIF($C$3:$C$2002,C1859)</f>
        <v>0</v>
      </c>
      <c r="AC1859" s="259">
        <f t="shared" ref="AC1859:AC1922" si="203">SUMPRODUCT(--(E1859&amp;F1859=$E$3:$E$2002&amp;$F$3:$F$2002))</f>
        <v>1807</v>
      </c>
      <c r="AD1859" s="260" t="str">
        <f t="shared" ref="AD1859:AD1922" si="204">IF(D1859="เด็กชาย",1,IF(D1859="นาย",1,IF(D1859="เด็กหญิง",2,IF(D1859="นางสาว",2,IF(D1859="ด.ช.",1,IF(D1859="ด.ญ.",2,IF(D1859="น.ส.",2,"")))))))</f>
        <v/>
      </c>
      <c r="AE1859" s="253" t="str">
        <f t="shared" ref="AE1859:AE1922" si="205">CONCATENATE(B1859,"-",AD1859)</f>
        <v>-</v>
      </c>
    </row>
    <row r="1860" spans="1:31" ht="20.100000000000001" customHeight="1" x14ac:dyDescent="0.5">
      <c r="A1860" s="30">
        <v>1858</v>
      </c>
      <c r="B1860" s="238"/>
      <c r="C1860" s="303"/>
      <c r="D1860" s="302"/>
      <c r="E1860" s="303"/>
      <c r="F1860" s="303"/>
      <c r="G1860" s="257" t="str">
        <f t="shared" si="201"/>
        <v/>
      </c>
      <c r="H1860" s="30" t="str">
        <f>IF(AND(S1860=H$1),LOOKUP(9.99999999999999E+307,$H$2:H1859)+1,"")</f>
        <v/>
      </c>
      <c r="I1860" s="30">
        <f>IF(AND(B1860=I$1),LOOKUP(9.99999999999999E+307,$I$2:I1859)+1,"")</f>
        <v>1665</v>
      </c>
      <c r="J1860" s="30">
        <f>IF(AND(B1860=J$1),LOOKUP(9.99999999999999E+307,$J$2:J1859)+1,"")</f>
        <v>1665</v>
      </c>
      <c r="K1860" s="30">
        <f>IF(AND(B1860=K$1),LOOKUP(9.99999999999999E+307,$K$2:K1859)+1,"")</f>
        <v>1665</v>
      </c>
      <c r="L1860" s="30">
        <f>IF(AND(B1860=L$1),LOOKUP(9.99999999999999E+307,$L$2:L1859)+1,"")</f>
        <v>1665</v>
      </c>
      <c r="M1860" s="30">
        <f>IF(AND(B1860=M$1),LOOKUP(9.99999999999999E+307,$M$2:M1859)+1,"")</f>
        <v>1665</v>
      </c>
      <c r="N1860" s="30">
        <f>IF(AND($B1860=N$1),LOOKUP(9.99999999999999E+307,$N$2:N1859)+1,"")</f>
        <v>1665</v>
      </c>
      <c r="O1860" s="30">
        <f>IF(AND($B1860=O$1),LOOKUP(9.99999999999999E+307,$O$2:O1859)+1,"")</f>
        <v>1665</v>
      </c>
      <c r="P1860" s="30">
        <f>IF(AND($B1860=P$1),LOOKUP(9.99999999999999E+307,$P$2:P1859)+1,"")</f>
        <v>1665</v>
      </c>
      <c r="Q1860" s="30">
        <f>IF(AND($B1860=Q$1),LOOKUP(9.99999999999999E+307,$Q$2:Q1859)+1,"")</f>
        <v>1665</v>
      </c>
      <c r="R1860" s="30">
        <f>IF(AND($B1860=R$1),LOOKUP(9.99999999999999E+307,$R$2:R1859)+1,"")</f>
        <v>1665</v>
      </c>
      <c r="S1860" s="314"/>
      <c r="T1860" s="274"/>
      <c r="U1860" s="274"/>
      <c r="Z1860" s="258" t="str">
        <f t="shared" ref="Z1860:Z1923" si="206">IF(AC1860=2,"นักเรียนซ้ำ","")</f>
        <v/>
      </c>
      <c r="AA1860" s="258" t="str">
        <f t="shared" ref="AA1860:AA1923" si="207">IF(AB1860=2,"เลขประจำตัวซ้ำ","")</f>
        <v/>
      </c>
      <c r="AB1860" s="259">
        <f t="shared" si="202"/>
        <v>0</v>
      </c>
      <c r="AC1860" s="259">
        <f t="shared" si="203"/>
        <v>1807</v>
      </c>
      <c r="AD1860" s="260" t="str">
        <f t="shared" si="204"/>
        <v/>
      </c>
      <c r="AE1860" s="253" t="str">
        <f t="shared" si="205"/>
        <v>-</v>
      </c>
    </row>
    <row r="1861" spans="1:31" ht="20.100000000000001" customHeight="1" x14ac:dyDescent="0.5">
      <c r="A1861" s="30">
        <v>1859</v>
      </c>
      <c r="B1861" s="238"/>
      <c r="C1861" s="303"/>
      <c r="D1861" s="302"/>
      <c r="E1861" s="303"/>
      <c r="F1861" s="303"/>
      <c r="G1861" s="257" t="str">
        <f t="shared" si="201"/>
        <v/>
      </c>
      <c r="H1861" s="30" t="str">
        <f>IF(AND(S1861=H$1),LOOKUP(9.99999999999999E+307,$H$2:H1860)+1,"")</f>
        <v/>
      </c>
      <c r="I1861" s="30">
        <f>IF(AND(B1861=I$1),LOOKUP(9.99999999999999E+307,$I$2:I1860)+1,"")</f>
        <v>1666</v>
      </c>
      <c r="J1861" s="30">
        <f>IF(AND(B1861=J$1),LOOKUP(9.99999999999999E+307,$J$2:J1860)+1,"")</f>
        <v>1666</v>
      </c>
      <c r="K1861" s="30">
        <f>IF(AND(B1861=K$1),LOOKUP(9.99999999999999E+307,$K$2:K1860)+1,"")</f>
        <v>1666</v>
      </c>
      <c r="L1861" s="30">
        <f>IF(AND(B1861=L$1),LOOKUP(9.99999999999999E+307,$L$2:L1860)+1,"")</f>
        <v>1666</v>
      </c>
      <c r="M1861" s="30">
        <f>IF(AND(B1861=M$1),LOOKUP(9.99999999999999E+307,$M$2:M1860)+1,"")</f>
        <v>1666</v>
      </c>
      <c r="N1861" s="30">
        <f>IF(AND($B1861=N$1),LOOKUP(9.99999999999999E+307,$N$2:N1860)+1,"")</f>
        <v>1666</v>
      </c>
      <c r="O1861" s="30">
        <f>IF(AND($B1861=O$1),LOOKUP(9.99999999999999E+307,$O$2:O1860)+1,"")</f>
        <v>1666</v>
      </c>
      <c r="P1861" s="30">
        <f>IF(AND($B1861=P$1),LOOKUP(9.99999999999999E+307,$P$2:P1860)+1,"")</f>
        <v>1666</v>
      </c>
      <c r="Q1861" s="30">
        <f>IF(AND($B1861=Q$1),LOOKUP(9.99999999999999E+307,$Q$2:Q1860)+1,"")</f>
        <v>1666</v>
      </c>
      <c r="R1861" s="30">
        <f>IF(AND($B1861=R$1),LOOKUP(9.99999999999999E+307,$R$2:R1860)+1,"")</f>
        <v>1666</v>
      </c>
      <c r="S1861" s="314"/>
      <c r="T1861" s="274"/>
      <c r="U1861" s="274"/>
      <c r="Z1861" s="258" t="str">
        <f t="shared" si="206"/>
        <v/>
      </c>
      <c r="AA1861" s="258" t="str">
        <f t="shared" si="207"/>
        <v/>
      </c>
      <c r="AB1861" s="259">
        <f t="shared" si="202"/>
        <v>0</v>
      </c>
      <c r="AC1861" s="259">
        <f t="shared" si="203"/>
        <v>1807</v>
      </c>
      <c r="AD1861" s="260" t="str">
        <f t="shared" si="204"/>
        <v/>
      </c>
      <c r="AE1861" s="253" t="str">
        <f t="shared" si="205"/>
        <v>-</v>
      </c>
    </row>
    <row r="1862" spans="1:31" ht="20.100000000000001" customHeight="1" x14ac:dyDescent="0.5">
      <c r="A1862" s="30">
        <v>1860</v>
      </c>
      <c r="B1862" s="238"/>
      <c r="C1862" s="303"/>
      <c r="D1862" s="302"/>
      <c r="E1862" s="303"/>
      <c r="F1862" s="303"/>
      <c r="G1862" s="257" t="str">
        <f t="shared" si="201"/>
        <v/>
      </c>
      <c r="H1862" s="30" t="str">
        <f>IF(AND(S1862=H$1),LOOKUP(9.99999999999999E+307,$H$2:H1861)+1,"")</f>
        <v/>
      </c>
      <c r="I1862" s="30">
        <f>IF(AND(B1862=I$1),LOOKUP(9.99999999999999E+307,$I$2:I1861)+1,"")</f>
        <v>1667</v>
      </c>
      <c r="J1862" s="30">
        <f>IF(AND(B1862=J$1),LOOKUP(9.99999999999999E+307,$J$2:J1861)+1,"")</f>
        <v>1667</v>
      </c>
      <c r="K1862" s="30">
        <f>IF(AND(B1862=K$1),LOOKUP(9.99999999999999E+307,$K$2:K1861)+1,"")</f>
        <v>1667</v>
      </c>
      <c r="L1862" s="30">
        <f>IF(AND(B1862=L$1),LOOKUP(9.99999999999999E+307,$L$2:L1861)+1,"")</f>
        <v>1667</v>
      </c>
      <c r="M1862" s="30">
        <f>IF(AND(B1862=M$1),LOOKUP(9.99999999999999E+307,$M$2:M1861)+1,"")</f>
        <v>1667</v>
      </c>
      <c r="N1862" s="30">
        <f>IF(AND($B1862=N$1),LOOKUP(9.99999999999999E+307,$N$2:N1861)+1,"")</f>
        <v>1667</v>
      </c>
      <c r="O1862" s="30">
        <f>IF(AND($B1862=O$1),LOOKUP(9.99999999999999E+307,$O$2:O1861)+1,"")</f>
        <v>1667</v>
      </c>
      <c r="P1862" s="30">
        <f>IF(AND($B1862=P$1),LOOKUP(9.99999999999999E+307,$P$2:P1861)+1,"")</f>
        <v>1667</v>
      </c>
      <c r="Q1862" s="30">
        <f>IF(AND($B1862=Q$1),LOOKUP(9.99999999999999E+307,$Q$2:Q1861)+1,"")</f>
        <v>1667</v>
      </c>
      <c r="R1862" s="30">
        <f>IF(AND($B1862=R$1),LOOKUP(9.99999999999999E+307,$R$2:R1861)+1,"")</f>
        <v>1667</v>
      </c>
      <c r="S1862" s="314"/>
      <c r="T1862" s="274"/>
      <c r="U1862" s="274"/>
      <c r="Z1862" s="258" t="str">
        <f t="shared" si="206"/>
        <v/>
      </c>
      <c r="AA1862" s="258" t="str">
        <f t="shared" si="207"/>
        <v/>
      </c>
      <c r="AB1862" s="259">
        <f t="shared" si="202"/>
        <v>0</v>
      </c>
      <c r="AC1862" s="259">
        <f t="shared" si="203"/>
        <v>1807</v>
      </c>
      <c r="AD1862" s="260" t="str">
        <f t="shared" si="204"/>
        <v/>
      </c>
      <c r="AE1862" s="253" t="str">
        <f t="shared" si="205"/>
        <v>-</v>
      </c>
    </row>
    <row r="1863" spans="1:31" ht="20.100000000000001" customHeight="1" x14ac:dyDescent="0.5">
      <c r="A1863" s="30">
        <v>1861</v>
      </c>
      <c r="B1863" s="238"/>
      <c r="C1863" s="303"/>
      <c r="D1863" s="302"/>
      <c r="E1863" s="303"/>
      <c r="F1863" s="303"/>
      <c r="G1863" s="257" t="str">
        <f t="shared" si="201"/>
        <v/>
      </c>
      <c r="H1863" s="30" t="str">
        <f>IF(AND(S1863=H$1),LOOKUP(9.99999999999999E+307,$H$2:H1862)+1,"")</f>
        <v/>
      </c>
      <c r="I1863" s="30">
        <f>IF(AND(B1863=I$1),LOOKUP(9.99999999999999E+307,$I$2:I1862)+1,"")</f>
        <v>1668</v>
      </c>
      <c r="J1863" s="30">
        <f>IF(AND(B1863=J$1),LOOKUP(9.99999999999999E+307,$J$2:J1862)+1,"")</f>
        <v>1668</v>
      </c>
      <c r="K1863" s="30">
        <f>IF(AND(B1863=K$1),LOOKUP(9.99999999999999E+307,$K$2:K1862)+1,"")</f>
        <v>1668</v>
      </c>
      <c r="L1863" s="30">
        <f>IF(AND(B1863=L$1),LOOKUP(9.99999999999999E+307,$L$2:L1862)+1,"")</f>
        <v>1668</v>
      </c>
      <c r="M1863" s="30">
        <f>IF(AND(B1863=M$1),LOOKUP(9.99999999999999E+307,$M$2:M1862)+1,"")</f>
        <v>1668</v>
      </c>
      <c r="N1863" s="30">
        <f>IF(AND($B1863=N$1),LOOKUP(9.99999999999999E+307,$N$2:N1862)+1,"")</f>
        <v>1668</v>
      </c>
      <c r="O1863" s="30">
        <f>IF(AND($B1863=O$1),LOOKUP(9.99999999999999E+307,$O$2:O1862)+1,"")</f>
        <v>1668</v>
      </c>
      <c r="P1863" s="30">
        <f>IF(AND($B1863=P$1),LOOKUP(9.99999999999999E+307,$P$2:P1862)+1,"")</f>
        <v>1668</v>
      </c>
      <c r="Q1863" s="30">
        <f>IF(AND($B1863=Q$1),LOOKUP(9.99999999999999E+307,$Q$2:Q1862)+1,"")</f>
        <v>1668</v>
      </c>
      <c r="R1863" s="30">
        <f>IF(AND($B1863=R$1),LOOKUP(9.99999999999999E+307,$R$2:R1862)+1,"")</f>
        <v>1668</v>
      </c>
      <c r="S1863" s="314"/>
      <c r="T1863" s="274"/>
      <c r="U1863" s="274"/>
      <c r="Z1863" s="258" t="str">
        <f t="shared" si="206"/>
        <v/>
      </c>
      <c r="AA1863" s="258" t="str">
        <f t="shared" si="207"/>
        <v/>
      </c>
      <c r="AB1863" s="259">
        <f t="shared" si="202"/>
        <v>0</v>
      </c>
      <c r="AC1863" s="259">
        <f t="shared" si="203"/>
        <v>1807</v>
      </c>
      <c r="AD1863" s="260" t="str">
        <f t="shared" si="204"/>
        <v/>
      </c>
      <c r="AE1863" s="253" t="str">
        <f t="shared" si="205"/>
        <v>-</v>
      </c>
    </row>
    <row r="1864" spans="1:31" ht="20.100000000000001" customHeight="1" x14ac:dyDescent="0.5">
      <c r="A1864" s="30">
        <v>1862</v>
      </c>
      <c r="B1864" s="238"/>
      <c r="C1864" s="303"/>
      <c r="D1864" s="302"/>
      <c r="E1864" s="303"/>
      <c r="F1864" s="303"/>
      <c r="G1864" s="257" t="str">
        <f t="shared" si="201"/>
        <v/>
      </c>
      <c r="H1864" s="30" t="str">
        <f>IF(AND(S1864=H$1),LOOKUP(9.99999999999999E+307,$H$2:H1863)+1,"")</f>
        <v/>
      </c>
      <c r="I1864" s="30">
        <f>IF(AND(B1864=I$1),LOOKUP(9.99999999999999E+307,$I$2:I1863)+1,"")</f>
        <v>1669</v>
      </c>
      <c r="J1864" s="30">
        <f>IF(AND(B1864=J$1),LOOKUP(9.99999999999999E+307,$J$2:J1863)+1,"")</f>
        <v>1669</v>
      </c>
      <c r="K1864" s="30">
        <f>IF(AND(B1864=K$1),LOOKUP(9.99999999999999E+307,$K$2:K1863)+1,"")</f>
        <v>1669</v>
      </c>
      <c r="L1864" s="30">
        <f>IF(AND(B1864=L$1),LOOKUP(9.99999999999999E+307,$L$2:L1863)+1,"")</f>
        <v>1669</v>
      </c>
      <c r="M1864" s="30">
        <f>IF(AND(B1864=M$1),LOOKUP(9.99999999999999E+307,$M$2:M1863)+1,"")</f>
        <v>1669</v>
      </c>
      <c r="N1864" s="30">
        <f>IF(AND($B1864=N$1),LOOKUP(9.99999999999999E+307,$N$2:N1863)+1,"")</f>
        <v>1669</v>
      </c>
      <c r="O1864" s="30">
        <f>IF(AND($B1864=O$1),LOOKUP(9.99999999999999E+307,$O$2:O1863)+1,"")</f>
        <v>1669</v>
      </c>
      <c r="P1864" s="30">
        <f>IF(AND($B1864=P$1),LOOKUP(9.99999999999999E+307,$P$2:P1863)+1,"")</f>
        <v>1669</v>
      </c>
      <c r="Q1864" s="30">
        <f>IF(AND($B1864=Q$1),LOOKUP(9.99999999999999E+307,$Q$2:Q1863)+1,"")</f>
        <v>1669</v>
      </c>
      <c r="R1864" s="30">
        <f>IF(AND($B1864=R$1),LOOKUP(9.99999999999999E+307,$R$2:R1863)+1,"")</f>
        <v>1669</v>
      </c>
      <c r="S1864" s="314"/>
      <c r="T1864" s="274"/>
      <c r="U1864" s="274"/>
      <c r="Z1864" s="258" t="str">
        <f t="shared" si="206"/>
        <v/>
      </c>
      <c r="AA1864" s="258" t="str">
        <f t="shared" si="207"/>
        <v/>
      </c>
      <c r="AB1864" s="259">
        <f t="shared" si="202"/>
        <v>0</v>
      </c>
      <c r="AC1864" s="259">
        <f t="shared" si="203"/>
        <v>1807</v>
      </c>
      <c r="AD1864" s="260" t="str">
        <f t="shared" si="204"/>
        <v/>
      </c>
      <c r="AE1864" s="253" t="str">
        <f t="shared" si="205"/>
        <v>-</v>
      </c>
    </row>
    <row r="1865" spans="1:31" ht="20.100000000000001" customHeight="1" x14ac:dyDescent="0.5">
      <c r="A1865" s="30">
        <v>1863</v>
      </c>
      <c r="B1865" s="238"/>
      <c r="C1865" s="303"/>
      <c r="D1865" s="302"/>
      <c r="E1865" s="303"/>
      <c r="F1865" s="303"/>
      <c r="G1865" s="257" t="str">
        <f t="shared" si="201"/>
        <v/>
      </c>
      <c r="H1865" s="30" t="str">
        <f>IF(AND(S1865=H$1),LOOKUP(9.99999999999999E+307,$H$2:H1864)+1,"")</f>
        <v/>
      </c>
      <c r="I1865" s="30">
        <f>IF(AND(B1865=I$1),LOOKUP(9.99999999999999E+307,$I$2:I1864)+1,"")</f>
        <v>1670</v>
      </c>
      <c r="J1865" s="30">
        <f>IF(AND(B1865=J$1),LOOKUP(9.99999999999999E+307,$J$2:J1864)+1,"")</f>
        <v>1670</v>
      </c>
      <c r="K1865" s="30">
        <f>IF(AND(B1865=K$1),LOOKUP(9.99999999999999E+307,$K$2:K1864)+1,"")</f>
        <v>1670</v>
      </c>
      <c r="L1865" s="30">
        <f>IF(AND(B1865=L$1),LOOKUP(9.99999999999999E+307,$L$2:L1864)+1,"")</f>
        <v>1670</v>
      </c>
      <c r="M1865" s="30">
        <f>IF(AND(B1865=M$1),LOOKUP(9.99999999999999E+307,$M$2:M1864)+1,"")</f>
        <v>1670</v>
      </c>
      <c r="N1865" s="30">
        <f>IF(AND($B1865=N$1),LOOKUP(9.99999999999999E+307,$N$2:N1864)+1,"")</f>
        <v>1670</v>
      </c>
      <c r="O1865" s="30">
        <f>IF(AND($B1865=O$1),LOOKUP(9.99999999999999E+307,$O$2:O1864)+1,"")</f>
        <v>1670</v>
      </c>
      <c r="P1865" s="30">
        <f>IF(AND($B1865=P$1),LOOKUP(9.99999999999999E+307,$P$2:P1864)+1,"")</f>
        <v>1670</v>
      </c>
      <c r="Q1865" s="30">
        <f>IF(AND($B1865=Q$1),LOOKUP(9.99999999999999E+307,$Q$2:Q1864)+1,"")</f>
        <v>1670</v>
      </c>
      <c r="R1865" s="30">
        <f>IF(AND($B1865=R$1),LOOKUP(9.99999999999999E+307,$R$2:R1864)+1,"")</f>
        <v>1670</v>
      </c>
      <c r="S1865" s="314"/>
      <c r="T1865" s="274"/>
      <c r="U1865" s="274"/>
      <c r="Z1865" s="258" t="str">
        <f t="shared" si="206"/>
        <v/>
      </c>
      <c r="AA1865" s="258" t="str">
        <f t="shared" si="207"/>
        <v/>
      </c>
      <c r="AB1865" s="259">
        <f t="shared" si="202"/>
        <v>0</v>
      </c>
      <c r="AC1865" s="259">
        <f t="shared" si="203"/>
        <v>1807</v>
      </c>
      <c r="AD1865" s="260" t="str">
        <f t="shared" si="204"/>
        <v/>
      </c>
      <c r="AE1865" s="253" t="str">
        <f t="shared" si="205"/>
        <v>-</v>
      </c>
    </row>
    <row r="1866" spans="1:31" ht="20.100000000000001" customHeight="1" x14ac:dyDescent="0.5">
      <c r="A1866" s="30">
        <v>1864</v>
      </c>
      <c r="B1866" s="238"/>
      <c r="C1866" s="303"/>
      <c r="D1866" s="302"/>
      <c r="E1866" s="303"/>
      <c r="F1866" s="303"/>
      <c r="G1866" s="257" t="str">
        <f t="shared" si="201"/>
        <v/>
      </c>
      <c r="H1866" s="30" t="str">
        <f>IF(AND(S1866=H$1),LOOKUP(9.99999999999999E+307,$H$2:H1865)+1,"")</f>
        <v/>
      </c>
      <c r="I1866" s="30">
        <f>IF(AND(B1866=I$1),LOOKUP(9.99999999999999E+307,$I$2:I1865)+1,"")</f>
        <v>1671</v>
      </c>
      <c r="J1866" s="30">
        <f>IF(AND(B1866=J$1),LOOKUP(9.99999999999999E+307,$J$2:J1865)+1,"")</f>
        <v>1671</v>
      </c>
      <c r="K1866" s="30">
        <f>IF(AND(B1866=K$1),LOOKUP(9.99999999999999E+307,$K$2:K1865)+1,"")</f>
        <v>1671</v>
      </c>
      <c r="L1866" s="30">
        <f>IF(AND(B1866=L$1),LOOKUP(9.99999999999999E+307,$L$2:L1865)+1,"")</f>
        <v>1671</v>
      </c>
      <c r="M1866" s="30">
        <f>IF(AND(B1866=M$1),LOOKUP(9.99999999999999E+307,$M$2:M1865)+1,"")</f>
        <v>1671</v>
      </c>
      <c r="N1866" s="30">
        <f>IF(AND($B1866=N$1),LOOKUP(9.99999999999999E+307,$N$2:N1865)+1,"")</f>
        <v>1671</v>
      </c>
      <c r="O1866" s="30">
        <f>IF(AND($B1866=O$1),LOOKUP(9.99999999999999E+307,$O$2:O1865)+1,"")</f>
        <v>1671</v>
      </c>
      <c r="P1866" s="30">
        <f>IF(AND($B1866=P$1),LOOKUP(9.99999999999999E+307,$P$2:P1865)+1,"")</f>
        <v>1671</v>
      </c>
      <c r="Q1866" s="30">
        <f>IF(AND($B1866=Q$1),LOOKUP(9.99999999999999E+307,$Q$2:Q1865)+1,"")</f>
        <v>1671</v>
      </c>
      <c r="R1866" s="30">
        <f>IF(AND($B1866=R$1),LOOKUP(9.99999999999999E+307,$R$2:R1865)+1,"")</f>
        <v>1671</v>
      </c>
      <c r="S1866" s="314"/>
      <c r="T1866" s="274"/>
      <c r="U1866" s="274"/>
      <c r="Z1866" s="258" t="str">
        <f t="shared" si="206"/>
        <v/>
      </c>
      <c r="AA1866" s="258" t="str">
        <f t="shared" si="207"/>
        <v/>
      </c>
      <c r="AB1866" s="259">
        <f t="shared" si="202"/>
        <v>0</v>
      </c>
      <c r="AC1866" s="259">
        <f t="shared" si="203"/>
        <v>1807</v>
      </c>
      <c r="AD1866" s="260" t="str">
        <f t="shared" si="204"/>
        <v/>
      </c>
      <c r="AE1866" s="253" t="str">
        <f t="shared" si="205"/>
        <v>-</v>
      </c>
    </row>
    <row r="1867" spans="1:31" ht="20.100000000000001" customHeight="1" x14ac:dyDescent="0.5">
      <c r="A1867" s="30">
        <v>1865</v>
      </c>
      <c r="B1867" s="238"/>
      <c r="C1867" s="303"/>
      <c r="D1867" s="302"/>
      <c r="E1867" s="303"/>
      <c r="F1867" s="303"/>
      <c r="G1867" s="257" t="str">
        <f t="shared" si="201"/>
        <v/>
      </c>
      <c r="H1867" s="30" t="str">
        <f>IF(AND(S1867=H$1),LOOKUP(9.99999999999999E+307,$H$2:H1866)+1,"")</f>
        <v/>
      </c>
      <c r="I1867" s="30">
        <f>IF(AND(B1867=I$1),LOOKUP(9.99999999999999E+307,$I$2:I1866)+1,"")</f>
        <v>1672</v>
      </c>
      <c r="J1867" s="30">
        <f>IF(AND(B1867=J$1),LOOKUP(9.99999999999999E+307,$J$2:J1866)+1,"")</f>
        <v>1672</v>
      </c>
      <c r="K1867" s="30">
        <f>IF(AND(B1867=K$1),LOOKUP(9.99999999999999E+307,$K$2:K1866)+1,"")</f>
        <v>1672</v>
      </c>
      <c r="L1867" s="30">
        <f>IF(AND(B1867=L$1),LOOKUP(9.99999999999999E+307,$L$2:L1866)+1,"")</f>
        <v>1672</v>
      </c>
      <c r="M1867" s="30">
        <f>IF(AND(B1867=M$1),LOOKUP(9.99999999999999E+307,$M$2:M1866)+1,"")</f>
        <v>1672</v>
      </c>
      <c r="N1867" s="30">
        <f>IF(AND($B1867=N$1),LOOKUP(9.99999999999999E+307,$N$2:N1866)+1,"")</f>
        <v>1672</v>
      </c>
      <c r="O1867" s="30">
        <f>IF(AND($B1867=O$1),LOOKUP(9.99999999999999E+307,$O$2:O1866)+1,"")</f>
        <v>1672</v>
      </c>
      <c r="P1867" s="30">
        <f>IF(AND($B1867=P$1),LOOKUP(9.99999999999999E+307,$P$2:P1866)+1,"")</f>
        <v>1672</v>
      </c>
      <c r="Q1867" s="30">
        <f>IF(AND($B1867=Q$1),LOOKUP(9.99999999999999E+307,$Q$2:Q1866)+1,"")</f>
        <v>1672</v>
      </c>
      <c r="R1867" s="30">
        <f>IF(AND($B1867=R$1),LOOKUP(9.99999999999999E+307,$R$2:R1866)+1,"")</f>
        <v>1672</v>
      </c>
      <c r="S1867" s="314"/>
      <c r="T1867" s="274"/>
      <c r="U1867" s="274"/>
      <c r="Z1867" s="258" t="str">
        <f t="shared" si="206"/>
        <v/>
      </c>
      <c r="AA1867" s="258" t="str">
        <f t="shared" si="207"/>
        <v/>
      </c>
      <c r="AB1867" s="259">
        <f t="shared" si="202"/>
        <v>0</v>
      </c>
      <c r="AC1867" s="259">
        <f t="shared" si="203"/>
        <v>1807</v>
      </c>
      <c r="AD1867" s="260" t="str">
        <f t="shared" si="204"/>
        <v/>
      </c>
      <c r="AE1867" s="253" t="str">
        <f t="shared" si="205"/>
        <v>-</v>
      </c>
    </row>
    <row r="1868" spans="1:31" ht="20.100000000000001" customHeight="1" x14ac:dyDescent="0.5">
      <c r="A1868" s="30">
        <v>1866</v>
      </c>
      <c r="B1868" s="238"/>
      <c r="C1868" s="303"/>
      <c r="D1868" s="302"/>
      <c r="E1868" s="303"/>
      <c r="F1868" s="303"/>
      <c r="G1868" s="257" t="str">
        <f t="shared" si="201"/>
        <v/>
      </c>
      <c r="H1868" s="30" t="str">
        <f>IF(AND(S1868=H$1),LOOKUP(9.99999999999999E+307,$H$2:H1867)+1,"")</f>
        <v/>
      </c>
      <c r="I1868" s="30">
        <f>IF(AND(B1868=I$1),LOOKUP(9.99999999999999E+307,$I$2:I1867)+1,"")</f>
        <v>1673</v>
      </c>
      <c r="J1868" s="30">
        <f>IF(AND(B1868=J$1),LOOKUP(9.99999999999999E+307,$J$2:J1867)+1,"")</f>
        <v>1673</v>
      </c>
      <c r="K1868" s="30">
        <f>IF(AND(B1868=K$1),LOOKUP(9.99999999999999E+307,$K$2:K1867)+1,"")</f>
        <v>1673</v>
      </c>
      <c r="L1868" s="30">
        <f>IF(AND(B1868=L$1),LOOKUP(9.99999999999999E+307,$L$2:L1867)+1,"")</f>
        <v>1673</v>
      </c>
      <c r="M1868" s="30">
        <f>IF(AND(B1868=M$1),LOOKUP(9.99999999999999E+307,$M$2:M1867)+1,"")</f>
        <v>1673</v>
      </c>
      <c r="N1868" s="30">
        <f>IF(AND($B1868=N$1),LOOKUP(9.99999999999999E+307,$N$2:N1867)+1,"")</f>
        <v>1673</v>
      </c>
      <c r="O1868" s="30">
        <f>IF(AND($B1868=O$1),LOOKUP(9.99999999999999E+307,$O$2:O1867)+1,"")</f>
        <v>1673</v>
      </c>
      <c r="P1868" s="30">
        <f>IF(AND($B1868=P$1),LOOKUP(9.99999999999999E+307,$P$2:P1867)+1,"")</f>
        <v>1673</v>
      </c>
      <c r="Q1868" s="30">
        <f>IF(AND($B1868=Q$1),LOOKUP(9.99999999999999E+307,$Q$2:Q1867)+1,"")</f>
        <v>1673</v>
      </c>
      <c r="R1868" s="30">
        <f>IF(AND($B1868=R$1),LOOKUP(9.99999999999999E+307,$R$2:R1867)+1,"")</f>
        <v>1673</v>
      </c>
      <c r="S1868" s="314"/>
      <c r="T1868" s="274"/>
      <c r="U1868" s="274"/>
      <c r="Z1868" s="258" t="str">
        <f t="shared" si="206"/>
        <v/>
      </c>
      <c r="AA1868" s="258" t="str">
        <f t="shared" si="207"/>
        <v/>
      </c>
      <c r="AB1868" s="259">
        <f t="shared" si="202"/>
        <v>0</v>
      </c>
      <c r="AC1868" s="259">
        <f t="shared" si="203"/>
        <v>1807</v>
      </c>
      <c r="AD1868" s="260" t="str">
        <f t="shared" si="204"/>
        <v/>
      </c>
      <c r="AE1868" s="253" t="str">
        <f t="shared" si="205"/>
        <v>-</v>
      </c>
    </row>
    <row r="1869" spans="1:31" ht="20.100000000000001" customHeight="1" x14ac:dyDescent="0.5">
      <c r="A1869" s="30">
        <v>1867</v>
      </c>
      <c r="B1869" s="238"/>
      <c r="C1869" s="303"/>
      <c r="D1869" s="302"/>
      <c r="E1869" s="303"/>
      <c r="F1869" s="303"/>
      <c r="G1869" s="257" t="str">
        <f t="shared" si="201"/>
        <v/>
      </c>
      <c r="H1869" s="30" t="str">
        <f>IF(AND(S1869=H$1),LOOKUP(9.99999999999999E+307,$H$2:H1868)+1,"")</f>
        <v/>
      </c>
      <c r="I1869" s="30">
        <f>IF(AND(B1869=I$1),LOOKUP(9.99999999999999E+307,$I$2:I1868)+1,"")</f>
        <v>1674</v>
      </c>
      <c r="J1869" s="30">
        <f>IF(AND(B1869=J$1),LOOKUP(9.99999999999999E+307,$J$2:J1868)+1,"")</f>
        <v>1674</v>
      </c>
      <c r="K1869" s="30">
        <f>IF(AND(B1869=K$1),LOOKUP(9.99999999999999E+307,$K$2:K1868)+1,"")</f>
        <v>1674</v>
      </c>
      <c r="L1869" s="30">
        <f>IF(AND(B1869=L$1),LOOKUP(9.99999999999999E+307,$L$2:L1868)+1,"")</f>
        <v>1674</v>
      </c>
      <c r="M1869" s="30">
        <f>IF(AND(B1869=M$1),LOOKUP(9.99999999999999E+307,$M$2:M1868)+1,"")</f>
        <v>1674</v>
      </c>
      <c r="N1869" s="30">
        <f>IF(AND($B1869=N$1),LOOKUP(9.99999999999999E+307,$N$2:N1868)+1,"")</f>
        <v>1674</v>
      </c>
      <c r="O1869" s="30">
        <f>IF(AND($B1869=O$1),LOOKUP(9.99999999999999E+307,$O$2:O1868)+1,"")</f>
        <v>1674</v>
      </c>
      <c r="P1869" s="30">
        <f>IF(AND($B1869=P$1),LOOKUP(9.99999999999999E+307,$P$2:P1868)+1,"")</f>
        <v>1674</v>
      </c>
      <c r="Q1869" s="30">
        <f>IF(AND($B1869=Q$1),LOOKUP(9.99999999999999E+307,$Q$2:Q1868)+1,"")</f>
        <v>1674</v>
      </c>
      <c r="R1869" s="30">
        <f>IF(AND($B1869=R$1),LOOKUP(9.99999999999999E+307,$R$2:R1868)+1,"")</f>
        <v>1674</v>
      </c>
      <c r="S1869" s="314"/>
      <c r="T1869" s="274"/>
      <c r="U1869" s="274"/>
      <c r="Z1869" s="258" t="str">
        <f t="shared" si="206"/>
        <v/>
      </c>
      <c r="AA1869" s="258" t="str">
        <f t="shared" si="207"/>
        <v/>
      </c>
      <c r="AB1869" s="259">
        <f t="shared" si="202"/>
        <v>0</v>
      </c>
      <c r="AC1869" s="259">
        <f t="shared" si="203"/>
        <v>1807</v>
      </c>
      <c r="AD1869" s="260" t="str">
        <f t="shared" si="204"/>
        <v/>
      </c>
      <c r="AE1869" s="253" t="str">
        <f t="shared" si="205"/>
        <v>-</v>
      </c>
    </row>
    <row r="1870" spans="1:31" ht="20.100000000000001" customHeight="1" x14ac:dyDescent="0.5">
      <c r="A1870" s="30">
        <v>1868</v>
      </c>
      <c r="B1870" s="238"/>
      <c r="C1870" s="303"/>
      <c r="D1870" s="302"/>
      <c r="E1870" s="303"/>
      <c r="F1870" s="303"/>
      <c r="G1870" s="257" t="str">
        <f t="shared" si="201"/>
        <v/>
      </c>
      <c r="H1870" s="30" t="str">
        <f>IF(AND(S1870=H$1),LOOKUP(9.99999999999999E+307,$H$2:H1869)+1,"")</f>
        <v/>
      </c>
      <c r="I1870" s="30">
        <f>IF(AND(B1870=I$1),LOOKUP(9.99999999999999E+307,$I$2:I1869)+1,"")</f>
        <v>1675</v>
      </c>
      <c r="J1870" s="30">
        <f>IF(AND(B1870=J$1),LOOKUP(9.99999999999999E+307,$J$2:J1869)+1,"")</f>
        <v>1675</v>
      </c>
      <c r="K1870" s="30">
        <f>IF(AND(B1870=K$1),LOOKUP(9.99999999999999E+307,$K$2:K1869)+1,"")</f>
        <v>1675</v>
      </c>
      <c r="L1870" s="30">
        <f>IF(AND(B1870=L$1),LOOKUP(9.99999999999999E+307,$L$2:L1869)+1,"")</f>
        <v>1675</v>
      </c>
      <c r="M1870" s="30">
        <f>IF(AND(B1870=M$1),LOOKUP(9.99999999999999E+307,$M$2:M1869)+1,"")</f>
        <v>1675</v>
      </c>
      <c r="N1870" s="30">
        <f>IF(AND($B1870=N$1),LOOKUP(9.99999999999999E+307,$N$2:N1869)+1,"")</f>
        <v>1675</v>
      </c>
      <c r="O1870" s="30">
        <f>IF(AND($B1870=O$1),LOOKUP(9.99999999999999E+307,$O$2:O1869)+1,"")</f>
        <v>1675</v>
      </c>
      <c r="P1870" s="30">
        <f>IF(AND($B1870=P$1),LOOKUP(9.99999999999999E+307,$P$2:P1869)+1,"")</f>
        <v>1675</v>
      </c>
      <c r="Q1870" s="30">
        <f>IF(AND($B1870=Q$1),LOOKUP(9.99999999999999E+307,$Q$2:Q1869)+1,"")</f>
        <v>1675</v>
      </c>
      <c r="R1870" s="30">
        <f>IF(AND($B1870=R$1),LOOKUP(9.99999999999999E+307,$R$2:R1869)+1,"")</f>
        <v>1675</v>
      </c>
      <c r="S1870" s="314"/>
      <c r="T1870" s="274"/>
      <c r="U1870" s="274"/>
      <c r="Z1870" s="258" t="str">
        <f t="shared" si="206"/>
        <v/>
      </c>
      <c r="AA1870" s="258" t="str">
        <f t="shared" si="207"/>
        <v/>
      </c>
      <c r="AB1870" s="259">
        <f t="shared" si="202"/>
        <v>0</v>
      </c>
      <c r="AC1870" s="259">
        <f t="shared" si="203"/>
        <v>1807</v>
      </c>
      <c r="AD1870" s="260" t="str">
        <f t="shared" si="204"/>
        <v/>
      </c>
      <c r="AE1870" s="253" t="str">
        <f t="shared" si="205"/>
        <v>-</v>
      </c>
    </row>
    <row r="1871" spans="1:31" ht="20.100000000000001" customHeight="1" x14ac:dyDescent="0.5">
      <c r="A1871" s="30">
        <v>1869</v>
      </c>
      <c r="B1871" s="238"/>
      <c r="C1871" s="303"/>
      <c r="D1871" s="302"/>
      <c r="E1871" s="303"/>
      <c r="F1871" s="303"/>
      <c r="G1871" s="257" t="str">
        <f t="shared" si="201"/>
        <v/>
      </c>
      <c r="H1871" s="30" t="str">
        <f>IF(AND(S1871=H$1),LOOKUP(9.99999999999999E+307,$H$2:H1870)+1,"")</f>
        <v/>
      </c>
      <c r="I1871" s="30">
        <f>IF(AND(B1871=I$1),LOOKUP(9.99999999999999E+307,$I$2:I1870)+1,"")</f>
        <v>1676</v>
      </c>
      <c r="J1871" s="30">
        <f>IF(AND(B1871=J$1),LOOKUP(9.99999999999999E+307,$J$2:J1870)+1,"")</f>
        <v>1676</v>
      </c>
      <c r="K1871" s="30">
        <f>IF(AND(B1871=K$1),LOOKUP(9.99999999999999E+307,$K$2:K1870)+1,"")</f>
        <v>1676</v>
      </c>
      <c r="L1871" s="30">
        <f>IF(AND(B1871=L$1),LOOKUP(9.99999999999999E+307,$L$2:L1870)+1,"")</f>
        <v>1676</v>
      </c>
      <c r="M1871" s="30">
        <f>IF(AND(B1871=M$1),LOOKUP(9.99999999999999E+307,$M$2:M1870)+1,"")</f>
        <v>1676</v>
      </c>
      <c r="N1871" s="30">
        <f>IF(AND($B1871=N$1),LOOKUP(9.99999999999999E+307,$N$2:N1870)+1,"")</f>
        <v>1676</v>
      </c>
      <c r="O1871" s="30">
        <f>IF(AND($B1871=O$1),LOOKUP(9.99999999999999E+307,$O$2:O1870)+1,"")</f>
        <v>1676</v>
      </c>
      <c r="P1871" s="30">
        <f>IF(AND($B1871=P$1),LOOKUP(9.99999999999999E+307,$P$2:P1870)+1,"")</f>
        <v>1676</v>
      </c>
      <c r="Q1871" s="30">
        <f>IF(AND($B1871=Q$1),LOOKUP(9.99999999999999E+307,$Q$2:Q1870)+1,"")</f>
        <v>1676</v>
      </c>
      <c r="R1871" s="30">
        <f>IF(AND($B1871=R$1),LOOKUP(9.99999999999999E+307,$R$2:R1870)+1,"")</f>
        <v>1676</v>
      </c>
      <c r="S1871" s="314"/>
      <c r="T1871" s="274"/>
      <c r="U1871" s="274"/>
      <c r="Z1871" s="258" t="str">
        <f t="shared" si="206"/>
        <v/>
      </c>
      <c r="AA1871" s="258" t="str">
        <f t="shared" si="207"/>
        <v/>
      </c>
      <c r="AB1871" s="259">
        <f t="shared" si="202"/>
        <v>0</v>
      </c>
      <c r="AC1871" s="259">
        <f t="shared" si="203"/>
        <v>1807</v>
      </c>
      <c r="AD1871" s="260" t="str">
        <f t="shared" si="204"/>
        <v/>
      </c>
      <c r="AE1871" s="253" t="str">
        <f t="shared" si="205"/>
        <v>-</v>
      </c>
    </row>
    <row r="1872" spans="1:31" ht="20.100000000000001" customHeight="1" x14ac:dyDescent="0.5">
      <c r="A1872" s="30">
        <v>1870</v>
      </c>
      <c r="B1872" s="238"/>
      <c r="C1872" s="303"/>
      <c r="D1872" s="302"/>
      <c r="E1872" s="303"/>
      <c r="F1872" s="303"/>
      <c r="G1872" s="257" t="str">
        <f t="shared" si="201"/>
        <v/>
      </c>
      <c r="H1872" s="30" t="str">
        <f>IF(AND(S1872=H$1),LOOKUP(9.99999999999999E+307,$H$2:H1871)+1,"")</f>
        <v/>
      </c>
      <c r="I1872" s="30">
        <f>IF(AND(B1872=I$1),LOOKUP(9.99999999999999E+307,$I$2:I1871)+1,"")</f>
        <v>1677</v>
      </c>
      <c r="J1872" s="30">
        <f>IF(AND(B1872=J$1),LOOKUP(9.99999999999999E+307,$J$2:J1871)+1,"")</f>
        <v>1677</v>
      </c>
      <c r="K1872" s="30">
        <f>IF(AND(B1872=K$1),LOOKUP(9.99999999999999E+307,$K$2:K1871)+1,"")</f>
        <v>1677</v>
      </c>
      <c r="L1872" s="30">
        <f>IF(AND(B1872=L$1),LOOKUP(9.99999999999999E+307,$L$2:L1871)+1,"")</f>
        <v>1677</v>
      </c>
      <c r="M1872" s="30">
        <f>IF(AND(B1872=M$1),LOOKUP(9.99999999999999E+307,$M$2:M1871)+1,"")</f>
        <v>1677</v>
      </c>
      <c r="N1872" s="30">
        <f>IF(AND($B1872=N$1),LOOKUP(9.99999999999999E+307,$N$2:N1871)+1,"")</f>
        <v>1677</v>
      </c>
      <c r="O1872" s="30">
        <f>IF(AND($B1872=O$1),LOOKUP(9.99999999999999E+307,$O$2:O1871)+1,"")</f>
        <v>1677</v>
      </c>
      <c r="P1872" s="30">
        <f>IF(AND($B1872=P$1),LOOKUP(9.99999999999999E+307,$P$2:P1871)+1,"")</f>
        <v>1677</v>
      </c>
      <c r="Q1872" s="30">
        <f>IF(AND($B1872=Q$1),LOOKUP(9.99999999999999E+307,$Q$2:Q1871)+1,"")</f>
        <v>1677</v>
      </c>
      <c r="R1872" s="30">
        <f>IF(AND($B1872=R$1),LOOKUP(9.99999999999999E+307,$R$2:R1871)+1,"")</f>
        <v>1677</v>
      </c>
      <c r="S1872" s="314"/>
      <c r="T1872" s="274"/>
      <c r="U1872" s="274"/>
      <c r="Z1872" s="258" t="str">
        <f t="shared" si="206"/>
        <v/>
      </c>
      <c r="AA1872" s="258" t="str">
        <f t="shared" si="207"/>
        <v/>
      </c>
      <c r="AB1872" s="259">
        <f t="shared" si="202"/>
        <v>0</v>
      </c>
      <c r="AC1872" s="259">
        <f t="shared" si="203"/>
        <v>1807</v>
      </c>
      <c r="AD1872" s="260" t="str">
        <f t="shared" si="204"/>
        <v/>
      </c>
      <c r="AE1872" s="253" t="str">
        <f t="shared" si="205"/>
        <v>-</v>
      </c>
    </row>
    <row r="1873" spans="1:31" ht="20.100000000000001" customHeight="1" x14ac:dyDescent="0.5">
      <c r="A1873" s="30">
        <v>1871</v>
      </c>
      <c r="B1873" s="238"/>
      <c r="C1873" s="303"/>
      <c r="D1873" s="302"/>
      <c r="E1873" s="303"/>
      <c r="F1873" s="303"/>
      <c r="G1873" s="257" t="str">
        <f t="shared" si="201"/>
        <v/>
      </c>
      <c r="H1873" s="30" t="str">
        <f>IF(AND(S1873=H$1),LOOKUP(9.99999999999999E+307,$H$2:H1872)+1,"")</f>
        <v/>
      </c>
      <c r="I1873" s="30">
        <f>IF(AND(B1873=I$1),LOOKUP(9.99999999999999E+307,$I$2:I1872)+1,"")</f>
        <v>1678</v>
      </c>
      <c r="J1873" s="30">
        <f>IF(AND(B1873=J$1),LOOKUP(9.99999999999999E+307,$J$2:J1872)+1,"")</f>
        <v>1678</v>
      </c>
      <c r="K1873" s="30">
        <f>IF(AND(B1873=K$1),LOOKUP(9.99999999999999E+307,$K$2:K1872)+1,"")</f>
        <v>1678</v>
      </c>
      <c r="L1873" s="30">
        <f>IF(AND(B1873=L$1),LOOKUP(9.99999999999999E+307,$L$2:L1872)+1,"")</f>
        <v>1678</v>
      </c>
      <c r="M1873" s="30">
        <f>IF(AND(B1873=M$1),LOOKUP(9.99999999999999E+307,$M$2:M1872)+1,"")</f>
        <v>1678</v>
      </c>
      <c r="N1873" s="30">
        <f>IF(AND($B1873=N$1),LOOKUP(9.99999999999999E+307,$N$2:N1872)+1,"")</f>
        <v>1678</v>
      </c>
      <c r="O1873" s="30">
        <f>IF(AND($B1873=O$1),LOOKUP(9.99999999999999E+307,$O$2:O1872)+1,"")</f>
        <v>1678</v>
      </c>
      <c r="P1873" s="30">
        <f>IF(AND($B1873=P$1),LOOKUP(9.99999999999999E+307,$P$2:P1872)+1,"")</f>
        <v>1678</v>
      </c>
      <c r="Q1873" s="30">
        <f>IF(AND($B1873=Q$1),LOOKUP(9.99999999999999E+307,$Q$2:Q1872)+1,"")</f>
        <v>1678</v>
      </c>
      <c r="R1873" s="30">
        <f>IF(AND($B1873=R$1),LOOKUP(9.99999999999999E+307,$R$2:R1872)+1,"")</f>
        <v>1678</v>
      </c>
      <c r="S1873" s="314"/>
      <c r="T1873" s="274"/>
      <c r="U1873" s="274"/>
      <c r="Z1873" s="258" t="str">
        <f t="shared" si="206"/>
        <v/>
      </c>
      <c r="AA1873" s="258" t="str">
        <f t="shared" si="207"/>
        <v/>
      </c>
      <c r="AB1873" s="259">
        <f t="shared" si="202"/>
        <v>0</v>
      </c>
      <c r="AC1873" s="259">
        <f t="shared" si="203"/>
        <v>1807</v>
      </c>
      <c r="AD1873" s="260" t="str">
        <f t="shared" si="204"/>
        <v/>
      </c>
      <c r="AE1873" s="253" t="str">
        <f t="shared" si="205"/>
        <v>-</v>
      </c>
    </row>
    <row r="1874" spans="1:31" ht="20.100000000000001" customHeight="1" x14ac:dyDescent="0.5">
      <c r="A1874" s="30">
        <v>1872</v>
      </c>
      <c r="B1874" s="238"/>
      <c r="C1874" s="303"/>
      <c r="D1874" s="302"/>
      <c r="E1874" s="303"/>
      <c r="F1874" s="303"/>
      <c r="G1874" s="257" t="str">
        <f t="shared" si="201"/>
        <v/>
      </c>
      <c r="H1874" s="30" t="str">
        <f>IF(AND(S1874=H$1),LOOKUP(9.99999999999999E+307,$H$2:H1873)+1,"")</f>
        <v/>
      </c>
      <c r="I1874" s="30">
        <f>IF(AND(B1874=I$1),LOOKUP(9.99999999999999E+307,$I$2:I1873)+1,"")</f>
        <v>1679</v>
      </c>
      <c r="J1874" s="30">
        <f>IF(AND(B1874=J$1),LOOKUP(9.99999999999999E+307,$J$2:J1873)+1,"")</f>
        <v>1679</v>
      </c>
      <c r="K1874" s="30">
        <f>IF(AND(B1874=K$1),LOOKUP(9.99999999999999E+307,$K$2:K1873)+1,"")</f>
        <v>1679</v>
      </c>
      <c r="L1874" s="30">
        <f>IF(AND(B1874=L$1),LOOKUP(9.99999999999999E+307,$L$2:L1873)+1,"")</f>
        <v>1679</v>
      </c>
      <c r="M1874" s="30">
        <f>IF(AND(B1874=M$1),LOOKUP(9.99999999999999E+307,$M$2:M1873)+1,"")</f>
        <v>1679</v>
      </c>
      <c r="N1874" s="30">
        <f>IF(AND($B1874=N$1),LOOKUP(9.99999999999999E+307,$N$2:N1873)+1,"")</f>
        <v>1679</v>
      </c>
      <c r="O1874" s="30">
        <f>IF(AND($B1874=O$1),LOOKUP(9.99999999999999E+307,$O$2:O1873)+1,"")</f>
        <v>1679</v>
      </c>
      <c r="P1874" s="30">
        <f>IF(AND($B1874=P$1),LOOKUP(9.99999999999999E+307,$P$2:P1873)+1,"")</f>
        <v>1679</v>
      </c>
      <c r="Q1874" s="30">
        <f>IF(AND($B1874=Q$1),LOOKUP(9.99999999999999E+307,$Q$2:Q1873)+1,"")</f>
        <v>1679</v>
      </c>
      <c r="R1874" s="30">
        <f>IF(AND($B1874=R$1),LOOKUP(9.99999999999999E+307,$R$2:R1873)+1,"")</f>
        <v>1679</v>
      </c>
      <c r="S1874" s="314"/>
      <c r="T1874" s="274"/>
      <c r="U1874" s="274"/>
      <c r="Z1874" s="258" t="str">
        <f t="shared" si="206"/>
        <v/>
      </c>
      <c r="AA1874" s="258" t="str">
        <f t="shared" si="207"/>
        <v/>
      </c>
      <c r="AB1874" s="259">
        <f t="shared" si="202"/>
        <v>0</v>
      </c>
      <c r="AC1874" s="259">
        <f t="shared" si="203"/>
        <v>1807</v>
      </c>
      <c r="AD1874" s="260" t="str">
        <f t="shared" si="204"/>
        <v/>
      </c>
      <c r="AE1874" s="253" t="str">
        <f t="shared" si="205"/>
        <v>-</v>
      </c>
    </row>
    <row r="1875" spans="1:31" ht="20.100000000000001" customHeight="1" x14ac:dyDescent="0.5">
      <c r="A1875" s="30">
        <v>1873</v>
      </c>
      <c r="B1875" s="238"/>
      <c r="C1875" s="303"/>
      <c r="D1875" s="302"/>
      <c r="E1875" s="303"/>
      <c r="F1875" s="303"/>
      <c r="G1875" s="257" t="str">
        <f t="shared" si="201"/>
        <v/>
      </c>
      <c r="H1875" s="30" t="str">
        <f>IF(AND(S1875=H$1),LOOKUP(9.99999999999999E+307,$H$2:H1874)+1,"")</f>
        <v/>
      </c>
      <c r="I1875" s="30">
        <f>IF(AND(B1875=I$1),LOOKUP(9.99999999999999E+307,$I$2:I1874)+1,"")</f>
        <v>1680</v>
      </c>
      <c r="J1875" s="30">
        <f>IF(AND(B1875=J$1),LOOKUP(9.99999999999999E+307,$J$2:J1874)+1,"")</f>
        <v>1680</v>
      </c>
      <c r="K1875" s="30">
        <f>IF(AND(B1875=K$1),LOOKUP(9.99999999999999E+307,$K$2:K1874)+1,"")</f>
        <v>1680</v>
      </c>
      <c r="L1875" s="30">
        <f>IF(AND(B1875=L$1),LOOKUP(9.99999999999999E+307,$L$2:L1874)+1,"")</f>
        <v>1680</v>
      </c>
      <c r="M1875" s="30">
        <f>IF(AND(B1875=M$1),LOOKUP(9.99999999999999E+307,$M$2:M1874)+1,"")</f>
        <v>1680</v>
      </c>
      <c r="N1875" s="30">
        <f>IF(AND($B1875=N$1),LOOKUP(9.99999999999999E+307,$N$2:N1874)+1,"")</f>
        <v>1680</v>
      </c>
      <c r="O1875" s="30">
        <f>IF(AND($B1875=O$1),LOOKUP(9.99999999999999E+307,$O$2:O1874)+1,"")</f>
        <v>1680</v>
      </c>
      <c r="P1875" s="30">
        <f>IF(AND($B1875=P$1),LOOKUP(9.99999999999999E+307,$P$2:P1874)+1,"")</f>
        <v>1680</v>
      </c>
      <c r="Q1875" s="30">
        <f>IF(AND($B1875=Q$1),LOOKUP(9.99999999999999E+307,$Q$2:Q1874)+1,"")</f>
        <v>1680</v>
      </c>
      <c r="R1875" s="30">
        <f>IF(AND($B1875=R$1),LOOKUP(9.99999999999999E+307,$R$2:R1874)+1,"")</f>
        <v>1680</v>
      </c>
      <c r="S1875" s="314"/>
      <c r="T1875" s="274"/>
      <c r="U1875" s="274"/>
      <c r="Z1875" s="258" t="str">
        <f t="shared" si="206"/>
        <v/>
      </c>
      <c r="AA1875" s="258" t="str">
        <f t="shared" si="207"/>
        <v/>
      </c>
      <c r="AB1875" s="259">
        <f t="shared" si="202"/>
        <v>0</v>
      </c>
      <c r="AC1875" s="259">
        <f t="shared" si="203"/>
        <v>1807</v>
      </c>
      <c r="AD1875" s="260" t="str">
        <f t="shared" si="204"/>
        <v/>
      </c>
      <c r="AE1875" s="253" t="str">
        <f t="shared" si="205"/>
        <v>-</v>
      </c>
    </row>
    <row r="1876" spans="1:31" ht="20.100000000000001" customHeight="1" x14ac:dyDescent="0.5">
      <c r="A1876" s="30">
        <v>1874</v>
      </c>
      <c r="B1876" s="238"/>
      <c r="C1876" s="303"/>
      <c r="D1876" s="302"/>
      <c r="E1876" s="303"/>
      <c r="F1876" s="303"/>
      <c r="G1876" s="257" t="str">
        <f t="shared" si="201"/>
        <v/>
      </c>
      <c r="H1876" s="30" t="str">
        <f>IF(AND(S1876=H$1),LOOKUP(9.99999999999999E+307,$H$2:H1875)+1,"")</f>
        <v/>
      </c>
      <c r="I1876" s="30">
        <f>IF(AND(B1876=I$1),LOOKUP(9.99999999999999E+307,$I$2:I1875)+1,"")</f>
        <v>1681</v>
      </c>
      <c r="J1876" s="30">
        <f>IF(AND(B1876=J$1),LOOKUP(9.99999999999999E+307,$J$2:J1875)+1,"")</f>
        <v>1681</v>
      </c>
      <c r="K1876" s="30">
        <f>IF(AND(B1876=K$1),LOOKUP(9.99999999999999E+307,$K$2:K1875)+1,"")</f>
        <v>1681</v>
      </c>
      <c r="L1876" s="30">
        <f>IF(AND(B1876=L$1),LOOKUP(9.99999999999999E+307,$L$2:L1875)+1,"")</f>
        <v>1681</v>
      </c>
      <c r="M1876" s="30">
        <f>IF(AND(B1876=M$1),LOOKUP(9.99999999999999E+307,$M$2:M1875)+1,"")</f>
        <v>1681</v>
      </c>
      <c r="N1876" s="30">
        <f>IF(AND($B1876=N$1),LOOKUP(9.99999999999999E+307,$N$2:N1875)+1,"")</f>
        <v>1681</v>
      </c>
      <c r="O1876" s="30">
        <f>IF(AND($B1876=O$1),LOOKUP(9.99999999999999E+307,$O$2:O1875)+1,"")</f>
        <v>1681</v>
      </c>
      <c r="P1876" s="30">
        <f>IF(AND($B1876=P$1),LOOKUP(9.99999999999999E+307,$P$2:P1875)+1,"")</f>
        <v>1681</v>
      </c>
      <c r="Q1876" s="30">
        <f>IF(AND($B1876=Q$1),LOOKUP(9.99999999999999E+307,$Q$2:Q1875)+1,"")</f>
        <v>1681</v>
      </c>
      <c r="R1876" s="30">
        <f>IF(AND($B1876=R$1),LOOKUP(9.99999999999999E+307,$R$2:R1875)+1,"")</f>
        <v>1681</v>
      </c>
      <c r="S1876" s="314"/>
      <c r="T1876" s="274"/>
      <c r="U1876" s="274"/>
      <c r="Z1876" s="258" t="str">
        <f t="shared" si="206"/>
        <v/>
      </c>
      <c r="AA1876" s="258" t="str">
        <f t="shared" si="207"/>
        <v/>
      </c>
      <c r="AB1876" s="259">
        <f t="shared" si="202"/>
        <v>0</v>
      </c>
      <c r="AC1876" s="259">
        <f t="shared" si="203"/>
        <v>1807</v>
      </c>
      <c r="AD1876" s="260" t="str">
        <f t="shared" si="204"/>
        <v/>
      </c>
      <c r="AE1876" s="253" t="str">
        <f t="shared" si="205"/>
        <v>-</v>
      </c>
    </row>
    <row r="1877" spans="1:31" ht="20.100000000000001" customHeight="1" x14ac:dyDescent="0.5">
      <c r="A1877" s="30">
        <v>1875</v>
      </c>
      <c r="B1877" s="238"/>
      <c r="C1877" s="303"/>
      <c r="D1877" s="302"/>
      <c r="E1877" s="303"/>
      <c r="F1877" s="303"/>
      <c r="G1877" s="257" t="str">
        <f t="shared" si="201"/>
        <v/>
      </c>
      <c r="H1877" s="30" t="str">
        <f>IF(AND(S1877=H$1),LOOKUP(9.99999999999999E+307,$H$2:H1876)+1,"")</f>
        <v/>
      </c>
      <c r="I1877" s="30">
        <f>IF(AND(B1877=I$1),LOOKUP(9.99999999999999E+307,$I$2:I1876)+1,"")</f>
        <v>1682</v>
      </c>
      <c r="J1877" s="30">
        <f>IF(AND(B1877=J$1),LOOKUP(9.99999999999999E+307,$J$2:J1876)+1,"")</f>
        <v>1682</v>
      </c>
      <c r="K1877" s="30">
        <f>IF(AND(B1877=K$1),LOOKUP(9.99999999999999E+307,$K$2:K1876)+1,"")</f>
        <v>1682</v>
      </c>
      <c r="L1877" s="30">
        <f>IF(AND(B1877=L$1),LOOKUP(9.99999999999999E+307,$L$2:L1876)+1,"")</f>
        <v>1682</v>
      </c>
      <c r="M1877" s="30">
        <f>IF(AND(B1877=M$1),LOOKUP(9.99999999999999E+307,$M$2:M1876)+1,"")</f>
        <v>1682</v>
      </c>
      <c r="N1877" s="30">
        <f>IF(AND($B1877=N$1),LOOKUP(9.99999999999999E+307,$N$2:N1876)+1,"")</f>
        <v>1682</v>
      </c>
      <c r="O1877" s="30">
        <f>IF(AND($B1877=O$1),LOOKUP(9.99999999999999E+307,$O$2:O1876)+1,"")</f>
        <v>1682</v>
      </c>
      <c r="P1877" s="30">
        <f>IF(AND($B1877=P$1),LOOKUP(9.99999999999999E+307,$P$2:P1876)+1,"")</f>
        <v>1682</v>
      </c>
      <c r="Q1877" s="30">
        <f>IF(AND($B1877=Q$1),LOOKUP(9.99999999999999E+307,$Q$2:Q1876)+1,"")</f>
        <v>1682</v>
      </c>
      <c r="R1877" s="30">
        <f>IF(AND($B1877=R$1),LOOKUP(9.99999999999999E+307,$R$2:R1876)+1,"")</f>
        <v>1682</v>
      </c>
      <c r="S1877" s="314"/>
      <c r="T1877" s="274"/>
      <c r="U1877" s="274"/>
      <c r="Z1877" s="258" t="str">
        <f t="shared" si="206"/>
        <v/>
      </c>
      <c r="AA1877" s="258" t="str">
        <f t="shared" si="207"/>
        <v/>
      </c>
      <c r="AB1877" s="259">
        <f t="shared" si="202"/>
        <v>0</v>
      </c>
      <c r="AC1877" s="259">
        <f t="shared" si="203"/>
        <v>1807</v>
      </c>
      <c r="AD1877" s="260" t="str">
        <f t="shared" si="204"/>
        <v/>
      </c>
      <c r="AE1877" s="253" t="str">
        <f t="shared" si="205"/>
        <v>-</v>
      </c>
    </row>
    <row r="1878" spans="1:31" ht="20.100000000000001" customHeight="1" x14ac:dyDescent="0.5">
      <c r="A1878" s="30">
        <v>1876</v>
      </c>
      <c r="B1878" s="238"/>
      <c r="C1878" s="303"/>
      <c r="D1878" s="302"/>
      <c r="E1878" s="303"/>
      <c r="F1878" s="303"/>
      <c r="G1878" s="257" t="str">
        <f t="shared" si="201"/>
        <v/>
      </c>
      <c r="H1878" s="30" t="str">
        <f>IF(AND(S1878=H$1),LOOKUP(9.99999999999999E+307,$H$2:H1877)+1,"")</f>
        <v/>
      </c>
      <c r="I1878" s="30">
        <f>IF(AND(B1878=I$1),LOOKUP(9.99999999999999E+307,$I$2:I1877)+1,"")</f>
        <v>1683</v>
      </c>
      <c r="J1878" s="30">
        <f>IF(AND(B1878=J$1),LOOKUP(9.99999999999999E+307,$J$2:J1877)+1,"")</f>
        <v>1683</v>
      </c>
      <c r="K1878" s="30">
        <f>IF(AND(B1878=K$1),LOOKUP(9.99999999999999E+307,$K$2:K1877)+1,"")</f>
        <v>1683</v>
      </c>
      <c r="L1878" s="30">
        <f>IF(AND(B1878=L$1),LOOKUP(9.99999999999999E+307,$L$2:L1877)+1,"")</f>
        <v>1683</v>
      </c>
      <c r="M1878" s="30">
        <f>IF(AND(B1878=M$1),LOOKUP(9.99999999999999E+307,$M$2:M1877)+1,"")</f>
        <v>1683</v>
      </c>
      <c r="N1878" s="30">
        <f>IF(AND($B1878=N$1),LOOKUP(9.99999999999999E+307,$N$2:N1877)+1,"")</f>
        <v>1683</v>
      </c>
      <c r="O1878" s="30">
        <f>IF(AND($B1878=O$1),LOOKUP(9.99999999999999E+307,$O$2:O1877)+1,"")</f>
        <v>1683</v>
      </c>
      <c r="P1878" s="30">
        <f>IF(AND($B1878=P$1),LOOKUP(9.99999999999999E+307,$P$2:P1877)+1,"")</f>
        <v>1683</v>
      </c>
      <c r="Q1878" s="30">
        <f>IF(AND($B1878=Q$1),LOOKUP(9.99999999999999E+307,$Q$2:Q1877)+1,"")</f>
        <v>1683</v>
      </c>
      <c r="R1878" s="30">
        <f>IF(AND($B1878=R$1),LOOKUP(9.99999999999999E+307,$R$2:R1877)+1,"")</f>
        <v>1683</v>
      </c>
      <c r="S1878" s="314"/>
      <c r="T1878" s="274"/>
      <c r="U1878" s="274"/>
      <c r="Z1878" s="258" t="str">
        <f t="shared" si="206"/>
        <v/>
      </c>
      <c r="AA1878" s="258" t="str">
        <f t="shared" si="207"/>
        <v/>
      </c>
      <c r="AB1878" s="259">
        <f t="shared" si="202"/>
        <v>0</v>
      </c>
      <c r="AC1878" s="259">
        <f t="shared" si="203"/>
        <v>1807</v>
      </c>
      <c r="AD1878" s="260" t="str">
        <f t="shared" si="204"/>
        <v/>
      </c>
      <c r="AE1878" s="253" t="str">
        <f t="shared" si="205"/>
        <v>-</v>
      </c>
    </row>
    <row r="1879" spans="1:31" ht="20.100000000000001" customHeight="1" x14ac:dyDescent="0.5">
      <c r="A1879" s="30">
        <v>1877</v>
      </c>
      <c r="B1879" s="238"/>
      <c r="C1879" s="303"/>
      <c r="D1879" s="302"/>
      <c r="E1879" s="303"/>
      <c r="F1879" s="303"/>
      <c r="G1879" s="257" t="str">
        <f t="shared" si="201"/>
        <v/>
      </c>
      <c r="H1879" s="30" t="str">
        <f>IF(AND(S1879=H$1),LOOKUP(9.99999999999999E+307,$H$2:H1878)+1,"")</f>
        <v/>
      </c>
      <c r="I1879" s="30">
        <f>IF(AND(B1879=I$1),LOOKUP(9.99999999999999E+307,$I$2:I1878)+1,"")</f>
        <v>1684</v>
      </c>
      <c r="J1879" s="30">
        <f>IF(AND(B1879=J$1),LOOKUP(9.99999999999999E+307,$J$2:J1878)+1,"")</f>
        <v>1684</v>
      </c>
      <c r="K1879" s="30">
        <f>IF(AND(B1879=K$1),LOOKUP(9.99999999999999E+307,$K$2:K1878)+1,"")</f>
        <v>1684</v>
      </c>
      <c r="L1879" s="30">
        <f>IF(AND(B1879=L$1),LOOKUP(9.99999999999999E+307,$L$2:L1878)+1,"")</f>
        <v>1684</v>
      </c>
      <c r="M1879" s="30">
        <f>IF(AND(B1879=M$1),LOOKUP(9.99999999999999E+307,$M$2:M1878)+1,"")</f>
        <v>1684</v>
      </c>
      <c r="N1879" s="30">
        <f>IF(AND($B1879=N$1),LOOKUP(9.99999999999999E+307,$N$2:N1878)+1,"")</f>
        <v>1684</v>
      </c>
      <c r="O1879" s="30">
        <f>IF(AND($B1879=O$1),LOOKUP(9.99999999999999E+307,$O$2:O1878)+1,"")</f>
        <v>1684</v>
      </c>
      <c r="P1879" s="30">
        <f>IF(AND($B1879=P$1),LOOKUP(9.99999999999999E+307,$P$2:P1878)+1,"")</f>
        <v>1684</v>
      </c>
      <c r="Q1879" s="30">
        <f>IF(AND($B1879=Q$1),LOOKUP(9.99999999999999E+307,$Q$2:Q1878)+1,"")</f>
        <v>1684</v>
      </c>
      <c r="R1879" s="30">
        <f>IF(AND($B1879=R$1),LOOKUP(9.99999999999999E+307,$R$2:R1878)+1,"")</f>
        <v>1684</v>
      </c>
      <c r="S1879" s="314"/>
      <c r="T1879" s="274"/>
      <c r="U1879" s="274"/>
      <c r="Z1879" s="258" t="str">
        <f t="shared" si="206"/>
        <v/>
      </c>
      <c r="AA1879" s="258" t="str">
        <f t="shared" si="207"/>
        <v/>
      </c>
      <c r="AB1879" s="259">
        <f t="shared" si="202"/>
        <v>0</v>
      </c>
      <c r="AC1879" s="259">
        <f t="shared" si="203"/>
        <v>1807</v>
      </c>
      <c r="AD1879" s="260" t="str">
        <f t="shared" si="204"/>
        <v/>
      </c>
      <c r="AE1879" s="253" t="str">
        <f t="shared" si="205"/>
        <v>-</v>
      </c>
    </row>
    <row r="1880" spans="1:31" ht="20.100000000000001" customHeight="1" x14ac:dyDescent="0.5">
      <c r="A1880" s="30">
        <v>1878</v>
      </c>
      <c r="B1880" s="238"/>
      <c r="C1880" s="303"/>
      <c r="D1880" s="302"/>
      <c r="E1880" s="303"/>
      <c r="F1880" s="303"/>
      <c r="G1880" s="257" t="str">
        <f t="shared" si="201"/>
        <v/>
      </c>
      <c r="H1880" s="30" t="str">
        <f>IF(AND(S1880=H$1),LOOKUP(9.99999999999999E+307,$H$2:H1879)+1,"")</f>
        <v/>
      </c>
      <c r="I1880" s="30">
        <f>IF(AND(B1880=I$1),LOOKUP(9.99999999999999E+307,$I$2:I1879)+1,"")</f>
        <v>1685</v>
      </c>
      <c r="J1880" s="30">
        <f>IF(AND(B1880=J$1),LOOKUP(9.99999999999999E+307,$J$2:J1879)+1,"")</f>
        <v>1685</v>
      </c>
      <c r="K1880" s="30">
        <f>IF(AND(B1880=K$1),LOOKUP(9.99999999999999E+307,$K$2:K1879)+1,"")</f>
        <v>1685</v>
      </c>
      <c r="L1880" s="30">
        <f>IF(AND(B1880=L$1),LOOKUP(9.99999999999999E+307,$L$2:L1879)+1,"")</f>
        <v>1685</v>
      </c>
      <c r="M1880" s="30">
        <f>IF(AND(B1880=M$1),LOOKUP(9.99999999999999E+307,$M$2:M1879)+1,"")</f>
        <v>1685</v>
      </c>
      <c r="N1880" s="30">
        <f>IF(AND($B1880=N$1),LOOKUP(9.99999999999999E+307,$N$2:N1879)+1,"")</f>
        <v>1685</v>
      </c>
      <c r="O1880" s="30">
        <f>IF(AND($B1880=O$1),LOOKUP(9.99999999999999E+307,$O$2:O1879)+1,"")</f>
        <v>1685</v>
      </c>
      <c r="P1880" s="30">
        <f>IF(AND($B1880=P$1),LOOKUP(9.99999999999999E+307,$P$2:P1879)+1,"")</f>
        <v>1685</v>
      </c>
      <c r="Q1880" s="30">
        <f>IF(AND($B1880=Q$1),LOOKUP(9.99999999999999E+307,$Q$2:Q1879)+1,"")</f>
        <v>1685</v>
      </c>
      <c r="R1880" s="30">
        <f>IF(AND($B1880=R$1),LOOKUP(9.99999999999999E+307,$R$2:R1879)+1,"")</f>
        <v>1685</v>
      </c>
      <c r="S1880" s="314"/>
      <c r="T1880" s="274"/>
      <c r="U1880" s="274"/>
      <c r="Z1880" s="258" t="str">
        <f t="shared" si="206"/>
        <v/>
      </c>
      <c r="AA1880" s="258" t="str">
        <f t="shared" si="207"/>
        <v/>
      </c>
      <c r="AB1880" s="259">
        <f t="shared" si="202"/>
        <v>0</v>
      </c>
      <c r="AC1880" s="259">
        <f t="shared" si="203"/>
        <v>1807</v>
      </c>
      <c r="AD1880" s="260" t="str">
        <f t="shared" si="204"/>
        <v/>
      </c>
      <c r="AE1880" s="253" t="str">
        <f t="shared" si="205"/>
        <v>-</v>
      </c>
    </row>
    <row r="1881" spans="1:31" ht="20.100000000000001" customHeight="1" x14ac:dyDescent="0.5">
      <c r="A1881" s="30">
        <v>1879</v>
      </c>
      <c r="B1881" s="238"/>
      <c r="C1881" s="303"/>
      <c r="D1881" s="302"/>
      <c r="E1881" s="303"/>
      <c r="F1881" s="303"/>
      <c r="G1881" s="257" t="str">
        <f t="shared" si="201"/>
        <v/>
      </c>
      <c r="H1881" s="30" t="str">
        <f>IF(AND(S1881=H$1),LOOKUP(9.99999999999999E+307,$H$2:H1880)+1,"")</f>
        <v/>
      </c>
      <c r="I1881" s="30">
        <f>IF(AND(B1881=I$1),LOOKUP(9.99999999999999E+307,$I$2:I1880)+1,"")</f>
        <v>1686</v>
      </c>
      <c r="J1881" s="30">
        <f>IF(AND(B1881=J$1),LOOKUP(9.99999999999999E+307,$J$2:J1880)+1,"")</f>
        <v>1686</v>
      </c>
      <c r="K1881" s="30">
        <f>IF(AND(B1881=K$1),LOOKUP(9.99999999999999E+307,$K$2:K1880)+1,"")</f>
        <v>1686</v>
      </c>
      <c r="L1881" s="30">
        <f>IF(AND(B1881=L$1),LOOKUP(9.99999999999999E+307,$L$2:L1880)+1,"")</f>
        <v>1686</v>
      </c>
      <c r="M1881" s="30">
        <f>IF(AND(B1881=M$1),LOOKUP(9.99999999999999E+307,$M$2:M1880)+1,"")</f>
        <v>1686</v>
      </c>
      <c r="N1881" s="30">
        <f>IF(AND($B1881=N$1),LOOKUP(9.99999999999999E+307,$N$2:N1880)+1,"")</f>
        <v>1686</v>
      </c>
      <c r="O1881" s="30">
        <f>IF(AND($B1881=O$1),LOOKUP(9.99999999999999E+307,$O$2:O1880)+1,"")</f>
        <v>1686</v>
      </c>
      <c r="P1881" s="30">
        <f>IF(AND($B1881=P$1),LOOKUP(9.99999999999999E+307,$P$2:P1880)+1,"")</f>
        <v>1686</v>
      </c>
      <c r="Q1881" s="30">
        <f>IF(AND($B1881=Q$1),LOOKUP(9.99999999999999E+307,$Q$2:Q1880)+1,"")</f>
        <v>1686</v>
      </c>
      <c r="R1881" s="30">
        <f>IF(AND($B1881=R$1),LOOKUP(9.99999999999999E+307,$R$2:R1880)+1,"")</f>
        <v>1686</v>
      </c>
      <c r="S1881" s="314"/>
      <c r="T1881" s="274"/>
      <c r="U1881" s="274"/>
      <c r="Z1881" s="258" t="str">
        <f t="shared" si="206"/>
        <v/>
      </c>
      <c r="AA1881" s="258" t="str">
        <f t="shared" si="207"/>
        <v/>
      </c>
      <c r="AB1881" s="259">
        <f t="shared" si="202"/>
        <v>0</v>
      </c>
      <c r="AC1881" s="259">
        <f t="shared" si="203"/>
        <v>1807</v>
      </c>
      <c r="AD1881" s="260" t="str">
        <f t="shared" si="204"/>
        <v/>
      </c>
      <c r="AE1881" s="253" t="str">
        <f t="shared" si="205"/>
        <v>-</v>
      </c>
    </row>
    <row r="1882" spans="1:31" ht="20.100000000000001" customHeight="1" x14ac:dyDescent="0.5">
      <c r="A1882" s="30">
        <v>1880</v>
      </c>
      <c r="B1882" s="238"/>
      <c r="C1882" s="303"/>
      <c r="D1882" s="302"/>
      <c r="E1882" s="303"/>
      <c r="F1882" s="303"/>
      <c r="G1882" s="257" t="str">
        <f t="shared" si="201"/>
        <v/>
      </c>
      <c r="H1882" s="30" t="str">
        <f>IF(AND(S1882=H$1),LOOKUP(9.99999999999999E+307,$H$2:H1881)+1,"")</f>
        <v/>
      </c>
      <c r="I1882" s="30">
        <f>IF(AND(B1882=I$1),LOOKUP(9.99999999999999E+307,$I$2:I1881)+1,"")</f>
        <v>1687</v>
      </c>
      <c r="J1882" s="30">
        <f>IF(AND(B1882=J$1),LOOKUP(9.99999999999999E+307,$J$2:J1881)+1,"")</f>
        <v>1687</v>
      </c>
      <c r="K1882" s="30">
        <f>IF(AND(B1882=K$1),LOOKUP(9.99999999999999E+307,$K$2:K1881)+1,"")</f>
        <v>1687</v>
      </c>
      <c r="L1882" s="30">
        <f>IF(AND(B1882=L$1),LOOKUP(9.99999999999999E+307,$L$2:L1881)+1,"")</f>
        <v>1687</v>
      </c>
      <c r="M1882" s="30">
        <f>IF(AND(B1882=M$1),LOOKUP(9.99999999999999E+307,$M$2:M1881)+1,"")</f>
        <v>1687</v>
      </c>
      <c r="N1882" s="30">
        <f>IF(AND($B1882=N$1),LOOKUP(9.99999999999999E+307,$N$2:N1881)+1,"")</f>
        <v>1687</v>
      </c>
      <c r="O1882" s="30">
        <f>IF(AND($B1882=O$1),LOOKUP(9.99999999999999E+307,$O$2:O1881)+1,"")</f>
        <v>1687</v>
      </c>
      <c r="P1882" s="30">
        <f>IF(AND($B1882=P$1),LOOKUP(9.99999999999999E+307,$P$2:P1881)+1,"")</f>
        <v>1687</v>
      </c>
      <c r="Q1882" s="30">
        <f>IF(AND($B1882=Q$1),LOOKUP(9.99999999999999E+307,$Q$2:Q1881)+1,"")</f>
        <v>1687</v>
      </c>
      <c r="R1882" s="30">
        <f>IF(AND($B1882=R$1),LOOKUP(9.99999999999999E+307,$R$2:R1881)+1,"")</f>
        <v>1687</v>
      </c>
      <c r="S1882" s="314"/>
      <c r="T1882" s="274"/>
      <c r="U1882" s="274"/>
      <c r="Z1882" s="258" t="str">
        <f t="shared" si="206"/>
        <v/>
      </c>
      <c r="AA1882" s="258" t="str">
        <f t="shared" si="207"/>
        <v/>
      </c>
      <c r="AB1882" s="259">
        <f t="shared" si="202"/>
        <v>0</v>
      </c>
      <c r="AC1882" s="259">
        <f t="shared" si="203"/>
        <v>1807</v>
      </c>
      <c r="AD1882" s="260" t="str">
        <f t="shared" si="204"/>
        <v/>
      </c>
      <c r="AE1882" s="253" t="str">
        <f t="shared" si="205"/>
        <v>-</v>
      </c>
    </row>
    <row r="1883" spans="1:31" ht="20.100000000000001" customHeight="1" x14ac:dyDescent="0.5">
      <c r="A1883" s="30">
        <v>1881</v>
      </c>
      <c r="B1883" s="238"/>
      <c r="C1883" s="303"/>
      <c r="D1883" s="302"/>
      <c r="E1883" s="303"/>
      <c r="F1883" s="303"/>
      <c r="G1883" s="257" t="str">
        <f t="shared" si="201"/>
        <v/>
      </c>
      <c r="H1883" s="30" t="str">
        <f>IF(AND(S1883=H$1),LOOKUP(9.99999999999999E+307,$H$2:H1882)+1,"")</f>
        <v/>
      </c>
      <c r="I1883" s="30">
        <f>IF(AND(B1883=I$1),LOOKUP(9.99999999999999E+307,$I$2:I1882)+1,"")</f>
        <v>1688</v>
      </c>
      <c r="J1883" s="30">
        <f>IF(AND(B1883=J$1),LOOKUP(9.99999999999999E+307,$J$2:J1882)+1,"")</f>
        <v>1688</v>
      </c>
      <c r="K1883" s="30">
        <f>IF(AND(B1883=K$1),LOOKUP(9.99999999999999E+307,$K$2:K1882)+1,"")</f>
        <v>1688</v>
      </c>
      <c r="L1883" s="30">
        <f>IF(AND(B1883=L$1),LOOKUP(9.99999999999999E+307,$L$2:L1882)+1,"")</f>
        <v>1688</v>
      </c>
      <c r="M1883" s="30">
        <f>IF(AND(B1883=M$1),LOOKUP(9.99999999999999E+307,$M$2:M1882)+1,"")</f>
        <v>1688</v>
      </c>
      <c r="N1883" s="30">
        <f>IF(AND($B1883=N$1),LOOKUP(9.99999999999999E+307,$N$2:N1882)+1,"")</f>
        <v>1688</v>
      </c>
      <c r="O1883" s="30">
        <f>IF(AND($B1883=O$1),LOOKUP(9.99999999999999E+307,$O$2:O1882)+1,"")</f>
        <v>1688</v>
      </c>
      <c r="P1883" s="30">
        <f>IF(AND($B1883=P$1),LOOKUP(9.99999999999999E+307,$P$2:P1882)+1,"")</f>
        <v>1688</v>
      </c>
      <c r="Q1883" s="30">
        <f>IF(AND($B1883=Q$1),LOOKUP(9.99999999999999E+307,$Q$2:Q1882)+1,"")</f>
        <v>1688</v>
      </c>
      <c r="R1883" s="30">
        <f>IF(AND($B1883=R$1),LOOKUP(9.99999999999999E+307,$R$2:R1882)+1,"")</f>
        <v>1688</v>
      </c>
      <c r="S1883" s="314"/>
      <c r="T1883" s="274"/>
      <c r="U1883" s="274"/>
      <c r="Z1883" s="258" t="str">
        <f t="shared" si="206"/>
        <v/>
      </c>
      <c r="AA1883" s="258" t="str">
        <f t="shared" si="207"/>
        <v/>
      </c>
      <c r="AB1883" s="259">
        <f t="shared" si="202"/>
        <v>0</v>
      </c>
      <c r="AC1883" s="259">
        <f t="shared" si="203"/>
        <v>1807</v>
      </c>
      <c r="AD1883" s="260" t="str">
        <f t="shared" si="204"/>
        <v/>
      </c>
      <c r="AE1883" s="253" t="str">
        <f t="shared" si="205"/>
        <v>-</v>
      </c>
    </row>
    <row r="1884" spans="1:31" ht="20.100000000000001" customHeight="1" x14ac:dyDescent="0.5">
      <c r="A1884" s="30">
        <v>1882</v>
      </c>
      <c r="B1884" s="238"/>
      <c r="C1884" s="303"/>
      <c r="D1884" s="302"/>
      <c r="E1884" s="303"/>
      <c r="F1884" s="303"/>
      <c r="G1884" s="257" t="str">
        <f t="shared" si="201"/>
        <v/>
      </c>
      <c r="H1884" s="30" t="str">
        <f>IF(AND(S1884=H$1),LOOKUP(9.99999999999999E+307,$H$2:H1883)+1,"")</f>
        <v/>
      </c>
      <c r="I1884" s="30">
        <f>IF(AND(B1884=I$1),LOOKUP(9.99999999999999E+307,$I$2:I1883)+1,"")</f>
        <v>1689</v>
      </c>
      <c r="J1884" s="30">
        <f>IF(AND(B1884=J$1),LOOKUP(9.99999999999999E+307,$J$2:J1883)+1,"")</f>
        <v>1689</v>
      </c>
      <c r="K1884" s="30">
        <f>IF(AND(B1884=K$1),LOOKUP(9.99999999999999E+307,$K$2:K1883)+1,"")</f>
        <v>1689</v>
      </c>
      <c r="L1884" s="30">
        <f>IF(AND(B1884=L$1),LOOKUP(9.99999999999999E+307,$L$2:L1883)+1,"")</f>
        <v>1689</v>
      </c>
      <c r="M1884" s="30">
        <f>IF(AND(B1884=M$1),LOOKUP(9.99999999999999E+307,$M$2:M1883)+1,"")</f>
        <v>1689</v>
      </c>
      <c r="N1884" s="30">
        <f>IF(AND($B1884=N$1),LOOKUP(9.99999999999999E+307,$N$2:N1883)+1,"")</f>
        <v>1689</v>
      </c>
      <c r="O1884" s="30">
        <f>IF(AND($B1884=O$1),LOOKUP(9.99999999999999E+307,$O$2:O1883)+1,"")</f>
        <v>1689</v>
      </c>
      <c r="P1884" s="30">
        <f>IF(AND($B1884=P$1),LOOKUP(9.99999999999999E+307,$P$2:P1883)+1,"")</f>
        <v>1689</v>
      </c>
      <c r="Q1884" s="30">
        <f>IF(AND($B1884=Q$1),LOOKUP(9.99999999999999E+307,$Q$2:Q1883)+1,"")</f>
        <v>1689</v>
      </c>
      <c r="R1884" s="30">
        <f>IF(AND($B1884=R$1),LOOKUP(9.99999999999999E+307,$R$2:R1883)+1,"")</f>
        <v>1689</v>
      </c>
      <c r="S1884" s="314"/>
      <c r="T1884" s="274"/>
      <c r="U1884" s="274"/>
      <c r="Z1884" s="258" t="str">
        <f t="shared" si="206"/>
        <v/>
      </c>
      <c r="AA1884" s="258" t="str">
        <f t="shared" si="207"/>
        <v/>
      </c>
      <c r="AB1884" s="259">
        <f t="shared" si="202"/>
        <v>0</v>
      </c>
      <c r="AC1884" s="259">
        <f t="shared" si="203"/>
        <v>1807</v>
      </c>
      <c r="AD1884" s="260" t="str">
        <f t="shared" si="204"/>
        <v/>
      </c>
      <c r="AE1884" s="253" t="str">
        <f t="shared" si="205"/>
        <v>-</v>
      </c>
    </row>
    <row r="1885" spans="1:31" ht="20.100000000000001" customHeight="1" x14ac:dyDescent="0.5">
      <c r="A1885" s="30">
        <v>1883</v>
      </c>
      <c r="B1885" s="238"/>
      <c r="C1885" s="303"/>
      <c r="D1885" s="302"/>
      <c r="E1885" s="303"/>
      <c r="F1885" s="303"/>
      <c r="G1885" s="257" t="str">
        <f t="shared" si="201"/>
        <v/>
      </c>
      <c r="H1885" s="30" t="str">
        <f>IF(AND(S1885=H$1),LOOKUP(9.99999999999999E+307,$H$2:H1884)+1,"")</f>
        <v/>
      </c>
      <c r="I1885" s="30">
        <f>IF(AND(B1885=I$1),LOOKUP(9.99999999999999E+307,$I$2:I1884)+1,"")</f>
        <v>1690</v>
      </c>
      <c r="J1885" s="30">
        <f>IF(AND(B1885=J$1),LOOKUP(9.99999999999999E+307,$J$2:J1884)+1,"")</f>
        <v>1690</v>
      </c>
      <c r="K1885" s="30">
        <f>IF(AND(B1885=K$1),LOOKUP(9.99999999999999E+307,$K$2:K1884)+1,"")</f>
        <v>1690</v>
      </c>
      <c r="L1885" s="30">
        <f>IF(AND(B1885=L$1),LOOKUP(9.99999999999999E+307,$L$2:L1884)+1,"")</f>
        <v>1690</v>
      </c>
      <c r="M1885" s="30">
        <f>IF(AND(B1885=M$1),LOOKUP(9.99999999999999E+307,$M$2:M1884)+1,"")</f>
        <v>1690</v>
      </c>
      <c r="N1885" s="30">
        <f>IF(AND($B1885=N$1),LOOKUP(9.99999999999999E+307,$N$2:N1884)+1,"")</f>
        <v>1690</v>
      </c>
      <c r="O1885" s="30">
        <f>IF(AND($B1885=O$1),LOOKUP(9.99999999999999E+307,$O$2:O1884)+1,"")</f>
        <v>1690</v>
      </c>
      <c r="P1885" s="30">
        <f>IF(AND($B1885=P$1),LOOKUP(9.99999999999999E+307,$P$2:P1884)+1,"")</f>
        <v>1690</v>
      </c>
      <c r="Q1885" s="30">
        <f>IF(AND($B1885=Q$1),LOOKUP(9.99999999999999E+307,$Q$2:Q1884)+1,"")</f>
        <v>1690</v>
      </c>
      <c r="R1885" s="30">
        <f>IF(AND($B1885=R$1),LOOKUP(9.99999999999999E+307,$R$2:R1884)+1,"")</f>
        <v>1690</v>
      </c>
      <c r="S1885" s="314"/>
      <c r="T1885" s="274"/>
      <c r="U1885" s="274"/>
      <c r="Z1885" s="258" t="str">
        <f t="shared" si="206"/>
        <v/>
      </c>
      <c r="AA1885" s="258" t="str">
        <f t="shared" si="207"/>
        <v/>
      </c>
      <c r="AB1885" s="259">
        <f t="shared" si="202"/>
        <v>0</v>
      </c>
      <c r="AC1885" s="259">
        <f t="shared" si="203"/>
        <v>1807</v>
      </c>
      <c r="AD1885" s="260" t="str">
        <f t="shared" si="204"/>
        <v/>
      </c>
      <c r="AE1885" s="253" t="str">
        <f t="shared" si="205"/>
        <v>-</v>
      </c>
    </row>
    <row r="1886" spans="1:31" ht="20.100000000000001" customHeight="1" x14ac:dyDescent="0.5">
      <c r="A1886" s="30">
        <v>1884</v>
      </c>
      <c r="B1886" s="238"/>
      <c r="C1886" s="303"/>
      <c r="D1886" s="302"/>
      <c r="E1886" s="303"/>
      <c r="F1886" s="303"/>
      <c r="G1886" s="257" t="str">
        <f t="shared" si="201"/>
        <v/>
      </c>
      <c r="H1886" s="30" t="str">
        <f>IF(AND(S1886=H$1),LOOKUP(9.99999999999999E+307,$H$2:H1885)+1,"")</f>
        <v/>
      </c>
      <c r="I1886" s="30">
        <f>IF(AND(B1886=I$1),LOOKUP(9.99999999999999E+307,$I$2:I1885)+1,"")</f>
        <v>1691</v>
      </c>
      <c r="J1886" s="30">
        <f>IF(AND(B1886=J$1),LOOKUP(9.99999999999999E+307,$J$2:J1885)+1,"")</f>
        <v>1691</v>
      </c>
      <c r="K1886" s="30">
        <f>IF(AND(B1886=K$1),LOOKUP(9.99999999999999E+307,$K$2:K1885)+1,"")</f>
        <v>1691</v>
      </c>
      <c r="L1886" s="30">
        <f>IF(AND(B1886=L$1),LOOKUP(9.99999999999999E+307,$L$2:L1885)+1,"")</f>
        <v>1691</v>
      </c>
      <c r="M1886" s="30">
        <f>IF(AND(B1886=M$1),LOOKUP(9.99999999999999E+307,$M$2:M1885)+1,"")</f>
        <v>1691</v>
      </c>
      <c r="N1886" s="30">
        <f>IF(AND($B1886=N$1),LOOKUP(9.99999999999999E+307,$N$2:N1885)+1,"")</f>
        <v>1691</v>
      </c>
      <c r="O1886" s="30">
        <f>IF(AND($B1886=O$1),LOOKUP(9.99999999999999E+307,$O$2:O1885)+1,"")</f>
        <v>1691</v>
      </c>
      <c r="P1886" s="30">
        <f>IF(AND($B1886=P$1),LOOKUP(9.99999999999999E+307,$P$2:P1885)+1,"")</f>
        <v>1691</v>
      </c>
      <c r="Q1886" s="30">
        <f>IF(AND($B1886=Q$1),LOOKUP(9.99999999999999E+307,$Q$2:Q1885)+1,"")</f>
        <v>1691</v>
      </c>
      <c r="R1886" s="30">
        <f>IF(AND($B1886=R$1),LOOKUP(9.99999999999999E+307,$R$2:R1885)+1,"")</f>
        <v>1691</v>
      </c>
      <c r="S1886" s="314"/>
      <c r="T1886" s="274"/>
      <c r="U1886" s="274"/>
      <c r="Z1886" s="258" t="str">
        <f t="shared" si="206"/>
        <v/>
      </c>
      <c r="AA1886" s="258" t="str">
        <f t="shared" si="207"/>
        <v/>
      </c>
      <c r="AB1886" s="259">
        <f t="shared" si="202"/>
        <v>0</v>
      </c>
      <c r="AC1886" s="259">
        <f t="shared" si="203"/>
        <v>1807</v>
      </c>
      <c r="AD1886" s="260" t="str">
        <f t="shared" si="204"/>
        <v/>
      </c>
      <c r="AE1886" s="253" t="str">
        <f t="shared" si="205"/>
        <v>-</v>
      </c>
    </row>
    <row r="1887" spans="1:31" ht="20.100000000000001" customHeight="1" x14ac:dyDescent="0.5">
      <c r="A1887" s="30">
        <v>1885</v>
      </c>
      <c r="B1887" s="238"/>
      <c r="C1887" s="303"/>
      <c r="D1887" s="302"/>
      <c r="E1887" s="303"/>
      <c r="F1887" s="303"/>
      <c r="G1887" s="257" t="str">
        <f t="shared" ref="G1887:G1950" si="208">B1887&amp;C1887</f>
        <v/>
      </c>
      <c r="H1887" s="30" t="str">
        <f>IF(AND(S1887=H$1),LOOKUP(9.99999999999999E+307,$H$2:H1886)+1,"")</f>
        <v/>
      </c>
      <c r="I1887" s="30">
        <f>IF(AND(B1887=I$1),LOOKUP(9.99999999999999E+307,$I$2:I1886)+1,"")</f>
        <v>1692</v>
      </c>
      <c r="J1887" s="30">
        <f>IF(AND(B1887=J$1),LOOKUP(9.99999999999999E+307,$J$2:J1886)+1,"")</f>
        <v>1692</v>
      </c>
      <c r="K1887" s="30">
        <f>IF(AND(B1887=K$1),LOOKUP(9.99999999999999E+307,$K$2:K1886)+1,"")</f>
        <v>1692</v>
      </c>
      <c r="L1887" s="30">
        <f>IF(AND(B1887=L$1),LOOKUP(9.99999999999999E+307,$L$2:L1886)+1,"")</f>
        <v>1692</v>
      </c>
      <c r="M1887" s="30">
        <f>IF(AND(B1887=M$1),LOOKUP(9.99999999999999E+307,$M$2:M1886)+1,"")</f>
        <v>1692</v>
      </c>
      <c r="N1887" s="30">
        <f>IF(AND($B1887=N$1),LOOKUP(9.99999999999999E+307,$N$2:N1886)+1,"")</f>
        <v>1692</v>
      </c>
      <c r="O1887" s="30">
        <f>IF(AND($B1887=O$1),LOOKUP(9.99999999999999E+307,$O$2:O1886)+1,"")</f>
        <v>1692</v>
      </c>
      <c r="P1887" s="30">
        <f>IF(AND($B1887=P$1),LOOKUP(9.99999999999999E+307,$P$2:P1886)+1,"")</f>
        <v>1692</v>
      </c>
      <c r="Q1887" s="30">
        <f>IF(AND($B1887=Q$1),LOOKUP(9.99999999999999E+307,$Q$2:Q1886)+1,"")</f>
        <v>1692</v>
      </c>
      <c r="R1887" s="30">
        <f>IF(AND($B1887=R$1),LOOKUP(9.99999999999999E+307,$R$2:R1886)+1,"")</f>
        <v>1692</v>
      </c>
      <c r="S1887" s="314"/>
      <c r="T1887" s="274"/>
      <c r="U1887" s="274"/>
      <c r="Z1887" s="258" t="str">
        <f t="shared" si="206"/>
        <v/>
      </c>
      <c r="AA1887" s="258" t="str">
        <f t="shared" si="207"/>
        <v/>
      </c>
      <c r="AB1887" s="259">
        <f t="shared" si="202"/>
        <v>0</v>
      </c>
      <c r="AC1887" s="259">
        <f t="shared" si="203"/>
        <v>1807</v>
      </c>
      <c r="AD1887" s="260" t="str">
        <f t="shared" si="204"/>
        <v/>
      </c>
      <c r="AE1887" s="253" t="str">
        <f t="shared" si="205"/>
        <v>-</v>
      </c>
    </row>
    <row r="1888" spans="1:31" ht="20.100000000000001" customHeight="1" x14ac:dyDescent="0.5">
      <c r="A1888" s="30">
        <v>1886</v>
      </c>
      <c r="B1888" s="238"/>
      <c r="C1888" s="303"/>
      <c r="D1888" s="302"/>
      <c r="E1888" s="303"/>
      <c r="F1888" s="303"/>
      <c r="G1888" s="257" t="str">
        <f t="shared" si="208"/>
        <v/>
      </c>
      <c r="H1888" s="30" t="str">
        <f>IF(AND(S1888=H$1),LOOKUP(9.99999999999999E+307,$H$2:H1887)+1,"")</f>
        <v/>
      </c>
      <c r="I1888" s="30">
        <f>IF(AND(B1888=I$1),LOOKUP(9.99999999999999E+307,$I$2:I1887)+1,"")</f>
        <v>1693</v>
      </c>
      <c r="J1888" s="30">
        <f>IF(AND(B1888=J$1),LOOKUP(9.99999999999999E+307,$J$2:J1887)+1,"")</f>
        <v>1693</v>
      </c>
      <c r="K1888" s="30">
        <f>IF(AND(B1888=K$1),LOOKUP(9.99999999999999E+307,$K$2:K1887)+1,"")</f>
        <v>1693</v>
      </c>
      <c r="L1888" s="30">
        <f>IF(AND(B1888=L$1),LOOKUP(9.99999999999999E+307,$L$2:L1887)+1,"")</f>
        <v>1693</v>
      </c>
      <c r="M1888" s="30">
        <f>IF(AND(B1888=M$1),LOOKUP(9.99999999999999E+307,$M$2:M1887)+1,"")</f>
        <v>1693</v>
      </c>
      <c r="N1888" s="30">
        <f>IF(AND($B1888=N$1),LOOKUP(9.99999999999999E+307,$N$2:N1887)+1,"")</f>
        <v>1693</v>
      </c>
      <c r="O1888" s="30">
        <f>IF(AND($B1888=O$1),LOOKUP(9.99999999999999E+307,$O$2:O1887)+1,"")</f>
        <v>1693</v>
      </c>
      <c r="P1888" s="30">
        <f>IF(AND($B1888=P$1),LOOKUP(9.99999999999999E+307,$P$2:P1887)+1,"")</f>
        <v>1693</v>
      </c>
      <c r="Q1888" s="30">
        <f>IF(AND($B1888=Q$1),LOOKUP(9.99999999999999E+307,$Q$2:Q1887)+1,"")</f>
        <v>1693</v>
      </c>
      <c r="R1888" s="30">
        <f>IF(AND($B1888=R$1),LOOKUP(9.99999999999999E+307,$R$2:R1887)+1,"")</f>
        <v>1693</v>
      </c>
      <c r="S1888" s="314"/>
      <c r="T1888" s="274"/>
      <c r="U1888" s="274"/>
      <c r="Z1888" s="258" t="str">
        <f t="shared" si="206"/>
        <v/>
      </c>
      <c r="AA1888" s="258" t="str">
        <f t="shared" si="207"/>
        <v/>
      </c>
      <c r="AB1888" s="259">
        <f t="shared" si="202"/>
        <v>0</v>
      </c>
      <c r="AC1888" s="259">
        <f t="shared" si="203"/>
        <v>1807</v>
      </c>
      <c r="AD1888" s="260" t="str">
        <f t="shared" si="204"/>
        <v/>
      </c>
      <c r="AE1888" s="253" t="str">
        <f t="shared" si="205"/>
        <v>-</v>
      </c>
    </row>
    <row r="1889" spans="1:31" ht="20.100000000000001" customHeight="1" x14ac:dyDescent="0.5">
      <c r="A1889" s="30">
        <v>1887</v>
      </c>
      <c r="B1889" s="238"/>
      <c r="C1889" s="303"/>
      <c r="D1889" s="302"/>
      <c r="E1889" s="303"/>
      <c r="F1889" s="303"/>
      <c r="G1889" s="257" t="str">
        <f t="shared" si="208"/>
        <v/>
      </c>
      <c r="H1889" s="30" t="str">
        <f>IF(AND(S1889=H$1),LOOKUP(9.99999999999999E+307,$H$2:H1888)+1,"")</f>
        <v/>
      </c>
      <c r="I1889" s="30">
        <f>IF(AND(B1889=I$1),LOOKUP(9.99999999999999E+307,$I$2:I1888)+1,"")</f>
        <v>1694</v>
      </c>
      <c r="J1889" s="30">
        <f>IF(AND(B1889=J$1),LOOKUP(9.99999999999999E+307,$J$2:J1888)+1,"")</f>
        <v>1694</v>
      </c>
      <c r="K1889" s="30">
        <f>IF(AND(B1889=K$1),LOOKUP(9.99999999999999E+307,$K$2:K1888)+1,"")</f>
        <v>1694</v>
      </c>
      <c r="L1889" s="30">
        <f>IF(AND(B1889=L$1),LOOKUP(9.99999999999999E+307,$L$2:L1888)+1,"")</f>
        <v>1694</v>
      </c>
      <c r="M1889" s="30">
        <f>IF(AND(B1889=M$1),LOOKUP(9.99999999999999E+307,$M$2:M1888)+1,"")</f>
        <v>1694</v>
      </c>
      <c r="N1889" s="30">
        <f>IF(AND($B1889=N$1),LOOKUP(9.99999999999999E+307,$N$2:N1888)+1,"")</f>
        <v>1694</v>
      </c>
      <c r="O1889" s="30">
        <f>IF(AND($B1889=O$1),LOOKUP(9.99999999999999E+307,$O$2:O1888)+1,"")</f>
        <v>1694</v>
      </c>
      <c r="P1889" s="30">
        <f>IF(AND($B1889=P$1),LOOKUP(9.99999999999999E+307,$P$2:P1888)+1,"")</f>
        <v>1694</v>
      </c>
      <c r="Q1889" s="30">
        <f>IF(AND($B1889=Q$1),LOOKUP(9.99999999999999E+307,$Q$2:Q1888)+1,"")</f>
        <v>1694</v>
      </c>
      <c r="R1889" s="30">
        <f>IF(AND($B1889=R$1),LOOKUP(9.99999999999999E+307,$R$2:R1888)+1,"")</f>
        <v>1694</v>
      </c>
      <c r="S1889" s="314"/>
      <c r="T1889" s="274"/>
      <c r="U1889" s="274"/>
      <c r="Z1889" s="258" t="str">
        <f t="shared" si="206"/>
        <v/>
      </c>
      <c r="AA1889" s="258" t="str">
        <f t="shared" si="207"/>
        <v/>
      </c>
      <c r="AB1889" s="259">
        <f t="shared" si="202"/>
        <v>0</v>
      </c>
      <c r="AC1889" s="259">
        <f t="shared" si="203"/>
        <v>1807</v>
      </c>
      <c r="AD1889" s="260" t="str">
        <f t="shared" si="204"/>
        <v/>
      </c>
      <c r="AE1889" s="253" t="str">
        <f t="shared" si="205"/>
        <v>-</v>
      </c>
    </row>
    <row r="1890" spans="1:31" ht="20.100000000000001" customHeight="1" x14ac:dyDescent="0.5">
      <c r="A1890" s="30">
        <v>1888</v>
      </c>
      <c r="B1890" s="238"/>
      <c r="C1890" s="303"/>
      <c r="D1890" s="302"/>
      <c r="E1890" s="303"/>
      <c r="F1890" s="303"/>
      <c r="G1890" s="257" t="str">
        <f t="shared" si="208"/>
        <v/>
      </c>
      <c r="H1890" s="30" t="str">
        <f>IF(AND(S1890=H$1),LOOKUP(9.99999999999999E+307,$H$2:H1889)+1,"")</f>
        <v/>
      </c>
      <c r="I1890" s="30">
        <f>IF(AND(B1890=I$1),LOOKUP(9.99999999999999E+307,$I$2:I1889)+1,"")</f>
        <v>1695</v>
      </c>
      <c r="J1890" s="30">
        <f>IF(AND(B1890=J$1),LOOKUP(9.99999999999999E+307,$J$2:J1889)+1,"")</f>
        <v>1695</v>
      </c>
      <c r="K1890" s="30">
        <f>IF(AND(B1890=K$1),LOOKUP(9.99999999999999E+307,$K$2:K1889)+1,"")</f>
        <v>1695</v>
      </c>
      <c r="L1890" s="30">
        <f>IF(AND(B1890=L$1),LOOKUP(9.99999999999999E+307,$L$2:L1889)+1,"")</f>
        <v>1695</v>
      </c>
      <c r="M1890" s="30">
        <f>IF(AND(B1890=M$1),LOOKUP(9.99999999999999E+307,$M$2:M1889)+1,"")</f>
        <v>1695</v>
      </c>
      <c r="N1890" s="30">
        <f>IF(AND($B1890=N$1),LOOKUP(9.99999999999999E+307,$N$2:N1889)+1,"")</f>
        <v>1695</v>
      </c>
      <c r="O1890" s="30">
        <f>IF(AND($B1890=O$1),LOOKUP(9.99999999999999E+307,$O$2:O1889)+1,"")</f>
        <v>1695</v>
      </c>
      <c r="P1890" s="30">
        <f>IF(AND($B1890=P$1),LOOKUP(9.99999999999999E+307,$P$2:P1889)+1,"")</f>
        <v>1695</v>
      </c>
      <c r="Q1890" s="30">
        <f>IF(AND($B1890=Q$1),LOOKUP(9.99999999999999E+307,$Q$2:Q1889)+1,"")</f>
        <v>1695</v>
      </c>
      <c r="R1890" s="30">
        <f>IF(AND($B1890=R$1),LOOKUP(9.99999999999999E+307,$R$2:R1889)+1,"")</f>
        <v>1695</v>
      </c>
      <c r="S1890" s="314"/>
      <c r="T1890" s="274"/>
      <c r="U1890" s="274"/>
      <c r="Z1890" s="258" t="str">
        <f t="shared" si="206"/>
        <v/>
      </c>
      <c r="AA1890" s="258" t="str">
        <f t="shared" si="207"/>
        <v/>
      </c>
      <c r="AB1890" s="259">
        <f t="shared" si="202"/>
        <v>0</v>
      </c>
      <c r="AC1890" s="259">
        <f t="shared" si="203"/>
        <v>1807</v>
      </c>
      <c r="AD1890" s="260" t="str">
        <f t="shared" si="204"/>
        <v/>
      </c>
      <c r="AE1890" s="253" t="str">
        <f t="shared" si="205"/>
        <v>-</v>
      </c>
    </row>
    <row r="1891" spans="1:31" ht="20.100000000000001" customHeight="1" x14ac:dyDescent="0.5">
      <c r="A1891" s="30">
        <v>1889</v>
      </c>
      <c r="B1891" s="238"/>
      <c r="C1891" s="303"/>
      <c r="D1891" s="302"/>
      <c r="E1891" s="303"/>
      <c r="F1891" s="303"/>
      <c r="G1891" s="257" t="str">
        <f t="shared" si="208"/>
        <v/>
      </c>
      <c r="H1891" s="30" t="str">
        <f>IF(AND(S1891=H$1),LOOKUP(9.99999999999999E+307,$H$2:H1890)+1,"")</f>
        <v/>
      </c>
      <c r="I1891" s="30">
        <f>IF(AND(B1891=I$1),LOOKUP(9.99999999999999E+307,$I$2:I1890)+1,"")</f>
        <v>1696</v>
      </c>
      <c r="J1891" s="30">
        <f>IF(AND(B1891=J$1),LOOKUP(9.99999999999999E+307,$J$2:J1890)+1,"")</f>
        <v>1696</v>
      </c>
      <c r="K1891" s="30">
        <f>IF(AND(B1891=K$1),LOOKUP(9.99999999999999E+307,$K$2:K1890)+1,"")</f>
        <v>1696</v>
      </c>
      <c r="L1891" s="30">
        <f>IF(AND(B1891=L$1),LOOKUP(9.99999999999999E+307,$L$2:L1890)+1,"")</f>
        <v>1696</v>
      </c>
      <c r="M1891" s="30">
        <f>IF(AND(B1891=M$1),LOOKUP(9.99999999999999E+307,$M$2:M1890)+1,"")</f>
        <v>1696</v>
      </c>
      <c r="N1891" s="30">
        <f>IF(AND($B1891=N$1),LOOKUP(9.99999999999999E+307,$N$2:N1890)+1,"")</f>
        <v>1696</v>
      </c>
      <c r="O1891" s="30">
        <f>IF(AND($B1891=O$1),LOOKUP(9.99999999999999E+307,$O$2:O1890)+1,"")</f>
        <v>1696</v>
      </c>
      <c r="P1891" s="30">
        <f>IF(AND($B1891=P$1),LOOKUP(9.99999999999999E+307,$P$2:P1890)+1,"")</f>
        <v>1696</v>
      </c>
      <c r="Q1891" s="30">
        <f>IF(AND($B1891=Q$1),LOOKUP(9.99999999999999E+307,$Q$2:Q1890)+1,"")</f>
        <v>1696</v>
      </c>
      <c r="R1891" s="30">
        <f>IF(AND($B1891=R$1),LOOKUP(9.99999999999999E+307,$R$2:R1890)+1,"")</f>
        <v>1696</v>
      </c>
      <c r="S1891" s="314"/>
      <c r="T1891" s="274"/>
      <c r="U1891" s="274"/>
      <c r="Z1891" s="258" t="str">
        <f t="shared" si="206"/>
        <v/>
      </c>
      <c r="AA1891" s="258" t="str">
        <f t="shared" si="207"/>
        <v/>
      </c>
      <c r="AB1891" s="259">
        <f t="shared" si="202"/>
        <v>0</v>
      </c>
      <c r="AC1891" s="259">
        <f t="shared" si="203"/>
        <v>1807</v>
      </c>
      <c r="AD1891" s="260" t="str">
        <f t="shared" si="204"/>
        <v/>
      </c>
      <c r="AE1891" s="253" t="str">
        <f t="shared" si="205"/>
        <v>-</v>
      </c>
    </row>
    <row r="1892" spans="1:31" ht="20.100000000000001" customHeight="1" x14ac:dyDescent="0.5">
      <c r="A1892" s="30">
        <v>1890</v>
      </c>
      <c r="B1892" s="238"/>
      <c r="C1892" s="303"/>
      <c r="D1892" s="302"/>
      <c r="E1892" s="303"/>
      <c r="F1892" s="303"/>
      <c r="G1892" s="257" t="str">
        <f t="shared" si="208"/>
        <v/>
      </c>
      <c r="H1892" s="30" t="str">
        <f>IF(AND(S1892=H$1),LOOKUP(9.99999999999999E+307,$H$2:H1891)+1,"")</f>
        <v/>
      </c>
      <c r="I1892" s="30">
        <f>IF(AND(B1892=I$1),LOOKUP(9.99999999999999E+307,$I$2:I1891)+1,"")</f>
        <v>1697</v>
      </c>
      <c r="J1892" s="30">
        <f>IF(AND(B1892=J$1),LOOKUP(9.99999999999999E+307,$J$2:J1891)+1,"")</f>
        <v>1697</v>
      </c>
      <c r="K1892" s="30">
        <f>IF(AND(B1892=K$1),LOOKUP(9.99999999999999E+307,$K$2:K1891)+1,"")</f>
        <v>1697</v>
      </c>
      <c r="L1892" s="30">
        <f>IF(AND(B1892=L$1),LOOKUP(9.99999999999999E+307,$L$2:L1891)+1,"")</f>
        <v>1697</v>
      </c>
      <c r="M1892" s="30">
        <f>IF(AND(B1892=M$1),LOOKUP(9.99999999999999E+307,$M$2:M1891)+1,"")</f>
        <v>1697</v>
      </c>
      <c r="N1892" s="30">
        <f>IF(AND($B1892=N$1),LOOKUP(9.99999999999999E+307,$N$2:N1891)+1,"")</f>
        <v>1697</v>
      </c>
      <c r="O1892" s="30">
        <f>IF(AND($B1892=O$1),LOOKUP(9.99999999999999E+307,$O$2:O1891)+1,"")</f>
        <v>1697</v>
      </c>
      <c r="P1892" s="30">
        <f>IF(AND($B1892=P$1),LOOKUP(9.99999999999999E+307,$P$2:P1891)+1,"")</f>
        <v>1697</v>
      </c>
      <c r="Q1892" s="30">
        <f>IF(AND($B1892=Q$1),LOOKUP(9.99999999999999E+307,$Q$2:Q1891)+1,"")</f>
        <v>1697</v>
      </c>
      <c r="R1892" s="30">
        <f>IF(AND($B1892=R$1),LOOKUP(9.99999999999999E+307,$R$2:R1891)+1,"")</f>
        <v>1697</v>
      </c>
      <c r="S1892" s="314"/>
      <c r="T1892" s="274"/>
      <c r="U1892" s="274"/>
      <c r="Z1892" s="258" t="str">
        <f t="shared" si="206"/>
        <v/>
      </c>
      <c r="AA1892" s="258" t="str">
        <f t="shared" si="207"/>
        <v/>
      </c>
      <c r="AB1892" s="259">
        <f t="shared" si="202"/>
        <v>0</v>
      </c>
      <c r="AC1892" s="259">
        <f t="shared" si="203"/>
        <v>1807</v>
      </c>
      <c r="AD1892" s="260" t="str">
        <f t="shared" si="204"/>
        <v/>
      </c>
      <c r="AE1892" s="253" t="str">
        <f t="shared" si="205"/>
        <v>-</v>
      </c>
    </row>
    <row r="1893" spans="1:31" ht="20.100000000000001" customHeight="1" x14ac:dyDescent="0.5">
      <c r="A1893" s="30">
        <v>1891</v>
      </c>
      <c r="B1893" s="238"/>
      <c r="C1893" s="303"/>
      <c r="D1893" s="302"/>
      <c r="E1893" s="303"/>
      <c r="F1893" s="303"/>
      <c r="G1893" s="257" t="str">
        <f t="shared" si="208"/>
        <v/>
      </c>
      <c r="H1893" s="30" t="str">
        <f>IF(AND(S1893=H$1),LOOKUP(9.99999999999999E+307,$H$2:H1892)+1,"")</f>
        <v/>
      </c>
      <c r="I1893" s="30">
        <f>IF(AND(B1893=I$1),LOOKUP(9.99999999999999E+307,$I$2:I1892)+1,"")</f>
        <v>1698</v>
      </c>
      <c r="J1893" s="30">
        <f>IF(AND(B1893=J$1),LOOKUP(9.99999999999999E+307,$J$2:J1892)+1,"")</f>
        <v>1698</v>
      </c>
      <c r="K1893" s="30">
        <f>IF(AND(B1893=K$1),LOOKUP(9.99999999999999E+307,$K$2:K1892)+1,"")</f>
        <v>1698</v>
      </c>
      <c r="L1893" s="30">
        <f>IF(AND(B1893=L$1),LOOKUP(9.99999999999999E+307,$L$2:L1892)+1,"")</f>
        <v>1698</v>
      </c>
      <c r="M1893" s="30">
        <f>IF(AND(B1893=M$1),LOOKUP(9.99999999999999E+307,$M$2:M1892)+1,"")</f>
        <v>1698</v>
      </c>
      <c r="N1893" s="30">
        <f>IF(AND($B1893=N$1),LOOKUP(9.99999999999999E+307,$N$2:N1892)+1,"")</f>
        <v>1698</v>
      </c>
      <c r="O1893" s="30">
        <f>IF(AND($B1893=O$1),LOOKUP(9.99999999999999E+307,$O$2:O1892)+1,"")</f>
        <v>1698</v>
      </c>
      <c r="P1893" s="30">
        <f>IF(AND($B1893=P$1),LOOKUP(9.99999999999999E+307,$P$2:P1892)+1,"")</f>
        <v>1698</v>
      </c>
      <c r="Q1893" s="30">
        <f>IF(AND($B1893=Q$1),LOOKUP(9.99999999999999E+307,$Q$2:Q1892)+1,"")</f>
        <v>1698</v>
      </c>
      <c r="R1893" s="30">
        <f>IF(AND($B1893=R$1),LOOKUP(9.99999999999999E+307,$R$2:R1892)+1,"")</f>
        <v>1698</v>
      </c>
      <c r="S1893" s="314"/>
      <c r="T1893" s="274"/>
      <c r="U1893" s="274"/>
      <c r="Z1893" s="258" t="str">
        <f t="shared" si="206"/>
        <v/>
      </c>
      <c r="AA1893" s="258" t="str">
        <f t="shared" si="207"/>
        <v/>
      </c>
      <c r="AB1893" s="259">
        <f t="shared" si="202"/>
        <v>0</v>
      </c>
      <c r="AC1893" s="259">
        <f t="shared" si="203"/>
        <v>1807</v>
      </c>
      <c r="AD1893" s="260" t="str">
        <f t="shared" si="204"/>
        <v/>
      </c>
      <c r="AE1893" s="253" t="str">
        <f t="shared" si="205"/>
        <v>-</v>
      </c>
    </row>
    <row r="1894" spans="1:31" ht="20.100000000000001" customHeight="1" x14ac:dyDescent="0.5">
      <c r="A1894" s="30">
        <v>1892</v>
      </c>
      <c r="B1894" s="238"/>
      <c r="C1894" s="303"/>
      <c r="D1894" s="302"/>
      <c r="E1894" s="303"/>
      <c r="F1894" s="303"/>
      <c r="G1894" s="257" t="str">
        <f t="shared" si="208"/>
        <v/>
      </c>
      <c r="H1894" s="30" t="str">
        <f>IF(AND(S1894=H$1),LOOKUP(9.99999999999999E+307,$H$2:H1893)+1,"")</f>
        <v/>
      </c>
      <c r="I1894" s="30">
        <f>IF(AND(B1894=I$1),LOOKUP(9.99999999999999E+307,$I$2:I1893)+1,"")</f>
        <v>1699</v>
      </c>
      <c r="J1894" s="30">
        <f>IF(AND(B1894=J$1),LOOKUP(9.99999999999999E+307,$J$2:J1893)+1,"")</f>
        <v>1699</v>
      </c>
      <c r="K1894" s="30">
        <f>IF(AND(B1894=K$1),LOOKUP(9.99999999999999E+307,$K$2:K1893)+1,"")</f>
        <v>1699</v>
      </c>
      <c r="L1894" s="30">
        <f>IF(AND(B1894=L$1),LOOKUP(9.99999999999999E+307,$L$2:L1893)+1,"")</f>
        <v>1699</v>
      </c>
      <c r="M1894" s="30">
        <f>IF(AND(B1894=M$1),LOOKUP(9.99999999999999E+307,$M$2:M1893)+1,"")</f>
        <v>1699</v>
      </c>
      <c r="N1894" s="30">
        <f>IF(AND($B1894=N$1),LOOKUP(9.99999999999999E+307,$N$2:N1893)+1,"")</f>
        <v>1699</v>
      </c>
      <c r="O1894" s="30">
        <f>IF(AND($B1894=O$1),LOOKUP(9.99999999999999E+307,$O$2:O1893)+1,"")</f>
        <v>1699</v>
      </c>
      <c r="P1894" s="30">
        <f>IF(AND($B1894=P$1),LOOKUP(9.99999999999999E+307,$P$2:P1893)+1,"")</f>
        <v>1699</v>
      </c>
      <c r="Q1894" s="30">
        <f>IF(AND($B1894=Q$1),LOOKUP(9.99999999999999E+307,$Q$2:Q1893)+1,"")</f>
        <v>1699</v>
      </c>
      <c r="R1894" s="30">
        <f>IF(AND($B1894=R$1),LOOKUP(9.99999999999999E+307,$R$2:R1893)+1,"")</f>
        <v>1699</v>
      </c>
      <c r="S1894" s="314"/>
      <c r="T1894" s="274"/>
      <c r="U1894" s="274"/>
      <c r="Z1894" s="258" t="str">
        <f t="shared" si="206"/>
        <v/>
      </c>
      <c r="AA1894" s="258" t="str">
        <f t="shared" si="207"/>
        <v/>
      </c>
      <c r="AB1894" s="259">
        <f t="shared" si="202"/>
        <v>0</v>
      </c>
      <c r="AC1894" s="259">
        <f t="shared" si="203"/>
        <v>1807</v>
      </c>
      <c r="AD1894" s="260" t="str">
        <f t="shared" si="204"/>
        <v/>
      </c>
      <c r="AE1894" s="253" t="str">
        <f t="shared" si="205"/>
        <v>-</v>
      </c>
    </row>
    <row r="1895" spans="1:31" ht="20.100000000000001" customHeight="1" x14ac:dyDescent="0.5">
      <c r="A1895" s="30">
        <v>1893</v>
      </c>
      <c r="B1895" s="238"/>
      <c r="C1895" s="303"/>
      <c r="D1895" s="302"/>
      <c r="E1895" s="303"/>
      <c r="F1895" s="303"/>
      <c r="G1895" s="257" t="str">
        <f t="shared" si="208"/>
        <v/>
      </c>
      <c r="H1895" s="30" t="str">
        <f>IF(AND(S1895=H$1),LOOKUP(9.99999999999999E+307,$H$2:H1894)+1,"")</f>
        <v/>
      </c>
      <c r="I1895" s="30">
        <f>IF(AND(B1895=I$1),LOOKUP(9.99999999999999E+307,$I$2:I1894)+1,"")</f>
        <v>1700</v>
      </c>
      <c r="J1895" s="30">
        <f>IF(AND(B1895=J$1),LOOKUP(9.99999999999999E+307,$J$2:J1894)+1,"")</f>
        <v>1700</v>
      </c>
      <c r="K1895" s="30">
        <f>IF(AND(B1895=K$1),LOOKUP(9.99999999999999E+307,$K$2:K1894)+1,"")</f>
        <v>1700</v>
      </c>
      <c r="L1895" s="30">
        <f>IF(AND(B1895=L$1),LOOKUP(9.99999999999999E+307,$L$2:L1894)+1,"")</f>
        <v>1700</v>
      </c>
      <c r="M1895" s="30">
        <f>IF(AND(B1895=M$1),LOOKUP(9.99999999999999E+307,$M$2:M1894)+1,"")</f>
        <v>1700</v>
      </c>
      <c r="N1895" s="30">
        <f>IF(AND($B1895=N$1),LOOKUP(9.99999999999999E+307,$N$2:N1894)+1,"")</f>
        <v>1700</v>
      </c>
      <c r="O1895" s="30">
        <f>IF(AND($B1895=O$1),LOOKUP(9.99999999999999E+307,$O$2:O1894)+1,"")</f>
        <v>1700</v>
      </c>
      <c r="P1895" s="30">
        <f>IF(AND($B1895=P$1),LOOKUP(9.99999999999999E+307,$P$2:P1894)+1,"")</f>
        <v>1700</v>
      </c>
      <c r="Q1895" s="30">
        <f>IF(AND($B1895=Q$1),LOOKUP(9.99999999999999E+307,$Q$2:Q1894)+1,"")</f>
        <v>1700</v>
      </c>
      <c r="R1895" s="30">
        <f>IF(AND($B1895=R$1),LOOKUP(9.99999999999999E+307,$R$2:R1894)+1,"")</f>
        <v>1700</v>
      </c>
      <c r="S1895" s="314"/>
      <c r="T1895" s="274"/>
      <c r="U1895" s="274"/>
      <c r="Z1895" s="258" t="str">
        <f t="shared" si="206"/>
        <v/>
      </c>
      <c r="AA1895" s="258" t="str">
        <f t="shared" si="207"/>
        <v/>
      </c>
      <c r="AB1895" s="259">
        <f t="shared" si="202"/>
        <v>0</v>
      </c>
      <c r="AC1895" s="259">
        <f t="shared" si="203"/>
        <v>1807</v>
      </c>
      <c r="AD1895" s="260" t="str">
        <f t="shared" si="204"/>
        <v/>
      </c>
      <c r="AE1895" s="253" t="str">
        <f t="shared" si="205"/>
        <v>-</v>
      </c>
    </row>
    <row r="1896" spans="1:31" ht="20.100000000000001" customHeight="1" x14ac:dyDescent="0.5">
      <c r="A1896" s="30">
        <v>1894</v>
      </c>
      <c r="B1896" s="238"/>
      <c r="C1896" s="303"/>
      <c r="D1896" s="302"/>
      <c r="E1896" s="303"/>
      <c r="F1896" s="303"/>
      <c r="G1896" s="257" t="str">
        <f t="shared" si="208"/>
        <v/>
      </c>
      <c r="H1896" s="30" t="str">
        <f>IF(AND(S1896=H$1),LOOKUP(9.99999999999999E+307,$H$2:H1895)+1,"")</f>
        <v/>
      </c>
      <c r="I1896" s="30">
        <f>IF(AND(B1896=I$1),LOOKUP(9.99999999999999E+307,$I$2:I1895)+1,"")</f>
        <v>1701</v>
      </c>
      <c r="J1896" s="30">
        <f>IF(AND(B1896=J$1),LOOKUP(9.99999999999999E+307,$J$2:J1895)+1,"")</f>
        <v>1701</v>
      </c>
      <c r="K1896" s="30">
        <f>IF(AND(B1896=K$1),LOOKUP(9.99999999999999E+307,$K$2:K1895)+1,"")</f>
        <v>1701</v>
      </c>
      <c r="L1896" s="30">
        <f>IF(AND(B1896=L$1),LOOKUP(9.99999999999999E+307,$L$2:L1895)+1,"")</f>
        <v>1701</v>
      </c>
      <c r="M1896" s="30">
        <f>IF(AND(B1896=M$1),LOOKUP(9.99999999999999E+307,$M$2:M1895)+1,"")</f>
        <v>1701</v>
      </c>
      <c r="N1896" s="30">
        <f>IF(AND($B1896=N$1),LOOKUP(9.99999999999999E+307,$N$2:N1895)+1,"")</f>
        <v>1701</v>
      </c>
      <c r="O1896" s="30">
        <f>IF(AND($B1896=O$1),LOOKUP(9.99999999999999E+307,$O$2:O1895)+1,"")</f>
        <v>1701</v>
      </c>
      <c r="P1896" s="30">
        <f>IF(AND($B1896=P$1),LOOKUP(9.99999999999999E+307,$P$2:P1895)+1,"")</f>
        <v>1701</v>
      </c>
      <c r="Q1896" s="30">
        <f>IF(AND($B1896=Q$1),LOOKUP(9.99999999999999E+307,$Q$2:Q1895)+1,"")</f>
        <v>1701</v>
      </c>
      <c r="R1896" s="30">
        <f>IF(AND($B1896=R$1),LOOKUP(9.99999999999999E+307,$R$2:R1895)+1,"")</f>
        <v>1701</v>
      </c>
      <c r="S1896" s="314"/>
      <c r="T1896" s="274"/>
      <c r="U1896" s="274"/>
      <c r="Z1896" s="258" t="str">
        <f t="shared" si="206"/>
        <v/>
      </c>
      <c r="AA1896" s="258" t="str">
        <f t="shared" si="207"/>
        <v/>
      </c>
      <c r="AB1896" s="259">
        <f t="shared" si="202"/>
        <v>0</v>
      </c>
      <c r="AC1896" s="259">
        <f t="shared" si="203"/>
        <v>1807</v>
      </c>
      <c r="AD1896" s="260" t="str">
        <f t="shared" si="204"/>
        <v/>
      </c>
      <c r="AE1896" s="253" t="str">
        <f t="shared" si="205"/>
        <v>-</v>
      </c>
    </row>
    <row r="1897" spans="1:31" ht="20.100000000000001" customHeight="1" x14ac:dyDescent="0.5">
      <c r="A1897" s="30">
        <v>1895</v>
      </c>
      <c r="B1897" s="238"/>
      <c r="C1897" s="303"/>
      <c r="D1897" s="302"/>
      <c r="E1897" s="303"/>
      <c r="F1897" s="303"/>
      <c r="G1897" s="257" t="str">
        <f t="shared" si="208"/>
        <v/>
      </c>
      <c r="H1897" s="30" t="str">
        <f>IF(AND(S1897=H$1),LOOKUP(9.99999999999999E+307,$H$2:H1896)+1,"")</f>
        <v/>
      </c>
      <c r="I1897" s="30">
        <f>IF(AND(B1897=I$1),LOOKUP(9.99999999999999E+307,$I$2:I1896)+1,"")</f>
        <v>1702</v>
      </c>
      <c r="J1897" s="30">
        <f>IF(AND(B1897=J$1),LOOKUP(9.99999999999999E+307,$J$2:J1896)+1,"")</f>
        <v>1702</v>
      </c>
      <c r="K1897" s="30">
        <f>IF(AND(B1897=K$1),LOOKUP(9.99999999999999E+307,$K$2:K1896)+1,"")</f>
        <v>1702</v>
      </c>
      <c r="L1897" s="30">
        <f>IF(AND(B1897=L$1),LOOKUP(9.99999999999999E+307,$L$2:L1896)+1,"")</f>
        <v>1702</v>
      </c>
      <c r="M1897" s="30">
        <f>IF(AND(B1897=M$1),LOOKUP(9.99999999999999E+307,$M$2:M1896)+1,"")</f>
        <v>1702</v>
      </c>
      <c r="N1897" s="30">
        <f>IF(AND($B1897=N$1),LOOKUP(9.99999999999999E+307,$N$2:N1896)+1,"")</f>
        <v>1702</v>
      </c>
      <c r="O1897" s="30">
        <f>IF(AND($B1897=O$1),LOOKUP(9.99999999999999E+307,$O$2:O1896)+1,"")</f>
        <v>1702</v>
      </c>
      <c r="P1897" s="30">
        <f>IF(AND($B1897=P$1),LOOKUP(9.99999999999999E+307,$P$2:P1896)+1,"")</f>
        <v>1702</v>
      </c>
      <c r="Q1897" s="30">
        <f>IF(AND($B1897=Q$1),LOOKUP(9.99999999999999E+307,$Q$2:Q1896)+1,"")</f>
        <v>1702</v>
      </c>
      <c r="R1897" s="30">
        <f>IF(AND($B1897=R$1),LOOKUP(9.99999999999999E+307,$R$2:R1896)+1,"")</f>
        <v>1702</v>
      </c>
      <c r="S1897" s="314"/>
      <c r="T1897" s="274"/>
      <c r="U1897" s="274"/>
      <c r="Z1897" s="258" t="str">
        <f t="shared" si="206"/>
        <v/>
      </c>
      <c r="AA1897" s="258" t="str">
        <f t="shared" si="207"/>
        <v/>
      </c>
      <c r="AB1897" s="259">
        <f t="shared" si="202"/>
        <v>0</v>
      </c>
      <c r="AC1897" s="259">
        <f t="shared" si="203"/>
        <v>1807</v>
      </c>
      <c r="AD1897" s="260" t="str">
        <f t="shared" si="204"/>
        <v/>
      </c>
      <c r="AE1897" s="253" t="str">
        <f t="shared" si="205"/>
        <v>-</v>
      </c>
    </row>
    <row r="1898" spans="1:31" ht="20.100000000000001" customHeight="1" x14ac:dyDescent="0.5">
      <c r="A1898" s="30">
        <v>1896</v>
      </c>
      <c r="B1898" s="238"/>
      <c r="C1898" s="303"/>
      <c r="D1898" s="302"/>
      <c r="E1898" s="303"/>
      <c r="F1898" s="303"/>
      <c r="G1898" s="257" t="str">
        <f t="shared" si="208"/>
        <v/>
      </c>
      <c r="H1898" s="30" t="str">
        <f>IF(AND(S1898=H$1),LOOKUP(9.99999999999999E+307,$H$2:H1897)+1,"")</f>
        <v/>
      </c>
      <c r="I1898" s="30">
        <f>IF(AND(B1898=I$1),LOOKUP(9.99999999999999E+307,$I$2:I1897)+1,"")</f>
        <v>1703</v>
      </c>
      <c r="J1898" s="30">
        <f>IF(AND(B1898=J$1),LOOKUP(9.99999999999999E+307,$J$2:J1897)+1,"")</f>
        <v>1703</v>
      </c>
      <c r="K1898" s="30">
        <f>IF(AND(B1898=K$1),LOOKUP(9.99999999999999E+307,$K$2:K1897)+1,"")</f>
        <v>1703</v>
      </c>
      <c r="L1898" s="30">
        <f>IF(AND(B1898=L$1),LOOKUP(9.99999999999999E+307,$L$2:L1897)+1,"")</f>
        <v>1703</v>
      </c>
      <c r="M1898" s="30">
        <f>IF(AND(B1898=M$1),LOOKUP(9.99999999999999E+307,$M$2:M1897)+1,"")</f>
        <v>1703</v>
      </c>
      <c r="N1898" s="30">
        <f>IF(AND($B1898=N$1),LOOKUP(9.99999999999999E+307,$N$2:N1897)+1,"")</f>
        <v>1703</v>
      </c>
      <c r="O1898" s="30">
        <f>IF(AND($B1898=O$1),LOOKUP(9.99999999999999E+307,$O$2:O1897)+1,"")</f>
        <v>1703</v>
      </c>
      <c r="P1898" s="30">
        <f>IF(AND($B1898=P$1),LOOKUP(9.99999999999999E+307,$P$2:P1897)+1,"")</f>
        <v>1703</v>
      </c>
      <c r="Q1898" s="30">
        <f>IF(AND($B1898=Q$1),LOOKUP(9.99999999999999E+307,$Q$2:Q1897)+1,"")</f>
        <v>1703</v>
      </c>
      <c r="R1898" s="30">
        <f>IF(AND($B1898=R$1),LOOKUP(9.99999999999999E+307,$R$2:R1897)+1,"")</f>
        <v>1703</v>
      </c>
      <c r="S1898" s="314"/>
      <c r="T1898" s="274"/>
      <c r="U1898" s="274"/>
      <c r="Z1898" s="258" t="str">
        <f t="shared" si="206"/>
        <v/>
      </c>
      <c r="AA1898" s="258" t="str">
        <f t="shared" si="207"/>
        <v/>
      </c>
      <c r="AB1898" s="259">
        <f t="shared" si="202"/>
        <v>0</v>
      </c>
      <c r="AC1898" s="259">
        <f t="shared" si="203"/>
        <v>1807</v>
      </c>
      <c r="AD1898" s="260" t="str">
        <f t="shared" si="204"/>
        <v/>
      </c>
      <c r="AE1898" s="253" t="str">
        <f t="shared" si="205"/>
        <v>-</v>
      </c>
    </row>
    <row r="1899" spans="1:31" ht="20.100000000000001" customHeight="1" x14ac:dyDescent="0.5">
      <c r="A1899" s="30">
        <v>1897</v>
      </c>
      <c r="B1899" s="238"/>
      <c r="C1899" s="303"/>
      <c r="D1899" s="302"/>
      <c r="E1899" s="303"/>
      <c r="F1899" s="303"/>
      <c r="G1899" s="257" t="str">
        <f t="shared" si="208"/>
        <v/>
      </c>
      <c r="H1899" s="30" t="str">
        <f>IF(AND(S1899=H$1),LOOKUP(9.99999999999999E+307,$H$2:H1898)+1,"")</f>
        <v/>
      </c>
      <c r="I1899" s="30">
        <f>IF(AND(B1899=I$1),LOOKUP(9.99999999999999E+307,$I$2:I1898)+1,"")</f>
        <v>1704</v>
      </c>
      <c r="J1899" s="30">
        <f>IF(AND(B1899=J$1),LOOKUP(9.99999999999999E+307,$J$2:J1898)+1,"")</f>
        <v>1704</v>
      </c>
      <c r="K1899" s="30">
        <f>IF(AND(B1899=K$1),LOOKUP(9.99999999999999E+307,$K$2:K1898)+1,"")</f>
        <v>1704</v>
      </c>
      <c r="L1899" s="30">
        <f>IF(AND(B1899=L$1),LOOKUP(9.99999999999999E+307,$L$2:L1898)+1,"")</f>
        <v>1704</v>
      </c>
      <c r="M1899" s="30">
        <f>IF(AND(B1899=M$1),LOOKUP(9.99999999999999E+307,$M$2:M1898)+1,"")</f>
        <v>1704</v>
      </c>
      <c r="N1899" s="30">
        <f>IF(AND($B1899=N$1),LOOKUP(9.99999999999999E+307,$N$2:N1898)+1,"")</f>
        <v>1704</v>
      </c>
      <c r="O1899" s="30">
        <f>IF(AND($B1899=O$1),LOOKUP(9.99999999999999E+307,$O$2:O1898)+1,"")</f>
        <v>1704</v>
      </c>
      <c r="P1899" s="30">
        <f>IF(AND($B1899=P$1),LOOKUP(9.99999999999999E+307,$P$2:P1898)+1,"")</f>
        <v>1704</v>
      </c>
      <c r="Q1899" s="30">
        <f>IF(AND($B1899=Q$1),LOOKUP(9.99999999999999E+307,$Q$2:Q1898)+1,"")</f>
        <v>1704</v>
      </c>
      <c r="R1899" s="30">
        <f>IF(AND($B1899=R$1),LOOKUP(9.99999999999999E+307,$R$2:R1898)+1,"")</f>
        <v>1704</v>
      </c>
      <c r="S1899" s="314"/>
      <c r="T1899" s="274"/>
      <c r="U1899" s="274"/>
      <c r="Z1899" s="258" t="str">
        <f t="shared" si="206"/>
        <v/>
      </c>
      <c r="AA1899" s="258" t="str">
        <f t="shared" si="207"/>
        <v/>
      </c>
      <c r="AB1899" s="259">
        <f t="shared" si="202"/>
        <v>0</v>
      </c>
      <c r="AC1899" s="259">
        <f t="shared" si="203"/>
        <v>1807</v>
      </c>
      <c r="AD1899" s="260" t="str">
        <f t="shared" si="204"/>
        <v/>
      </c>
      <c r="AE1899" s="253" t="str">
        <f t="shared" si="205"/>
        <v>-</v>
      </c>
    </row>
    <row r="1900" spans="1:31" ht="20.100000000000001" customHeight="1" x14ac:dyDescent="0.5">
      <c r="A1900" s="30">
        <v>1898</v>
      </c>
      <c r="B1900" s="238"/>
      <c r="C1900" s="303"/>
      <c r="D1900" s="302"/>
      <c r="E1900" s="303"/>
      <c r="F1900" s="303"/>
      <c r="G1900" s="257" t="str">
        <f t="shared" si="208"/>
        <v/>
      </c>
      <c r="H1900" s="30" t="str">
        <f>IF(AND(S1900=H$1),LOOKUP(9.99999999999999E+307,$H$2:H1899)+1,"")</f>
        <v/>
      </c>
      <c r="I1900" s="30">
        <f>IF(AND(B1900=I$1),LOOKUP(9.99999999999999E+307,$I$2:I1899)+1,"")</f>
        <v>1705</v>
      </c>
      <c r="J1900" s="30">
        <f>IF(AND(B1900=J$1),LOOKUP(9.99999999999999E+307,$J$2:J1899)+1,"")</f>
        <v>1705</v>
      </c>
      <c r="K1900" s="30">
        <f>IF(AND(B1900=K$1),LOOKUP(9.99999999999999E+307,$K$2:K1899)+1,"")</f>
        <v>1705</v>
      </c>
      <c r="L1900" s="30">
        <f>IF(AND(B1900=L$1),LOOKUP(9.99999999999999E+307,$L$2:L1899)+1,"")</f>
        <v>1705</v>
      </c>
      <c r="M1900" s="30">
        <f>IF(AND(B1900=M$1),LOOKUP(9.99999999999999E+307,$M$2:M1899)+1,"")</f>
        <v>1705</v>
      </c>
      <c r="N1900" s="30">
        <f>IF(AND($B1900=N$1),LOOKUP(9.99999999999999E+307,$N$2:N1899)+1,"")</f>
        <v>1705</v>
      </c>
      <c r="O1900" s="30">
        <f>IF(AND($B1900=O$1),LOOKUP(9.99999999999999E+307,$O$2:O1899)+1,"")</f>
        <v>1705</v>
      </c>
      <c r="P1900" s="30">
        <f>IF(AND($B1900=P$1),LOOKUP(9.99999999999999E+307,$P$2:P1899)+1,"")</f>
        <v>1705</v>
      </c>
      <c r="Q1900" s="30">
        <f>IF(AND($B1900=Q$1),LOOKUP(9.99999999999999E+307,$Q$2:Q1899)+1,"")</f>
        <v>1705</v>
      </c>
      <c r="R1900" s="30">
        <f>IF(AND($B1900=R$1),LOOKUP(9.99999999999999E+307,$R$2:R1899)+1,"")</f>
        <v>1705</v>
      </c>
      <c r="S1900" s="314"/>
      <c r="T1900" s="274"/>
      <c r="U1900" s="274"/>
      <c r="Z1900" s="258" t="str">
        <f t="shared" si="206"/>
        <v/>
      </c>
      <c r="AA1900" s="258" t="str">
        <f t="shared" si="207"/>
        <v/>
      </c>
      <c r="AB1900" s="259">
        <f t="shared" si="202"/>
        <v>0</v>
      </c>
      <c r="AC1900" s="259">
        <f t="shared" si="203"/>
        <v>1807</v>
      </c>
      <c r="AD1900" s="260" t="str">
        <f t="shared" si="204"/>
        <v/>
      </c>
      <c r="AE1900" s="253" t="str">
        <f t="shared" si="205"/>
        <v>-</v>
      </c>
    </row>
    <row r="1901" spans="1:31" ht="20.100000000000001" customHeight="1" x14ac:dyDescent="0.5">
      <c r="A1901" s="30">
        <v>1899</v>
      </c>
      <c r="B1901" s="238"/>
      <c r="C1901" s="303"/>
      <c r="D1901" s="302"/>
      <c r="E1901" s="303"/>
      <c r="F1901" s="303"/>
      <c r="G1901" s="257" t="str">
        <f t="shared" si="208"/>
        <v/>
      </c>
      <c r="H1901" s="30" t="str">
        <f>IF(AND(S1901=H$1),LOOKUP(9.99999999999999E+307,$H$2:H1900)+1,"")</f>
        <v/>
      </c>
      <c r="I1901" s="30">
        <f>IF(AND(B1901=I$1),LOOKUP(9.99999999999999E+307,$I$2:I1900)+1,"")</f>
        <v>1706</v>
      </c>
      <c r="J1901" s="30">
        <f>IF(AND(B1901=J$1),LOOKUP(9.99999999999999E+307,$J$2:J1900)+1,"")</f>
        <v>1706</v>
      </c>
      <c r="K1901" s="30">
        <f>IF(AND(B1901=K$1),LOOKUP(9.99999999999999E+307,$K$2:K1900)+1,"")</f>
        <v>1706</v>
      </c>
      <c r="L1901" s="30">
        <f>IF(AND(B1901=L$1),LOOKUP(9.99999999999999E+307,$L$2:L1900)+1,"")</f>
        <v>1706</v>
      </c>
      <c r="M1901" s="30">
        <f>IF(AND(B1901=M$1),LOOKUP(9.99999999999999E+307,$M$2:M1900)+1,"")</f>
        <v>1706</v>
      </c>
      <c r="N1901" s="30">
        <f>IF(AND($B1901=N$1),LOOKUP(9.99999999999999E+307,$N$2:N1900)+1,"")</f>
        <v>1706</v>
      </c>
      <c r="O1901" s="30">
        <f>IF(AND($B1901=O$1),LOOKUP(9.99999999999999E+307,$O$2:O1900)+1,"")</f>
        <v>1706</v>
      </c>
      <c r="P1901" s="30">
        <f>IF(AND($B1901=P$1),LOOKUP(9.99999999999999E+307,$P$2:P1900)+1,"")</f>
        <v>1706</v>
      </c>
      <c r="Q1901" s="30">
        <f>IF(AND($B1901=Q$1),LOOKUP(9.99999999999999E+307,$Q$2:Q1900)+1,"")</f>
        <v>1706</v>
      </c>
      <c r="R1901" s="30">
        <f>IF(AND($B1901=R$1),LOOKUP(9.99999999999999E+307,$R$2:R1900)+1,"")</f>
        <v>1706</v>
      </c>
      <c r="S1901" s="314"/>
      <c r="T1901" s="274"/>
      <c r="U1901" s="274"/>
      <c r="Z1901" s="258" t="str">
        <f t="shared" si="206"/>
        <v/>
      </c>
      <c r="AA1901" s="258" t="str">
        <f t="shared" si="207"/>
        <v/>
      </c>
      <c r="AB1901" s="259">
        <f t="shared" si="202"/>
        <v>0</v>
      </c>
      <c r="AC1901" s="259">
        <f t="shared" si="203"/>
        <v>1807</v>
      </c>
      <c r="AD1901" s="260" t="str">
        <f t="shared" si="204"/>
        <v/>
      </c>
      <c r="AE1901" s="253" t="str">
        <f t="shared" si="205"/>
        <v>-</v>
      </c>
    </row>
    <row r="1902" spans="1:31" ht="20.100000000000001" customHeight="1" x14ac:dyDescent="0.5">
      <c r="A1902" s="30">
        <v>1900</v>
      </c>
      <c r="B1902" s="238"/>
      <c r="C1902" s="303"/>
      <c r="D1902" s="302"/>
      <c r="E1902" s="303"/>
      <c r="F1902" s="303"/>
      <c r="G1902" s="257" t="str">
        <f t="shared" si="208"/>
        <v/>
      </c>
      <c r="H1902" s="30" t="str">
        <f>IF(AND(S1902=H$1),LOOKUP(9.99999999999999E+307,$H$2:H1901)+1,"")</f>
        <v/>
      </c>
      <c r="I1902" s="30">
        <f>IF(AND(B1902=I$1),LOOKUP(9.99999999999999E+307,$I$2:I1901)+1,"")</f>
        <v>1707</v>
      </c>
      <c r="J1902" s="30">
        <f>IF(AND(B1902=J$1),LOOKUP(9.99999999999999E+307,$J$2:J1901)+1,"")</f>
        <v>1707</v>
      </c>
      <c r="K1902" s="30">
        <f>IF(AND(B1902=K$1),LOOKUP(9.99999999999999E+307,$K$2:K1901)+1,"")</f>
        <v>1707</v>
      </c>
      <c r="L1902" s="30">
        <f>IF(AND(B1902=L$1),LOOKUP(9.99999999999999E+307,$L$2:L1901)+1,"")</f>
        <v>1707</v>
      </c>
      <c r="M1902" s="30">
        <f>IF(AND(B1902=M$1),LOOKUP(9.99999999999999E+307,$M$2:M1901)+1,"")</f>
        <v>1707</v>
      </c>
      <c r="N1902" s="30">
        <f>IF(AND($B1902=N$1),LOOKUP(9.99999999999999E+307,$N$2:N1901)+1,"")</f>
        <v>1707</v>
      </c>
      <c r="O1902" s="30">
        <f>IF(AND($B1902=O$1),LOOKUP(9.99999999999999E+307,$O$2:O1901)+1,"")</f>
        <v>1707</v>
      </c>
      <c r="P1902" s="30">
        <f>IF(AND($B1902=P$1),LOOKUP(9.99999999999999E+307,$P$2:P1901)+1,"")</f>
        <v>1707</v>
      </c>
      <c r="Q1902" s="30">
        <f>IF(AND($B1902=Q$1),LOOKUP(9.99999999999999E+307,$Q$2:Q1901)+1,"")</f>
        <v>1707</v>
      </c>
      <c r="R1902" s="30">
        <f>IF(AND($B1902=R$1),LOOKUP(9.99999999999999E+307,$R$2:R1901)+1,"")</f>
        <v>1707</v>
      </c>
      <c r="S1902" s="314"/>
      <c r="T1902" s="274"/>
      <c r="U1902" s="274"/>
      <c r="Z1902" s="258" t="str">
        <f t="shared" si="206"/>
        <v/>
      </c>
      <c r="AA1902" s="258" t="str">
        <f t="shared" si="207"/>
        <v/>
      </c>
      <c r="AB1902" s="259">
        <f t="shared" si="202"/>
        <v>0</v>
      </c>
      <c r="AC1902" s="259">
        <f t="shared" si="203"/>
        <v>1807</v>
      </c>
      <c r="AD1902" s="260" t="str">
        <f t="shared" si="204"/>
        <v/>
      </c>
      <c r="AE1902" s="253" t="str">
        <f t="shared" si="205"/>
        <v>-</v>
      </c>
    </row>
    <row r="1903" spans="1:31" ht="20.100000000000001" customHeight="1" x14ac:dyDescent="0.5">
      <c r="A1903" s="30">
        <v>1901</v>
      </c>
      <c r="B1903" s="238"/>
      <c r="C1903" s="303"/>
      <c r="D1903" s="302"/>
      <c r="E1903" s="303"/>
      <c r="F1903" s="303"/>
      <c r="G1903" s="257" t="str">
        <f t="shared" si="208"/>
        <v/>
      </c>
      <c r="H1903" s="30" t="str">
        <f>IF(AND(S1903=H$1),LOOKUP(9.99999999999999E+307,$H$2:H1902)+1,"")</f>
        <v/>
      </c>
      <c r="I1903" s="30">
        <f>IF(AND(B1903=I$1),LOOKUP(9.99999999999999E+307,$I$2:I1902)+1,"")</f>
        <v>1708</v>
      </c>
      <c r="J1903" s="30">
        <f>IF(AND(B1903=J$1),LOOKUP(9.99999999999999E+307,$J$2:J1902)+1,"")</f>
        <v>1708</v>
      </c>
      <c r="K1903" s="30">
        <f>IF(AND(B1903=K$1),LOOKUP(9.99999999999999E+307,$K$2:K1902)+1,"")</f>
        <v>1708</v>
      </c>
      <c r="L1903" s="30">
        <f>IF(AND(B1903=L$1),LOOKUP(9.99999999999999E+307,$L$2:L1902)+1,"")</f>
        <v>1708</v>
      </c>
      <c r="M1903" s="30">
        <f>IF(AND(B1903=M$1),LOOKUP(9.99999999999999E+307,$M$2:M1902)+1,"")</f>
        <v>1708</v>
      </c>
      <c r="N1903" s="30">
        <f>IF(AND($B1903=N$1),LOOKUP(9.99999999999999E+307,$N$2:N1902)+1,"")</f>
        <v>1708</v>
      </c>
      <c r="O1903" s="30">
        <f>IF(AND($B1903=O$1),LOOKUP(9.99999999999999E+307,$O$2:O1902)+1,"")</f>
        <v>1708</v>
      </c>
      <c r="P1903" s="30">
        <f>IF(AND($B1903=P$1),LOOKUP(9.99999999999999E+307,$P$2:P1902)+1,"")</f>
        <v>1708</v>
      </c>
      <c r="Q1903" s="30">
        <f>IF(AND($B1903=Q$1),LOOKUP(9.99999999999999E+307,$Q$2:Q1902)+1,"")</f>
        <v>1708</v>
      </c>
      <c r="R1903" s="30">
        <f>IF(AND($B1903=R$1),LOOKUP(9.99999999999999E+307,$R$2:R1902)+1,"")</f>
        <v>1708</v>
      </c>
      <c r="S1903" s="314"/>
      <c r="T1903" s="274"/>
      <c r="U1903" s="274"/>
      <c r="Z1903" s="258" t="str">
        <f t="shared" si="206"/>
        <v/>
      </c>
      <c r="AA1903" s="258" t="str">
        <f t="shared" si="207"/>
        <v/>
      </c>
      <c r="AB1903" s="259">
        <f t="shared" si="202"/>
        <v>0</v>
      </c>
      <c r="AC1903" s="259">
        <f t="shared" si="203"/>
        <v>1807</v>
      </c>
      <c r="AD1903" s="260" t="str">
        <f t="shared" si="204"/>
        <v/>
      </c>
      <c r="AE1903" s="253" t="str">
        <f t="shared" si="205"/>
        <v>-</v>
      </c>
    </row>
    <row r="1904" spans="1:31" ht="20.100000000000001" customHeight="1" x14ac:dyDescent="0.5">
      <c r="A1904" s="30">
        <v>1902</v>
      </c>
      <c r="B1904" s="238"/>
      <c r="C1904" s="303"/>
      <c r="D1904" s="302"/>
      <c r="E1904" s="303"/>
      <c r="F1904" s="303"/>
      <c r="G1904" s="257" t="str">
        <f t="shared" si="208"/>
        <v/>
      </c>
      <c r="H1904" s="30" t="str">
        <f>IF(AND(S1904=H$1),LOOKUP(9.99999999999999E+307,$H$2:H1903)+1,"")</f>
        <v/>
      </c>
      <c r="I1904" s="30">
        <f>IF(AND(B1904=I$1),LOOKUP(9.99999999999999E+307,$I$2:I1903)+1,"")</f>
        <v>1709</v>
      </c>
      <c r="J1904" s="30">
        <f>IF(AND(B1904=J$1),LOOKUP(9.99999999999999E+307,$J$2:J1903)+1,"")</f>
        <v>1709</v>
      </c>
      <c r="K1904" s="30">
        <f>IF(AND(B1904=K$1),LOOKUP(9.99999999999999E+307,$K$2:K1903)+1,"")</f>
        <v>1709</v>
      </c>
      <c r="L1904" s="30">
        <f>IF(AND(B1904=L$1),LOOKUP(9.99999999999999E+307,$L$2:L1903)+1,"")</f>
        <v>1709</v>
      </c>
      <c r="M1904" s="30">
        <f>IF(AND(B1904=M$1),LOOKUP(9.99999999999999E+307,$M$2:M1903)+1,"")</f>
        <v>1709</v>
      </c>
      <c r="N1904" s="30">
        <f>IF(AND($B1904=N$1),LOOKUP(9.99999999999999E+307,$N$2:N1903)+1,"")</f>
        <v>1709</v>
      </c>
      <c r="O1904" s="30">
        <f>IF(AND($B1904=O$1),LOOKUP(9.99999999999999E+307,$O$2:O1903)+1,"")</f>
        <v>1709</v>
      </c>
      <c r="P1904" s="30">
        <f>IF(AND($B1904=P$1),LOOKUP(9.99999999999999E+307,$P$2:P1903)+1,"")</f>
        <v>1709</v>
      </c>
      <c r="Q1904" s="30">
        <f>IF(AND($B1904=Q$1),LOOKUP(9.99999999999999E+307,$Q$2:Q1903)+1,"")</f>
        <v>1709</v>
      </c>
      <c r="R1904" s="30">
        <f>IF(AND($B1904=R$1),LOOKUP(9.99999999999999E+307,$R$2:R1903)+1,"")</f>
        <v>1709</v>
      </c>
      <c r="S1904" s="314"/>
      <c r="T1904" s="274"/>
      <c r="U1904" s="274"/>
      <c r="Z1904" s="258" t="str">
        <f t="shared" si="206"/>
        <v/>
      </c>
      <c r="AA1904" s="258" t="str">
        <f t="shared" si="207"/>
        <v/>
      </c>
      <c r="AB1904" s="259">
        <f t="shared" si="202"/>
        <v>0</v>
      </c>
      <c r="AC1904" s="259">
        <f t="shared" si="203"/>
        <v>1807</v>
      </c>
      <c r="AD1904" s="260" t="str">
        <f t="shared" si="204"/>
        <v/>
      </c>
      <c r="AE1904" s="253" t="str">
        <f t="shared" si="205"/>
        <v>-</v>
      </c>
    </row>
    <row r="1905" spans="1:31" ht="20.100000000000001" customHeight="1" x14ac:dyDescent="0.5">
      <c r="A1905" s="30">
        <v>1903</v>
      </c>
      <c r="B1905" s="238"/>
      <c r="C1905" s="303"/>
      <c r="D1905" s="302"/>
      <c r="E1905" s="303"/>
      <c r="F1905" s="303"/>
      <c r="G1905" s="257" t="str">
        <f t="shared" si="208"/>
        <v/>
      </c>
      <c r="H1905" s="30" t="str">
        <f>IF(AND(S1905=H$1),LOOKUP(9.99999999999999E+307,$H$2:H1904)+1,"")</f>
        <v/>
      </c>
      <c r="I1905" s="30">
        <f>IF(AND(B1905=I$1),LOOKUP(9.99999999999999E+307,$I$2:I1904)+1,"")</f>
        <v>1710</v>
      </c>
      <c r="J1905" s="30">
        <f>IF(AND(B1905=J$1),LOOKUP(9.99999999999999E+307,$J$2:J1904)+1,"")</f>
        <v>1710</v>
      </c>
      <c r="K1905" s="30">
        <f>IF(AND(B1905=K$1),LOOKUP(9.99999999999999E+307,$K$2:K1904)+1,"")</f>
        <v>1710</v>
      </c>
      <c r="L1905" s="30">
        <f>IF(AND(B1905=L$1),LOOKUP(9.99999999999999E+307,$L$2:L1904)+1,"")</f>
        <v>1710</v>
      </c>
      <c r="M1905" s="30">
        <f>IF(AND(B1905=M$1),LOOKUP(9.99999999999999E+307,$M$2:M1904)+1,"")</f>
        <v>1710</v>
      </c>
      <c r="N1905" s="30">
        <f>IF(AND($B1905=N$1),LOOKUP(9.99999999999999E+307,$N$2:N1904)+1,"")</f>
        <v>1710</v>
      </c>
      <c r="O1905" s="30">
        <f>IF(AND($B1905=O$1),LOOKUP(9.99999999999999E+307,$O$2:O1904)+1,"")</f>
        <v>1710</v>
      </c>
      <c r="P1905" s="30">
        <f>IF(AND($B1905=P$1),LOOKUP(9.99999999999999E+307,$P$2:P1904)+1,"")</f>
        <v>1710</v>
      </c>
      <c r="Q1905" s="30">
        <f>IF(AND($B1905=Q$1),LOOKUP(9.99999999999999E+307,$Q$2:Q1904)+1,"")</f>
        <v>1710</v>
      </c>
      <c r="R1905" s="30">
        <f>IF(AND($B1905=R$1),LOOKUP(9.99999999999999E+307,$R$2:R1904)+1,"")</f>
        <v>1710</v>
      </c>
      <c r="S1905" s="314"/>
      <c r="T1905" s="274"/>
      <c r="U1905" s="274"/>
      <c r="Z1905" s="258" t="str">
        <f t="shared" si="206"/>
        <v/>
      </c>
      <c r="AA1905" s="258" t="str">
        <f t="shared" si="207"/>
        <v/>
      </c>
      <c r="AB1905" s="259">
        <f t="shared" si="202"/>
        <v>0</v>
      </c>
      <c r="AC1905" s="259">
        <f t="shared" si="203"/>
        <v>1807</v>
      </c>
      <c r="AD1905" s="260" t="str">
        <f t="shared" si="204"/>
        <v/>
      </c>
      <c r="AE1905" s="253" t="str">
        <f t="shared" si="205"/>
        <v>-</v>
      </c>
    </row>
    <row r="1906" spans="1:31" ht="20.100000000000001" customHeight="1" x14ac:dyDescent="0.5">
      <c r="A1906" s="30">
        <v>1904</v>
      </c>
      <c r="B1906" s="238"/>
      <c r="C1906" s="303"/>
      <c r="D1906" s="302"/>
      <c r="E1906" s="303"/>
      <c r="F1906" s="303"/>
      <c r="G1906" s="257" t="str">
        <f t="shared" si="208"/>
        <v/>
      </c>
      <c r="H1906" s="30" t="str">
        <f>IF(AND(S1906=H$1),LOOKUP(9.99999999999999E+307,$H$2:H1905)+1,"")</f>
        <v/>
      </c>
      <c r="I1906" s="30">
        <f>IF(AND(B1906=I$1),LOOKUP(9.99999999999999E+307,$I$2:I1905)+1,"")</f>
        <v>1711</v>
      </c>
      <c r="J1906" s="30">
        <f>IF(AND(B1906=J$1),LOOKUP(9.99999999999999E+307,$J$2:J1905)+1,"")</f>
        <v>1711</v>
      </c>
      <c r="K1906" s="30">
        <f>IF(AND(B1906=K$1),LOOKUP(9.99999999999999E+307,$K$2:K1905)+1,"")</f>
        <v>1711</v>
      </c>
      <c r="L1906" s="30">
        <f>IF(AND(B1906=L$1),LOOKUP(9.99999999999999E+307,$L$2:L1905)+1,"")</f>
        <v>1711</v>
      </c>
      <c r="M1906" s="30">
        <f>IF(AND(B1906=M$1),LOOKUP(9.99999999999999E+307,$M$2:M1905)+1,"")</f>
        <v>1711</v>
      </c>
      <c r="N1906" s="30">
        <f>IF(AND($B1906=N$1),LOOKUP(9.99999999999999E+307,$N$2:N1905)+1,"")</f>
        <v>1711</v>
      </c>
      <c r="O1906" s="30">
        <f>IF(AND($B1906=O$1),LOOKUP(9.99999999999999E+307,$O$2:O1905)+1,"")</f>
        <v>1711</v>
      </c>
      <c r="P1906" s="30">
        <f>IF(AND($B1906=P$1),LOOKUP(9.99999999999999E+307,$P$2:P1905)+1,"")</f>
        <v>1711</v>
      </c>
      <c r="Q1906" s="30">
        <f>IF(AND($B1906=Q$1),LOOKUP(9.99999999999999E+307,$Q$2:Q1905)+1,"")</f>
        <v>1711</v>
      </c>
      <c r="R1906" s="30">
        <f>IF(AND($B1906=R$1),LOOKUP(9.99999999999999E+307,$R$2:R1905)+1,"")</f>
        <v>1711</v>
      </c>
      <c r="S1906" s="314"/>
      <c r="T1906" s="274"/>
      <c r="U1906" s="274"/>
      <c r="Z1906" s="258" t="str">
        <f t="shared" si="206"/>
        <v/>
      </c>
      <c r="AA1906" s="258" t="str">
        <f t="shared" si="207"/>
        <v/>
      </c>
      <c r="AB1906" s="259">
        <f t="shared" si="202"/>
        <v>0</v>
      </c>
      <c r="AC1906" s="259">
        <f t="shared" si="203"/>
        <v>1807</v>
      </c>
      <c r="AD1906" s="260" t="str">
        <f t="shared" si="204"/>
        <v/>
      </c>
      <c r="AE1906" s="253" t="str">
        <f t="shared" si="205"/>
        <v>-</v>
      </c>
    </row>
    <row r="1907" spans="1:31" ht="20.100000000000001" customHeight="1" x14ac:dyDescent="0.5">
      <c r="A1907" s="30">
        <v>1905</v>
      </c>
      <c r="B1907" s="238"/>
      <c r="C1907" s="303"/>
      <c r="D1907" s="302"/>
      <c r="E1907" s="303"/>
      <c r="F1907" s="303"/>
      <c r="G1907" s="257" t="str">
        <f t="shared" si="208"/>
        <v/>
      </c>
      <c r="H1907" s="30" t="str">
        <f>IF(AND(S1907=H$1),LOOKUP(9.99999999999999E+307,$H$2:H1906)+1,"")</f>
        <v/>
      </c>
      <c r="I1907" s="30">
        <f>IF(AND(B1907=I$1),LOOKUP(9.99999999999999E+307,$I$2:I1906)+1,"")</f>
        <v>1712</v>
      </c>
      <c r="J1907" s="30">
        <f>IF(AND(B1907=J$1),LOOKUP(9.99999999999999E+307,$J$2:J1906)+1,"")</f>
        <v>1712</v>
      </c>
      <c r="K1907" s="30">
        <f>IF(AND(B1907=K$1),LOOKUP(9.99999999999999E+307,$K$2:K1906)+1,"")</f>
        <v>1712</v>
      </c>
      <c r="L1907" s="30">
        <f>IF(AND(B1907=L$1),LOOKUP(9.99999999999999E+307,$L$2:L1906)+1,"")</f>
        <v>1712</v>
      </c>
      <c r="M1907" s="30">
        <f>IF(AND(B1907=M$1),LOOKUP(9.99999999999999E+307,$M$2:M1906)+1,"")</f>
        <v>1712</v>
      </c>
      <c r="N1907" s="30">
        <f>IF(AND($B1907=N$1),LOOKUP(9.99999999999999E+307,$N$2:N1906)+1,"")</f>
        <v>1712</v>
      </c>
      <c r="O1907" s="30">
        <f>IF(AND($B1907=O$1),LOOKUP(9.99999999999999E+307,$O$2:O1906)+1,"")</f>
        <v>1712</v>
      </c>
      <c r="P1907" s="30">
        <f>IF(AND($B1907=P$1),LOOKUP(9.99999999999999E+307,$P$2:P1906)+1,"")</f>
        <v>1712</v>
      </c>
      <c r="Q1907" s="30">
        <f>IF(AND($B1907=Q$1),LOOKUP(9.99999999999999E+307,$Q$2:Q1906)+1,"")</f>
        <v>1712</v>
      </c>
      <c r="R1907" s="30">
        <f>IF(AND($B1907=R$1),LOOKUP(9.99999999999999E+307,$R$2:R1906)+1,"")</f>
        <v>1712</v>
      </c>
      <c r="S1907" s="314"/>
      <c r="T1907" s="274"/>
      <c r="U1907" s="274"/>
      <c r="Z1907" s="258" t="str">
        <f t="shared" si="206"/>
        <v/>
      </c>
      <c r="AA1907" s="258" t="str">
        <f t="shared" si="207"/>
        <v/>
      </c>
      <c r="AB1907" s="259">
        <f t="shared" si="202"/>
        <v>0</v>
      </c>
      <c r="AC1907" s="259">
        <f t="shared" si="203"/>
        <v>1807</v>
      </c>
      <c r="AD1907" s="260" t="str">
        <f t="shared" si="204"/>
        <v/>
      </c>
      <c r="AE1907" s="253" t="str">
        <f t="shared" si="205"/>
        <v>-</v>
      </c>
    </row>
    <row r="1908" spans="1:31" ht="20.100000000000001" customHeight="1" x14ac:dyDescent="0.5">
      <c r="A1908" s="30">
        <v>1906</v>
      </c>
      <c r="B1908" s="238"/>
      <c r="C1908" s="303"/>
      <c r="D1908" s="302"/>
      <c r="E1908" s="303"/>
      <c r="F1908" s="303"/>
      <c r="G1908" s="257" t="str">
        <f t="shared" si="208"/>
        <v/>
      </c>
      <c r="H1908" s="30" t="str">
        <f>IF(AND(S1908=H$1),LOOKUP(9.99999999999999E+307,$H$2:H1907)+1,"")</f>
        <v/>
      </c>
      <c r="I1908" s="30">
        <f>IF(AND(B1908=I$1),LOOKUP(9.99999999999999E+307,$I$2:I1907)+1,"")</f>
        <v>1713</v>
      </c>
      <c r="J1908" s="30">
        <f>IF(AND(B1908=J$1),LOOKUP(9.99999999999999E+307,$J$2:J1907)+1,"")</f>
        <v>1713</v>
      </c>
      <c r="K1908" s="30">
        <f>IF(AND(B1908=K$1),LOOKUP(9.99999999999999E+307,$K$2:K1907)+1,"")</f>
        <v>1713</v>
      </c>
      <c r="L1908" s="30">
        <f>IF(AND(B1908=L$1),LOOKUP(9.99999999999999E+307,$L$2:L1907)+1,"")</f>
        <v>1713</v>
      </c>
      <c r="M1908" s="30">
        <f>IF(AND(B1908=M$1),LOOKUP(9.99999999999999E+307,$M$2:M1907)+1,"")</f>
        <v>1713</v>
      </c>
      <c r="N1908" s="30">
        <f>IF(AND($B1908=N$1),LOOKUP(9.99999999999999E+307,$N$2:N1907)+1,"")</f>
        <v>1713</v>
      </c>
      <c r="O1908" s="30">
        <f>IF(AND($B1908=O$1),LOOKUP(9.99999999999999E+307,$O$2:O1907)+1,"")</f>
        <v>1713</v>
      </c>
      <c r="P1908" s="30">
        <f>IF(AND($B1908=P$1),LOOKUP(9.99999999999999E+307,$P$2:P1907)+1,"")</f>
        <v>1713</v>
      </c>
      <c r="Q1908" s="30">
        <f>IF(AND($B1908=Q$1),LOOKUP(9.99999999999999E+307,$Q$2:Q1907)+1,"")</f>
        <v>1713</v>
      </c>
      <c r="R1908" s="30">
        <f>IF(AND($B1908=R$1),LOOKUP(9.99999999999999E+307,$R$2:R1907)+1,"")</f>
        <v>1713</v>
      </c>
      <c r="S1908" s="314"/>
      <c r="T1908" s="274"/>
      <c r="U1908" s="274"/>
      <c r="Z1908" s="258" t="str">
        <f t="shared" si="206"/>
        <v/>
      </c>
      <c r="AA1908" s="258" t="str">
        <f t="shared" si="207"/>
        <v/>
      </c>
      <c r="AB1908" s="259">
        <f t="shared" si="202"/>
        <v>0</v>
      </c>
      <c r="AC1908" s="259">
        <f t="shared" si="203"/>
        <v>1807</v>
      </c>
      <c r="AD1908" s="260" t="str">
        <f t="shared" si="204"/>
        <v/>
      </c>
      <c r="AE1908" s="253" t="str">
        <f t="shared" si="205"/>
        <v>-</v>
      </c>
    </row>
    <row r="1909" spans="1:31" ht="20.100000000000001" customHeight="1" x14ac:dyDescent="0.5">
      <c r="A1909" s="30">
        <v>1907</v>
      </c>
      <c r="B1909" s="238"/>
      <c r="C1909" s="303"/>
      <c r="D1909" s="302"/>
      <c r="E1909" s="303"/>
      <c r="F1909" s="303"/>
      <c r="G1909" s="257" t="str">
        <f t="shared" si="208"/>
        <v/>
      </c>
      <c r="H1909" s="30" t="str">
        <f>IF(AND(S1909=H$1),LOOKUP(9.99999999999999E+307,$H$2:H1908)+1,"")</f>
        <v/>
      </c>
      <c r="I1909" s="30">
        <f>IF(AND(B1909=I$1),LOOKUP(9.99999999999999E+307,$I$2:I1908)+1,"")</f>
        <v>1714</v>
      </c>
      <c r="J1909" s="30">
        <f>IF(AND(B1909=J$1),LOOKUP(9.99999999999999E+307,$J$2:J1908)+1,"")</f>
        <v>1714</v>
      </c>
      <c r="K1909" s="30">
        <f>IF(AND(B1909=K$1),LOOKUP(9.99999999999999E+307,$K$2:K1908)+1,"")</f>
        <v>1714</v>
      </c>
      <c r="L1909" s="30">
        <f>IF(AND(B1909=L$1),LOOKUP(9.99999999999999E+307,$L$2:L1908)+1,"")</f>
        <v>1714</v>
      </c>
      <c r="M1909" s="30">
        <f>IF(AND(B1909=M$1),LOOKUP(9.99999999999999E+307,$M$2:M1908)+1,"")</f>
        <v>1714</v>
      </c>
      <c r="N1909" s="30">
        <f>IF(AND($B1909=N$1),LOOKUP(9.99999999999999E+307,$N$2:N1908)+1,"")</f>
        <v>1714</v>
      </c>
      <c r="O1909" s="30">
        <f>IF(AND($B1909=O$1),LOOKUP(9.99999999999999E+307,$O$2:O1908)+1,"")</f>
        <v>1714</v>
      </c>
      <c r="P1909" s="30">
        <f>IF(AND($B1909=P$1),LOOKUP(9.99999999999999E+307,$P$2:P1908)+1,"")</f>
        <v>1714</v>
      </c>
      <c r="Q1909" s="30">
        <f>IF(AND($B1909=Q$1),LOOKUP(9.99999999999999E+307,$Q$2:Q1908)+1,"")</f>
        <v>1714</v>
      </c>
      <c r="R1909" s="30">
        <f>IF(AND($B1909=R$1),LOOKUP(9.99999999999999E+307,$R$2:R1908)+1,"")</f>
        <v>1714</v>
      </c>
      <c r="S1909" s="314"/>
      <c r="T1909" s="274"/>
      <c r="U1909" s="274"/>
      <c r="Z1909" s="258" t="str">
        <f t="shared" si="206"/>
        <v/>
      </c>
      <c r="AA1909" s="258" t="str">
        <f t="shared" si="207"/>
        <v/>
      </c>
      <c r="AB1909" s="259">
        <f t="shared" si="202"/>
        <v>0</v>
      </c>
      <c r="AC1909" s="259">
        <f t="shared" si="203"/>
        <v>1807</v>
      </c>
      <c r="AD1909" s="260" t="str">
        <f t="shared" si="204"/>
        <v/>
      </c>
      <c r="AE1909" s="253" t="str">
        <f t="shared" si="205"/>
        <v>-</v>
      </c>
    </row>
    <row r="1910" spans="1:31" ht="20.100000000000001" customHeight="1" x14ac:dyDescent="0.5">
      <c r="A1910" s="30">
        <v>1908</v>
      </c>
      <c r="B1910" s="238"/>
      <c r="C1910" s="303"/>
      <c r="D1910" s="302"/>
      <c r="E1910" s="303"/>
      <c r="F1910" s="303"/>
      <c r="G1910" s="257" t="str">
        <f t="shared" si="208"/>
        <v/>
      </c>
      <c r="H1910" s="30" t="str">
        <f>IF(AND(S1910=H$1),LOOKUP(9.99999999999999E+307,$H$2:H1909)+1,"")</f>
        <v/>
      </c>
      <c r="I1910" s="30">
        <f>IF(AND(B1910=I$1),LOOKUP(9.99999999999999E+307,$I$2:I1909)+1,"")</f>
        <v>1715</v>
      </c>
      <c r="J1910" s="30">
        <f>IF(AND(B1910=J$1),LOOKUP(9.99999999999999E+307,$J$2:J1909)+1,"")</f>
        <v>1715</v>
      </c>
      <c r="K1910" s="30">
        <f>IF(AND(B1910=K$1),LOOKUP(9.99999999999999E+307,$K$2:K1909)+1,"")</f>
        <v>1715</v>
      </c>
      <c r="L1910" s="30">
        <f>IF(AND(B1910=L$1),LOOKUP(9.99999999999999E+307,$L$2:L1909)+1,"")</f>
        <v>1715</v>
      </c>
      <c r="M1910" s="30">
        <f>IF(AND(B1910=M$1),LOOKUP(9.99999999999999E+307,$M$2:M1909)+1,"")</f>
        <v>1715</v>
      </c>
      <c r="N1910" s="30">
        <f>IF(AND($B1910=N$1),LOOKUP(9.99999999999999E+307,$N$2:N1909)+1,"")</f>
        <v>1715</v>
      </c>
      <c r="O1910" s="30">
        <f>IF(AND($B1910=O$1),LOOKUP(9.99999999999999E+307,$O$2:O1909)+1,"")</f>
        <v>1715</v>
      </c>
      <c r="P1910" s="30">
        <f>IF(AND($B1910=P$1),LOOKUP(9.99999999999999E+307,$P$2:P1909)+1,"")</f>
        <v>1715</v>
      </c>
      <c r="Q1910" s="30">
        <f>IF(AND($B1910=Q$1),LOOKUP(9.99999999999999E+307,$Q$2:Q1909)+1,"")</f>
        <v>1715</v>
      </c>
      <c r="R1910" s="30">
        <f>IF(AND($B1910=R$1),LOOKUP(9.99999999999999E+307,$R$2:R1909)+1,"")</f>
        <v>1715</v>
      </c>
      <c r="S1910" s="314"/>
      <c r="T1910" s="274"/>
      <c r="U1910" s="274"/>
      <c r="Z1910" s="258" t="str">
        <f t="shared" si="206"/>
        <v/>
      </c>
      <c r="AA1910" s="258" t="str">
        <f t="shared" si="207"/>
        <v/>
      </c>
      <c r="AB1910" s="259">
        <f t="shared" si="202"/>
        <v>0</v>
      </c>
      <c r="AC1910" s="259">
        <f t="shared" si="203"/>
        <v>1807</v>
      </c>
      <c r="AD1910" s="260" t="str">
        <f t="shared" si="204"/>
        <v/>
      </c>
      <c r="AE1910" s="253" t="str">
        <f t="shared" si="205"/>
        <v>-</v>
      </c>
    </row>
    <row r="1911" spans="1:31" ht="20.100000000000001" customHeight="1" x14ac:dyDescent="0.5">
      <c r="A1911" s="30">
        <v>1909</v>
      </c>
      <c r="B1911" s="238"/>
      <c r="C1911" s="303"/>
      <c r="D1911" s="302"/>
      <c r="E1911" s="303"/>
      <c r="F1911" s="303"/>
      <c r="G1911" s="257" t="str">
        <f t="shared" si="208"/>
        <v/>
      </c>
      <c r="H1911" s="30" t="str">
        <f>IF(AND(S1911=H$1),LOOKUP(9.99999999999999E+307,$H$2:H1910)+1,"")</f>
        <v/>
      </c>
      <c r="I1911" s="30">
        <f>IF(AND(B1911=I$1),LOOKUP(9.99999999999999E+307,$I$2:I1910)+1,"")</f>
        <v>1716</v>
      </c>
      <c r="J1911" s="30">
        <f>IF(AND(B1911=J$1),LOOKUP(9.99999999999999E+307,$J$2:J1910)+1,"")</f>
        <v>1716</v>
      </c>
      <c r="K1911" s="30">
        <f>IF(AND(B1911=K$1),LOOKUP(9.99999999999999E+307,$K$2:K1910)+1,"")</f>
        <v>1716</v>
      </c>
      <c r="L1911" s="30">
        <f>IF(AND(B1911=L$1),LOOKUP(9.99999999999999E+307,$L$2:L1910)+1,"")</f>
        <v>1716</v>
      </c>
      <c r="M1911" s="30">
        <f>IF(AND(B1911=M$1),LOOKUP(9.99999999999999E+307,$M$2:M1910)+1,"")</f>
        <v>1716</v>
      </c>
      <c r="N1911" s="30">
        <f>IF(AND($B1911=N$1),LOOKUP(9.99999999999999E+307,$N$2:N1910)+1,"")</f>
        <v>1716</v>
      </c>
      <c r="O1911" s="30">
        <f>IF(AND($B1911=O$1),LOOKUP(9.99999999999999E+307,$O$2:O1910)+1,"")</f>
        <v>1716</v>
      </c>
      <c r="P1911" s="30">
        <f>IF(AND($B1911=P$1),LOOKUP(9.99999999999999E+307,$P$2:P1910)+1,"")</f>
        <v>1716</v>
      </c>
      <c r="Q1911" s="30">
        <f>IF(AND($B1911=Q$1),LOOKUP(9.99999999999999E+307,$Q$2:Q1910)+1,"")</f>
        <v>1716</v>
      </c>
      <c r="R1911" s="30">
        <f>IF(AND($B1911=R$1),LOOKUP(9.99999999999999E+307,$R$2:R1910)+1,"")</f>
        <v>1716</v>
      </c>
      <c r="S1911" s="314"/>
      <c r="T1911" s="274"/>
      <c r="U1911" s="274"/>
      <c r="Z1911" s="258" t="str">
        <f t="shared" si="206"/>
        <v/>
      </c>
      <c r="AA1911" s="258" t="str">
        <f t="shared" si="207"/>
        <v/>
      </c>
      <c r="AB1911" s="259">
        <f t="shared" si="202"/>
        <v>0</v>
      </c>
      <c r="AC1911" s="259">
        <f t="shared" si="203"/>
        <v>1807</v>
      </c>
      <c r="AD1911" s="260" t="str">
        <f t="shared" si="204"/>
        <v/>
      </c>
      <c r="AE1911" s="253" t="str">
        <f t="shared" si="205"/>
        <v>-</v>
      </c>
    </row>
    <row r="1912" spans="1:31" ht="20.100000000000001" customHeight="1" x14ac:dyDescent="0.5">
      <c r="A1912" s="30">
        <v>1910</v>
      </c>
      <c r="B1912" s="238"/>
      <c r="C1912" s="303"/>
      <c r="D1912" s="302"/>
      <c r="E1912" s="303"/>
      <c r="F1912" s="303"/>
      <c r="G1912" s="257" t="str">
        <f t="shared" si="208"/>
        <v/>
      </c>
      <c r="H1912" s="30" t="str">
        <f>IF(AND(S1912=H$1),LOOKUP(9.99999999999999E+307,$H$2:H1911)+1,"")</f>
        <v/>
      </c>
      <c r="I1912" s="30">
        <f>IF(AND(B1912=I$1),LOOKUP(9.99999999999999E+307,$I$2:I1911)+1,"")</f>
        <v>1717</v>
      </c>
      <c r="J1912" s="30">
        <f>IF(AND(B1912=J$1),LOOKUP(9.99999999999999E+307,$J$2:J1911)+1,"")</f>
        <v>1717</v>
      </c>
      <c r="K1912" s="30">
        <f>IF(AND(B1912=K$1),LOOKUP(9.99999999999999E+307,$K$2:K1911)+1,"")</f>
        <v>1717</v>
      </c>
      <c r="L1912" s="30">
        <f>IF(AND(B1912=L$1),LOOKUP(9.99999999999999E+307,$L$2:L1911)+1,"")</f>
        <v>1717</v>
      </c>
      <c r="M1912" s="30">
        <f>IF(AND(B1912=M$1),LOOKUP(9.99999999999999E+307,$M$2:M1911)+1,"")</f>
        <v>1717</v>
      </c>
      <c r="N1912" s="30">
        <f>IF(AND($B1912=N$1),LOOKUP(9.99999999999999E+307,$N$2:N1911)+1,"")</f>
        <v>1717</v>
      </c>
      <c r="O1912" s="30">
        <f>IF(AND($B1912=O$1),LOOKUP(9.99999999999999E+307,$O$2:O1911)+1,"")</f>
        <v>1717</v>
      </c>
      <c r="P1912" s="30">
        <f>IF(AND($B1912=P$1),LOOKUP(9.99999999999999E+307,$P$2:P1911)+1,"")</f>
        <v>1717</v>
      </c>
      <c r="Q1912" s="30">
        <f>IF(AND($B1912=Q$1),LOOKUP(9.99999999999999E+307,$Q$2:Q1911)+1,"")</f>
        <v>1717</v>
      </c>
      <c r="R1912" s="30">
        <f>IF(AND($B1912=R$1),LOOKUP(9.99999999999999E+307,$R$2:R1911)+1,"")</f>
        <v>1717</v>
      </c>
      <c r="S1912" s="314"/>
      <c r="T1912" s="274"/>
      <c r="U1912" s="274"/>
      <c r="Z1912" s="258" t="str">
        <f t="shared" si="206"/>
        <v/>
      </c>
      <c r="AA1912" s="258" t="str">
        <f t="shared" si="207"/>
        <v/>
      </c>
      <c r="AB1912" s="259">
        <f t="shared" si="202"/>
        <v>0</v>
      </c>
      <c r="AC1912" s="259">
        <f t="shared" si="203"/>
        <v>1807</v>
      </c>
      <c r="AD1912" s="260" t="str">
        <f t="shared" si="204"/>
        <v/>
      </c>
      <c r="AE1912" s="253" t="str">
        <f t="shared" si="205"/>
        <v>-</v>
      </c>
    </row>
    <row r="1913" spans="1:31" ht="20.100000000000001" customHeight="1" x14ac:dyDescent="0.5">
      <c r="A1913" s="30">
        <v>1911</v>
      </c>
      <c r="B1913" s="238"/>
      <c r="C1913" s="303"/>
      <c r="D1913" s="302"/>
      <c r="E1913" s="303"/>
      <c r="F1913" s="303"/>
      <c r="G1913" s="257" t="str">
        <f t="shared" si="208"/>
        <v/>
      </c>
      <c r="H1913" s="30" t="str">
        <f>IF(AND(S1913=H$1),LOOKUP(9.99999999999999E+307,$H$2:H1912)+1,"")</f>
        <v/>
      </c>
      <c r="I1913" s="30">
        <f>IF(AND(B1913=I$1),LOOKUP(9.99999999999999E+307,$I$2:I1912)+1,"")</f>
        <v>1718</v>
      </c>
      <c r="J1913" s="30">
        <f>IF(AND(B1913=J$1),LOOKUP(9.99999999999999E+307,$J$2:J1912)+1,"")</f>
        <v>1718</v>
      </c>
      <c r="K1913" s="30">
        <f>IF(AND(B1913=K$1),LOOKUP(9.99999999999999E+307,$K$2:K1912)+1,"")</f>
        <v>1718</v>
      </c>
      <c r="L1913" s="30">
        <f>IF(AND(B1913=L$1),LOOKUP(9.99999999999999E+307,$L$2:L1912)+1,"")</f>
        <v>1718</v>
      </c>
      <c r="M1913" s="30">
        <f>IF(AND(B1913=M$1),LOOKUP(9.99999999999999E+307,$M$2:M1912)+1,"")</f>
        <v>1718</v>
      </c>
      <c r="N1913" s="30">
        <f>IF(AND($B1913=N$1),LOOKUP(9.99999999999999E+307,$N$2:N1912)+1,"")</f>
        <v>1718</v>
      </c>
      <c r="O1913" s="30">
        <f>IF(AND($B1913=O$1),LOOKUP(9.99999999999999E+307,$O$2:O1912)+1,"")</f>
        <v>1718</v>
      </c>
      <c r="P1913" s="30">
        <f>IF(AND($B1913=P$1),LOOKUP(9.99999999999999E+307,$P$2:P1912)+1,"")</f>
        <v>1718</v>
      </c>
      <c r="Q1913" s="30">
        <f>IF(AND($B1913=Q$1),LOOKUP(9.99999999999999E+307,$Q$2:Q1912)+1,"")</f>
        <v>1718</v>
      </c>
      <c r="R1913" s="30">
        <f>IF(AND($B1913=R$1),LOOKUP(9.99999999999999E+307,$R$2:R1912)+1,"")</f>
        <v>1718</v>
      </c>
      <c r="S1913" s="314"/>
      <c r="T1913" s="274"/>
      <c r="U1913" s="274"/>
      <c r="Z1913" s="258" t="str">
        <f t="shared" si="206"/>
        <v/>
      </c>
      <c r="AA1913" s="258" t="str">
        <f t="shared" si="207"/>
        <v/>
      </c>
      <c r="AB1913" s="259">
        <f t="shared" si="202"/>
        <v>0</v>
      </c>
      <c r="AC1913" s="259">
        <f t="shared" si="203"/>
        <v>1807</v>
      </c>
      <c r="AD1913" s="260" t="str">
        <f t="shared" si="204"/>
        <v/>
      </c>
      <c r="AE1913" s="253" t="str">
        <f t="shared" si="205"/>
        <v>-</v>
      </c>
    </row>
    <row r="1914" spans="1:31" ht="20.100000000000001" customHeight="1" x14ac:dyDescent="0.5">
      <c r="A1914" s="30">
        <v>1912</v>
      </c>
      <c r="B1914" s="238"/>
      <c r="C1914" s="303"/>
      <c r="D1914" s="302"/>
      <c r="E1914" s="303"/>
      <c r="F1914" s="303"/>
      <c r="G1914" s="257" t="str">
        <f t="shared" si="208"/>
        <v/>
      </c>
      <c r="H1914" s="30" t="str">
        <f>IF(AND(S1914=H$1),LOOKUP(9.99999999999999E+307,$H$2:H1913)+1,"")</f>
        <v/>
      </c>
      <c r="I1914" s="30">
        <f>IF(AND(B1914=I$1),LOOKUP(9.99999999999999E+307,$I$2:I1913)+1,"")</f>
        <v>1719</v>
      </c>
      <c r="J1914" s="30">
        <f>IF(AND(B1914=J$1),LOOKUP(9.99999999999999E+307,$J$2:J1913)+1,"")</f>
        <v>1719</v>
      </c>
      <c r="K1914" s="30">
        <f>IF(AND(B1914=K$1),LOOKUP(9.99999999999999E+307,$K$2:K1913)+1,"")</f>
        <v>1719</v>
      </c>
      <c r="L1914" s="30">
        <f>IF(AND(B1914=L$1),LOOKUP(9.99999999999999E+307,$L$2:L1913)+1,"")</f>
        <v>1719</v>
      </c>
      <c r="M1914" s="30">
        <f>IF(AND(B1914=M$1),LOOKUP(9.99999999999999E+307,$M$2:M1913)+1,"")</f>
        <v>1719</v>
      </c>
      <c r="N1914" s="30">
        <f>IF(AND($B1914=N$1),LOOKUP(9.99999999999999E+307,$N$2:N1913)+1,"")</f>
        <v>1719</v>
      </c>
      <c r="O1914" s="30">
        <f>IF(AND($B1914=O$1),LOOKUP(9.99999999999999E+307,$O$2:O1913)+1,"")</f>
        <v>1719</v>
      </c>
      <c r="P1914" s="30">
        <f>IF(AND($B1914=P$1),LOOKUP(9.99999999999999E+307,$P$2:P1913)+1,"")</f>
        <v>1719</v>
      </c>
      <c r="Q1914" s="30">
        <f>IF(AND($B1914=Q$1),LOOKUP(9.99999999999999E+307,$Q$2:Q1913)+1,"")</f>
        <v>1719</v>
      </c>
      <c r="R1914" s="30">
        <f>IF(AND($B1914=R$1),LOOKUP(9.99999999999999E+307,$R$2:R1913)+1,"")</f>
        <v>1719</v>
      </c>
      <c r="S1914" s="314"/>
      <c r="T1914" s="274"/>
      <c r="U1914" s="274"/>
      <c r="Z1914" s="258" t="str">
        <f t="shared" si="206"/>
        <v/>
      </c>
      <c r="AA1914" s="258" t="str">
        <f t="shared" si="207"/>
        <v/>
      </c>
      <c r="AB1914" s="259">
        <f t="shared" si="202"/>
        <v>0</v>
      </c>
      <c r="AC1914" s="259">
        <f t="shared" si="203"/>
        <v>1807</v>
      </c>
      <c r="AD1914" s="260" t="str">
        <f t="shared" si="204"/>
        <v/>
      </c>
      <c r="AE1914" s="253" t="str">
        <f t="shared" si="205"/>
        <v>-</v>
      </c>
    </row>
    <row r="1915" spans="1:31" ht="20.100000000000001" customHeight="1" x14ac:dyDescent="0.5">
      <c r="A1915" s="30">
        <v>1913</v>
      </c>
      <c r="B1915" s="238"/>
      <c r="C1915" s="303"/>
      <c r="D1915" s="302"/>
      <c r="E1915" s="303"/>
      <c r="F1915" s="303"/>
      <c r="G1915" s="257" t="str">
        <f t="shared" si="208"/>
        <v/>
      </c>
      <c r="H1915" s="30" t="str">
        <f>IF(AND(S1915=H$1),LOOKUP(9.99999999999999E+307,$H$2:H1914)+1,"")</f>
        <v/>
      </c>
      <c r="I1915" s="30">
        <f>IF(AND(B1915=I$1),LOOKUP(9.99999999999999E+307,$I$2:I1914)+1,"")</f>
        <v>1720</v>
      </c>
      <c r="J1915" s="30">
        <f>IF(AND(B1915=J$1),LOOKUP(9.99999999999999E+307,$J$2:J1914)+1,"")</f>
        <v>1720</v>
      </c>
      <c r="K1915" s="30">
        <f>IF(AND(B1915=K$1),LOOKUP(9.99999999999999E+307,$K$2:K1914)+1,"")</f>
        <v>1720</v>
      </c>
      <c r="L1915" s="30">
        <f>IF(AND(B1915=L$1),LOOKUP(9.99999999999999E+307,$L$2:L1914)+1,"")</f>
        <v>1720</v>
      </c>
      <c r="M1915" s="30">
        <f>IF(AND(B1915=M$1),LOOKUP(9.99999999999999E+307,$M$2:M1914)+1,"")</f>
        <v>1720</v>
      </c>
      <c r="N1915" s="30">
        <f>IF(AND($B1915=N$1),LOOKUP(9.99999999999999E+307,$N$2:N1914)+1,"")</f>
        <v>1720</v>
      </c>
      <c r="O1915" s="30">
        <f>IF(AND($B1915=O$1),LOOKUP(9.99999999999999E+307,$O$2:O1914)+1,"")</f>
        <v>1720</v>
      </c>
      <c r="P1915" s="30">
        <f>IF(AND($B1915=P$1),LOOKUP(9.99999999999999E+307,$P$2:P1914)+1,"")</f>
        <v>1720</v>
      </c>
      <c r="Q1915" s="30">
        <f>IF(AND($B1915=Q$1),LOOKUP(9.99999999999999E+307,$Q$2:Q1914)+1,"")</f>
        <v>1720</v>
      </c>
      <c r="R1915" s="30">
        <f>IF(AND($B1915=R$1),LOOKUP(9.99999999999999E+307,$R$2:R1914)+1,"")</f>
        <v>1720</v>
      </c>
      <c r="S1915" s="314"/>
      <c r="T1915" s="274"/>
      <c r="U1915" s="274"/>
      <c r="Z1915" s="258" t="str">
        <f t="shared" si="206"/>
        <v/>
      </c>
      <c r="AA1915" s="258" t="str">
        <f t="shared" si="207"/>
        <v/>
      </c>
      <c r="AB1915" s="259">
        <f t="shared" si="202"/>
        <v>0</v>
      </c>
      <c r="AC1915" s="259">
        <f t="shared" si="203"/>
        <v>1807</v>
      </c>
      <c r="AD1915" s="260" t="str">
        <f t="shared" si="204"/>
        <v/>
      </c>
      <c r="AE1915" s="253" t="str">
        <f t="shared" si="205"/>
        <v>-</v>
      </c>
    </row>
    <row r="1916" spans="1:31" ht="20.100000000000001" customHeight="1" x14ac:dyDescent="0.5">
      <c r="A1916" s="30">
        <v>1914</v>
      </c>
      <c r="B1916" s="238"/>
      <c r="C1916" s="303"/>
      <c r="D1916" s="302"/>
      <c r="E1916" s="303"/>
      <c r="F1916" s="303"/>
      <c r="G1916" s="257" t="str">
        <f t="shared" si="208"/>
        <v/>
      </c>
      <c r="H1916" s="30" t="str">
        <f>IF(AND(S1916=H$1),LOOKUP(9.99999999999999E+307,$H$2:H1915)+1,"")</f>
        <v/>
      </c>
      <c r="I1916" s="30">
        <f>IF(AND(B1916=I$1),LOOKUP(9.99999999999999E+307,$I$2:I1915)+1,"")</f>
        <v>1721</v>
      </c>
      <c r="J1916" s="30">
        <f>IF(AND(B1916=J$1),LOOKUP(9.99999999999999E+307,$J$2:J1915)+1,"")</f>
        <v>1721</v>
      </c>
      <c r="K1916" s="30">
        <f>IF(AND(B1916=K$1),LOOKUP(9.99999999999999E+307,$K$2:K1915)+1,"")</f>
        <v>1721</v>
      </c>
      <c r="L1916" s="30">
        <f>IF(AND(B1916=L$1),LOOKUP(9.99999999999999E+307,$L$2:L1915)+1,"")</f>
        <v>1721</v>
      </c>
      <c r="M1916" s="30">
        <f>IF(AND(B1916=M$1),LOOKUP(9.99999999999999E+307,$M$2:M1915)+1,"")</f>
        <v>1721</v>
      </c>
      <c r="N1916" s="30">
        <f>IF(AND($B1916=N$1),LOOKUP(9.99999999999999E+307,$N$2:N1915)+1,"")</f>
        <v>1721</v>
      </c>
      <c r="O1916" s="30">
        <f>IF(AND($B1916=O$1),LOOKUP(9.99999999999999E+307,$O$2:O1915)+1,"")</f>
        <v>1721</v>
      </c>
      <c r="P1916" s="30">
        <f>IF(AND($B1916=P$1),LOOKUP(9.99999999999999E+307,$P$2:P1915)+1,"")</f>
        <v>1721</v>
      </c>
      <c r="Q1916" s="30">
        <f>IF(AND($B1916=Q$1),LOOKUP(9.99999999999999E+307,$Q$2:Q1915)+1,"")</f>
        <v>1721</v>
      </c>
      <c r="R1916" s="30">
        <f>IF(AND($B1916=R$1),LOOKUP(9.99999999999999E+307,$R$2:R1915)+1,"")</f>
        <v>1721</v>
      </c>
      <c r="S1916" s="314"/>
      <c r="T1916" s="274"/>
      <c r="U1916" s="274"/>
      <c r="Z1916" s="258" t="str">
        <f t="shared" si="206"/>
        <v/>
      </c>
      <c r="AA1916" s="258" t="str">
        <f t="shared" si="207"/>
        <v/>
      </c>
      <c r="AB1916" s="259">
        <f t="shared" si="202"/>
        <v>0</v>
      </c>
      <c r="AC1916" s="259">
        <f t="shared" si="203"/>
        <v>1807</v>
      </c>
      <c r="AD1916" s="260" t="str">
        <f t="shared" si="204"/>
        <v/>
      </c>
      <c r="AE1916" s="253" t="str">
        <f t="shared" si="205"/>
        <v>-</v>
      </c>
    </row>
    <row r="1917" spans="1:31" ht="20.100000000000001" customHeight="1" x14ac:dyDescent="0.5">
      <c r="A1917" s="30">
        <v>1915</v>
      </c>
      <c r="B1917" s="238"/>
      <c r="C1917" s="303"/>
      <c r="D1917" s="302"/>
      <c r="E1917" s="303"/>
      <c r="F1917" s="303"/>
      <c r="G1917" s="257" t="str">
        <f t="shared" si="208"/>
        <v/>
      </c>
      <c r="H1917" s="30" t="str">
        <f>IF(AND(S1917=H$1),LOOKUP(9.99999999999999E+307,$H$2:H1916)+1,"")</f>
        <v/>
      </c>
      <c r="I1917" s="30">
        <f>IF(AND(B1917=I$1),LOOKUP(9.99999999999999E+307,$I$2:I1916)+1,"")</f>
        <v>1722</v>
      </c>
      <c r="J1917" s="30">
        <f>IF(AND(B1917=J$1),LOOKUP(9.99999999999999E+307,$J$2:J1916)+1,"")</f>
        <v>1722</v>
      </c>
      <c r="K1917" s="30">
        <f>IF(AND(B1917=K$1),LOOKUP(9.99999999999999E+307,$K$2:K1916)+1,"")</f>
        <v>1722</v>
      </c>
      <c r="L1917" s="30">
        <f>IF(AND(B1917=L$1),LOOKUP(9.99999999999999E+307,$L$2:L1916)+1,"")</f>
        <v>1722</v>
      </c>
      <c r="M1917" s="30">
        <f>IF(AND(B1917=M$1),LOOKUP(9.99999999999999E+307,$M$2:M1916)+1,"")</f>
        <v>1722</v>
      </c>
      <c r="N1917" s="30">
        <f>IF(AND($B1917=N$1),LOOKUP(9.99999999999999E+307,$N$2:N1916)+1,"")</f>
        <v>1722</v>
      </c>
      <c r="O1917" s="30">
        <f>IF(AND($B1917=O$1),LOOKUP(9.99999999999999E+307,$O$2:O1916)+1,"")</f>
        <v>1722</v>
      </c>
      <c r="P1917" s="30">
        <f>IF(AND($B1917=P$1),LOOKUP(9.99999999999999E+307,$P$2:P1916)+1,"")</f>
        <v>1722</v>
      </c>
      <c r="Q1917" s="30">
        <f>IF(AND($B1917=Q$1),LOOKUP(9.99999999999999E+307,$Q$2:Q1916)+1,"")</f>
        <v>1722</v>
      </c>
      <c r="R1917" s="30">
        <f>IF(AND($B1917=R$1),LOOKUP(9.99999999999999E+307,$R$2:R1916)+1,"")</f>
        <v>1722</v>
      </c>
      <c r="S1917" s="314"/>
      <c r="T1917" s="274"/>
      <c r="U1917" s="274"/>
      <c r="Z1917" s="258" t="str">
        <f t="shared" si="206"/>
        <v/>
      </c>
      <c r="AA1917" s="258" t="str">
        <f t="shared" si="207"/>
        <v/>
      </c>
      <c r="AB1917" s="259">
        <f t="shared" si="202"/>
        <v>0</v>
      </c>
      <c r="AC1917" s="259">
        <f t="shared" si="203"/>
        <v>1807</v>
      </c>
      <c r="AD1917" s="260" t="str">
        <f t="shared" si="204"/>
        <v/>
      </c>
      <c r="AE1917" s="253" t="str">
        <f t="shared" si="205"/>
        <v>-</v>
      </c>
    </row>
    <row r="1918" spans="1:31" ht="20.100000000000001" customHeight="1" x14ac:dyDescent="0.5">
      <c r="A1918" s="30">
        <v>1916</v>
      </c>
      <c r="B1918" s="238"/>
      <c r="C1918" s="303"/>
      <c r="D1918" s="302"/>
      <c r="E1918" s="303"/>
      <c r="F1918" s="303"/>
      <c r="G1918" s="257" t="str">
        <f t="shared" si="208"/>
        <v/>
      </c>
      <c r="H1918" s="30" t="str">
        <f>IF(AND(S1918=H$1),LOOKUP(9.99999999999999E+307,$H$2:H1917)+1,"")</f>
        <v/>
      </c>
      <c r="I1918" s="30">
        <f>IF(AND(B1918=I$1),LOOKUP(9.99999999999999E+307,$I$2:I1917)+1,"")</f>
        <v>1723</v>
      </c>
      <c r="J1918" s="30">
        <f>IF(AND(B1918=J$1),LOOKUP(9.99999999999999E+307,$J$2:J1917)+1,"")</f>
        <v>1723</v>
      </c>
      <c r="K1918" s="30">
        <f>IF(AND(B1918=K$1),LOOKUP(9.99999999999999E+307,$K$2:K1917)+1,"")</f>
        <v>1723</v>
      </c>
      <c r="L1918" s="30">
        <f>IF(AND(B1918=L$1),LOOKUP(9.99999999999999E+307,$L$2:L1917)+1,"")</f>
        <v>1723</v>
      </c>
      <c r="M1918" s="30">
        <f>IF(AND(B1918=M$1),LOOKUP(9.99999999999999E+307,$M$2:M1917)+1,"")</f>
        <v>1723</v>
      </c>
      <c r="N1918" s="30">
        <f>IF(AND($B1918=N$1),LOOKUP(9.99999999999999E+307,$N$2:N1917)+1,"")</f>
        <v>1723</v>
      </c>
      <c r="O1918" s="30">
        <f>IF(AND($B1918=O$1),LOOKUP(9.99999999999999E+307,$O$2:O1917)+1,"")</f>
        <v>1723</v>
      </c>
      <c r="P1918" s="30">
        <f>IF(AND($B1918=P$1),LOOKUP(9.99999999999999E+307,$P$2:P1917)+1,"")</f>
        <v>1723</v>
      </c>
      <c r="Q1918" s="30">
        <f>IF(AND($B1918=Q$1),LOOKUP(9.99999999999999E+307,$Q$2:Q1917)+1,"")</f>
        <v>1723</v>
      </c>
      <c r="R1918" s="30">
        <f>IF(AND($B1918=R$1),LOOKUP(9.99999999999999E+307,$R$2:R1917)+1,"")</f>
        <v>1723</v>
      </c>
      <c r="S1918" s="314"/>
      <c r="T1918" s="274"/>
      <c r="U1918" s="274"/>
      <c r="Z1918" s="258" t="str">
        <f t="shared" si="206"/>
        <v/>
      </c>
      <c r="AA1918" s="258" t="str">
        <f t="shared" si="207"/>
        <v/>
      </c>
      <c r="AB1918" s="259">
        <f t="shared" si="202"/>
        <v>0</v>
      </c>
      <c r="AC1918" s="259">
        <f t="shared" si="203"/>
        <v>1807</v>
      </c>
      <c r="AD1918" s="260" t="str">
        <f t="shared" si="204"/>
        <v/>
      </c>
      <c r="AE1918" s="253" t="str">
        <f t="shared" si="205"/>
        <v>-</v>
      </c>
    </row>
    <row r="1919" spans="1:31" ht="20.100000000000001" customHeight="1" x14ac:dyDescent="0.5">
      <c r="A1919" s="30">
        <v>1917</v>
      </c>
      <c r="B1919" s="238"/>
      <c r="C1919" s="303"/>
      <c r="D1919" s="302"/>
      <c r="E1919" s="303"/>
      <c r="F1919" s="303"/>
      <c r="G1919" s="257" t="str">
        <f t="shared" si="208"/>
        <v/>
      </c>
      <c r="H1919" s="30" t="str">
        <f>IF(AND(S1919=H$1),LOOKUP(9.99999999999999E+307,$H$2:H1918)+1,"")</f>
        <v/>
      </c>
      <c r="I1919" s="30">
        <f>IF(AND(B1919=I$1),LOOKUP(9.99999999999999E+307,$I$2:I1918)+1,"")</f>
        <v>1724</v>
      </c>
      <c r="J1919" s="30">
        <f>IF(AND(B1919=J$1),LOOKUP(9.99999999999999E+307,$J$2:J1918)+1,"")</f>
        <v>1724</v>
      </c>
      <c r="K1919" s="30">
        <f>IF(AND(B1919=K$1),LOOKUP(9.99999999999999E+307,$K$2:K1918)+1,"")</f>
        <v>1724</v>
      </c>
      <c r="L1919" s="30">
        <f>IF(AND(B1919=L$1),LOOKUP(9.99999999999999E+307,$L$2:L1918)+1,"")</f>
        <v>1724</v>
      </c>
      <c r="M1919" s="30">
        <f>IF(AND(B1919=M$1),LOOKUP(9.99999999999999E+307,$M$2:M1918)+1,"")</f>
        <v>1724</v>
      </c>
      <c r="N1919" s="30">
        <f>IF(AND($B1919=N$1),LOOKUP(9.99999999999999E+307,$N$2:N1918)+1,"")</f>
        <v>1724</v>
      </c>
      <c r="O1919" s="30">
        <f>IF(AND($B1919=O$1),LOOKUP(9.99999999999999E+307,$O$2:O1918)+1,"")</f>
        <v>1724</v>
      </c>
      <c r="P1919" s="30">
        <f>IF(AND($B1919=P$1),LOOKUP(9.99999999999999E+307,$P$2:P1918)+1,"")</f>
        <v>1724</v>
      </c>
      <c r="Q1919" s="30">
        <f>IF(AND($B1919=Q$1),LOOKUP(9.99999999999999E+307,$Q$2:Q1918)+1,"")</f>
        <v>1724</v>
      </c>
      <c r="R1919" s="30">
        <f>IF(AND($B1919=R$1),LOOKUP(9.99999999999999E+307,$R$2:R1918)+1,"")</f>
        <v>1724</v>
      </c>
      <c r="S1919" s="314"/>
      <c r="T1919" s="274"/>
      <c r="U1919" s="274"/>
      <c r="Z1919" s="258" t="str">
        <f t="shared" si="206"/>
        <v/>
      </c>
      <c r="AA1919" s="258" t="str">
        <f t="shared" si="207"/>
        <v/>
      </c>
      <c r="AB1919" s="259">
        <f t="shared" si="202"/>
        <v>0</v>
      </c>
      <c r="AC1919" s="259">
        <f t="shared" si="203"/>
        <v>1807</v>
      </c>
      <c r="AD1919" s="260" t="str">
        <f t="shared" si="204"/>
        <v/>
      </c>
      <c r="AE1919" s="253" t="str">
        <f t="shared" si="205"/>
        <v>-</v>
      </c>
    </row>
    <row r="1920" spans="1:31" ht="20.100000000000001" customHeight="1" x14ac:dyDescent="0.5">
      <c r="A1920" s="30">
        <v>1918</v>
      </c>
      <c r="B1920" s="238"/>
      <c r="C1920" s="303"/>
      <c r="D1920" s="302"/>
      <c r="E1920" s="303"/>
      <c r="F1920" s="303"/>
      <c r="G1920" s="257" t="str">
        <f t="shared" si="208"/>
        <v/>
      </c>
      <c r="H1920" s="30" t="str">
        <f>IF(AND(S1920=H$1),LOOKUP(9.99999999999999E+307,$H$2:H1919)+1,"")</f>
        <v/>
      </c>
      <c r="I1920" s="30">
        <f>IF(AND(B1920=I$1),LOOKUP(9.99999999999999E+307,$I$2:I1919)+1,"")</f>
        <v>1725</v>
      </c>
      <c r="J1920" s="30">
        <f>IF(AND(B1920=J$1),LOOKUP(9.99999999999999E+307,$J$2:J1919)+1,"")</f>
        <v>1725</v>
      </c>
      <c r="K1920" s="30">
        <f>IF(AND(B1920=K$1),LOOKUP(9.99999999999999E+307,$K$2:K1919)+1,"")</f>
        <v>1725</v>
      </c>
      <c r="L1920" s="30">
        <f>IF(AND(B1920=L$1),LOOKUP(9.99999999999999E+307,$L$2:L1919)+1,"")</f>
        <v>1725</v>
      </c>
      <c r="M1920" s="30">
        <f>IF(AND(B1920=M$1),LOOKUP(9.99999999999999E+307,$M$2:M1919)+1,"")</f>
        <v>1725</v>
      </c>
      <c r="N1920" s="30">
        <f>IF(AND($B1920=N$1),LOOKUP(9.99999999999999E+307,$N$2:N1919)+1,"")</f>
        <v>1725</v>
      </c>
      <c r="O1920" s="30">
        <f>IF(AND($B1920=O$1),LOOKUP(9.99999999999999E+307,$O$2:O1919)+1,"")</f>
        <v>1725</v>
      </c>
      <c r="P1920" s="30">
        <f>IF(AND($B1920=P$1),LOOKUP(9.99999999999999E+307,$P$2:P1919)+1,"")</f>
        <v>1725</v>
      </c>
      <c r="Q1920" s="30">
        <f>IF(AND($B1920=Q$1),LOOKUP(9.99999999999999E+307,$Q$2:Q1919)+1,"")</f>
        <v>1725</v>
      </c>
      <c r="R1920" s="30">
        <f>IF(AND($B1920=R$1),LOOKUP(9.99999999999999E+307,$R$2:R1919)+1,"")</f>
        <v>1725</v>
      </c>
      <c r="S1920" s="314"/>
      <c r="T1920" s="274"/>
      <c r="U1920" s="274"/>
      <c r="Z1920" s="258" t="str">
        <f t="shared" si="206"/>
        <v/>
      </c>
      <c r="AA1920" s="258" t="str">
        <f t="shared" si="207"/>
        <v/>
      </c>
      <c r="AB1920" s="259">
        <f t="shared" si="202"/>
        <v>0</v>
      </c>
      <c r="AC1920" s="259">
        <f t="shared" si="203"/>
        <v>1807</v>
      </c>
      <c r="AD1920" s="260" t="str">
        <f t="shared" si="204"/>
        <v/>
      </c>
      <c r="AE1920" s="253" t="str">
        <f t="shared" si="205"/>
        <v>-</v>
      </c>
    </row>
    <row r="1921" spans="1:31" ht="20.100000000000001" customHeight="1" x14ac:dyDescent="0.5">
      <c r="A1921" s="30">
        <v>1919</v>
      </c>
      <c r="B1921" s="238"/>
      <c r="C1921" s="303"/>
      <c r="D1921" s="302"/>
      <c r="E1921" s="303"/>
      <c r="F1921" s="303"/>
      <c r="G1921" s="257" t="str">
        <f t="shared" si="208"/>
        <v/>
      </c>
      <c r="H1921" s="30" t="str">
        <f>IF(AND(S1921=H$1),LOOKUP(9.99999999999999E+307,$H$2:H1920)+1,"")</f>
        <v/>
      </c>
      <c r="I1921" s="30">
        <f>IF(AND(B1921=I$1),LOOKUP(9.99999999999999E+307,$I$2:I1920)+1,"")</f>
        <v>1726</v>
      </c>
      <c r="J1921" s="30">
        <f>IF(AND(B1921=J$1),LOOKUP(9.99999999999999E+307,$J$2:J1920)+1,"")</f>
        <v>1726</v>
      </c>
      <c r="K1921" s="30">
        <f>IF(AND(B1921=K$1),LOOKUP(9.99999999999999E+307,$K$2:K1920)+1,"")</f>
        <v>1726</v>
      </c>
      <c r="L1921" s="30">
        <f>IF(AND(B1921=L$1),LOOKUP(9.99999999999999E+307,$L$2:L1920)+1,"")</f>
        <v>1726</v>
      </c>
      <c r="M1921" s="30">
        <f>IF(AND(B1921=M$1),LOOKUP(9.99999999999999E+307,$M$2:M1920)+1,"")</f>
        <v>1726</v>
      </c>
      <c r="N1921" s="30">
        <f>IF(AND($B1921=N$1),LOOKUP(9.99999999999999E+307,$N$2:N1920)+1,"")</f>
        <v>1726</v>
      </c>
      <c r="O1921" s="30">
        <f>IF(AND($B1921=O$1),LOOKUP(9.99999999999999E+307,$O$2:O1920)+1,"")</f>
        <v>1726</v>
      </c>
      <c r="P1921" s="30">
        <f>IF(AND($B1921=P$1),LOOKUP(9.99999999999999E+307,$P$2:P1920)+1,"")</f>
        <v>1726</v>
      </c>
      <c r="Q1921" s="30">
        <f>IF(AND($B1921=Q$1),LOOKUP(9.99999999999999E+307,$Q$2:Q1920)+1,"")</f>
        <v>1726</v>
      </c>
      <c r="R1921" s="30">
        <f>IF(AND($B1921=R$1),LOOKUP(9.99999999999999E+307,$R$2:R1920)+1,"")</f>
        <v>1726</v>
      </c>
      <c r="S1921" s="314"/>
      <c r="T1921" s="274"/>
      <c r="U1921" s="274"/>
      <c r="Z1921" s="258" t="str">
        <f t="shared" si="206"/>
        <v/>
      </c>
      <c r="AA1921" s="258" t="str">
        <f t="shared" si="207"/>
        <v/>
      </c>
      <c r="AB1921" s="259">
        <f t="shared" si="202"/>
        <v>0</v>
      </c>
      <c r="AC1921" s="259">
        <f t="shared" si="203"/>
        <v>1807</v>
      </c>
      <c r="AD1921" s="260" t="str">
        <f t="shared" si="204"/>
        <v/>
      </c>
      <c r="AE1921" s="253" t="str">
        <f t="shared" si="205"/>
        <v>-</v>
      </c>
    </row>
    <row r="1922" spans="1:31" ht="20.100000000000001" customHeight="1" x14ac:dyDescent="0.5">
      <c r="A1922" s="30">
        <v>1920</v>
      </c>
      <c r="B1922" s="238"/>
      <c r="C1922" s="303"/>
      <c r="D1922" s="302"/>
      <c r="E1922" s="303"/>
      <c r="F1922" s="303"/>
      <c r="G1922" s="257" t="str">
        <f t="shared" si="208"/>
        <v/>
      </c>
      <c r="H1922" s="30" t="str">
        <f>IF(AND(S1922=H$1),LOOKUP(9.99999999999999E+307,$H$2:H1921)+1,"")</f>
        <v/>
      </c>
      <c r="I1922" s="30">
        <f>IF(AND(B1922=I$1),LOOKUP(9.99999999999999E+307,$I$2:I1921)+1,"")</f>
        <v>1727</v>
      </c>
      <c r="J1922" s="30">
        <f>IF(AND(B1922=J$1),LOOKUP(9.99999999999999E+307,$J$2:J1921)+1,"")</f>
        <v>1727</v>
      </c>
      <c r="K1922" s="30">
        <f>IF(AND(B1922=K$1),LOOKUP(9.99999999999999E+307,$K$2:K1921)+1,"")</f>
        <v>1727</v>
      </c>
      <c r="L1922" s="30">
        <f>IF(AND(B1922=L$1),LOOKUP(9.99999999999999E+307,$L$2:L1921)+1,"")</f>
        <v>1727</v>
      </c>
      <c r="M1922" s="30">
        <f>IF(AND(B1922=M$1),LOOKUP(9.99999999999999E+307,$M$2:M1921)+1,"")</f>
        <v>1727</v>
      </c>
      <c r="N1922" s="30">
        <f>IF(AND($B1922=N$1),LOOKUP(9.99999999999999E+307,$N$2:N1921)+1,"")</f>
        <v>1727</v>
      </c>
      <c r="O1922" s="30">
        <f>IF(AND($B1922=O$1),LOOKUP(9.99999999999999E+307,$O$2:O1921)+1,"")</f>
        <v>1727</v>
      </c>
      <c r="P1922" s="30">
        <f>IF(AND($B1922=P$1),LOOKUP(9.99999999999999E+307,$P$2:P1921)+1,"")</f>
        <v>1727</v>
      </c>
      <c r="Q1922" s="30">
        <f>IF(AND($B1922=Q$1),LOOKUP(9.99999999999999E+307,$Q$2:Q1921)+1,"")</f>
        <v>1727</v>
      </c>
      <c r="R1922" s="30">
        <f>IF(AND($B1922=R$1),LOOKUP(9.99999999999999E+307,$R$2:R1921)+1,"")</f>
        <v>1727</v>
      </c>
      <c r="S1922" s="314"/>
      <c r="T1922" s="274"/>
      <c r="U1922" s="274"/>
      <c r="Z1922" s="258" t="str">
        <f t="shared" si="206"/>
        <v/>
      </c>
      <c r="AA1922" s="258" t="str">
        <f t="shared" si="207"/>
        <v/>
      </c>
      <c r="AB1922" s="259">
        <f t="shared" si="202"/>
        <v>0</v>
      </c>
      <c r="AC1922" s="259">
        <f t="shared" si="203"/>
        <v>1807</v>
      </c>
      <c r="AD1922" s="260" t="str">
        <f t="shared" si="204"/>
        <v/>
      </c>
      <c r="AE1922" s="253" t="str">
        <f t="shared" si="205"/>
        <v>-</v>
      </c>
    </row>
    <row r="1923" spans="1:31" ht="20.100000000000001" customHeight="1" x14ac:dyDescent="0.5">
      <c r="A1923" s="30">
        <v>1921</v>
      </c>
      <c r="B1923" s="238"/>
      <c r="C1923" s="303"/>
      <c r="D1923" s="302"/>
      <c r="E1923" s="303"/>
      <c r="F1923" s="303"/>
      <c r="G1923" s="257" t="str">
        <f t="shared" si="208"/>
        <v/>
      </c>
      <c r="H1923" s="30" t="str">
        <f>IF(AND(S1923=H$1),LOOKUP(9.99999999999999E+307,$H$2:H1922)+1,"")</f>
        <v/>
      </c>
      <c r="I1923" s="30">
        <f>IF(AND(B1923=I$1),LOOKUP(9.99999999999999E+307,$I$2:I1922)+1,"")</f>
        <v>1728</v>
      </c>
      <c r="J1923" s="30">
        <f>IF(AND(B1923=J$1),LOOKUP(9.99999999999999E+307,$J$2:J1922)+1,"")</f>
        <v>1728</v>
      </c>
      <c r="K1923" s="30">
        <f>IF(AND(B1923=K$1),LOOKUP(9.99999999999999E+307,$K$2:K1922)+1,"")</f>
        <v>1728</v>
      </c>
      <c r="L1923" s="30">
        <f>IF(AND(B1923=L$1),LOOKUP(9.99999999999999E+307,$L$2:L1922)+1,"")</f>
        <v>1728</v>
      </c>
      <c r="M1923" s="30">
        <f>IF(AND(B1923=M$1),LOOKUP(9.99999999999999E+307,$M$2:M1922)+1,"")</f>
        <v>1728</v>
      </c>
      <c r="N1923" s="30">
        <f>IF(AND($B1923=N$1),LOOKUP(9.99999999999999E+307,$N$2:N1922)+1,"")</f>
        <v>1728</v>
      </c>
      <c r="O1923" s="30">
        <f>IF(AND($B1923=O$1),LOOKUP(9.99999999999999E+307,$O$2:O1922)+1,"")</f>
        <v>1728</v>
      </c>
      <c r="P1923" s="30">
        <f>IF(AND($B1923=P$1),LOOKUP(9.99999999999999E+307,$P$2:P1922)+1,"")</f>
        <v>1728</v>
      </c>
      <c r="Q1923" s="30">
        <f>IF(AND($B1923=Q$1),LOOKUP(9.99999999999999E+307,$Q$2:Q1922)+1,"")</f>
        <v>1728</v>
      </c>
      <c r="R1923" s="30">
        <f>IF(AND($B1923=R$1),LOOKUP(9.99999999999999E+307,$R$2:R1922)+1,"")</f>
        <v>1728</v>
      </c>
      <c r="S1923" s="314"/>
      <c r="T1923" s="274"/>
      <c r="U1923" s="274"/>
      <c r="Z1923" s="258" t="str">
        <f t="shared" si="206"/>
        <v/>
      </c>
      <c r="AA1923" s="258" t="str">
        <f t="shared" si="207"/>
        <v/>
      </c>
      <c r="AB1923" s="259">
        <f t="shared" ref="AB1923:AB1986" si="209">COUNTIF($C$3:$C$2002,C1923)</f>
        <v>0</v>
      </c>
      <c r="AC1923" s="259">
        <f t="shared" ref="AC1923:AC1986" si="210">SUMPRODUCT(--(E1923&amp;F1923=$E$3:$E$2002&amp;$F$3:$F$2002))</f>
        <v>1807</v>
      </c>
      <c r="AD1923" s="260" t="str">
        <f t="shared" ref="AD1923:AD1986" si="211">IF(D1923="เด็กชาย",1,IF(D1923="นาย",1,IF(D1923="เด็กหญิง",2,IF(D1923="นางสาว",2,IF(D1923="ด.ช.",1,IF(D1923="ด.ญ.",2,IF(D1923="น.ส.",2,"")))))))</f>
        <v/>
      </c>
      <c r="AE1923" s="253" t="str">
        <f t="shared" ref="AE1923:AE1986" si="212">CONCATENATE(B1923,"-",AD1923)</f>
        <v>-</v>
      </c>
    </row>
    <row r="1924" spans="1:31" ht="20.100000000000001" customHeight="1" x14ac:dyDescent="0.5">
      <c r="A1924" s="30">
        <v>1922</v>
      </c>
      <c r="B1924" s="238"/>
      <c r="C1924" s="303"/>
      <c r="D1924" s="302"/>
      <c r="E1924" s="303"/>
      <c r="F1924" s="303"/>
      <c r="G1924" s="257" t="str">
        <f t="shared" si="208"/>
        <v/>
      </c>
      <c r="H1924" s="30" t="str">
        <f>IF(AND(S1924=H$1),LOOKUP(9.99999999999999E+307,$H$2:H1923)+1,"")</f>
        <v/>
      </c>
      <c r="I1924" s="30">
        <f>IF(AND(B1924=I$1),LOOKUP(9.99999999999999E+307,$I$2:I1923)+1,"")</f>
        <v>1729</v>
      </c>
      <c r="J1924" s="30">
        <f>IF(AND(B1924=J$1),LOOKUP(9.99999999999999E+307,$J$2:J1923)+1,"")</f>
        <v>1729</v>
      </c>
      <c r="K1924" s="30">
        <f>IF(AND(B1924=K$1),LOOKUP(9.99999999999999E+307,$K$2:K1923)+1,"")</f>
        <v>1729</v>
      </c>
      <c r="L1924" s="30">
        <f>IF(AND(B1924=L$1),LOOKUP(9.99999999999999E+307,$L$2:L1923)+1,"")</f>
        <v>1729</v>
      </c>
      <c r="M1924" s="30">
        <f>IF(AND(B1924=M$1),LOOKUP(9.99999999999999E+307,$M$2:M1923)+1,"")</f>
        <v>1729</v>
      </c>
      <c r="N1924" s="30">
        <f>IF(AND($B1924=N$1),LOOKUP(9.99999999999999E+307,$N$2:N1923)+1,"")</f>
        <v>1729</v>
      </c>
      <c r="O1924" s="30">
        <f>IF(AND($B1924=O$1),LOOKUP(9.99999999999999E+307,$O$2:O1923)+1,"")</f>
        <v>1729</v>
      </c>
      <c r="P1924" s="30">
        <f>IF(AND($B1924=P$1),LOOKUP(9.99999999999999E+307,$P$2:P1923)+1,"")</f>
        <v>1729</v>
      </c>
      <c r="Q1924" s="30">
        <f>IF(AND($B1924=Q$1),LOOKUP(9.99999999999999E+307,$Q$2:Q1923)+1,"")</f>
        <v>1729</v>
      </c>
      <c r="R1924" s="30">
        <f>IF(AND($B1924=R$1),LOOKUP(9.99999999999999E+307,$R$2:R1923)+1,"")</f>
        <v>1729</v>
      </c>
      <c r="S1924" s="314"/>
      <c r="T1924" s="274"/>
      <c r="U1924" s="274"/>
      <c r="Z1924" s="258" t="str">
        <f t="shared" ref="Z1924:Z1987" si="213">IF(AC1924=2,"นักเรียนซ้ำ","")</f>
        <v/>
      </c>
      <c r="AA1924" s="258" t="str">
        <f t="shared" ref="AA1924:AA1987" si="214">IF(AB1924=2,"เลขประจำตัวซ้ำ","")</f>
        <v/>
      </c>
      <c r="AB1924" s="259">
        <f t="shared" si="209"/>
        <v>0</v>
      </c>
      <c r="AC1924" s="259">
        <f t="shared" si="210"/>
        <v>1807</v>
      </c>
      <c r="AD1924" s="260" t="str">
        <f t="shared" si="211"/>
        <v/>
      </c>
      <c r="AE1924" s="253" t="str">
        <f t="shared" si="212"/>
        <v>-</v>
      </c>
    </row>
    <row r="1925" spans="1:31" ht="20.100000000000001" customHeight="1" x14ac:dyDescent="0.5">
      <c r="A1925" s="30">
        <v>1923</v>
      </c>
      <c r="B1925" s="238"/>
      <c r="C1925" s="303"/>
      <c r="D1925" s="302"/>
      <c r="E1925" s="303"/>
      <c r="F1925" s="303"/>
      <c r="G1925" s="257" t="str">
        <f t="shared" si="208"/>
        <v/>
      </c>
      <c r="H1925" s="30" t="str">
        <f>IF(AND(S1925=H$1),LOOKUP(9.99999999999999E+307,$H$2:H1924)+1,"")</f>
        <v/>
      </c>
      <c r="I1925" s="30">
        <f>IF(AND(B1925=I$1),LOOKUP(9.99999999999999E+307,$I$2:I1924)+1,"")</f>
        <v>1730</v>
      </c>
      <c r="J1925" s="30">
        <f>IF(AND(B1925=J$1),LOOKUP(9.99999999999999E+307,$J$2:J1924)+1,"")</f>
        <v>1730</v>
      </c>
      <c r="K1925" s="30">
        <f>IF(AND(B1925=K$1),LOOKUP(9.99999999999999E+307,$K$2:K1924)+1,"")</f>
        <v>1730</v>
      </c>
      <c r="L1925" s="30">
        <f>IF(AND(B1925=L$1),LOOKUP(9.99999999999999E+307,$L$2:L1924)+1,"")</f>
        <v>1730</v>
      </c>
      <c r="M1925" s="30">
        <f>IF(AND(B1925=M$1),LOOKUP(9.99999999999999E+307,$M$2:M1924)+1,"")</f>
        <v>1730</v>
      </c>
      <c r="N1925" s="30">
        <f>IF(AND($B1925=N$1),LOOKUP(9.99999999999999E+307,$N$2:N1924)+1,"")</f>
        <v>1730</v>
      </c>
      <c r="O1925" s="30">
        <f>IF(AND($B1925=O$1),LOOKUP(9.99999999999999E+307,$O$2:O1924)+1,"")</f>
        <v>1730</v>
      </c>
      <c r="P1925" s="30">
        <f>IF(AND($B1925=P$1),LOOKUP(9.99999999999999E+307,$P$2:P1924)+1,"")</f>
        <v>1730</v>
      </c>
      <c r="Q1925" s="30">
        <f>IF(AND($B1925=Q$1),LOOKUP(9.99999999999999E+307,$Q$2:Q1924)+1,"")</f>
        <v>1730</v>
      </c>
      <c r="R1925" s="30">
        <f>IF(AND($B1925=R$1),LOOKUP(9.99999999999999E+307,$R$2:R1924)+1,"")</f>
        <v>1730</v>
      </c>
      <c r="S1925" s="314"/>
      <c r="T1925" s="274"/>
      <c r="U1925" s="274"/>
      <c r="Z1925" s="258" t="str">
        <f t="shared" si="213"/>
        <v/>
      </c>
      <c r="AA1925" s="258" t="str">
        <f t="shared" si="214"/>
        <v/>
      </c>
      <c r="AB1925" s="259">
        <f t="shared" si="209"/>
        <v>0</v>
      </c>
      <c r="AC1925" s="259">
        <f t="shared" si="210"/>
        <v>1807</v>
      </c>
      <c r="AD1925" s="260" t="str">
        <f t="shared" si="211"/>
        <v/>
      </c>
      <c r="AE1925" s="253" t="str">
        <f t="shared" si="212"/>
        <v>-</v>
      </c>
    </row>
    <row r="1926" spans="1:31" ht="20.100000000000001" customHeight="1" x14ac:dyDescent="0.5">
      <c r="A1926" s="30">
        <v>1924</v>
      </c>
      <c r="B1926" s="238"/>
      <c r="C1926" s="303"/>
      <c r="D1926" s="302"/>
      <c r="E1926" s="303"/>
      <c r="F1926" s="303"/>
      <c r="G1926" s="257" t="str">
        <f t="shared" si="208"/>
        <v/>
      </c>
      <c r="H1926" s="30" t="str">
        <f>IF(AND(S1926=H$1),LOOKUP(9.99999999999999E+307,$H$2:H1925)+1,"")</f>
        <v/>
      </c>
      <c r="I1926" s="30">
        <f>IF(AND(B1926=I$1),LOOKUP(9.99999999999999E+307,$I$2:I1925)+1,"")</f>
        <v>1731</v>
      </c>
      <c r="J1926" s="30">
        <f>IF(AND(B1926=J$1),LOOKUP(9.99999999999999E+307,$J$2:J1925)+1,"")</f>
        <v>1731</v>
      </c>
      <c r="K1926" s="30">
        <f>IF(AND(B1926=K$1),LOOKUP(9.99999999999999E+307,$K$2:K1925)+1,"")</f>
        <v>1731</v>
      </c>
      <c r="L1926" s="30">
        <f>IF(AND(B1926=L$1),LOOKUP(9.99999999999999E+307,$L$2:L1925)+1,"")</f>
        <v>1731</v>
      </c>
      <c r="M1926" s="30">
        <f>IF(AND(B1926=M$1),LOOKUP(9.99999999999999E+307,$M$2:M1925)+1,"")</f>
        <v>1731</v>
      </c>
      <c r="N1926" s="30">
        <f>IF(AND($B1926=N$1),LOOKUP(9.99999999999999E+307,$N$2:N1925)+1,"")</f>
        <v>1731</v>
      </c>
      <c r="O1926" s="30">
        <f>IF(AND($B1926=O$1),LOOKUP(9.99999999999999E+307,$O$2:O1925)+1,"")</f>
        <v>1731</v>
      </c>
      <c r="P1926" s="30">
        <f>IF(AND($B1926=P$1),LOOKUP(9.99999999999999E+307,$P$2:P1925)+1,"")</f>
        <v>1731</v>
      </c>
      <c r="Q1926" s="30">
        <f>IF(AND($B1926=Q$1),LOOKUP(9.99999999999999E+307,$Q$2:Q1925)+1,"")</f>
        <v>1731</v>
      </c>
      <c r="R1926" s="30">
        <f>IF(AND($B1926=R$1),LOOKUP(9.99999999999999E+307,$R$2:R1925)+1,"")</f>
        <v>1731</v>
      </c>
      <c r="S1926" s="314"/>
      <c r="T1926" s="274"/>
      <c r="U1926" s="274"/>
      <c r="Z1926" s="258" t="str">
        <f t="shared" si="213"/>
        <v/>
      </c>
      <c r="AA1926" s="258" t="str">
        <f t="shared" si="214"/>
        <v/>
      </c>
      <c r="AB1926" s="259">
        <f t="shared" si="209"/>
        <v>0</v>
      </c>
      <c r="AC1926" s="259">
        <f t="shared" si="210"/>
        <v>1807</v>
      </c>
      <c r="AD1926" s="260" t="str">
        <f t="shared" si="211"/>
        <v/>
      </c>
      <c r="AE1926" s="253" t="str">
        <f t="shared" si="212"/>
        <v>-</v>
      </c>
    </row>
    <row r="1927" spans="1:31" ht="20.100000000000001" customHeight="1" x14ac:dyDescent="0.5">
      <c r="A1927" s="30">
        <v>1925</v>
      </c>
      <c r="B1927" s="238"/>
      <c r="C1927" s="303"/>
      <c r="D1927" s="302"/>
      <c r="E1927" s="303"/>
      <c r="F1927" s="303"/>
      <c r="G1927" s="257" t="str">
        <f t="shared" si="208"/>
        <v/>
      </c>
      <c r="H1927" s="30" t="str">
        <f>IF(AND(S1927=H$1),LOOKUP(9.99999999999999E+307,$H$2:H1926)+1,"")</f>
        <v/>
      </c>
      <c r="I1927" s="30">
        <f>IF(AND(B1927=I$1),LOOKUP(9.99999999999999E+307,$I$2:I1926)+1,"")</f>
        <v>1732</v>
      </c>
      <c r="J1927" s="30">
        <f>IF(AND(B1927=J$1),LOOKUP(9.99999999999999E+307,$J$2:J1926)+1,"")</f>
        <v>1732</v>
      </c>
      <c r="K1927" s="30">
        <f>IF(AND(B1927=K$1),LOOKUP(9.99999999999999E+307,$K$2:K1926)+1,"")</f>
        <v>1732</v>
      </c>
      <c r="L1927" s="30">
        <f>IF(AND(B1927=L$1),LOOKUP(9.99999999999999E+307,$L$2:L1926)+1,"")</f>
        <v>1732</v>
      </c>
      <c r="M1927" s="30">
        <f>IF(AND(B1927=M$1),LOOKUP(9.99999999999999E+307,$M$2:M1926)+1,"")</f>
        <v>1732</v>
      </c>
      <c r="N1927" s="30">
        <f>IF(AND($B1927=N$1),LOOKUP(9.99999999999999E+307,$N$2:N1926)+1,"")</f>
        <v>1732</v>
      </c>
      <c r="O1927" s="30">
        <f>IF(AND($B1927=O$1),LOOKUP(9.99999999999999E+307,$O$2:O1926)+1,"")</f>
        <v>1732</v>
      </c>
      <c r="P1927" s="30">
        <f>IF(AND($B1927=P$1),LOOKUP(9.99999999999999E+307,$P$2:P1926)+1,"")</f>
        <v>1732</v>
      </c>
      <c r="Q1927" s="30">
        <f>IF(AND($B1927=Q$1),LOOKUP(9.99999999999999E+307,$Q$2:Q1926)+1,"")</f>
        <v>1732</v>
      </c>
      <c r="R1927" s="30">
        <f>IF(AND($B1927=R$1),LOOKUP(9.99999999999999E+307,$R$2:R1926)+1,"")</f>
        <v>1732</v>
      </c>
      <c r="S1927" s="314"/>
      <c r="T1927" s="274"/>
      <c r="U1927" s="274"/>
      <c r="Z1927" s="258" t="str">
        <f t="shared" si="213"/>
        <v/>
      </c>
      <c r="AA1927" s="258" t="str">
        <f t="shared" si="214"/>
        <v/>
      </c>
      <c r="AB1927" s="259">
        <f t="shared" si="209"/>
        <v>0</v>
      </c>
      <c r="AC1927" s="259">
        <f t="shared" si="210"/>
        <v>1807</v>
      </c>
      <c r="AD1927" s="260" t="str">
        <f t="shared" si="211"/>
        <v/>
      </c>
      <c r="AE1927" s="253" t="str">
        <f t="shared" si="212"/>
        <v>-</v>
      </c>
    </row>
    <row r="1928" spans="1:31" ht="20.100000000000001" customHeight="1" x14ac:dyDescent="0.5">
      <c r="A1928" s="30">
        <v>1926</v>
      </c>
      <c r="B1928" s="238"/>
      <c r="C1928" s="303"/>
      <c r="D1928" s="302"/>
      <c r="E1928" s="303"/>
      <c r="F1928" s="303"/>
      <c r="G1928" s="257" t="str">
        <f t="shared" si="208"/>
        <v/>
      </c>
      <c r="H1928" s="30" t="str">
        <f>IF(AND(S1928=H$1),LOOKUP(9.99999999999999E+307,$H$2:H1927)+1,"")</f>
        <v/>
      </c>
      <c r="I1928" s="30">
        <f>IF(AND(B1928=I$1),LOOKUP(9.99999999999999E+307,$I$2:I1927)+1,"")</f>
        <v>1733</v>
      </c>
      <c r="J1928" s="30">
        <f>IF(AND(B1928=J$1),LOOKUP(9.99999999999999E+307,$J$2:J1927)+1,"")</f>
        <v>1733</v>
      </c>
      <c r="K1928" s="30">
        <f>IF(AND(B1928=K$1),LOOKUP(9.99999999999999E+307,$K$2:K1927)+1,"")</f>
        <v>1733</v>
      </c>
      <c r="L1928" s="30">
        <f>IF(AND(B1928=L$1),LOOKUP(9.99999999999999E+307,$L$2:L1927)+1,"")</f>
        <v>1733</v>
      </c>
      <c r="M1928" s="30">
        <f>IF(AND(B1928=M$1),LOOKUP(9.99999999999999E+307,$M$2:M1927)+1,"")</f>
        <v>1733</v>
      </c>
      <c r="N1928" s="30">
        <f>IF(AND($B1928=N$1),LOOKUP(9.99999999999999E+307,$N$2:N1927)+1,"")</f>
        <v>1733</v>
      </c>
      <c r="O1928" s="30">
        <f>IF(AND($B1928=O$1),LOOKUP(9.99999999999999E+307,$O$2:O1927)+1,"")</f>
        <v>1733</v>
      </c>
      <c r="P1928" s="30">
        <f>IF(AND($B1928=P$1),LOOKUP(9.99999999999999E+307,$P$2:P1927)+1,"")</f>
        <v>1733</v>
      </c>
      <c r="Q1928" s="30">
        <f>IF(AND($B1928=Q$1),LOOKUP(9.99999999999999E+307,$Q$2:Q1927)+1,"")</f>
        <v>1733</v>
      </c>
      <c r="R1928" s="30">
        <f>IF(AND($B1928=R$1),LOOKUP(9.99999999999999E+307,$R$2:R1927)+1,"")</f>
        <v>1733</v>
      </c>
      <c r="S1928" s="314"/>
      <c r="T1928" s="274"/>
      <c r="U1928" s="274"/>
      <c r="Z1928" s="258" t="str">
        <f t="shared" si="213"/>
        <v/>
      </c>
      <c r="AA1928" s="258" t="str">
        <f t="shared" si="214"/>
        <v/>
      </c>
      <c r="AB1928" s="259">
        <f t="shared" si="209"/>
        <v>0</v>
      </c>
      <c r="AC1928" s="259">
        <f t="shared" si="210"/>
        <v>1807</v>
      </c>
      <c r="AD1928" s="260" t="str">
        <f t="shared" si="211"/>
        <v/>
      </c>
      <c r="AE1928" s="253" t="str">
        <f t="shared" si="212"/>
        <v>-</v>
      </c>
    </row>
    <row r="1929" spans="1:31" ht="20.100000000000001" customHeight="1" x14ac:dyDescent="0.5">
      <c r="A1929" s="30">
        <v>1927</v>
      </c>
      <c r="B1929" s="238"/>
      <c r="C1929" s="303"/>
      <c r="D1929" s="302"/>
      <c r="E1929" s="303"/>
      <c r="F1929" s="303"/>
      <c r="G1929" s="257" t="str">
        <f t="shared" si="208"/>
        <v/>
      </c>
      <c r="H1929" s="30" t="str">
        <f>IF(AND(S1929=H$1),LOOKUP(9.99999999999999E+307,$H$2:H1928)+1,"")</f>
        <v/>
      </c>
      <c r="I1929" s="30">
        <f>IF(AND(B1929=I$1),LOOKUP(9.99999999999999E+307,$I$2:I1928)+1,"")</f>
        <v>1734</v>
      </c>
      <c r="J1929" s="30">
        <f>IF(AND(B1929=J$1),LOOKUP(9.99999999999999E+307,$J$2:J1928)+1,"")</f>
        <v>1734</v>
      </c>
      <c r="K1929" s="30">
        <f>IF(AND(B1929=K$1),LOOKUP(9.99999999999999E+307,$K$2:K1928)+1,"")</f>
        <v>1734</v>
      </c>
      <c r="L1929" s="30">
        <f>IF(AND(B1929=L$1),LOOKUP(9.99999999999999E+307,$L$2:L1928)+1,"")</f>
        <v>1734</v>
      </c>
      <c r="M1929" s="30">
        <f>IF(AND(B1929=M$1),LOOKUP(9.99999999999999E+307,$M$2:M1928)+1,"")</f>
        <v>1734</v>
      </c>
      <c r="N1929" s="30">
        <f>IF(AND($B1929=N$1),LOOKUP(9.99999999999999E+307,$N$2:N1928)+1,"")</f>
        <v>1734</v>
      </c>
      <c r="O1929" s="30">
        <f>IF(AND($B1929=O$1),LOOKUP(9.99999999999999E+307,$O$2:O1928)+1,"")</f>
        <v>1734</v>
      </c>
      <c r="P1929" s="30">
        <f>IF(AND($B1929=P$1),LOOKUP(9.99999999999999E+307,$P$2:P1928)+1,"")</f>
        <v>1734</v>
      </c>
      <c r="Q1929" s="30">
        <f>IF(AND($B1929=Q$1),LOOKUP(9.99999999999999E+307,$Q$2:Q1928)+1,"")</f>
        <v>1734</v>
      </c>
      <c r="R1929" s="30">
        <f>IF(AND($B1929=R$1),LOOKUP(9.99999999999999E+307,$R$2:R1928)+1,"")</f>
        <v>1734</v>
      </c>
      <c r="S1929" s="314"/>
      <c r="T1929" s="274"/>
      <c r="U1929" s="274"/>
      <c r="Z1929" s="258" t="str">
        <f t="shared" si="213"/>
        <v/>
      </c>
      <c r="AA1929" s="258" t="str">
        <f t="shared" si="214"/>
        <v/>
      </c>
      <c r="AB1929" s="259">
        <f t="shared" si="209"/>
        <v>0</v>
      </c>
      <c r="AC1929" s="259">
        <f t="shared" si="210"/>
        <v>1807</v>
      </c>
      <c r="AD1929" s="260" t="str">
        <f t="shared" si="211"/>
        <v/>
      </c>
      <c r="AE1929" s="253" t="str">
        <f t="shared" si="212"/>
        <v>-</v>
      </c>
    </row>
    <row r="1930" spans="1:31" ht="20.100000000000001" customHeight="1" x14ac:dyDescent="0.5">
      <c r="A1930" s="30">
        <v>1928</v>
      </c>
      <c r="B1930" s="238"/>
      <c r="C1930" s="303"/>
      <c r="D1930" s="302"/>
      <c r="E1930" s="303"/>
      <c r="F1930" s="303"/>
      <c r="G1930" s="257" t="str">
        <f t="shared" si="208"/>
        <v/>
      </c>
      <c r="H1930" s="30" t="str">
        <f>IF(AND(S1930=H$1),LOOKUP(9.99999999999999E+307,$H$2:H1929)+1,"")</f>
        <v/>
      </c>
      <c r="I1930" s="30">
        <f>IF(AND(B1930=I$1),LOOKUP(9.99999999999999E+307,$I$2:I1929)+1,"")</f>
        <v>1735</v>
      </c>
      <c r="J1930" s="30">
        <f>IF(AND(B1930=J$1),LOOKUP(9.99999999999999E+307,$J$2:J1929)+1,"")</f>
        <v>1735</v>
      </c>
      <c r="K1930" s="30">
        <f>IF(AND(B1930=K$1),LOOKUP(9.99999999999999E+307,$K$2:K1929)+1,"")</f>
        <v>1735</v>
      </c>
      <c r="L1930" s="30">
        <f>IF(AND(B1930=L$1),LOOKUP(9.99999999999999E+307,$L$2:L1929)+1,"")</f>
        <v>1735</v>
      </c>
      <c r="M1930" s="30">
        <f>IF(AND(B1930=M$1),LOOKUP(9.99999999999999E+307,$M$2:M1929)+1,"")</f>
        <v>1735</v>
      </c>
      <c r="N1930" s="30">
        <f>IF(AND($B1930=N$1),LOOKUP(9.99999999999999E+307,$N$2:N1929)+1,"")</f>
        <v>1735</v>
      </c>
      <c r="O1930" s="30">
        <f>IF(AND($B1930=O$1),LOOKUP(9.99999999999999E+307,$O$2:O1929)+1,"")</f>
        <v>1735</v>
      </c>
      <c r="P1930" s="30">
        <f>IF(AND($B1930=P$1),LOOKUP(9.99999999999999E+307,$P$2:P1929)+1,"")</f>
        <v>1735</v>
      </c>
      <c r="Q1930" s="30">
        <f>IF(AND($B1930=Q$1),LOOKUP(9.99999999999999E+307,$Q$2:Q1929)+1,"")</f>
        <v>1735</v>
      </c>
      <c r="R1930" s="30">
        <f>IF(AND($B1930=R$1),LOOKUP(9.99999999999999E+307,$R$2:R1929)+1,"")</f>
        <v>1735</v>
      </c>
      <c r="S1930" s="314"/>
      <c r="T1930" s="274"/>
      <c r="U1930" s="274"/>
      <c r="Z1930" s="258" t="str">
        <f t="shared" si="213"/>
        <v/>
      </c>
      <c r="AA1930" s="258" t="str">
        <f t="shared" si="214"/>
        <v/>
      </c>
      <c r="AB1930" s="259">
        <f t="shared" si="209"/>
        <v>0</v>
      </c>
      <c r="AC1930" s="259">
        <f t="shared" si="210"/>
        <v>1807</v>
      </c>
      <c r="AD1930" s="260" t="str">
        <f t="shared" si="211"/>
        <v/>
      </c>
      <c r="AE1930" s="253" t="str">
        <f t="shared" si="212"/>
        <v>-</v>
      </c>
    </row>
    <row r="1931" spans="1:31" ht="20.100000000000001" customHeight="1" x14ac:dyDescent="0.5">
      <c r="A1931" s="30">
        <v>1929</v>
      </c>
      <c r="B1931" s="238"/>
      <c r="C1931" s="303"/>
      <c r="D1931" s="302"/>
      <c r="E1931" s="303"/>
      <c r="F1931" s="303"/>
      <c r="G1931" s="257" t="str">
        <f t="shared" si="208"/>
        <v/>
      </c>
      <c r="H1931" s="30" t="str">
        <f>IF(AND(S1931=H$1),LOOKUP(9.99999999999999E+307,$H$2:H1930)+1,"")</f>
        <v/>
      </c>
      <c r="I1931" s="30">
        <f>IF(AND(B1931=I$1),LOOKUP(9.99999999999999E+307,$I$2:I1930)+1,"")</f>
        <v>1736</v>
      </c>
      <c r="J1931" s="30">
        <f>IF(AND(B1931=J$1),LOOKUP(9.99999999999999E+307,$J$2:J1930)+1,"")</f>
        <v>1736</v>
      </c>
      <c r="K1931" s="30">
        <f>IF(AND(B1931=K$1),LOOKUP(9.99999999999999E+307,$K$2:K1930)+1,"")</f>
        <v>1736</v>
      </c>
      <c r="L1931" s="30">
        <f>IF(AND(B1931=L$1),LOOKUP(9.99999999999999E+307,$L$2:L1930)+1,"")</f>
        <v>1736</v>
      </c>
      <c r="M1931" s="30">
        <f>IF(AND(B1931=M$1),LOOKUP(9.99999999999999E+307,$M$2:M1930)+1,"")</f>
        <v>1736</v>
      </c>
      <c r="N1931" s="30">
        <f>IF(AND($B1931=N$1),LOOKUP(9.99999999999999E+307,$N$2:N1930)+1,"")</f>
        <v>1736</v>
      </c>
      <c r="O1931" s="30">
        <f>IF(AND($B1931=O$1),LOOKUP(9.99999999999999E+307,$O$2:O1930)+1,"")</f>
        <v>1736</v>
      </c>
      <c r="P1931" s="30">
        <f>IF(AND($B1931=P$1),LOOKUP(9.99999999999999E+307,$P$2:P1930)+1,"")</f>
        <v>1736</v>
      </c>
      <c r="Q1931" s="30">
        <f>IF(AND($B1931=Q$1),LOOKUP(9.99999999999999E+307,$Q$2:Q1930)+1,"")</f>
        <v>1736</v>
      </c>
      <c r="R1931" s="30">
        <f>IF(AND($B1931=R$1),LOOKUP(9.99999999999999E+307,$R$2:R1930)+1,"")</f>
        <v>1736</v>
      </c>
      <c r="S1931" s="314"/>
      <c r="T1931" s="274"/>
      <c r="U1931" s="274"/>
      <c r="Z1931" s="258" t="str">
        <f t="shared" si="213"/>
        <v/>
      </c>
      <c r="AA1931" s="258" t="str">
        <f t="shared" si="214"/>
        <v/>
      </c>
      <c r="AB1931" s="259">
        <f t="shared" si="209"/>
        <v>0</v>
      </c>
      <c r="AC1931" s="259">
        <f t="shared" si="210"/>
        <v>1807</v>
      </c>
      <c r="AD1931" s="260" t="str">
        <f t="shared" si="211"/>
        <v/>
      </c>
      <c r="AE1931" s="253" t="str">
        <f t="shared" si="212"/>
        <v>-</v>
      </c>
    </row>
    <row r="1932" spans="1:31" ht="20.100000000000001" customHeight="1" x14ac:dyDescent="0.5">
      <c r="A1932" s="30">
        <v>1930</v>
      </c>
      <c r="B1932" s="238"/>
      <c r="C1932" s="303"/>
      <c r="D1932" s="302"/>
      <c r="E1932" s="303"/>
      <c r="F1932" s="303"/>
      <c r="G1932" s="257" t="str">
        <f t="shared" si="208"/>
        <v/>
      </c>
      <c r="H1932" s="30" t="str">
        <f>IF(AND(S1932=H$1),LOOKUP(9.99999999999999E+307,$H$2:H1931)+1,"")</f>
        <v/>
      </c>
      <c r="I1932" s="30">
        <f>IF(AND(B1932=I$1),LOOKUP(9.99999999999999E+307,$I$2:I1931)+1,"")</f>
        <v>1737</v>
      </c>
      <c r="J1932" s="30">
        <f>IF(AND(B1932=J$1),LOOKUP(9.99999999999999E+307,$J$2:J1931)+1,"")</f>
        <v>1737</v>
      </c>
      <c r="K1932" s="30">
        <f>IF(AND(B1932=K$1),LOOKUP(9.99999999999999E+307,$K$2:K1931)+1,"")</f>
        <v>1737</v>
      </c>
      <c r="L1932" s="30">
        <f>IF(AND(B1932=L$1),LOOKUP(9.99999999999999E+307,$L$2:L1931)+1,"")</f>
        <v>1737</v>
      </c>
      <c r="M1932" s="30">
        <f>IF(AND(B1932=M$1),LOOKUP(9.99999999999999E+307,$M$2:M1931)+1,"")</f>
        <v>1737</v>
      </c>
      <c r="N1932" s="30">
        <f>IF(AND($B1932=N$1),LOOKUP(9.99999999999999E+307,$N$2:N1931)+1,"")</f>
        <v>1737</v>
      </c>
      <c r="O1932" s="30">
        <f>IF(AND($B1932=O$1),LOOKUP(9.99999999999999E+307,$O$2:O1931)+1,"")</f>
        <v>1737</v>
      </c>
      <c r="P1932" s="30">
        <f>IF(AND($B1932=P$1),LOOKUP(9.99999999999999E+307,$P$2:P1931)+1,"")</f>
        <v>1737</v>
      </c>
      <c r="Q1932" s="30">
        <f>IF(AND($B1932=Q$1),LOOKUP(9.99999999999999E+307,$Q$2:Q1931)+1,"")</f>
        <v>1737</v>
      </c>
      <c r="R1932" s="30">
        <f>IF(AND($B1932=R$1),LOOKUP(9.99999999999999E+307,$R$2:R1931)+1,"")</f>
        <v>1737</v>
      </c>
      <c r="S1932" s="314"/>
      <c r="T1932" s="274"/>
      <c r="U1932" s="274"/>
      <c r="Z1932" s="258" t="str">
        <f t="shared" si="213"/>
        <v/>
      </c>
      <c r="AA1932" s="258" t="str">
        <f t="shared" si="214"/>
        <v/>
      </c>
      <c r="AB1932" s="259">
        <f t="shared" si="209"/>
        <v>0</v>
      </c>
      <c r="AC1932" s="259">
        <f t="shared" si="210"/>
        <v>1807</v>
      </c>
      <c r="AD1932" s="260" t="str">
        <f t="shared" si="211"/>
        <v/>
      </c>
      <c r="AE1932" s="253" t="str">
        <f t="shared" si="212"/>
        <v>-</v>
      </c>
    </row>
    <row r="1933" spans="1:31" ht="20.100000000000001" customHeight="1" x14ac:dyDescent="0.5">
      <c r="A1933" s="30">
        <v>1931</v>
      </c>
      <c r="B1933" s="238"/>
      <c r="C1933" s="303"/>
      <c r="D1933" s="302"/>
      <c r="E1933" s="303"/>
      <c r="F1933" s="303"/>
      <c r="G1933" s="257" t="str">
        <f t="shared" si="208"/>
        <v/>
      </c>
      <c r="H1933" s="30" t="str">
        <f>IF(AND(S1933=H$1),LOOKUP(9.99999999999999E+307,$H$2:H1932)+1,"")</f>
        <v/>
      </c>
      <c r="I1933" s="30">
        <f>IF(AND(B1933=I$1),LOOKUP(9.99999999999999E+307,$I$2:I1932)+1,"")</f>
        <v>1738</v>
      </c>
      <c r="J1933" s="30">
        <f>IF(AND(B1933=J$1),LOOKUP(9.99999999999999E+307,$J$2:J1932)+1,"")</f>
        <v>1738</v>
      </c>
      <c r="K1933" s="30">
        <f>IF(AND(B1933=K$1),LOOKUP(9.99999999999999E+307,$K$2:K1932)+1,"")</f>
        <v>1738</v>
      </c>
      <c r="L1933" s="30">
        <f>IF(AND(B1933=L$1),LOOKUP(9.99999999999999E+307,$L$2:L1932)+1,"")</f>
        <v>1738</v>
      </c>
      <c r="M1933" s="30">
        <f>IF(AND(B1933=M$1),LOOKUP(9.99999999999999E+307,$M$2:M1932)+1,"")</f>
        <v>1738</v>
      </c>
      <c r="N1933" s="30">
        <f>IF(AND($B1933=N$1),LOOKUP(9.99999999999999E+307,$N$2:N1932)+1,"")</f>
        <v>1738</v>
      </c>
      <c r="O1933" s="30">
        <f>IF(AND($B1933=O$1),LOOKUP(9.99999999999999E+307,$O$2:O1932)+1,"")</f>
        <v>1738</v>
      </c>
      <c r="P1933" s="30">
        <f>IF(AND($B1933=P$1),LOOKUP(9.99999999999999E+307,$P$2:P1932)+1,"")</f>
        <v>1738</v>
      </c>
      <c r="Q1933" s="30">
        <f>IF(AND($B1933=Q$1),LOOKUP(9.99999999999999E+307,$Q$2:Q1932)+1,"")</f>
        <v>1738</v>
      </c>
      <c r="R1933" s="30">
        <f>IF(AND($B1933=R$1),LOOKUP(9.99999999999999E+307,$R$2:R1932)+1,"")</f>
        <v>1738</v>
      </c>
      <c r="S1933" s="314"/>
      <c r="T1933" s="274"/>
      <c r="U1933" s="274"/>
      <c r="Z1933" s="258" t="str">
        <f t="shared" si="213"/>
        <v/>
      </c>
      <c r="AA1933" s="258" t="str">
        <f t="shared" si="214"/>
        <v/>
      </c>
      <c r="AB1933" s="259">
        <f t="shared" si="209"/>
        <v>0</v>
      </c>
      <c r="AC1933" s="259">
        <f t="shared" si="210"/>
        <v>1807</v>
      </c>
      <c r="AD1933" s="260" t="str">
        <f t="shared" si="211"/>
        <v/>
      </c>
      <c r="AE1933" s="253" t="str">
        <f t="shared" si="212"/>
        <v>-</v>
      </c>
    </row>
    <row r="1934" spans="1:31" ht="20.100000000000001" customHeight="1" x14ac:dyDescent="0.5">
      <c r="A1934" s="30">
        <v>1932</v>
      </c>
      <c r="B1934" s="238"/>
      <c r="C1934" s="303"/>
      <c r="D1934" s="302"/>
      <c r="E1934" s="303"/>
      <c r="F1934" s="303"/>
      <c r="G1934" s="257" t="str">
        <f t="shared" si="208"/>
        <v/>
      </c>
      <c r="H1934" s="30" t="str">
        <f>IF(AND(S1934=H$1),LOOKUP(9.99999999999999E+307,$H$2:H1933)+1,"")</f>
        <v/>
      </c>
      <c r="I1934" s="30">
        <f>IF(AND(B1934=I$1),LOOKUP(9.99999999999999E+307,$I$2:I1933)+1,"")</f>
        <v>1739</v>
      </c>
      <c r="J1934" s="30">
        <f>IF(AND(B1934=J$1),LOOKUP(9.99999999999999E+307,$J$2:J1933)+1,"")</f>
        <v>1739</v>
      </c>
      <c r="K1934" s="30">
        <f>IF(AND(B1934=K$1),LOOKUP(9.99999999999999E+307,$K$2:K1933)+1,"")</f>
        <v>1739</v>
      </c>
      <c r="L1934" s="30">
        <f>IF(AND(B1934=L$1),LOOKUP(9.99999999999999E+307,$L$2:L1933)+1,"")</f>
        <v>1739</v>
      </c>
      <c r="M1934" s="30">
        <f>IF(AND(B1934=M$1),LOOKUP(9.99999999999999E+307,$M$2:M1933)+1,"")</f>
        <v>1739</v>
      </c>
      <c r="N1934" s="30">
        <f>IF(AND($B1934=N$1),LOOKUP(9.99999999999999E+307,$N$2:N1933)+1,"")</f>
        <v>1739</v>
      </c>
      <c r="O1934" s="30">
        <f>IF(AND($B1934=O$1),LOOKUP(9.99999999999999E+307,$O$2:O1933)+1,"")</f>
        <v>1739</v>
      </c>
      <c r="P1934" s="30">
        <f>IF(AND($B1934=P$1),LOOKUP(9.99999999999999E+307,$P$2:P1933)+1,"")</f>
        <v>1739</v>
      </c>
      <c r="Q1934" s="30">
        <f>IF(AND($B1934=Q$1),LOOKUP(9.99999999999999E+307,$Q$2:Q1933)+1,"")</f>
        <v>1739</v>
      </c>
      <c r="R1934" s="30">
        <f>IF(AND($B1934=R$1),LOOKUP(9.99999999999999E+307,$R$2:R1933)+1,"")</f>
        <v>1739</v>
      </c>
      <c r="S1934" s="314"/>
      <c r="T1934" s="274"/>
      <c r="U1934" s="274"/>
      <c r="Z1934" s="258" t="str">
        <f t="shared" si="213"/>
        <v/>
      </c>
      <c r="AA1934" s="258" t="str">
        <f t="shared" si="214"/>
        <v/>
      </c>
      <c r="AB1934" s="259">
        <f t="shared" si="209"/>
        <v>0</v>
      </c>
      <c r="AC1934" s="259">
        <f t="shared" si="210"/>
        <v>1807</v>
      </c>
      <c r="AD1934" s="260" t="str">
        <f t="shared" si="211"/>
        <v/>
      </c>
      <c r="AE1934" s="253" t="str">
        <f t="shared" si="212"/>
        <v>-</v>
      </c>
    </row>
    <row r="1935" spans="1:31" ht="20.100000000000001" customHeight="1" x14ac:dyDescent="0.5">
      <c r="A1935" s="30">
        <v>1933</v>
      </c>
      <c r="B1935" s="238"/>
      <c r="C1935" s="303"/>
      <c r="D1935" s="302"/>
      <c r="E1935" s="303"/>
      <c r="F1935" s="303"/>
      <c r="G1935" s="257" t="str">
        <f t="shared" si="208"/>
        <v/>
      </c>
      <c r="H1935" s="30" t="str">
        <f>IF(AND(S1935=H$1),LOOKUP(9.99999999999999E+307,$H$2:H1934)+1,"")</f>
        <v/>
      </c>
      <c r="I1935" s="30">
        <f>IF(AND(B1935=I$1),LOOKUP(9.99999999999999E+307,$I$2:I1934)+1,"")</f>
        <v>1740</v>
      </c>
      <c r="J1935" s="30">
        <f>IF(AND(B1935=J$1),LOOKUP(9.99999999999999E+307,$J$2:J1934)+1,"")</f>
        <v>1740</v>
      </c>
      <c r="K1935" s="30">
        <f>IF(AND(B1935=K$1),LOOKUP(9.99999999999999E+307,$K$2:K1934)+1,"")</f>
        <v>1740</v>
      </c>
      <c r="L1935" s="30">
        <f>IF(AND(B1935=L$1),LOOKUP(9.99999999999999E+307,$L$2:L1934)+1,"")</f>
        <v>1740</v>
      </c>
      <c r="M1935" s="30">
        <f>IF(AND(B1935=M$1),LOOKUP(9.99999999999999E+307,$M$2:M1934)+1,"")</f>
        <v>1740</v>
      </c>
      <c r="N1935" s="30">
        <f>IF(AND($B1935=N$1),LOOKUP(9.99999999999999E+307,$N$2:N1934)+1,"")</f>
        <v>1740</v>
      </c>
      <c r="O1935" s="30">
        <f>IF(AND($B1935=O$1),LOOKUP(9.99999999999999E+307,$O$2:O1934)+1,"")</f>
        <v>1740</v>
      </c>
      <c r="P1935" s="30">
        <f>IF(AND($B1935=P$1),LOOKUP(9.99999999999999E+307,$P$2:P1934)+1,"")</f>
        <v>1740</v>
      </c>
      <c r="Q1935" s="30">
        <f>IF(AND($B1935=Q$1),LOOKUP(9.99999999999999E+307,$Q$2:Q1934)+1,"")</f>
        <v>1740</v>
      </c>
      <c r="R1935" s="30">
        <f>IF(AND($B1935=R$1),LOOKUP(9.99999999999999E+307,$R$2:R1934)+1,"")</f>
        <v>1740</v>
      </c>
      <c r="S1935" s="314"/>
      <c r="T1935" s="274"/>
      <c r="U1935" s="274"/>
      <c r="Z1935" s="258" t="str">
        <f t="shared" si="213"/>
        <v/>
      </c>
      <c r="AA1935" s="258" t="str">
        <f t="shared" si="214"/>
        <v/>
      </c>
      <c r="AB1935" s="259">
        <f t="shared" si="209"/>
        <v>0</v>
      </c>
      <c r="AC1935" s="259">
        <f t="shared" si="210"/>
        <v>1807</v>
      </c>
      <c r="AD1935" s="260" t="str">
        <f t="shared" si="211"/>
        <v/>
      </c>
      <c r="AE1935" s="253" t="str">
        <f t="shared" si="212"/>
        <v>-</v>
      </c>
    </row>
    <row r="1936" spans="1:31" ht="20.100000000000001" customHeight="1" x14ac:dyDescent="0.5">
      <c r="A1936" s="30">
        <v>1934</v>
      </c>
      <c r="B1936" s="238"/>
      <c r="C1936" s="303"/>
      <c r="D1936" s="302"/>
      <c r="E1936" s="303"/>
      <c r="F1936" s="303"/>
      <c r="G1936" s="257" t="str">
        <f t="shared" si="208"/>
        <v/>
      </c>
      <c r="H1936" s="30" t="str">
        <f>IF(AND(S1936=H$1),LOOKUP(9.99999999999999E+307,$H$2:H1935)+1,"")</f>
        <v/>
      </c>
      <c r="I1936" s="30">
        <f>IF(AND(B1936=I$1),LOOKUP(9.99999999999999E+307,$I$2:I1935)+1,"")</f>
        <v>1741</v>
      </c>
      <c r="J1936" s="30">
        <f>IF(AND(B1936=J$1),LOOKUP(9.99999999999999E+307,$J$2:J1935)+1,"")</f>
        <v>1741</v>
      </c>
      <c r="K1936" s="30">
        <f>IF(AND(B1936=K$1),LOOKUP(9.99999999999999E+307,$K$2:K1935)+1,"")</f>
        <v>1741</v>
      </c>
      <c r="L1936" s="30">
        <f>IF(AND(B1936=L$1),LOOKUP(9.99999999999999E+307,$L$2:L1935)+1,"")</f>
        <v>1741</v>
      </c>
      <c r="M1936" s="30">
        <f>IF(AND(B1936=M$1),LOOKUP(9.99999999999999E+307,$M$2:M1935)+1,"")</f>
        <v>1741</v>
      </c>
      <c r="N1936" s="30">
        <f>IF(AND($B1936=N$1),LOOKUP(9.99999999999999E+307,$N$2:N1935)+1,"")</f>
        <v>1741</v>
      </c>
      <c r="O1936" s="30">
        <f>IF(AND($B1936=O$1),LOOKUP(9.99999999999999E+307,$O$2:O1935)+1,"")</f>
        <v>1741</v>
      </c>
      <c r="P1936" s="30">
        <f>IF(AND($B1936=P$1),LOOKUP(9.99999999999999E+307,$P$2:P1935)+1,"")</f>
        <v>1741</v>
      </c>
      <c r="Q1936" s="30">
        <f>IF(AND($B1936=Q$1),LOOKUP(9.99999999999999E+307,$Q$2:Q1935)+1,"")</f>
        <v>1741</v>
      </c>
      <c r="R1936" s="30">
        <f>IF(AND($B1936=R$1),LOOKUP(9.99999999999999E+307,$R$2:R1935)+1,"")</f>
        <v>1741</v>
      </c>
      <c r="S1936" s="314"/>
      <c r="T1936" s="274"/>
      <c r="U1936" s="274"/>
      <c r="Z1936" s="258" t="str">
        <f t="shared" si="213"/>
        <v/>
      </c>
      <c r="AA1936" s="258" t="str">
        <f t="shared" si="214"/>
        <v/>
      </c>
      <c r="AB1936" s="259">
        <f t="shared" si="209"/>
        <v>0</v>
      </c>
      <c r="AC1936" s="259">
        <f t="shared" si="210"/>
        <v>1807</v>
      </c>
      <c r="AD1936" s="260" t="str">
        <f t="shared" si="211"/>
        <v/>
      </c>
      <c r="AE1936" s="253" t="str">
        <f t="shared" si="212"/>
        <v>-</v>
      </c>
    </row>
    <row r="1937" spans="1:31" ht="20.100000000000001" customHeight="1" x14ac:dyDescent="0.5">
      <c r="A1937" s="30">
        <v>1935</v>
      </c>
      <c r="B1937" s="238"/>
      <c r="C1937" s="303"/>
      <c r="D1937" s="302"/>
      <c r="E1937" s="303"/>
      <c r="F1937" s="303"/>
      <c r="G1937" s="257" t="str">
        <f t="shared" si="208"/>
        <v/>
      </c>
      <c r="H1937" s="30" t="str">
        <f>IF(AND(S1937=H$1),LOOKUP(9.99999999999999E+307,$H$2:H1936)+1,"")</f>
        <v/>
      </c>
      <c r="I1937" s="30">
        <f>IF(AND(B1937=I$1),LOOKUP(9.99999999999999E+307,$I$2:I1936)+1,"")</f>
        <v>1742</v>
      </c>
      <c r="J1937" s="30">
        <f>IF(AND(B1937=J$1),LOOKUP(9.99999999999999E+307,$J$2:J1936)+1,"")</f>
        <v>1742</v>
      </c>
      <c r="K1937" s="30">
        <f>IF(AND(B1937=K$1),LOOKUP(9.99999999999999E+307,$K$2:K1936)+1,"")</f>
        <v>1742</v>
      </c>
      <c r="L1937" s="30">
        <f>IF(AND(B1937=L$1),LOOKUP(9.99999999999999E+307,$L$2:L1936)+1,"")</f>
        <v>1742</v>
      </c>
      <c r="M1937" s="30">
        <f>IF(AND(B1937=M$1),LOOKUP(9.99999999999999E+307,$M$2:M1936)+1,"")</f>
        <v>1742</v>
      </c>
      <c r="N1937" s="30">
        <f>IF(AND($B1937=N$1),LOOKUP(9.99999999999999E+307,$N$2:N1936)+1,"")</f>
        <v>1742</v>
      </c>
      <c r="O1937" s="30">
        <f>IF(AND($B1937=O$1),LOOKUP(9.99999999999999E+307,$O$2:O1936)+1,"")</f>
        <v>1742</v>
      </c>
      <c r="P1937" s="30">
        <f>IF(AND($B1937=P$1),LOOKUP(9.99999999999999E+307,$P$2:P1936)+1,"")</f>
        <v>1742</v>
      </c>
      <c r="Q1937" s="30">
        <f>IF(AND($B1937=Q$1),LOOKUP(9.99999999999999E+307,$Q$2:Q1936)+1,"")</f>
        <v>1742</v>
      </c>
      <c r="R1937" s="30">
        <f>IF(AND($B1937=R$1),LOOKUP(9.99999999999999E+307,$R$2:R1936)+1,"")</f>
        <v>1742</v>
      </c>
      <c r="S1937" s="314"/>
      <c r="T1937" s="274"/>
      <c r="U1937" s="274"/>
      <c r="Z1937" s="258" t="str">
        <f t="shared" si="213"/>
        <v/>
      </c>
      <c r="AA1937" s="258" t="str">
        <f t="shared" si="214"/>
        <v/>
      </c>
      <c r="AB1937" s="259">
        <f t="shared" si="209"/>
        <v>0</v>
      </c>
      <c r="AC1937" s="259">
        <f t="shared" si="210"/>
        <v>1807</v>
      </c>
      <c r="AD1937" s="260" t="str">
        <f t="shared" si="211"/>
        <v/>
      </c>
      <c r="AE1937" s="253" t="str">
        <f t="shared" si="212"/>
        <v>-</v>
      </c>
    </row>
    <row r="1938" spans="1:31" ht="20.100000000000001" customHeight="1" x14ac:dyDescent="0.5">
      <c r="A1938" s="30">
        <v>1936</v>
      </c>
      <c r="B1938" s="238"/>
      <c r="C1938" s="303"/>
      <c r="D1938" s="302"/>
      <c r="E1938" s="303"/>
      <c r="F1938" s="303"/>
      <c r="G1938" s="257" t="str">
        <f t="shared" si="208"/>
        <v/>
      </c>
      <c r="H1938" s="30" t="str">
        <f>IF(AND(S1938=H$1),LOOKUP(9.99999999999999E+307,$H$2:H1937)+1,"")</f>
        <v/>
      </c>
      <c r="I1938" s="30">
        <f>IF(AND(B1938=I$1),LOOKUP(9.99999999999999E+307,$I$2:I1937)+1,"")</f>
        <v>1743</v>
      </c>
      <c r="J1938" s="30">
        <f>IF(AND(B1938=J$1),LOOKUP(9.99999999999999E+307,$J$2:J1937)+1,"")</f>
        <v>1743</v>
      </c>
      <c r="K1938" s="30">
        <f>IF(AND(B1938=K$1),LOOKUP(9.99999999999999E+307,$K$2:K1937)+1,"")</f>
        <v>1743</v>
      </c>
      <c r="L1938" s="30">
        <f>IF(AND(B1938=L$1),LOOKUP(9.99999999999999E+307,$L$2:L1937)+1,"")</f>
        <v>1743</v>
      </c>
      <c r="M1938" s="30">
        <f>IF(AND(B1938=M$1),LOOKUP(9.99999999999999E+307,$M$2:M1937)+1,"")</f>
        <v>1743</v>
      </c>
      <c r="N1938" s="30">
        <f>IF(AND($B1938=N$1),LOOKUP(9.99999999999999E+307,$N$2:N1937)+1,"")</f>
        <v>1743</v>
      </c>
      <c r="O1938" s="30">
        <f>IF(AND($B1938=O$1),LOOKUP(9.99999999999999E+307,$O$2:O1937)+1,"")</f>
        <v>1743</v>
      </c>
      <c r="P1938" s="30">
        <f>IF(AND($B1938=P$1),LOOKUP(9.99999999999999E+307,$P$2:P1937)+1,"")</f>
        <v>1743</v>
      </c>
      <c r="Q1938" s="30">
        <f>IF(AND($B1938=Q$1),LOOKUP(9.99999999999999E+307,$Q$2:Q1937)+1,"")</f>
        <v>1743</v>
      </c>
      <c r="R1938" s="30">
        <f>IF(AND($B1938=R$1),LOOKUP(9.99999999999999E+307,$R$2:R1937)+1,"")</f>
        <v>1743</v>
      </c>
      <c r="S1938" s="314"/>
      <c r="T1938" s="274"/>
      <c r="U1938" s="274"/>
      <c r="Z1938" s="258" t="str">
        <f t="shared" si="213"/>
        <v/>
      </c>
      <c r="AA1938" s="258" t="str">
        <f t="shared" si="214"/>
        <v/>
      </c>
      <c r="AB1938" s="259">
        <f t="shared" si="209"/>
        <v>0</v>
      </c>
      <c r="AC1938" s="259">
        <f t="shared" si="210"/>
        <v>1807</v>
      </c>
      <c r="AD1938" s="260" t="str">
        <f t="shared" si="211"/>
        <v/>
      </c>
      <c r="AE1938" s="253" t="str">
        <f t="shared" si="212"/>
        <v>-</v>
      </c>
    </row>
    <row r="1939" spans="1:31" ht="20.100000000000001" customHeight="1" x14ac:dyDescent="0.5">
      <c r="A1939" s="30">
        <v>1937</v>
      </c>
      <c r="B1939" s="238"/>
      <c r="C1939" s="303"/>
      <c r="D1939" s="302"/>
      <c r="E1939" s="303"/>
      <c r="F1939" s="303"/>
      <c r="G1939" s="257" t="str">
        <f t="shared" si="208"/>
        <v/>
      </c>
      <c r="H1939" s="30" t="str">
        <f>IF(AND(S1939=H$1),LOOKUP(9.99999999999999E+307,$H$2:H1938)+1,"")</f>
        <v/>
      </c>
      <c r="I1939" s="30">
        <f>IF(AND(B1939=I$1),LOOKUP(9.99999999999999E+307,$I$2:I1938)+1,"")</f>
        <v>1744</v>
      </c>
      <c r="J1939" s="30">
        <f>IF(AND(B1939=J$1),LOOKUP(9.99999999999999E+307,$J$2:J1938)+1,"")</f>
        <v>1744</v>
      </c>
      <c r="K1939" s="30">
        <f>IF(AND(B1939=K$1),LOOKUP(9.99999999999999E+307,$K$2:K1938)+1,"")</f>
        <v>1744</v>
      </c>
      <c r="L1939" s="30">
        <f>IF(AND(B1939=L$1),LOOKUP(9.99999999999999E+307,$L$2:L1938)+1,"")</f>
        <v>1744</v>
      </c>
      <c r="M1939" s="30">
        <f>IF(AND(B1939=M$1),LOOKUP(9.99999999999999E+307,$M$2:M1938)+1,"")</f>
        <v>1744</v>
      </c>
      <c r="N1939" s="30">
        <f>IF(AND($B1939=N$1),LOOKUP(9.99999999999999E+307,$N$2:N1938)+1,"")</f>
        <v>1744</v>
      </c>
      <c r="O1939" s="30">
        <f>IF(AND($B1939=O$1),LOOKUP(9.99999999999999E+307,$O$2:O1938)+1,"")</f>
        <v>1744</v>
      </c>
      <c r="P1939" s="30">
        <f>IF(AND($B1939=P$1),LOOKUP(9.99999999999999E+307,$P$2:P1938)+1,"")</f>
        <v>1744</v>
      </c>
      <c r="Q1939" s="30">
        <f>IF(AND($B1939=Q$1),LOOKUP(9.99999999999999E+307,$Q$2:Q1938)+1,"")</f>
        <v>1744</v>
      </c>
      <c r="R1939" s="30">
        <f>IF(AND($B1939=R$1),LOOKUP(9.99999999999999E+307,$R$2:R1938)+1,"")</f>
        <v>1744</v>
      </c>
      <c r="S1939" s="314"/>
      <c r="T1939" s="274"/>
      <c r="U1939" s="274"/>
      <c r="Z1939" s="258" t="str">
        <f t="shared" si="213"/>
        <v/>
      </c>
      <c r="AA1939" s="258" t="str">
        <f t="shared" si="214"/>
        <v/>
      </c>
      <c r="AB1939" s="259">
        <f t="shared" si="209"/>
        <v>0</v>
      </c>
      <c r="AC1939" s="259">
        <f t="shared" si="210"/>
        <v>1807</v>
      </c>
      <c r="AD1939" s="260" t="str">
        <f t="shared" si="211"/>
        <v/>
      </c>
      <c r="AE1939" s="253" t="str">
        <f t="shared" si="212"/>
        <v>-</v>
      </c>
    </row>
    <row r="1940" spans="1:31" ht="20.100000000000001" customHeight="1" x14ac:dyDescent="0.5">
      <c r="A1940" s="30">
        <v>1938</v>
      </c>
      <c r="B1940" s="238"/>
      <c r="C1940" s="303"/>
      <c r="D1940" s="302"/>
      <c r="E1940" s="303"/>
      <c r="F1940" s="303"/>
      <c r="G1940" s="257" t="str">
        <f t="shared" si="208"/>
        <v/>
      </c>
      <c r="H1940" s="30" t="str">
        <f>IF(AND(S1940=H$1),LOOKUP(9.99999999999999E+307,$H$2:H1939)+1,"")</f>
        <v/>
      </c>
      <c r="I1940" s="30">
        <f>IF(AND(B1940=I$1),LOOKUP(9.99999999999999E+307,$I$2:I1939)+1,"")</f>
        <v>1745</v>
      </c>
      <c r="J1940" s="30">
        <f>IF(AND(B1940=J$1),LOOKUP(9.99999999999999E+307,$J$2:J1939)+1,"")</f>
        <v>1745</v>
      </c>
      <c r="K1940" s="30">
        <f>IF(AND(B1940=K$1),LOOKUP(9.99999999999999E+307,$K$2:K1939)+1,"")</f>
        <v>1745</v>
      </c>
      <c r="L1940" s="30">
        <f>IF(AND(B1940=L$1),LOOKUP(9.99999999999999E+307,$L$2:L1939)+1,"")</f>
        <v>1745</v>
      </c>
      <c r="M1940" s="30">
        <f>IF(AND(B1940=M$1),LOOKUP(9.99999999999999E+307,$M$2:M1939)+1,"")</f>
        <v>1745</v>
      </c>
      <c r="N1940" s="30">
        <f>IF(AND($B1940=N$1),LOOKUP(9.99999999999999E+307,$N$2:N1939)+1,"")</f>
        <v>1745</v>
      </c>
      <c r="O1940" s="30">
        <f>IF(AND($B1940=O$1),LOOKUP(9.99999999999999E+307,$O$2:O1939)+1,"")</f>
        <v>1745</v>
      </c>
      <c r="P1940" s="30">
        <f>IF(AND($B1940=P$1),LOOKUP(9.99999999999999E+307,$P$2:P1939)+1,"")</f>
        <v>1745</v>
      </c>
      <c r="Q1940" s="30">
        <f>IF(AND($B1940=Q$1),LOOKUP(9.99999999999999E+307,$Q$2:Q1939)+1,"")</f>
        <v>1745</v>
      </c>
      <c r="R1940" s="30">
        <f>IF(AND($B1940=R$1),LOOKUP(9.99999999999999E+307,$R$2:R1939)+1,"")</f>
        <v>1745</v>
      </c>
      <c r="S1940" s="314"/>
      <c r="T1940" s="274"/>
      <c r="U1940" s="274"/>
      <c r="Z1940" s="258" t="str">
        <f t="shared" si="213"/>
        <v/>
      </c>
      <c r="AA1940" s="258" t="str">
        <f t="shared" si="214"/>
        <v/>
      </c>
      <c r="AB1940" s="259">
        <f t="shared" si="209"/>
        <v>0</v>
      </c>
      <c r="AC1940" s="259">
        <f t="shared" si="210"/>
        <v>1807</v>
      </c>
      <c r="AD1940" s="260" t="str">
        <f t="shared" si="211"/>
        <v/>
      </c>
      <c r="AE1940" s="253" t="str">
        <f t="shared" si="212"/>
        <v>-</v>
      </c>
    </row>
    <row r="1941" spans="1:31" ht="20.100000000000001" customHeight="1" x14ac:dyDescent="0.5">
      <c r="A1941" s="30">
        <v>1939</v>
      </c>
      <c r="B1941" s="238"/>
      <c r="C1941" s="303"/>
      <c r="D1941" s="302"/>
      <c r="E1941" s="303"/>
      <c r="F1941" s="303"/>
      <c r="G1941" s="257" t="str">
        <f t="shared" si="208"/>
        <v/>
      </c>
      <c r="H1941" s="30" t="str">
        <f>IF(AND(S1941=H$1),LOOKUP(9.99999999999999E+307,$H$2:H1940)+1,"")</f>
        <v/>
      </c>
      <c r="I1941" s="30">
        <f>IF(AND(B1941=I$1),LOOKUP(9.99999999999999E+307,$I$2:I1940)+1,"")</f>
        <v>1746</v>
      </c>
      <c r="J1941" s="30">
        <f>IF(AND(B1941=J$1),LOOKUP(9.99999999999999E+307,$J$2:J1940)+1,"")</f>
        <v>1746</v>
      </c>
      <c r="K1941" s="30">
        <f>IF(AND(B1941=K$1),LOOKUP(9.99999999999999E+307,$K$2:K1940)+1,"")</f>
        <v>1746</v>
      </c>
      <c r="L1941" s="30">
        <f>IF(AND(B1941=L$1),LOOKUP(9.99999999999999E+307,$L$2:L1940)+1,"")</f>
        <v>1746</v>
      </c>
      <c r="M1941" s="30">
        <f>IF(AND(B1941=M$1),LOOKUP(9.99999999999999E+307,$M$2:M1940)+1,"")</f>
        <v>1746</v>
      </c>
      <c r="N1941" s="30">
        <f>IF(AND($B1941=N$1),LOOKUP(9.99999999999999E+307,$N$2:N1940)+1,"")</f>
        <v>1746</v>
      </c>
      <c r="O1941" s="30">
        <f>IF(AND($B1941=O$1),LOOKUP(9.99999999999999E+307,$O$2:O1940)+1,"")</f>
        <v>1746</v>
      </c>
      <c r="P1941" s="30">
        <f>IF(AND($B1941=P$1),LOOKUP(9.99999999999999E+307,$P$2:P1940)+1,"")</f>
        <v>1746</v>
      </c>
      <c r="Q1941" s="30">
        <f>IF(AND($B1941=Q$1),LOOKUP(9.99999999999999E+307,$Q$2:Q1940)+1,"")</f>
        <v>1746</v>
      </c>
      <c r="R1941" s="30">
        <f>IF(AND($B1941=R$1),LOOKUP(9.99999999999999E+307,$R$2:R1940)+1,"")</f>
        <v>1746</v>
      </c>
      <c r="S1941" s="314"/>
      <c r="T1941" s="274"/>
      <c r="U1941" s="274"/>
      <c r="Z1941" s="258" t="str">
        <f t="shared" si="213"/>
        <v/>
      </c>
      <c r="AA1941" s="258" t="str">
        <f t="shared" si="214"/>
        <v/>
      </c>
      <c r="AB1941" s="259">
        <f t="shared" si="209"/>
        <v>0</v>
      </c>
      <c r="AC1941" s="259">
        <f t="shared" si="210"/>
        <v>1807</v>
      </c>
      <c r="AD1941" s="260" t="str">
        <f t="shared" si="211"/>
        <v/>
      </c>
      <c r="AE1941" s="253" t="str">
        <f t="shared" si="212"/>
        <v>-</v>
      </c>
    </row>
    <row r="1942" spans="1:31" ht="20.100000000000001" customHeight="1" x14ac:dyDescent="0.5">
      <c r="A1942" s="30">
        <v>1940</v>
      </c>
      <c r="B1942" s="238"/>
      <c r="C1942" s="303"/>
      <c r="D1942" s="302"/>
      <c r="E1942" s="303"/>
      <c r="F1942" s="303"/>
      <c r="G1942" s="257" t="str">
        <f t="shared" si="208"/>
        <v/>
      </c>
      <c r="H1942" s="30" t="str">
        <f>IF(AND(S1942=H$1),LOOKUP(9.99999999999999E+307,$H$2:H1941)+1,"")</f>
        <v/>
      </c>
      <c r="I1942" s="30">
        <f>IF(AND(B1942=I$1),LOOKUP(9.99999999999999E+307,$I$2:I1941)+1,"")</f>
        <v>1747</v>
      </c>
      <c r="J1942" s="30">
        <f>IF(AND(B1942=J$1),LOOKUP(9.99999999999999E+307,$J$2:J1941)+1,"")</f>
        <v>1747</v>
      </c>
      <c r="K1942" s="30">
        <f>IF(AND(B1942=K$1),LOOKUP(9.99999999999999E+307,$K$2:K1941)+1,"")</f>
        <v>1747</v>
      </c>
      <c r="L1942" s="30">
        <f>IF(AND(B1942=L$1),LOOKUP(9.99999999999999E+307,$L$2:L1941)+1,"")</f>
        <v>1747</v>
      </c>
      <c r="M1942" s="30">
        <f>IF(AND(B1942=M$1),LOOKUP(9.99999999999999E+307,$M$2:M1941)+1,"")</f>
        <v>1747</v>
      </c>
      <c r="N1942" s="30">
        <f>IF(AND($B1942=N$1),LOOKUP(9.99999999999999E+307,$N$2:N1941)+1,"")</f>
        <v>1747</v>
      </c>
      <c r="O1942" s="30">
        <f>IF(AND($B1942=O$1),LOOKUP(9.99999999999999E+307,$O$2:O1941)+1,"")</f>
        <v>1747</v>
      </c>
      <c r="P1942" s="30">
        <f>IF(AND($B1942=P$1),LOOKUP(9.99999999999999E+307,$P$2:P1941)+1,"")</f>
        <v>1747</v>
      </c>
      <c r="Q1942" s="30">
        <f>IF(AND($B1942=Q$1),LOOKUP(9.99999999999999E+307,$Q$2:Q1941)+1,"")</f>
        <v>1747</v>
      </c>
      <c r="R1942" s="30">
        <f>IF(AND($B1942=R$1),LOOKUP(9.99999999999999E+307,$R$2:R1941)+1,"")</f>
        <v>1747</v>
      </c>
      <c r="S1942" s="314"/>
      <c r="T1942" s="274"/>
      <c r="U1942" s="274"/>
      <c r="Z1942" s="258" t="str">
        <f t="shared" si="213"/>
        <v/>
      </c>
      <c r="AA1942" s="258" t="str">
        <f t="shared" si="214"/>
        <v/>
      </c>
      <c r="AB1942" s="259">
        <f t="shared" si="209"/>
        <v>0</v>
      </c>
      <c r="AC1942" s="259">
        <f t="shared" si="210"/>
        <v>1807</v>
      </c>
      <c r="AD1942" s="260" t="str">
        <f t="shared" si="211"/>
        <v/>
      </c>
      <c r="AE1942" s="253" t="str">
        <f t="shared" si="212"/>
        <v>-</v>
      </c>
    </row>
    <row r="1943" spans="1:31" ht="20.100000000000001" customHeight="1" x14ac:dyDescent="0.5">
      <c r="A1943" s="30">
        <v>1941</v>
      </c>
      <c r="B1943" s="238"/>
      <c r="C1943" s="303"/>
      <c r="D1943" s="302"/>
      <c r="E1943" s="303"/>
      <c r="F1943" s="303"/>
      <c r="G1943" s="257" t="str">
        <f t="shared" si="208"/>
        <v/>
      </c>
      <c r="H1943" s="30" t="str">
        <f>IF(AND(S1943=H$1),LOOKUP(9.99999999999999E+307,$H$2:H1942)+1,"")</f>
        <v/>
      </c>
      <c r="I1943" s="30">
        <f>IF(AND(B1943=I$1),LOOKUP(9.99999999999999E+307,$I$2:I1942)+1,"")</f>
        <v>1748</v>
      </c>
      <c r="J1943" s="30">
        <f>IF(AND(B1943=J$1),LOOKUP(9.99999999999999E+307,$J$2:J1942)+1,"")</f>
        <v>1748</v>
      </c>
      <c r="K1943" s="30">
        <f>IF(AND(B1943=K$1),LOOKUP(9.99999999999999E+307,$K$2:K1942)+1,"")</f>
        <v>1748</v>
      </c>
      <c r="L1943" s="30">
        <f>IF(AND(B1943=L$1),LOOKUP(9.99999999999999E+307,$L$2:L1942)+1,"")</f>
        <v>1748</v>
      </c>
      <c r="M1943" s="30">
        <f>IF(AND(B1943=M$1),LOOKUP(9.99999999999999E+307,$M$2:M1942)+1,"")</f>
        <v>1748</v>
      </c>
      <c r="N1943" s="30">
        <f>IF(AND($B1943=N$1),LOOKUP(9.99999999999999E+307,$N$2:N1942)+1,"")</f>
        <v>1748</v>
      </c>
      <c r="O1943" s="30">
        <f>IF(AND($B1943=O$1),LOOKUP(9.99999999999999E+307,$O$2:O1942)+1,"")</f>
        <v>1748</v>
      </c>
      <c r="P1943" s="30">
        <f>IF(AND($B1943=P$1),LOOKUP(9.99999999999999E+307,$P$2:P1942)+1,"")</f>
        <v>1748</v>
      </c>
      <c r="Q1943" s="30">
        <f>IF(AND($B1943=Q$1),LOOKUP(9.99999999999999E+307,$Q$2:Q1942)+1,"")</f>
        <v>1748</v>
      </c>
      <c r="R1943" s="30">
        <f>IF(AND($B1943=R$1),LOOKUP(9.99999999999999E+307,$R$2:R1942)+1,"")</f>
        <v>1748</v>
      </c>
      <c r="S1943" s="314"/>
      <c r="T1943" s="274"/>
      <c r="U1943" s="274"/>
      <c r="Z1943" s="258" t="str">
        <f t="shared" si="213"/>
        <v/>
      </c>
      <c r="AA1943" s="258" t="str">
        <f t="shared" si="214"/>
        <v/>
      </c>
      <c r="AB1943" s="259">
        <f t="shared" si="209"/>
        <v>0</v>
      </c>
      <c r="AC1943" s="259">
        <f t="shared" si="210"/>
        <v>1807</v>
      </c>
      <c r="AD1943" s="260" t="str">
        <f t="shared" si="211"/>
        <v/>
      </c>
      <c r="AE1943" s="253" t="str">
        <f t="shared" si="212"/>
        <v>-</v>
      </c>
    </row>
    <row r="1944" spans="1:31" ht="20.100000000000001" customHeight="1" x14ac:dyDescent="0.5">
      <c r="A1944" s="30">
        <v>1942</v>
      </c>
      <c r="B1944" s="238"/>
      <c r="C1944" s="303"/>
      <c r="D1944" s="302"/>
      <c r="E1944" s="303"/>
      <c r="F1944" s="303"/>
      <c r="G1944" s="257" t="str">
        <f t="shared" si="208"/>
        <v/>
      </c>
      <c r="H1944" s="30" t="str">
        <f>IF(AND(S1944=H$1),LOOKUP(9.99999999999999E+307,$H$2:H1943)+1,"")</f>
        <v/>
      </c>
      <c r="I1944" s="30">
        <f>IF(AND(B1944=I$1),LOOKUP(9.99999999999999E+307,$I$2:I1943)+1,"")</f>
        <v>1749</v>
      </c>
      <c r="J1944" s="30">
        <f>IF(AND(B1944=J$1),LOOKUP(9.99999999999999E+307,$J$2:J1943)+1,"")</f>
        <v>1749</v>
      </c>
      <c r="K1944" s="30">
        <f>IF(AND(B1944=K$1),LOOKUP(9.99999999999999E+307,$K$2:K1943)+1,"")</f>
        <v>1749</v>
      </c>
      <c r="L1944" s="30">
        <f>IF(AND(B1944=L$1),LOOKUP(9.99999999999999E+307,$L$2:L1943)+1,"")</f>
        <v>1749</v>
      </c>
      <c r="M1944" s="30">
        <f>IF(AND(B1944=M$1),LOOKUP(9.99999999999999E+307,$M$2:M1943)+1,"")</f>
        <v>1749</v>
      </c>
      <c r="N1944" s="30">
        <f>IF(AND($B1944=N$1),LOOKUP(9.99999999999999E+307,$N$2:N1943)+1,"")</f>
        <v>1749</v>
      </c>
      <c r="O1944" s="30">
        <f>IF(AND($B1944=O$1),LOOKUP(9.99999999999999E+307,$O$2:O1943)+1,"")</f>
        <v>1749</v>
      </c>
      <c r="P1944" s="30">
        <f>IF(AND($B1944=P$1),LOOKUP(9.99999999999999E+307,$P$2:P1943)+1,"")</f>
        <v>1749</v>
      </c>
      <c r="Q1944" s="30">
        <f>IF(AND($B1944=Q$1),LOOKUP(9.99999999999999E+307,$Q$2:Q1943)+1,"")</f>
        <v>1749</v>
      </c>
      <c r="R1944" s="30">
        <f>IF(AND($B1944=R$1),LOOKUP(9.99999999999999E+307,$R$2:R1943)+1,"")</f>
        <v>1749</v>
      </c>
      <c r="S1944" s="314"/>
      <c r="T1944" s="274"/>
      <c r="U1944" s="274"/>
      <c r="Z1944" s="258" t="str">
        <f t="shared" si="213"/>
        <v/>
      </c>
      <c r="AA1944" s="258" t="str">
        <f t="shared" si="214"/>
        <v/>
      </c>
      <c r="AB1944" s="259">
        <f t="shared" si="209"/>
        <v>0</v>
      </c>
      <c r="AC1944" s="259">
        <f t="shared" si="210"/>
        <v>1807</v>
      </c>
      <c r="AD1944" s="260" t="str">
        <f t="shared" si="211"/>
        <v/>
      </c>
      <c r="AE1944" s="253" t="str">
        <f t="shared" si="212"/>
        <v>-</v>
      </c>
    </row>
    <row r="1945" spans="1:31" ht="20.100000000000001" customHeight="1" x14ac:dyDescent="0.5">
      <c r="A1945" s="30">
        <v>1943</v>
      </c>
      <c r="B1945" s="238"/>
      <c r="C1945" s="303"/>
      <c r="D1945" s="302"/>
      <c r="E1945" s="303"/>
      <c r="F1945" s="303"/>
      <c r="G1945" s="257" t="str">
        <f t="shared" si="208"/>
        <v/>
      </c>
      <c r="H1945" s="30" t="str">
        <f>IF(AND(S1945=H$1),LOOKUP(9.99999999999999E+307,$H$2:H1944)+1,"")</f>
        <v/>
      </c>
      <c r="I1945" s="30">
        <f>IF(AND(B1945=I$1),LOOKUP(9.99999999999999E+307,$I$2:I1944)+1,"")</f>
        <v>1750</v>
      </c>
      <c r="J1945" s="30">
        <f>IF(AND(B1945=J$1),LOOKUP(9.99999999999999E+307,$J$2:J1944)+1,"")</f>
        <v>1750</v>
      </c>
      <c r="K1945" s="30">
        <f>IF(AND(B1945=K$1),LOOKUP(9.99999999999999E+307,$K$2:K1944)+1,"")</f>
        <v>1750</v>
      </c>
      <c r="L1945" s="30">
        <f>IF(AND(B1945=L$1),LOOKUP(9.99999999999999E+307,$L$2:L1944)+1,"")</f>
        <v>1750</v>
      </c>
      <c r="M1945" s="30">
        <f>IF(AND(B1945=M$1),LOOKUP(9.99999999999999E+307,$M$2:M1944)+1,"")</f>
        <v>1750</v>
      </c>
      <c r="N1945" s="30">
        <f>IF(AND($B1945=N$1),LOOKUP(9.99999999999999E+307,$N$2:N1944)+1,"")</f>
        <v>1750</v>
      </c>
      <c r="O1945" s="30">
        <f>IF(AND($B1945=O$1),LOOKUP(9.99999999999999E+307,$O$2:O1944)+1,"")</f>
        <v>1750</v>
      </c>
      <c r="P1945" s="30">
        <f>IF(AND($B1945=P$1),LOOKUP(9.99999999999999E+307,$P$2:P1944)+1,"")</f>
        <v>1750</v>
      </c>
      <c r="Q1945" s="30">
        <f>IF(AND($B1945=Q$1),LOOKUP(9.99999999999999E+307,$Q$2:Q1944)+1,"")</f>
        <v>1750</v>
      </c>
      <c r="R1945" s="30">
        <f>IF(AND($B1945=R$1),LOOKUP(9.99999999999999E+307,$R$2:R1944)+1,"")</f>
        <v>1750</v>
      </c>
      <c r="S1945" s="314"/>
      <c r="T1945" s="274"/>
      <c r="U1945" s="274"/>
      <c r="Z1945" s="258" t="str">
        <f t="shared" si="213"/>
        <v/>
      </c>
      <c r="AA1945" s="258" t="str">
        <f t="shared" si="214"/>
        <v/>
      </c>
      <c r="AB1945" s="259">
        <f t="shared" si="209"/>
        <v>0</v>
      </c>
      <c r="AC1945" s="259">
        <f t="shared" si="210"/>
        <v>1807</v>
      </c>
      <c r="AD1945" s="260" t="str">
        <f t="shared" si="211"/>
        <v/>
      </c>
      <c r="AE1945" s="253" t="str">
        <f t="shared" si="212"/>
        <v>-</v>
      </c>
    </row>
    <row r="1946" spans="1:31" ht="20.100000000000001" customHeight="1" x14ac:dyDescent="0.5">
      <c r="A1946" s="30">
        <v>1944</v>
      </c>
      <c r="B1946" s="238"/>
      <c r="C1946" s="303"/>
      <c r="D1946" s="302"/>
      <c r="E1946" s="303"/>
      <c r="F1946" s="303"/>
      <c r="G1946" s="257" t="str">
        <f t="shared" si="208"/>
        <v/>
      </c>
      <c r="H1946" s="30" t="str">
        <f>IF(AND(S1946=H$1),LOOKUP(9.99999999999999E+307,$H$2:H1945)+1,"")</f>
        <v/>
      </c>
      <c r="I1946" s="30">
        <f>IF(AND(B1946=I$1),LOOKUP(9.99999999999999E+307,$I$2:I1945)+1,"")</f>
        <v>1751</v>
      </c>
      <c r="J1946" s="30">
        <f>IF(AND(B1946=J$1),LOOKUP(9.99999999999999E+307,$J$2:J1945)+1,"")</f>
        <v>1751</v>
      </c>
      <c r="K1946" s="30">
        <f>IF(AND(B1946=K$1),LOOKUP(9.99999999999999E+307,$K$2:K1945)+1,"")</f>
        <v>1751</v>
      </c>
      <c r="L1946" s="30">
        <f>IF(AND(B1946=L$1),LOOKUP(9.99999999999999E+307,$L$2:L1945)+1,"")</f>
        <v>1751</v>
      </c>
      <c r="M1946" s="30">
        <f>IF(AND(B1946=M$1),LOOKUP(9.99999999999999E+307,$M$2:M1945)+1,"")</f>
        <v>1751</v>
      </c>
      <c r="N1946" s="30">
        <f>IF(AND($B1946=N$1),LOOKUP(9.99999999999999E+307,$N$2:N1945)+1,"")</f>
        <v>1751</v>
      </c>
      <c r="O1946" s="30">
        <f>IF(AND($B1946=O$1),LOOKUP(9.99999999999999E+307,$O$2:O1945)+1,"")</f>
        <v>1751</v>
      </c>
      <c r="P1946" s="30">
        <f>IF(AND($B1946=P$1),LOOKUP(9.99999999999999E+307,$P$2:P1945)+1,"")</f>
        <v>1751</v>
      </c>
      <c r="Q1946" s="30">
        <f>IF(AND($B1946=Q$1),LOOKUP(9.99999999999999E+307,$Q$2:Q1945)+1,"")</f>
        <v>1751</v>
      </c>
      <c r="R1946" s="30">
        <f>IF(AND($B1946=R$1),LOOKUP(9.99999999999999E+307,$R$2:R1945)+1,"")</f>
        <v>1751</v>
      </c>
      <c r="S1946" s="314"/>
      <c r="T1946" s="274"/>
      <c r="U1946" s="274"/>
      <c r="Z1946" s="258" t="str">
        <f t="shared" si="213"/>
        <v/>
      </c>
      <c r="AA1946" s="258" t="str">
        <f t="shared" si="214"/>
        <v/>
      </c>
      <c r="AB1946" s="259">
        <f t="shared" si="209"/>
        <v>0</v>
      </c>
      <c r="AC1946" s="259">
        <f t="shared" si="210"/>
        <v>1807</v>
      </c>
      <c r="AD1946" s="260" t="str">
        <f t="shared" si="211"/>
        <v/>
      </c>
      <c r="AE1946" s="253" t="str">
        <f t="shared" si="212"/>
        <v>-</v>
      </c>
    </row>
    <row r="1947" spans="1:31" ht="20.100000000000001" customHeight="1" x14ac:dyDescent="0.5">
      <c r="A1947" s="30">
        <v>1945</v>
      </c>
      <c r="B1947" s="238"/>
      <c r="C1947" s="303"/>
      <c r="D1947" s="302"/>
      <c r="E1947" s="303"/>
      <c r="F1947" s="303"/>
      <c r="G1947" s="257" t="str">
        <f t="shared" si="208"/>
        <v/>
      </c>
      <c r="H1947" s="30" t="str">
        <f>IF(AND(S1947=H$1),LOOKUP(9.99999999999999E+307,$H$2:H1946)+1,"")</f>
        <v/>
      </c>
      <c r="I1947" s="30">
        <f>IF(AND(B1947=I$1),LOOKUP(9.99999999999999E+307,$I$2:I1946)+1,"")</f>
        <v>1752</v>
      </c>
      <c r="J1947" s="30">
        <f>IF(AND(B1947=J$1),LOOKUP(9.99999999999999E+307,$J$2:J1946)+1,"")</f>
        <v>1752</v>
      </c>
      <c r="K1947" s="30">
        <f>IF(AND(B1947=K$1),LOOKUP(9.99999999999999E+307,$K$2:K1946)+1,"")</f>
        <v>1752</v>
      </c>
      <c r="L1947" s="30">
        <f>IF(AND(B1947=L$1),LOOKUP(9.99999999999999E+307,$L$2:L1946)+1,"")</f>
        <v>1752</v>
      </c>
      <c r="M1947" s="30">
        <f>IF(AND(B1947=M$1),LOOKUP(9.99999999999999E+307,$M$2:M1946)+1,"")</f>
        <v>1752</v>
      </c>
      <c r="N1947" s="30">
        <f>IF(AND($B1947=N$1),LOOKUP(9.99999999999999E+307,$N$2:N1946)+1,"")</f>
        <v>1752</v>
      </c>
      <c r="O1947" s="30">
        <f>IF(AND($B1947=O$1),LOOKUP(9.99999999999999E+307,$O$2:O1946)+1,"")</f>
        <v>1752</v>
      </c>
      <c r="P1947" s="30">
        <f>IF(AND($B1947=P$1),LOOKUP(9.99999999999999E+307,$P$2:P1946)+1,"")</f>
        <v>1752</v>
      </c>
      <c r="Q1947" s="30">
        <f>IF(AND($B1947=Q$1),LOOKUP(9.99999999999999E+307,$Q$2:Q1946)+1,"")</f>
        <v>1752</v>
      </c>
      <c r="R1947" s="30">
        <f>IF(AND($B1947=R$1),LOOKUP(9.99999999999999E+307,$R$2:R1946)+1,"")</f>
        <v>1752</v>
      </c>
      <c r="S1947" s="314"/>
      <c r="T1947" s="274"/>
      <c r="U1947" s="274"/>
      <c r="Z1947" s="258" t="str">
        <f t="shared" si="213"/>
        <v/>
      </c>
      <c r="AA1947" s="258" t="str">
        <f t="shared" si="214"/>
        <v/>
      </c>
      <c r="AB1947" s="259">
        <f t="shared" si="209"/>
        <v>0</v>
      </c>
      <c r="AC1947" s="259">
        <f t="shared" si="210"/>
        <v>1807</v>
      </c>
      <c r="AD1947" s="260" t="str">
        <f t="shared" si="211"/>
        <v/>
      </c>
      <c r="AE1947" s="253" t="str">
        <f t="shared" si="212"/>
        <v>-</v>
      </c>
    </row>
    <row r="1948" spans="1:31" ht="20.100000000000001" customHeight="1" x14ac:dyDescent="0.5">
      <c r="A1948" s="30">
        <v>1946</v>
      </c>
      <c r="B1948" s="238"/>
      <c r="C1948" s="303"/>
      <c r="D1948" s="302"/>
      <c r="E1948" s="303"/>
      <c r="F1948" s="303"/>
      <c r="G1948" s="257" t="str">
        <f t="shared" si="208"/>
        <v/>
      </c>
      <c r="H1948" s="30" t="str">
        <f>IF(AND(S1948=H$1),LOOKUP(9.99999999999999E+307,$H$2:H1947)+1,"")</f>
        <v/>
      </c>
      <c r="I1948" s="30">
        <f>IF(AND(B1948=I$1),LOOKUP(9.99999999999999E+307,$I$2:I1947)+1,"")</f>
        <v>1753</v>
      </c>
      <c r="J1948" s="30">
        <f>IF(AND(B1948=J$1),LOOKUP(9.99999999999999E+307,$J$2:J1947)+1,"")</f>
        <v>1753</v>
      </c>
      <c r="K1948" s="30">
        <f>IF(AND(B1948=K$1),LOOKUP(9.99999999999999E+307,$K$2:K1947)+1,"")</f>
        <v>1753</v>
      </c>
      <c r="L1948" s="30">
        <f>IF(AND(B1948=L$1),LOOKUP(9.99999999999999E+307,$L$2:L1947)+1,"")</f>
        <v>1753</v>
      </c>
      <c r="M1948" s="30">
        <f>IF(AND(B1948=M$1),LOOKUP(9.99999999999999E+307,$M$2:M1947)+1,"")</f>
        <v>1753</v>
      </c>
      <c r="N1948" s="30">
        <f>IF(AND($B1948=N$1),LOOKUP(9.99999999999999E+307,$N$2:N1947)+1,"")</f>
        <v>1753</v>
      </c>
      <c r="O1948" s="30">
        <f>IF(AND($B1948=O$1),LOOKUP(9.99999999999999E+307,$O$2:O1947)+1,"")</f>
        <v>1753</v>
      </c>
      <c r="P1948" s="30">
        <f>IF(AND($B1948=P$1),LOOKUP(9.99999999999999E+307,$P$2:P1947)+1,"")</f>
        <v>1753</v>
      </c>
      <c r="Q1948" s="30">
        <f>IF(AND($B1948=Q$1),LOOKUP(9.99999999999999E+307,$Q$2:Q1947)+1,"")</f>
        <v>1753</v>
      </c>
      <c r="R1948" s="30">
        <f>IF(AND($B1948=R$1),LOOKUP(9.99999999999999E+307,$R$2:R1947)+1,"")</f>
        <v>1753</v>
      </c>
      <c r="S1948" s="314"/>
      <c r="T1948" s="274"/>
      <c r="U1948" s="274"/>
      <c r="Z1948" s="258" t="str">
        <f t="shared" si="213"/>
        <v/>
      </c>
      <c r="AA1948" s="258" t="str">
        <f t="shared" si="214"/>
        <v/>
      </c>
      <c r="AB1948" s="259">
        <f t="shared" si="209"/>
        <v>0</v>
      </c>
      <c r="AC1948" s="259">
        <f t="shared" si="210"/>
        <v>1807</v>
      </c>
      <c r="AD1948" s="260" t="str">
        <f t="shared" si="211"/>
        <v/>
      </c>
      <c r="AE1948" s="253" t="str">
        <f t="shared" si="212"/>
        <v>-</v>
      </c>
    </row>
    <row r="1949" spans="1:31" ht="20.100000000000001" customHeight="1" x14ac:dyDescent="0.5">
      <c r="A1949" s="30">
        <v>1947</v>
      </c>
      <c r="B1949" s="238"/>
      <c r="C1949" s="303"/>
      <c r="D1949" s="302"/>
      <c r="E1949" s="303"/>
      <c r="F1949" s="303"/>
      <c r="G1949" s="257" t="str">
        <f t="shared" si="208"/>
        <v/>
      </c>
      <c r="H1949" s="30" t="str">
        <f>IF(AND(S1949=H$1),LOOKUP(9.99999999999999E+307,$H$2:H1948)+1,"")</f>
        <v/>
      </c>
      <c r="I1949" s="30">
        <f>IF(AND(B1949=I$1),LOOKUP(9.99999999999999E+307,$I$2:I1948)+1,"")</f>
        <v>1754</v>
      </c>
      <c r="J1949" s="30">
        <f>IF(AND(B1949=J$1),LOOKUP(9.99999999999999E+307,$J$2:J1948)+1,"")</f>
        <v>1754</v>
      </c>
      <c r="K1949" s="30">
        <f>IF(AND(B1949=K$1),LOOKUP(9.99999999999999E+307,$K$2:K1948)+1,"")</f>
        <v>1754</v>
      </c>
      <c r="L1949" s="30">
        <f>IF(AND(B1949=L$1),LOOKUP(9.99999999999999E+307,$L$2:L1948)+1,"")</f>
        <v>1754</v>
      </c>
      <c r="M1949" s="30">
        <f>IF(AND(B1949=M$1),LOOKUP(9.99999999999999E+307,$M$2:M1948)+1,"")</f>
        <v>1754</v>
      </c>
      <c r="N1949" s="30">
        <f>IF(AND($B1949=N$1),LOOKUP(9.99999999999999E+307,$N$2:N1948)+1,"")</f>
        <v>1754</v>
      </c>
      <c r="O1949" s="30">
        <f>IF(AND($B1949=O$1),LOOKUP(9.99999999999999E+307,$O$2:O1948)+1,"")</f>
        <v>1754</v>
      </c>
      <c r="P1949" s="30">
        <f>IF(AND($B1949=P$1),LOOKUP(9.99999999999999E+307,$P$2:P1948)+1,"")</f>
        <v>1754</v>
      </c>
      <c r="Q1949" s="30">
        <f>IF(AND($B1949=Q$1),LOOKUP(9.99999999999999E+307,$Q$2:Q1948)+1,"")</f>
        <v>1754</v>
      </c>
      <c r="R1949" s="30">
        <f>IF(AND($B1949=R$1),LOOKUP(9.99999999999999E+307,$R$2:R1948)+1,"")</f>
        <v>1754</v>
      </c>
      <c r="S1949" s="314"/>
      <c r="T1949" s="274"/>
      <c r="U1949" s="274"/>
      <c r="Z1949" s="258" t="str">
        <f t="shared" si="213"/>
        <v/>
      </c>
      <c r="AA1949" s="258" t="str">
        <f t="shared" si="214"/>
        <v/>
      </c>
      <c r="AB1949" s="259">
        <f t="shared" si="209"/>
        <v>0</v>
      </c>
      <c r="AC1949" s="259">
        <f t="shared" si="210"/>
        <v>1807</v>
      </c>
      <c r="AD1949" s="260" t="str">
        <f t="shared" si="211"/>
        <v/>
      </c>
      <c r="AE1949" s="253" t="str">
        <f t="shared" si="212"/>
        <v>-</v>
      </c>
    </row>
    <row r="1950" spans="1:31" ht="20.100000000000001" customHeight="1" x14ac:dyDescent="0.5">
      <c r="A1950" s="30">
        <v>1948</v>
      </c>
      <c r="B1950" s="238"/>
      <c r="C1950" s="303"/>
      <c r="D1950" s="302"/>
      <c r="E1950" s="303"/>
      <c r="F1950" s="303"/>
      <c r="G1950" s="257" t="str">
        <f t="shared" si="208"/>
        <v/>
      </c>
      <c r="H1950" s="30" t="str">
        <f>IF(AND(S1950=H$1),LOOKUP(9.99999999999999E+307,$H$2:H1949)+1,"")</f>
        <v/>
      </c>
      <c r="I1950" s="30">
        <f>IF(AND(B1950=I$1),LOOKUP(9.99999999999999E+307,$I$2:I1949)+1,"")</f>
        <v>1755</v>
      </c>
      <c r="J1950" s="30">
        <f>IF(AND(B1950=J$1),LOOKUP(9.99999999999999E+307,$J$2:J1949)+1,"")</f>
        <v>1755</v>
      </c>
      <c r="K1950" s="30">
        <f>IF(AND(B1950=K$1),LOOKUP(9.99999999999999E+307,$K$2:K1949)+1,"")</f>
        <v>1755</v>
      </c>
      <c r="L1950" s="30">
        <f>IF(AND(B1950=L$1),LOOKUP(9.99999999999999E+307,$L$2:L1949)+1,"")</f>
        <v>1755</v>
      </c>
      <c r="M1950" s="30">
        <f>IF(AND(B1950=M$1),LOOKUP(9.99999999999999E+307,$M$2:M1949)+1,"")</f>
        <v>1755</v>
      </c>
      <c r="N1950" s="30">
        <f>IF(AND($B1950=N$1),LOOKUP(9.99999999999999E+307,$N$2:N1949)+1,"")</f>
        <v>1755</v>
      </c>
      <c r="O1950" s="30">
        <f>IF(AND($B1950=O$1),LOOKUP(9.99999999999999E+307,$O$2:O1949)+1,"")</f>
        <v>1755</v>
      </c>
      <c r="P1950" s="30">
        <f>IF(AND($B1950=P$1),LOOKUP(9.99999999999999E+307,$P$2:P1949)+1,"")</f>
        <v>1755</v>
      </c>
      <c r="Q1950" s="30">
        <f>IF(AND($B1950=Q$1),LOOKUP(9.99999999999999E+307,$Q$2:Q1949)+1,"")</f>
        <v>1755</v>
      </c>
      <c r="R1950" s="30">
        <f>IF(AND($B1950=R$1),LOOKUP(9.99999999999999E+307,$R$2:R1949)+1,"")</f>
        <v>1755</v>
      </c>
      <c r="S1950" s="314"/>
      <c r="T1950" s="274"/>
      <c r="U1950" s="274"/>
      <c r="Z1950" s="258" t="str">
        <f t="shared" si="213"/>
        <v/>
      </c>
      <c r="AA1950" s="258" t="str">
        <f t="shared" si="214"/>
        <v/>
      </c>
      <c r="AB1950" s="259">
        <f t="shared" si="209"/>
        <v>0</v>
      </c>
      <c r="AC1950" s="259">
        <f t="shared" si="210"/>
        <v>1807</v>
      </c>
      <c r="AD1950" s="260" t="str">
        <f t="shared" si="211"/>
        <v/>
      </c>
      <c r="AE1950" s="253" t="str">
        <f t="shared" si="212"/>
        <v>-</v>
      </c>
    </row>
    <row r="1951" spans="1:31" ht="20.100000000000001" customHeight="1" x14ac:dyDescent="0.5">
      <c r="A1951" s="30">
        <v>1949</v>
      </c>
      <c r="B1951" s="238"/>
      <c r="C1951" s="303"/>
      <c r="D1951" s="302"/>
      <c r="E1951" s="303"/>
      <c r="F1951" s="303"/>
      <c r="G1951" s="257" t="str">
        <f t="shared" ref="G1951:G2002" si="215">B1951&amp;C1951</f>
        <v/>
      </c>
      <c r="H1951" s="30" t="str">
        <f>IF(AND(S1951=H$1),LOOKUP(9.99999999999999E+307,$H$2:H1950)+1,"")</f>
        <v/>
      </c>
      <c r="I1951" s="30">
        <f>IF(AND(B1951=I$1),LOOKUP(9.99999999999999E+307,$I$2:I1950)+1,"")</f>
        <v>1756</v>
      </c>
      <c r="J1951" s="30">
        <f>IF(AND(B1951=J$1),LOOKUP(9.99999999999999E+307,$J$2:J1950)+1,"")</f>
        <v>1756</v>
      </c>
      <c r="K1951" s="30">
        <f>IF(AND(B1951=K$1),LOOKUP(9.99999999999999E+307,$K$2:K1950)+1,"")</f>
        <v>1756</v>
      </c>
      <c r="L1951" s="30">
        <f>IF(AND(B1951=L$1),LOOKUP(9.99999999999999E+307,$L$2:L1950)+1,"")</f>
        <v>1756</v>
      </c>
      <c r="M1951" s="30">
        <f>IF(AND(B1951=M$1),LOOKUP(9.99999999999999E+307,$M$2:M1950)+1,"")</f>
        <v>1756</v>
      </c>
      <c r="N1951" s="30">
        <f>IF(AND($B1951=N$1),LOOKUP(9.99999999999999E+307,$N$2:N1950)+1,"")</f>
        <v>1756</v>
      </c>
      <c r="O1951" s="30">
        <f>IF(AND($B1951=O$1),LOOKUP(9.99999999999999E+307,$O$2:O1950)+1,"")</f>
        <v>1756</v>
      </c>
      <c r="P1951" s="30">
        <f>IF(AND($B1951=P$1),LOOKUP(9.99999999999999E+307,$P$2:P1950)+1,"")</f>
        <v>1756</v>
      </c>
      <c r="Q1951" s="30">
        <f>IF(AND($B1951=Q$1),LOOKUP(9.99999999999999E+307,$Q$2:Q1950)+1,"")</f>
        <v>1756</v>
      </c>
      <c r="R1951" s="30">
        <f>IF(AND($B1951=R$1),LOOKUP(9.99999999999999E+307,$R$2:R1950)+1,"")</f>
        <v>1756</v>
      </c>
      <c r="S1951" s="314"/>
      <c r="T1951" s="274"/>
      <c r="U1951" s="274"/>
      <c r="Z1951" s="258" t="str">
        <f t="shared" si="213"/>
        <v/>
      </c>
      <c r="AA1951" s="258" t="str">
        <f t="shared" si="214"/>
        <v/>
      </c>
      <c r="AB1951" s="259">
        <f t="shared" si="209"/>
        <v>0</v>
      </c>
      <c r="AC1951" s="259">
        <f t="shared" si="210"/>
        <v>1807</v>
      </c>
      <c r="AD1951" s="260" t="str">
        <f t="shared" si="211"/>
        <v/>
      </c>
      <c r="AE1951" s="253" t="str">
        <f t="shared" si="212"/>
        <v>-</v>
      </c>
    </row>
    <row r="1952" spans="1:31" ht="20.100000000000001" customHeight="1" x14ac:dyDescent="0.5">
      <c r="A1952" s="30">
        <v>1950</v>
      </c>
      <c r="B1952" s="238"/>
      <c r="C1952" s="303"/>
      <c r="D1952" s="302"/>
      <c r="E1952" s="303"/>
      <c r="F1952" s="303"/>
      <c r="G1952" s="257" t="str">
        <f t="shared" si="215"/>
        <v/>
      </c>
      <c r="H1952" s="30" t="str">
        <f>IF(AND(S1952=H$1),LOOKUP(9.99999999999999E+307,$H$2:H1951)+1,"")</f>
        <v/>
      </c>
      <c r="I1952" s="30">
        <f>IF(AND(B1952=I$1),LOOKUP(9.99999999999999E+307,$I$2:I1951)+1,"")</f>
        <v>1757</v>
      </c>
      <c r="J1952" s="30">
        <f>IF(AND(B1952=J$1),LOOKUP(9.99999999999999E+307,$J$2:J1951)+1,"")</f>
        <v>1757</v>
      </c>
      <c r="K1952" s="30">
        <f>IF(AND(B1952=K$1),LOOKUP(9.99999999999999E+307,$K$2:K1951)+1,"")</f>
        <v>1757</v>
      </c>
      <c r="L1952" s="30">
        <f>IF(AND(B1952=L$1),LOOKUP(9.99999999999999E+307,$L$2:L1951)+1,"")</f>
        <v>1757</v>
      </c>
      <c r="M1952" s="30">
        <f>IF(AND(B1952=M$1),LOOKUP(9.99999999999999E+307,$M$2:M1951)+1,"")</f>
        <v>1757</v>
      </c>
      <c r="N1952" s="30">
        <f>IF(AND($B1952=N$1),LOOKUP(9.99999999999999E+307,$N$2:N1951)+1,"")</f>
        <v>1757</v>
      </c>
      <c r="O1952" s="30">
        <f>IF(AND($B1952=O$1),LOOKUP(9.99999999999999E+307,$O$2:O1951)+1,"")</f>
        <v>1757</v>
      </c>
      <c r="P1952" s="30">
        <f>IF(AND($B1952=P$1),LOOKUP(9.99999999999999E+307,$P$2:P1951)+1,"")</f>
        <v>1757</v>
      </c>
      <c r="Q1952" s="30">
        <f>IF(AND($B1952=Q$1),LOOKUP(9.99999999999999E+307,$Q$2:Q1951)+1,"")</f>
        <v>1757</v>
      </c>
      <c r="R1952" s="30">
        <f>IF(AND($B1952=R$1),LOOKUP(9.99999999999999E+307,$R$2:R1951)+1,"")</f>
        <v>1757</v>
      </c>
      <c r="S1952" s="314"/>
      <c r="T1952" s="274"/>
      <c r="U1952" s="274"/>
      <c r="Z1952" s="258" t="str">
        <f t="shared" si="213"/>
        <v/>
      </c>
      <c r="AA1952" s="258" t="str">
        <f t="shared" si="214"/>
        <v/>
      </c>
      <c r="AB1952" s="259">
        <f t="shared" si="209"/>
        <v>0</v>
      </c>
      <c r="AC1952" s="259">
        <f t="shared" si="210"/>
        <v>1807</v>
      </c>
      <c r="AD1952" s="260" t="str">
        <f t="shared" si="211"/>
        <v/>
      </c>
      <c r="AE1952" s="253" t="str">
        <f t="shared" si="212"/>
        <v>-</v>
      </c>
    </row>
    <row r="1953" spans="1:31" ht="20.100000000000001" customHeight="1" x14ac:dyDescent="0.5">
      <c r="A1953" s="30">
        <v>1951</v>
      </c>
      <c r="B1953" s="238"/>
      <c r="C1953" s="303"/>
      <c r="D1953" s="302"/>
      <c r="E1953" s="303"/>
      <c r="F1953" s="303"/>
      <c r="G1953" s="257" t="str">
        <f t="shared" si="215"/>
        <v/>
      </c>
      <c r="H1953" s="30" t="str">
        <f>IF(AND(S1953=H$1),LOOKUP(9.99999999999999E+307,$H$2:H1952)+1,"")</f>
        <v/>
      </c>
      <c r="I1953" s="30">
        <f>IF(AND(B1953=I$1),LOOKUP(9.99999999999999E+307,$I$2:I1952)+1,"")</f>
        <v>1758</v>
      </c>
      <c r="J1953" s="30">
        <f>IF(AND(B1953=J$1),LOOKUP(9.99999999999999E+307,$J$2:J1952)+1,"")</f>
        <v>1758</v>
      </c>
      <c r="K1953" s="30">
        <f>IF(AND(B1953=K$1),LOOKUP(9.99999999999999E+307,$K$2:K1952)+1,"")</f>
        <v>1758</v>
      </c>
      <c r="L1953" s="30">
        <f>IF(AND(B1953=L$1),LOOKUP(9.99999999999999E+307,$L$2:L1952)+1,"")</f>
        <v>1758</v>
      </c>
      <c r="M1953" s="30">
        <f>IF(AND(B1953=M$1),LOOKUP(9.99999999999999E+307,$M$2:M1952)+1,"")</f>
        <v>1758</v>
      </c>
      <c r="N1953" s="30">
        <f>IF(AND($B1953=N$1),LOOKUP(9.99999999999999E+307,$N$2:N1952)+1,"")</f>
        <v>1758</v>
      </c>
      <c r="O1953" s="30">
        <f>IF(AND($B1953=O$1),LOOKUP(9.99999999999999E+307,$O$2:O1952)+1,"")</f>
        <v>1758</v>
      </c>
      <c r="P1953" s="30">
        <f>IF(AND($B1953=P$1),LOOKUP(9.99999999999999E+307,$P$2:P1952)+1,"")</f>
        <v>1758</v>
      </c>
      <c r="Q1953" s="30">
        <f>IF(AND($B1953=Q$1),LOOKUP(9.99999999999999E+307,$Q$2:Q1952)+1,"")</f>
        <v>1758</v>
      </c>
      <c r="R1953" s="30">
        <f>IF(AND($B1953=R$1),LOOKUP(9.99999999999999E+307,$R$2:R1952)+1,"")</f>
        <v>1758</v>
      </c>
      <c r="S1953" s="314"/>
      <c r="T1953" s="274"/>
      <c r="U1953" s="274"/>
      <c r="Z1953" s="258" t="str">
        <f t="shared" si="213"/>
        <v/>
      </c>
      <c r="AA1953" s="258" t="str">
        <f t="shared" si="214"/>
        <v/>
      </c>
      <c r="AB1953" s="259">
        <f t="shared" si="209"/>
        <v>0</v>
      </c>
      <c r="AC1953" s="259">
        <f t="shared" si="210"/>
        <v>1807</v>
      </c>
      <c r="AD1953" s="260" t="str">
        <f t="shared" si="211"/>
        <v/>
      </c>
      <c r="AE1953" s="253" t="str">
        <f t="shared" si="212"/>
        <v>-</v>
      </c>
    </row>
    <row r="1954" spans="1:31" ht="20.100000000000001" customHeight="1" x14ac:dyDescent="0.5">
      <c r="A1954" s="30">
        <v>1952</v>
      </c>
      <c r="B1954" s="238"/>
      <c r="C1954" s="303"/>
      <c r="D1954" s="302"/>
      <c r="E1954" s="303"/>
      <c r="F1954" s="303"/>
      <c r="G1954" s="257" t="str">
        <f t="shared" si="215"/>
        <v/>
      </c>
      <c r="H1954" s="30" t="str">
        <f>IF(AND(S1954=H$1),LOOKUP(9.99999999999999E+307,$H$2:H1953)+1,"")</f>
        <v/>
      </c>
      <c r="I1954" s="30">
        <f>IF(AND(B1954=I$1),LOOKUP(9.99999999999999E+307,$I$2:I1953)+1,"")</f>
        <v>1759</v>
      </c>
      <c r="J1954" s="30">
        <f>IF(AND(B1954=J$1),LOOKUP(9.99999999999999E+307,$J$2:J1953)+1,"")</f>
        <v>1759</v>
      </c>
      <c r="K1954" s="30">
        <f>IF(AND(B1954=K$1),LOOKUP(9.99999999999999E+307,$K$2:K1953)+1,"")</f>
        <v>1759</v>
      </c>
      <c r="L1954" s="30">
        <f>IF(AND(B1954=L$1),LOOKUP(9.99999999999999E+307,$L$2:L1953)+1,"")</f>
        <v>1759</v>
      </c>
      <c r="M1954" s="30">
        <f>IF(AND(B1954=M$1),LOOKUP(9.99999999999999E+307,$M$2:M1953)+1,"")</f>
        <v>1759</v>
      </c>
      <c r="N1954" s="30">
        <f>IF(AND($B1954=N$1),LOOKUP(9.99999999999999E+307,$N$2:N1953)+1,"")</f>
        <v>1759</v>
      </c>
      <c r="O1954" s="30">
        <f>IF(AND($B1954=O$1),LOOKUP(9.99999999999999E+307,$O$2:O1953)+1,"")</f>
        <v>1759</v>
      </c>
      <c r="P1954" s="30">
        <f>IF(AND($B1954=P$1),LOOKUP(9.99999999999999E+307,$P$2:P1953)+1,"")</f>
        <v>1759</v>
      </c>
      <c r="Q1954" s="30">
        <f>IF(AND($B1954=Q$1),LOOKUP(9.99999999999999E+307,$Q$2:Q1953)+1,"")</f>
        <v>1759</v>
      </c>
      <c r="R1954" s="30">
        <f>IF(AND($B1954=R$1),LOOKUP(9.99999999999999E+307,$R$2:R1953)+1,"")</f>
        <v>1759</v>
      </c>
      <c r="S1954" s="314"/>
      <c r="T1954" s="274"/>
      <c r="U1954" s="274"/>
      <c r="Z1954" s="258" t="str">
        <f t="shared" si="213"/>
        <v/>
      </c>
      <c r="AA1954" s="258" t="str">
        <f t="shared" si="214"/>
        <v/>
      </c>
      <c r="AB1954" s="259">
        <f t="shared" si="209"/>
        <v>0</v>
      </c>
      <c r="AC1954" s="259">
        <f t="shared" si="210"/>
        <v>1807</v>
      </c>
      <c r="AD1954" s="260" t="str">
        <f t="shared" si="211"/>
        <v/>
      </c>
      <c r="AE1954" s="253" t="str">
        <f t="shared" si="212"/>
        <v>-</v>
      </c>
    </row>
    <row r="1955" spans="1:31" ht="20.100000000000001" customHeight="1" x14ac:dyDescent="0.5">
      <c r="A1955" s="30">
        <v>1953</v>
      </c>
      <c r="B1955" s="238"/>
      <c r="C1955" s="303"/>
      <c r="D1955" s="302"/>
      <c r="E1955" s="303"/>
      <c r="F1955" s="303"/>
      <c r="G1955" s="257" t="str">
        <f t="shared" si="215"/>
        <v/>
      </c>
      <c r="H1955" s="30" t="str">
        <f>IF(AND(S1955=H$1),LOOKUP(9.99999999999999E+307,$H$2:H1954)+1,"")</f>
        <v/>
      </c>
      <c r="I1955" s="30">
        <f>IF(AND(B1955=I$1),LOOKUP(9.99999999999999E+307,$I$2:I1954)+1,"")</f>
        <v>1760</v>
      </c>
      <c r="J1955" s="30">
        <f>IF(AND(B1955=J$1),LOOKUP(9.99999999999999E+307,$J$2:J1954)+1,"")</f>
        <v>1760</v>
      </c>
      <c r="K1955" s="30">
        <f>IF(AND(B1955=K$1),LOOKUP(9.99999999999999E+307,$K$2:K1954)+1,"")</f>
        <v>1760</v>
      </c>
      <c r="L1955" s="30">
        <f>IF(AND(B1955=L$1),LOOKUP(9.99999999999999E+307,$L$2:L1954)+1,"")</f>
        <v>1760</v>
      </c>
      <c r="M1955" s="30">
        <f>IF(AND(B1955=M$1),LOOKUP(9.99999999999999E+307,$M$2:M1954)+1,"")</f>
        <v>1760</v>
      </c>
      <c r="N1955" s="30">
        <f>IF(AND($B1955=N$1),LOOKUP(9.99999999999999E+307,$N$2:N1954)+1,"")</f>
        <v>1760</v>
      </c>
      <c r="O1955" s="30">
        <f>IF(AND($B1955=O$1),LOOKUP(9.99999999999999E+307,$O$2:O1954)+1,"")</f>
        <v>1760</v>
      </c>
      <c r="P1955" s="30">
        <f>IF(AND($B1955=P$1),LOOKUP(9.99999999999999E+307,$P$2:P1954)+1,"")</f>
        <v>1760</v>
      </c>
      <c r="Q1955" s="30">
        <f>IF(AND($B1955=Q$1),LOOKUP(9.99999999999999E+307,$Q$2:Q1954)+1,"")</f>
        <v>1760</v>
      </c>
      <c r="R1955" s="30">
        <f>IF(AND($B1955=R$1),LOOKUP(9.99999999999999E+307,$R$2:R1954)+1,"")</f>
        <v>1760</v>
      </c>
      <c r="S1955" s="314"/>
      <c r="T1955" s="274"/>
      <c r="U1955" s="274"/>
      <c r="Z1955" s="258" t="str">
        <f t="shared" si="213"/>
        <v/>
      </c>
      <c r="AA1955" s="258" t="str">
        <f t="shared" si="214"/>
        <v/>
      </c>
      <c r="AB1955" s="259">
        <f t="shared" si="209"/>
        <v>0</v>
      </c>
      <c r="AC1955" s="259">
        <f t="shared" si="210"/>
        <v>1807</v>
      </c>
      <c r="AD1955" s="260" t="str">
        <f t="shared" si="211"/>
        <v/>
      </c>
      <c r="AE1955" s="253" t="str">
        <f t="shared" si="212"/>
        <v>-</v>
      </c>
    </row>
    <row r="1956" spans="1:31" ht="20.100000000000001" customHeight="1" x14ac:dyDescent="0.5">
      <c r="A1956" s="30">
        <v>1954</v>
      </c>
      <c r="B1956" s="238"/>
      <c r="C1956" s="303"/>
      <c r="D1956" s="302"/>
      <c r="E1956" s="303"/>
      <c r="F1956" s="303"/>
      <c r="G1956" s="257" t="str">
        <f t="shared" si="215"/>
        <v/>
      </c>
      <c r="H1956" s="30" t="str">
        <f>IF(AND(S1956=H$1),LOOKUP(9.99999999999999E+307,$H$2:H1955)+1,"")</f>
        <v/>
      </c>
      <c r="I1956" s="30">
        <f>IF(AND(B1956=I$1),LOOKUP(9.99999999999999E+307,$I$2:I1955)+1,"")</f>
        <v>1761</v>
      </c>
      <c r="J1956" s="30">
        <f>IF(AND(B1956=J$1),LOOKUP(9.99999999999999E+307,$J$2:J1955)+1,"")</f>
        <v>1761</v>
      </c>
      <c r="K1956" s="30">
        <f>IF(AND(B1956=K$1),LOOKUP(9.99999999999999E+307,$K$2:K1955)+1,"")</f>
        <v>1761</v>
      </c>
      <c r="L1956" s="30">
        <f>IF(AND(B1956=L$1),LOOKUP(9.99999999999999E+307,$L$2:L1955)+1,"")</f>
        <v>1761</v>
      </c>
      <c r="M1956" s="30">
        <f>IF(AND(B1956=M$1),LOOKUP(9.99999999999999E+307,$M$2:M1955)+1,"")</f>
        <v>1761</v>
      </c>
      <c r="N1956" s="30">
        <f>IF(AND($B1956=N$1),LOOKUP(9.99999999999999E+307,$N$2:N1955)+1,"")</f>
        <v>1761</v>
      </c>
      <c r="O1956" s="30">
        <f>IF(AND($B1956=O$1),LOOKUP(9.99999999999999E+307,$O$2:O1955)+1,"")</f>
        <v>1761</v>
      </c>
      <c r="P1956" s="30">
        <f>IF(AND($B1956=P$1),LOOKUP(9.99999999999999E+307,$P$2:P1955)+1,"")</f>
        <v>1761</v>
      </c>
      <c r="Q1956" s="30">
        <f>IF(AND($B1956=Q$1),LOOKUP(9.99999999999999E+307,$Q$2:Q1955)+1,"")</f>
        <v>1761</v>
      </c>
      <c r="R1956" s="30">
        <f>IF(AND($B1956=R$1),LOOKUP(9.99999999999999E+307,$R$2:R1955)+1,"")</f>
        <v>1761</v>
      </c>
      <c r="S1956" s="314"/>
      <c r="T1956" s="274"/>
      <c r="U1956" s="274"/>
      <c r="Z1956" s="258" t="str">
        <f t="shared" si="213"/>
        <v/>
      </c>
      <c r="AA1956" s="258" t="str">
        <f t="shared" si="214"/>
        <v/>
      </c>
      <c r="AB1956" s="259">
        <f t="shared" si="209"/>
        <v>0</v>
      </c>
      <c r="AC1956" s="259">
        <f t="shared" si="210"/>
        <v>1807</v>
      </c>
      <c r="AD1956" s="260" t="str">
        <f t="shared" si="211"/>
        <v/>
      </c>
      <c r="AE1956" s="253" t="str">
        <f t="shared" si="212"/>
        <v>-</v>
      </c>
    </row>
    <row r="1957" spans="1:31" ht="20.100000000000001" customHeight="1" x14ac:dyDescent="0.5">
      <c r="A1957" s="30">
        <v>1955</v>
      </c>
      <c r="B1957" s="238"/>
      <c r="C1957" s="303"/>
      <c r="D1957" s="302"/>
      <c r="E1957" s="303"/>
      <c r="F1957" s="303"/>
      <c r="G1957" s="257" t="str">
        <f t="shared" si="215"/>
        <v/>
      </c>
      <c r="H1957" s="30" t="str">
        <f>IF(AND(S1957=H$1),LOOKUP(9.99999999999999E+307,$H$2:H1956)+1,"")</f>
        <v/>
      </c>
      <c r="I1957" s="30">
        <f>IF(AND(B1957=I$1),LOOKUP(9.99999999999999E+307,$I$2:I1956)+1,"")</f>
        <v>1762</v>
      </c>
      <c r="J1957" s="30">
        <f>IF(AND(B1957=J$1),LOOKUP(9.99999999999999E+307,$J$2:J1956)+1,"")</f>
        <v>1762</v>
      </c>
      <c r="K1957" s="30">
        <f>IF(AND(B1957=K$1),LOOKUP(9.99999999999999E+307,$K$2:K1956)+1,"")</f>
        <v>1762</v>
      </c>
      <c r="L1957" s="30">
        <f>IF(AND(B1957=L$1),LOOKUP(9.99999999999999E+307,$L$2:L1956)+1,"")</f>
        <v>1762</v>
      </c>
      <c r="M1957" s="30">
        <f>IF(AND(B1957=M$1),LOOKUP(9.99999999999999E+307,$M$2:M1956)+1,"")</f>
        <v>1762</v>
      </c>
      <c r="N1957" s="30">
        <f>IF(AND($B1957=N$1),LOOKUP(9.99999999999999E+307,$N$2:N1956)+1,"")</f>
        <v>1762</v>
      </c>
      <c r="O1957" s="30">
        <f>IF(AND($B1957=O$1),LOOKUP(9.99999999999999E+307,$O$2:O1956)+1,"")</f>
        <v>1762</v>
      </c>
      <c r="P1957" s="30">
        <f>IF(AND($B1957=P$1),LOOKUP(9.99999999999999E+307,$P$2:P1956)+1,"")</f>
        <v>1762</v>
      </c>
      <c r="Q1957" s="30">
        <f>IF(AND($B1957=Q$1),LOOKUP(9.99999999999999E+307,$Q$2:Q1956)+1,"")</f>
        <v>1762</v>
      </c>
      <c r="R1957" s="30">
        <f>IF(AND($B1957=R$1),LOOKUP(9.99999999999999E+307,$R$2:R1956)+1,"")</f>
        <v>1762</v>
      </c>
      <c r="S1957" s="314"/>
      <c r="T1957" s="274"/>
      <c r="U1957" s="274"/>
      <c r="Z1957" s="258" t="str">
        <f t="shared" si="213"/>
        <v/>
      </c>
      <c r="AA1957" s="258" t="str">
        <f t="shared" si="214"/>
        <v/>
      </c>
      <c r="AB1957" s="259">
        <f t="shared" si="209"/>
        <v>0</v>
      </c>
      <c r="AC1957" s="259">
        <f t="shared" si="210"/>
        <v>1807</v>
      </c>
      <c r="AD1957" s="260" t="str">
        <f t="shared" si="211"/>
        <v/>
      </c>
      <c r="AE1957" s="253" t="str">
        <f t="shared" si="212"/>
        <v>-</v>
      </c>
    </row>
    <row r="1958" spans="1:31" ht="20.100000000000001" customHeight="1" x14ac:dyDescent="0.5">
      <c r="A1958" s="30">
        <v>1956</v>
      </c>
      <c r="B1958" s="238"/>
      <c r="C1958" s="303"/>
      <c r="D1958" s="302"/>
      <c r="E1958" s="303"/>
      <c r="F1958" s="303"/>
      <c r="G1958" s="257" t="str">
        <f t="shared" si="215"/>
        <v/>
      </c>
      <c r="H1958" s="30" t="str">
        <f>IF(AND(S1958=H$1),LOOKUP(9.99999999999999E+307,$H$2:H1957)+1,"")</f>
        <v/>
      </c>
      <c r="I1958" s="30">
        <f>IF(AND(B1958=I$1),LOOKUP(9.99999999999999E+307,$I$2:I1957)+1,"")</f>
        <v>1763</v>
      </c>
      <c r="J1958" s="30">
        <f>IF(AND(B1958=J$1),LOOKUP(9.99999999999999E+307,$J$2:J1957)+1,"")</f>
        <v>1763</v>
      </c>
      <c r="K1958" s="30">
        <f>IF(AND(B1958=K$1),LOOKUP(9.99999999999999E+307,$K$2:K1957)+1,"")</f>
        <v>1763</v>
      </c>
      <c r="L1958" s="30">
        <f>IF(AND(B1958=L$1),LOOKUP(9.99999999999999E+307,$L$2:L1957)+1,"")</f>
        <v>1763</v>
      </c>
      <c r="M1958" s="30">
        <f>IF(AND(B1958=M$1),LOOKUP(9.99999999999999E+307,$M$2:M1957)+1,"")</f>
        <v>1763</v>
      </c>
      <c r="N1958" s="30">
        <f>IF(AND($B1958=N$1),LOOKUP(9.99999999999999E+307,$N$2:N1957)+1,"")</f>
        <v>1763</v>
      </c>
      <c r="O1958" s="30">
        <f>IF(AND($B1958=O$1),LOOKUP(9.99999999999999E+307,$O$2:O1957)+1,"")</f>
        <v>1763</v>
      </c>
      <c r="P1958" s="30">
        <f>IF(AND($B1958=P$1),LOOKUP(9.99999999999999E+307,$P$2:P1957)+1,"")</f>
        <v>1763</v>
      </c>
      <c r="Q1958" s="30">
        <f>IF(AND($B1958=Q$1),LOOKUP(9.99999999999999E+307,$Q$2:Q1957)+1,"")</f>
        <v>1763</v>
      </c>
      <c r="R1958" s="30">
        <f>IF(AND($B1958=R$1),LOOKUP(9.99999999999999E+307,$R$2:R1957)+1,"")</f>
        <v>1763</v>
      </c>
      <c r="S1958" s="314"/>
      <c r="T1958" s="274"/>
      <c r="U1958" s="274"/>
      <c r="Z1958" s="258" t="str">
        <f t="shared" si="213"/>
        <v/>
      </c>
      <c r="AA1958" s="258" t="str">
        <f t="shared" si="214"/>
        <v/>
      </c>
      <c r="AB1958" s="259">
        <f t="shared" si="209"/>
        <v>0</v>
      </c>
      <c r="AC1958" s="259">
        <f t="shared" si="210"/>
        <v>1807</v>
      </c>
      <c r="AD1958" s="260" t="str">
        <f t="shared" si="211"/>
        <v/>
      </c>
      <c r="AE1958" s="253" t="str">
        <f t="shared" si="212"/>
        <v>-</v>
      </c>
    </row>
    <row r="1959" spans="1:31" ht="20.100000000000001" customHeight="1" x14ac:dyDescent="0.5">
      <c r="A1959" s="30">
        <v>1957</v>
      </c>
      <c r="B1959" s="238"/>
      <c r="C1959" s="303"/>
      <c r="D1959" s="302"/>
      <c r="E1959" s="303"/>
      <c r="F1959" s="303"/>
      <c r="G1959" s="257" t="str">
        <f t="shared" si="215"/>
        <v/>
      </c>
      <c r="H1959" s="30" t="str">
        <f>IF(AND(S1959=H$1),LOOKUP(9.99999999999999E+307,$H$2:H1958)+1,"")</f>
        <v/>
      </c>
      <c r="I1959" s="30">
        <f>IF(AND(B1959=I$1),LOOKUP(9.99999999999999E+307,$I$2:I1958)+1,"")</f>
        <v>1764</v>
      </c>
      <c r="J1959" s="30">
        <f>IF(AND(B1959=J$1),LOOKUP(9.99999999999999E+307,$J$2:J1958)+1,"")</f>
        <v>1764</v>
      </c>
      <c r="K1959" s="30">
        <f>IF(AND(B1959=K$1),LOOKUP(9.99999999999999E+307,$K$2:K1958)+1,"")</f>
        <v>1764</v>
      </c>
      <c r="L1959" s="30">
        <f>IF(AND(B1959=L$1),LOOKUP(9.99999999999999E+307,$L$2:L1958)+1,"")</f>
        <v>1764</v>
      </c>
      <c r="M1959" s="30">
        <f>IF(AND(B1959=M$1),LOOKUP(9.99999999999999E+307,$M$2:M1958)+1,"")</f>
        <v>1764</v>
      </c>
      <c r="N1959" s="30">
        <f>IF(AND($B1959=N$1),LOOKUP(9.99999999999999E+307,$N$2:N1958)+1,"")</f>
        <v>1764</v>
      </c>
      <c r="O1959" s="30">
        <f>IF(AND($B1959=O$1),LOOKUP(9.99999999999999E+307,$O$2:O1958)+1,"")</f>
        <v>1764</v>
      </c>
      <c r="P1959" s="30">
        <f>IF(AND($B1959=P$1),LOOKUP(9.99999999999999E+307,$P$2:P1958)+1,"")</f>
        <v>1764</v>
      </c>
      <c r="Q1959" s="30">
        <f>IF(AND($B1959=Q$1),LOOKUP(9.99999999999999E+307,$Q$2:Q1958)+1,"")</f>
        <v>1764</v>
      </c>
      <c r="R1959" s="30">
        <f>IF(AND($B1959=R$1),LOOKUP(9.99999999999999E+307,$R$2:R1958)+1,"")</f>
        <v>1764</v>
      </c>
      <c r="S1959" s="314"/>
      <c r="T1959" s="274"/>
      <c r="U1959" s="274"/>
      <c r="Z1959" s="258" t="str">
        <f t="shared" si="213"/>
        <v/>
      </c>
      <c r="AA1959" s="258" t="str">
        <f t="shared" si="214"/>
        <v/>
      </c>
      <c r="AB1959" s="259">
        <f t="shared" si="209"/>
        <v>0</v>
      </c>
      <c r="AC1959" s="259">
        <f t="shared" si="210"/>
        <v>1807</v>
      </c>
      <c r="AD1959" s="260" t="str">
        <f t="shared" si="211"/>
        <v/>
      </c>
      <c r="AE1959" s="253" t="str">
        <f t="shared" si="212"/>
        <v>-</v>
      </c>
    </row>
    <row r="1960" spans="1:31" ht="20.100000000000001" customHeight="1" x14ac:dyDescent="0.5">
      <c r="A1960" s="30">
        <v>1958</v>
      </c>
      <c r="B1960" s="238"/>
      <c r="C1960" s="303"/>
      <c r="D1960" s="302"/>
      <c r="E1960" s="303"/>
      <c r="F1960" s="303"/>
      <c r="G1960" s="257" t="str">
        <f t="shared" si="215"/>
        <v/>
      </c>
      <c r="H1960" s="30" t="str">
        <f>IF(AND(S1960=H$1),LOOKUP(9.99999999999999E+307,$H$2:H1959)+1,"")</f>
        <v/>
      </c>
      <c r="I1960" s="30">
        <f>IF(AND(B1960=I$1),LOOKUP(9.99999999999999E+307,$I$2:I1959)+1,"")</f>
        <v>1765</v>
      </c>
      <c r="J1960" s="30">
        <f>IF(AND(B1960=J$1),LOOKUP(9.99999999999999E+307,$J$2:J1959)+1,"")</f>
        <v>1765</v>
      </c>
      <c r="K1960" s="30">
        <f>IF(AND(B1960=K$1),LOOKUP(9.99999999999999E+307,$K$2:K1959)+1,"")</f>
        <v>1765</v>
      </c>
      <c r="L1960" s="30">
        <f>IF(AND(B1960=L$1),LOOKUP(9.99999999999999E+307,$L$2:L1959)+1,"")</f>
        <v>1765</v>
      </c>
      <c r="M1960" s="30">
        <f>IF(AND(B1960=M$1),LOOKUP(9.99999999999999E+307,$M$2:M1959)+1,"")</f>
        <v>1765</v>
      </c>
      <c r="N1960" s="30">
        <f>IF(AND($B1960=N$1),LOOKUP(9.99999999999999E+307,$N$2:N1959)+1,"")</f>
        <v>1765</v>
      </c>
      <c r="O1960" s="30">
        <f>IF(AND($B1960=O$1),LOOKUP(9.99999999999999E+307,$O$2:O1959)+1,"")</f>
        <v>1765</v>
      </c>
      <c r="P1960" s="30">
        <f>IF(AND($B1960=P$1),LOOKUP(9.99999999999999E+307,$P$2:P1959)+1,"")</f>
        <v>1765</v>
      </c>
      <c r="Q1960" s="30">
        <f>IF(AND($B1960=Q$1),LOOKUP(9.99999999999999E+307,$Q$2:Q1959)+1,"")</f>
        <v>1765</v>
      </c>
      <c r="R1960" s="30">
        <f>IF(AND($B1960=R$1),LOOKUP(9.99999999999999E+307,$R$2:R1959)+1,"")</f>
        <v>1765</v>
      </c>
      <c r="S1960" s="314"/>
      <c r="T1960" s="274"/>
      <c r="U1960" s="274"/>
      <c r="Z1960" s="258" t="str">
        <f t="shared" si="213"/>
        <v/>
      </c>
      <c r="AA1960" s="258" t="str">
        <f t="shared" si="214"/>
        <v/>
      </c>
      <c r="AB1960" s="259">
        <f t="shared" si="209"/>
        <v>0</v>
      </c>
      <c r="AC1960" s="259">
        <f t="shared" si="210"/>
        <v>1807</v>
      </c>
      <c r="AD1960" s="260" t="str">
        <f t="shared" si="211"/>
        <v/>
      </c>
      <c r="AE1960" s="253" t="str">
        <f t="shared" si="212"/>
        <v>-</v>
      </c>
    </row>
    <row r="1961" spans="1:31" ht="20.100000000000001" customHeight="1" x14ac:dyDescent="0.5">
      <c r="A1961" s="30">
        <v>1959</v>
      </c>
      <c r="B1961" s="238"/>
      <c r="C1961" s="303"/>
      <c r="D1961" s="302"/>
      <c r="E1961" s="303"/>
      <c r="F1961" s="303"/>
      <c r="G1961" s="257" t="str">
        <f t="shared" si="215"/>
        <v/>
      </c>
      <c r="H1961" s="30" t="str">
        <f>IF(AND(S1961=H$1),LOOKUP(9.99999999999999E+307,$H$2:H1960)+1,"")</f>
        <v/>
      </c>
      <c r="I1961" s="30">
        <f>IF(AND(B1961=I$1),LOOKUP(9.99999999999999E+307,$I$2:I1960)+1,"")</f>
        <v>1766</v>
      </c>
      <c r="J1961" s="30">
        <f>IF(AND(B1961=J$1),LOOKUP(9.99999999999999E+307,$J$2:J1960)+1,"")</f>
        <v>1766</v>
      </c>
      <c r="K1961" s="30">
        <f>IF(AND(B1961=K$1),LOOKUP(9.99999999999999E+307,$K$2:K1960)+1,"")</f>
        <v>1766</v>
      </c>
      <c r="L1961" s="30">
        <f>IF(AND(B1961=L$1),LOOKUP(9.99999999999999E+307,$L$2:L1960)+1,"")</f>
        <v>1766</v>
      </c>
      <c r="M1961" s="30">
        <f>IF(AND(B1961=M$1),LOOKUP(9.99999999999999E+307,$M$2:M1960)+1,"")</f>
        <v>1766</v>
      </c>
      <c r="N1961" s="30">
        <f>IF(AND($B1961=N$1),LOOKUP(9.99999999999999E+307,$N$2:N1960)+1,"")</f>
        <v>1766</v>
      </c>
      <c r="O1961" s="30">
        <f>IF(AND($B1961=O$1),LOOKUP(9.99999999999999E+307,$O$2:O1960)+1,"")</f>
        <v>1766</v>
      </c>
      <c r="P1961" s="30">
        <f>IF(AND($B1961=P$1),LOOKUP(9.99999999999999E+307,$P$2:P1960)+1,"")</f>
        <v>1766</v>
      </c>
      <c r="Q1961" s="30">
        <f>IF(AND($B1961=Q$1),LOOKUP(9.99999999999999E+307,$Q$2:Q1960)+1,"")</f>
        <v>1766</v>
      </c>
      <c r="R1961" s="30">
        <f>IF(AND($B1961=R$1),LOOKUP(9.99999999999999E+307,$R$2:R1960)+1,"")</f>
        <v>1766</v>
      </c>
      <c r="S1961" s="314"/>
      <c r="T1961" s="274"/>
      <c r="U1961" s="274"/>
      <c r="Z1961" s="258" t="str">
        <f t="shared" si="213"/>
        <v/>
      </c>
      <c r="AA1961" s="258" t="str">
        <f t="shared" si="214"/>
        <v/>
      </c>
      <c r="AB1961" s="259">
        <f t="shared" si="209"/>
        <v>0</v>
      </c>
      <c r="AC1961" s="259">
        <f t="shared" si="210"/>
        <v>1807</v>
      </c>
      <c r="AD1961" s="260" t="str">
        <f t="shared" si="211"/>
        <v/>
      </c>
      <c r="AE1961" s="253" t="str">
        <f t="shared" si="212"/>
        <v>-</v>
      </c>
    </row>
    <row r="1962" spans="1:31" ht="20.100000000000001" customHeight="1" x14ac:dyDescent="0.5">
      <c r="A1962" s="30">
        <v>1960</v>
      </c>
      <c r="B1962" s="238"/>
      <c r="C1962" s="303"/>
      <c r="D1962" s="302"/>
      <c r="E1962" s="303"/>
      <c r="F1962" s="303"/>
      <c r="G1962" s="257" t="str">
        <f t="shared" si="215"/>
        <v/>
      </c>
      <c r="H1962" s="30" t="str">
        <f>IF(AND(S1962=H$1),LOOKUP(9.99999999999999E+307,$H$2:H1961)+1,"")</f>
        <v/>
      </c>
      <c r="I1962" s="30">
        <f>IF(AND(B1962=I$1),LOOKUP(9.99999999999999E+307,$I$2:I1961)+1,"")</f>
        <v>1767</v>
      </c>
      <c r="J1962" s="30">
        <f>IF(AND(B1962=J$1),LOOKUP(9.99999999999999E+307,$J$2:J1961)+1,"")</f>
        <v>1767</v>
      </c>
      <c r="K1962" s="30">
        <f>IF(AND(B1962=K$1),LOOKUP(9.99999999999999E+307,$K$2:K1961)+1,"")</f>
        <v>1767</v>
      </c>
      <c r="L1962" s="30">
        <f>IF(AND(B1962=L$1),LOOKUP(9.99999999999999E+307,$L$2:L1961)+1,"")</f>
        <v>1767</v>
      </c>
      <c r="M1962" s="30">
        <f>IF(AND(B1962=M$1),LOOKUP(9.99999999999999E+307,$M$2:M1961)+1,"")</f>
        <v>1767</v>
      </c>
      <c r="N1962" s="30">
        <f>IF(AND($B1962=N$1),LOOKUP(9.99999999999999E+307,$N$2:N1961)+1,"")</f>
        <v>1767</v>
      </c>
      <c r="O1962" s="30">
        <f>IF(AND($B1962=O$1),LOOKUP(9.99999999999999E+307,$O$2:O1961)+1,"")</f>
        <v>1767</v>
      </c>
      <c r="P1962" s="30">
        <f>IF(AND($B1962=P$1),LOOKUP(9.99999999999999E+307,$P$2:P1961)+1,"")</f>
        <v>1767</v>
      </c>
      <c r="Q1962" s="30">
        <f>IF(AND($B1962=Q$1),LOOKUP(9.99999999999999E+307,$Q$2:Q1961)+1,"")</f>
        <v>1767</v>
      </c>
      <c r="R1962" s="30">
        <f>IF(AND($B1962=R$1),LOOKUP(9.99999999999999E+307,$R$2:R1961)+1,"")</f>
        <v>1767</v>
      </c>
      <c r="S1962" s="314"/>
      <c r="T1962" s="274"/>
      <c r="U1962" s="274"/>
      <c r="Z1962" s="258" t="str">
        <f t="shared" si="213"/>
        <v/>
      </c>
      <c r="AA1962" s="258" t="str">
        <f t="shared" si="214"/>
        <v/>
      </c>
      <c r="AB1962" s="259">
        <f t="shared" si="209"/>
        <v>0</v>
      </c>
      <c r="AC1962" s="259">
        <f t="shared" si="210"/>
        <v>1807</v>
      </c>
      <c r="AD1962" s="260" t="str">
        <f t="shared" si="211"/>
        <v/>
      </c>
      <c r="AE1962" s="253" t="str">
        <f t="shared" si="212"/>
        <v>-</v>
      </c>
    </row>
    <row r="1963" spans="1:31" ht="20.100000000000001" customHeight="1" x14ac:dyDescent="0.5">
      <c r="A1963" s="30">
        <v>1961</v>
      </c>
      <c r="B1963" s="238"/>
      <c r="C1963" s="303"/>
      <c r="D1963" s="302"/>
      <c r="E1963" s="303"/>
      <c r="F1963" s="303"/>
      <c r="G1963" s="257" t="str">
        <f t="shared" si="215"/>
        <v/>
      </c>
      <c r="H1963" s="30" t="str">
        <f>IF(AND(S1963=H$1),LOOKUP(9.99999999999999E+307,$H$2:H1962)+1,"")</f>
        <v/>
      </c>
      <c r="I1963" s="30">
        <f>IF(AND(B1963=I$1),LOOKUP(9.99999999999999E+307,$I$2:I1962)+1,"")</f>
        <v>1768</v>
      </c>
      <c r="J1963" s="30">
        <f>IF(AND(B1963=J$1),LOOKUP(9.99999999999999E+307,$J$2:J1962)+1,"")</f>
        <v>1768</v>
      </c>
      <c r="K1963" s="30">
        <f>IF(AND(B1963=K$1),LOOKUP(9.99999999999999E+307,$K$2:K1962)+1,"")</f>
        <v>1768</v>
      </c>
      <c r="L1963" s="30">
        <f>IF(AND(B1963=L$1),LOOKUP(9.99999999999999E+307,$L$2:L1962)+1,"")</f>
        <v>1768</v>
      </c>
      <c r="M1963" s="30">
        <f>IF(AND(B1963=M$1),LOOKUP(9.99999999999999E+307,$M$2:M1962)+1,"")</f>
        <v>1768</v>
      </c>
      <c r="N1963" s="30">
        <f>IF(AND($B1963=N$1),LOOKUP(9.99999999999999E+307,$N$2:N1962)+1,"")</f>
        <v>1768</v>
      </c>
      <c r="O1963" s="30">
        <f>IF(AND($B1963=O$1),LOOKUP(9.99999999999999E+307,$O$2:O1962)+1,"")</f>
        <v>1768</v>
      </c>
      <c r="P1963" s="30">
        <f>IF(AND($B1963=P$1),LOOKUP(9.99999999999999E+307,$P$2:P1962)+1,"")</f>
        <v>1768</v>
      </c>
      <c r="Q1963" s="30">
        <f>IF(AND($B1963=Q$1),LOOKUP(9.99999999999999E+307,$Q$2:Q1962)+1,"")</f>
        <v>1768</v>
      </c>
      <c r="R1963" s="30">
        <f>IF(AND($B1963=R$1),LOOKUP(9.99999999999999E+307,$R$2:R1962)+1,"")</f>
        <v>1768</v>
      </c>
      <c r="S1963" s="314"/>
      <c r="T1963" s="274"/>
      <c r="U1963" s="274"/>
      <c r="Z1963" s="258" t="str">
        <f t="shared" si="213"/>
        <v/>
      </c>
      <c r="AA1963" s="258" t="str">
        <f t="shared" si="214"/>
        <v/>
      </c>
      <c r="AB1963" s="259">
        <f t="shared" si="209"/>
        <v>0</v>
      </c>
      <c r="AC1963" s="259">
        <f t="shared" si="210"/>
        <v>1807</v>
      </c>
      <c r="AD1963" s="260" t="str">
        <f t="shared" si="211"/>
        <v/>
      </c>
      <c r="AE1963" s="253" t="str">
        <f t="shared" si="212"/>
        <v>-</v>
      </c>
    </row>
    <row r="1964" spans="1:31" ht="20.100000000000001" customHeight="1" x14ac:dyDescent="0.5">
      <c r="A1964" s="30">
        <v>1962</v>
      </c>
      <c r="B1964" s="238"/>
      <c r="C1964" s="303"/>
      <c r="D1964" s="302"/>
      <c r="E1964" s="303"/>
      <c r="F1964" s="303"/>
      <c r="G1964" s="257" t="str">
        <f t="shared" si="215"/>
        <v/>
      </c>
      <c r="H1964" s="30" t="str">
        <f>IF(AND(S1964=H$1),LOOKUP(9.99999999999999E+307,$H$2:H1963)+1,"")</f>
        <v/>
      </c>
      <c r="I1964" s="30">
        <f>IF(AND(B1964=I$1),LOOKUP(9.99999999999999E+307,$I$2:I1963)+1,"")</f>
        <v>1769</v>
      </c>
      <c r="J1964" s="30">
        <f>IF(AND(B1964=J$1),LOOKUP(9.99999999999999E+307,$J$2:J1963)+1,"")</f>
        <v>1769</v>
      </c>
      <c r="K1964" s="30">
        <f>IF(AND(B1964=K$1),LOOKUP(9.99999999999999E+307,$K$2:K1963)+1,"")</f>
        <v>1769</v>
      </c>
      <c r="L1964" s="30">
        <f>IF(AND(B1964=L$1),LOOKUP(9.99999999999999E+307,$L$2:L1963)+1,"")</f>
        <v>1769</v>
      </c>
      <c r="M1964" s="30">
        <f>IF(AND(B1964=M$1),LOOKUP(9.99999999999999E+307,$M$2:M1963)+1,"")</f>
        <v>1769</v>
      </c>
      <c r="N1964" s="30">
        <f>IF(AND($B1964=N$1),LOOKUP(9.99999999999999E+307,$N$2:N1963)+1,"")</f>
        <v>1769</v>
      </c>
      <c r="O1964" s="30">
        <f>IF(AND($B1964=O$1),LOOKUP(9.99999999999999E+307,$O$2:O1963)+1,"")</f>
        <v>1769</v>
      </c>
      <c r="P1964" s="30">
        <f>IF(AND($B1964=P$1),LOOKUP(9.99999999999999E+307,$P$2:P1963)+1,"")</f>
        <v>1769</v>
      </c>
      <c r="Q1964" s="30">
        <f>IF(AND($B1964=Q$1),LOOKUP(9.99999999999999E+307,$Q$2:Q1963)+1,"")</f>
        <v>1769</v>
      </c>
      <c r="R1964" s="30">
        <f>IF(AND($B1964=R$1),LOOKUP(9.99999999999999E+307,$R$2:R1963)+1,"")</f>
        <v>1769</v>
      </c>
      <c r="S1964" s="314"/>
      <c r="T1964" s="274"/>
      <c r="U1964" s="274"/>
      <c r="Z1964" s="258" t="str">
        <f t="shared" si="213"/>
        <v/>
      </c>
      <c r="AA1964" s="258" t="str">
        <f t="shared" si="214"/>
        <v/>
      </c>
      <c r="AB1964" s="259">
        <f t="shared" si="209"/>
        <v>0</v>
      </c>
      <c r="AC1964" s="259">
        <f t="shared" si="210"/>
        <v>1807</v>
      </c>
      <c r="AD1964" s="260" t="str">
        <f t="shared" si="211"/>
        <v/>
      </c>
      <c r="AE1964" s="253" t="str">
        <f t="shared" si="212"/>
        <v>-</v>
      </c>
    </row>
    <row r="1965" spans="1:31" ht="20.100000000000001" customHeight="1" x14ac:dyDescent="0.5">
      <c r="A1965" s="30">
        <v>1963</v>
      </c>
      <c r="B1965" s="238"/>
      <c r="C1965" s="303"/>
      <c r="D1965" s="302"/>
      <c r="E1965" s="303"/>
      <c r="F1965" s="303"/>
      <c r="G1965" s="257" t="str">
        <f t="shared" si="215"/>
        <v/>
      </c>
      <c r="H1965" s="30" t="str">
        <f>IF(AND(S1965=H$1),LOOKUP(9.99999999999999E+307,$H$2:H1964)+1,"")</f>
        <v/>
      </c>
      <c r="I1965" s="30">
        <f>IF(AND(B1965=I$1),LOOKUP(9.99999999999999E+307,$I$2:I1964)+1,"")</f>
        <v>1770</v>
      </c>
      <c r="J1965" s="30">
        <f>IF(AND(B1965=J$1),LOOKUP(9.99999999999999E+307,$J$2:J1964)+1,"")</f>
        <v>1770</v>
      </c>
      <c r="K1965" s="30">
        <f>IF(AND(B1965=K$1),LOOKUP(9.99999999999999E+307,$K$2:K1964)+1,"")</f>
        <v>1770</v>
      </c>
      <c r="L1965" s="30">
        <f>IF(AND(B1965=L$1),LOOKUP(9.99999999999999E+307,$L$2:L1964)+1,"")</f>
        <v>1770</v>
      </c>
      <c r="M1965" s="30">
        <f>IF(AND(B1965=M$1),LOOKUP(9.99999999999999E+307,$M$2:M1964)+1,"")</f>
        <v>1770</v>
      </c>
      <c r="N1965" s="30">
        <f>IF(AND($B1965=N$1),LOOKUP(9.99999999999999E+307,$N$2:N1964)+1,"")</f>
        <v>1770</v>
      </c>
      <c r="O1965" s="30">
        <f>IF(AND($B1965=O$1),LOOKUP(9.99999999999999E+307,$O$2:O1964)+1,"")</f>
        <v>1770</v>
      </c>
      <c r="P1965" s="30">
        <f>IF(AND($B1965=P$1),LOOKUP(9.99999999999999E+307,$P$2:P1964)+1,"")</f>
        <v>1770</v>
      </c>
      <c r="Q1965" s="30">
        <f>IF(AND($B1965=Q$1),LOOKUP(9.99999999999999E+307,$Q$2:Q1964)+1,"")</f>
        <v>1770</v>
      </c>
      <c r="R1965" s="30">
        <f>IF(AND($B1965=R$1),LOOKUP(9.99999999999999E+307,$R$2:R1964)+1,"")</f>
        <v>1770</v>
      </c>
      <c r="S1965" s="314"/>
      <c r="T1965" s="274"/>
      <c r="U1965" s="274"/>
      <c r="Z1965" s="258" t="str">
        <f t="shared" si="213"/>
        <v/>
      </c>
      <c r="AA1965" s="258" t="str">
        <f t="shared" si="214"/>
        <v/>
      </c>
      <c r="AB1965" s="259">
        <f t="shared" si="209"/>
        <v>0</v>
      </c>
      <c r="AC1965" s="259">
        <f t="shared" si="210"/>
        <v>1807</v>
      </c>
      <c r="AD1965" s="260" t="str">
        <f t="shared" si="211"/>
        <v/>
      </c>
      <c r="AE1965" s="253" t="str">
        <f t="shared" si="212"/>
        <v>-</v>
      </c>
    </row>
    <row r="1966" spans="1:31" ht="20.100000000000001" customHeight="1" x14ac:dyDescent="0.5">
      <c r="A1966" s="30">
        <v>1964</v>
      </c>
      <c r="B1966" s="238"/>
      <c r="C1966" s="303"/>
      <c r="D1966" s="302"/>
      <c r="E1966" s="303"/>
      <c r="F1966" s="303"/>
      <c r="G1966" s="257" t="str">
        <f t="shared" si="215"/>
        <v/>
      </c>
      <c r="H1966" s="30" t="str">
        <f>IF(AND(S1966=H$1),LOOKUP(9.99999999999999E+307,$H$2:H1965)+1,"")</f>
        <v/>
      </c>
      <c r="I1966" s="30">
        <f>IF(AND(B1966=I$1),LOOKUP(9.99999999999999E+307,$I$2:I1965)+1,"")</f>
        <v>1771</v>
      </c>
      <c r="J1966" s="30">
        <f>IF(AND(B1966=J$1),LOOKUP(9.99999999999999E+307,$J$2:J1965)+1,"")</f>
        <v>1771</v>
      </c>
      <c r="K1966" s="30">
        <f>IF(AND(B1966=K$1),LOOKUP(9.99999999999999E+307,$K$2:K1965)+1,"")</f>
        <v>1771</v>
      </c>
      <c r="L1966" s="30">
        <f>IF(AND(B1966=L$1),LOOKUP(9.99999999999999E+307,$L$2:L1965)+1,"")</f>
        <v>1771</v>
      </c>
      <c r="M1966" s="30">
        <f>IF(AND(B1966=M$1),LOOKUP(9.99999999999999E+307,$M$2:M1965)+1,"")</f>
        <v>1771</v>
      </c>
      <c r="N1966" s="30">
        <f>IF(AND($B1966=N$1),LOOKUP(9.99999999999999E+307,$N$2:N1965)+1,"")</f>
        <v>1771</v>
      </c>
      <c r="O1966" s="30">
        <f>IF(AND($B1966=O$1),LOOKUP(9.99999999999999E+307,$O$2:O1965)+1,"")</f>
        <v>1771</v>
      </c>
      <c r="P1966" s="30">
        <f>IF(AND($B1966=P$1),LOOKUP(9.99999999999999E+307,$P$2:P1965)+1,"")</f>
        <v>1771</v>
      </c>
      <c r="Q1966" s="30">
        <f>IF(AND($B1966=Q$1),LOOKUP(9.99999999999999E+307,$Q$2:Q1965)+1,"")</f>
        <v>1771</v>
      </c>
      <c r="R1966" s="30">
        <f>IF(AND($B1966=R$1),LOOKUP(9.99999999999999E+307,$R$2:R1965)+1,"")</f>
        <v>1771</v>
      </c>
      <c r="S1966" s="314"/>
      <c r="T1966" s="274"/>
      <c r="U1966" s="274"/>
      <c r="Z1966" s="258" t="str">
        <f t="shared" si="213"/>
        <v/>
      </c>
      <c r="AA1966" s="258" t="str">
        <f t="shared" si="214"/>
        <v/>
      </c>
      <c r="AB1966" s="259">
        <f t="shared" si="209"/>
        <v>0</v>
      </c>
      <c r="AC1966" s="259">
        <f t="shared" si="210"/>
        <v>1807</v>
      </c>
      <c r="AD1966" s="260" t="str">
        <f t="shared" si="211"/>
        <v/>
      </c>
      <c r="AE1966" s="253" t="str">
        <f t="shared" si="212"/>
        <v>-</v>
      </c>
    </row>
    <row r="1967" spans="1:31" ht="20.100000000000001" customHeight="1" x14ac:dyDescent="0.5">
      <c r="A1967" s="30">
        <v>1965</v>
      </c>
      <c r="B1967" s="238"/>
      <c r="C1967" s="303"/>
      <c r="D1967" s="302"/>
      <c r="E1967" s="303"/>
      <c r="F1967" s="303"/>
      <c r="G1967" s="257" t="str">
        <f t="shared" si="215"/>
        <v/>
      </c>
      <c r="H1967" s="30" t="str">
        <f>IF(AND(S1967=H$1),LOOKUP(9.99999999999999E+307,$H$2:H1966)+1,"")</f>
        <v/>
      </c>
      <c r="I1967" s="30">
        <f>IF(AND(B1967=I$1),LOOKUP(9.99999999999999E+307,$I$2:I1966)+1,"")</f>
        <v>1772</v>
      </c>
      <c r="J1967" s="30">
        <f>IF(AND(B1967=J$1),LOOKUP(9.99999999999999E+307,$J$2:J1966)+1,"")</f>
        <v>1772</v>
      </c>
      <c r="K1967" s="30">
        <f>IF(AND(B1967=K$1),LOOKUP(9.99999999999999E+307,$K$2:K1966)+1,"")</f>
        <v>1772</v>
      </c>
      <c r="L1967" s="30">
        <f>IF(AND(B1967=L$1),LOOKUP(9.99999999999999E+307,$L$2:L1966)+1,"")</f>
        <v>1772</v>
      </c>
      <c r="M1967" s="30">
        <f>IF(AND(B1967=M$1),LOOKUP(9.99999999999999E+307,$M$2:M1966)+1,"")</f>
        <v>1772</v>
      </c>
      <c r="N1967" s="30">
        <f>IF(AND($B1967=N$1),LOOKUP(9.99999999999999E+307,$N$2:N1966)+1,"")</f>
        <v>1772</v>
      </c>
      <c r="O1967" s="30">
        <f>IF(AND($B1967=O$1),LOOKUP(9.99999999999999E+307,$O$2:O1966)+1,"")</f>
        <v>1772</v>
      </c>
      <c r="P1967" s="30">
        <f>IF(AND($B1967=P$1),LOOKUP(9.99999999999999E+307,$P$2:P1966)+1,"")</f>
        <v>1772</v>
      </c>
      <c r="Q1967" s="30">
        <f>IF(AND($B1967=Q$1),LOOKUP(9.99999999999999E+307,$Q$2:Q1966)+1,"")</f>
        <v>1772</v>
      </c>
      <c r="R1967" s="30">
        <f>IF(AND($B1967=R$1),LOOKUP(9.99999999999999E+307,$R$2:R1966)+1,"")</f>
        <v>1772</v>
      </c>
      <c r="S1967" s="314"/>
      <c r="T1967" s="274"/>
      <c r="U1967" s="274"/>
      <c r="Z1967" s="258" t="str">
        <f t="shared" si="213"/>
        <v/>
      </c>
      <c r="AA1967" s="258" t="str">
        <f t="shared" si="214"/>
        <v/>
      </c>
      <c r="AB1967" s="259">
        <f t="shared" si="209"/>
        <v>0</v>
      </c>
      <c r="AC1967" s="259">
        <f t="shared" si="210"/>
        <v>1807</v>
      </c>
      <c r="AD1967" s="260" t="str">
        <f t="shared" si="211"/>
        <v/>
      </c>
      <c r="AE1967" s="253" t="str">
        <f t="shared" si="212"/>
        <v>-</v>
      </c>
    </row>
    <row r="1968" spans="1:31" ht="20.100000000000001" customHeight="1" x14ac:dyDescent="0.5">
      <c r="A1968" s="30">
        <v>1966</v>
      </c>
      <c r="B1968" s="238"/>
      <c r="C1968" s="303"/>
      <c r="D1968" s="302"/>
      <c r="E1968" s="303"/>
      <c r="F1968" s="303"/>
      <c r="G1968" s="257" t="str">
        <f t="shared" si="215"/>
        <v/>
      </c>
      <c r="H1968" s="30" t="str">
        <f>IF(AND(S1968=H$1),LOOKUP(9.99999999999999E+307,$H$2:H1967)+1,"")</f>
        <v/>
      </c>
      <c r="I1968" s="30">
        <f>IF(AND(B1968=I$1),LOOKUP(9.99999999999999E+307,$I$2:I1967)+1,"")</f>
        <v>1773</v>
      </c>
      <c r="J1968" s="30">
        <f>IF(AND(B1968=J$1),LOOKUP(9.99999999999999E+307,$J$2:J1967)+1,"")</f>
        <v>1773</v>
      </c>
      <c r="K1968" s="30">
        <f>IF(AND(B1968=K$1),LOOKUP(9.99999999999999E+307,$K$2:K1967)+1,"")</f>
        <v>1773</v>
      </c>
      <c r="L1968" s="30">
        <f>IF(AND(B1968=L$1),LOOKUP(9.99999999999999E+307,$L$2:L1967)+1,"")</f>
        <v>1773</v>
      </c>
      <c r="M1968" s="30">
        <f>IF(AND(B1968=M$1),LOOKUP(9.99999999999999E+307,$M$2:M1967)+1,"")</f>
        <v>1773</v>
      </c>
      <c r="N1968" s="30">
        <f>IF(AND($B1968=N$1),LOOKUP(9.99999999999999E+307,$N$2:N1967)+1,"")</f>
        <v>1773</v>
      </c>
      <c r="O1968" s="30">
        <f>IF(AND($B1968=O$1),LOOKUP(9.99999999999999E+307,$O$2:O1967)+1,"")</f>
        <v>1773</v>
      </c>
      <c r="P1968" s="30">
        <f>IF(AND($B1968=P$1),LOOKUP(9.99999999999999E+307,$P$2:P1967)+1,"")</f>
        <v>1773</v>
      </c>
      <c r="Q1968" s="30">
        <f>IF(AND($B1968=Q$1),LOOKUP(9.99999999999999E+307,$Q$2:Q1967)+1,"")</f>
        <v>1773</v>
      </c>
      <c r="R1968" s="30">
        <f>IF(AND($B1968=R$1),LOOKUP(9.99999999999999E+307,$R$2:R1967)+1,"")</f>
        <v>1773</v>
      </c>
      <c r="S1968" s="314"/>
      <c r="T1968" s="274"/>
      <c r="U1968" s="274"/>
      <c r="Z1968" s="258" t="str">
        <f t="shared" si="213"/>
        <v/>
      </c>
      <c r="AA1968" s="258" t="str">
        <f t="shared" si="214"/>
        <v/>
      </c>
      <c r="AB1968" s="259">
        <f t="shared" si="209"/>
        <v>0</v>
      </c>
      <c r="AC1968" s="259">
        <f t="shared" si="210"/>
        <v>1807</v>
      </c>
      <c r="AD1968" s="260" t="str">
        <f t="shared" si="211"/>
        <v/>
      </c>
      <c r="AE1968" s="253" t="str">
        <f t="shared" si="212"/>
        <v>-</v>
      </c>
    </row>
    <row r="1969" spans="1:31" ht="20.100000000000001" customHeight="1" x14ac:dyDescent="0.5">
      <c r="A1969" s="30">
        <v>1967</v>
      </c>
      <c r="B1969" s="238"/>
      <c r="C1969" s="303"/>
      <c r="D1969" s="302"/>
      <c r="E1969" s="303"/>
      <c r="F1969" s="303"/>
      <c r="G1969" s="257" t="str">
        <f t="shared" si="215"/>
        <v/>
      </c>
      <c r="H1969" s="30" t="str">
        <f>IF(AND(S1969=H$1),LOOKUP(9.99999999999999E+307,$H$2:H1968)+1,"")</f>
        <v/>
      </c>
      <c r="I1969" s="30">
        <f>IF(AND(B1969=I$1),LOOKUP(9.99999999999999E+307,$I$2:I1968)+1,"")</f>
        <v>1774</v>
      </c>
      <c r="J1969" s="30">
        <f>IF(AND(B1969=J$1),LOOKUP(9.99999999999999E+307,$J$2:J1968)+1,"")</f>
        <v>1774</v>
      </c>
      <c r="K1969" s="30">
        <f>IF(AND(B1969=K$1),LOOKUP(9.99999999999999E+307,$K$2:K1968)+1,"")</f>
        <v>1774</v>
      </c>
      <c r="L1969" s="30">
        <f>IF(AND(B1969=L$1),LOOKUP(9.99999999999999E+307,$L$2:L1968)+1,"")</f>
        <v>1774</v>
      </c>
      <c r="M1969" s="30">
        <f>IF(AND(B1969=M$1),LOOKUP(9.99999999999999E+307,$M$2:M1968)+1,"")</f>
        <v>1774</v>
      </c>
      <c r="N1969" s="30">
        <f>IF(AND($B1969=N$1),LOOKUP(9.99999999999999E+307,$N$2:N1968)+1,"")</f>
        <v>1774</v>
      </c>
      <c r="O1969" s="30">
        <f>IF(AND($B1969=O$1),LOOKUP(9.99999999999999E+307,$O$2:O1968)+1,"")</f>
        <v>1774</v>
      </c>
      <c r="P1969" s="30">
        <f>IF(AND($B1969=P$1),LOOKUP(9.99999999999999E+307,$P$2:P1968)+1,"")</f>
        <v>1774</v>
      </c>
      <c r="Q1969" s="30">
        <f>IF(AND($B1969=Q$1),LOOKUP(9.99999999999999E+307,$Q$2:Q1968)+1,"")</f>
        <v>1774</v>
      </c>
      <c r="R1969" s="30">
        <f>IF(AND($B1969=R$1),LOOKUP(9.99999999999999E+307,$R$2:R1968)+1,"")</f>
        <v>1774</v>
      </c>
      <c r="S1969" s="314"/>
      <c r="T1969" s="274"/>
      <c r="U1969" s="274"/>
      <c r="Z1969" s="258" t="str">
        <f t="shared" si="213"/>
        <v/>
      </c>
      <c r="AA1969" s="258" t="str">
        <f t="shared" si="214"/>
        <v/>
      </c>
      <c r="AB1969" s="259">
        <f t="shared" si="209"/>
        <v>0</v>
      </c>
      <c r="AC1969" s="259">
        <f t="shared" si="210"/>
        <v>1807</v>
      </c>
      <c r="AD1969" s="260" t="str">
        <f t="shared" si="211"/>
        <v/>
      </c>
      <c r="AE1969" s="253" t="str">
        <f t="shared" si="212"/>
        <v>-</v>
      </c>
    </row>
    <row r="1970" spans="1:31" ht="20.100000000000001" customHeight="1" x14ac:dyDescent="0.5">
      <c r="A1970" s="30">
        <v>1968</v>
      </c>
      <c r="B1970" s="238"/>
      <c r="C1970" s="303"/>
      <c r="D1970" s="302"/>
      <c r="E1970" s="303"/>
      <c r="F1970" s="303"/>
      <c r="G1970" s="257" t="str">
        <f t="shared" si="215"/>
        <v/>
      </c>
      <c r="H1970" s="30" t="str">
        <f>IF(AND(S1970=H$1),LOOKUP(9.99999999999999E+307,$H$2:H1969)+1,"")</f>
        <v/>
      </c>
      <c r="I1970" s="30">
        <f>IF(AND(B1970=I$1),LOOKUP(9.99999999999999E+307,$I$2:I1969)+1,"")</f>
        <v>1775</v>
      </c>
      <c r="J1970" s="30">
        <f>IF(AND(B1970=J$1),LOOKUP(9.99999999999999E+307,$J$2:J1969)+1,"")</f>
        <v>1775</v>
      </c>
      <c r="K1970" s="30">
        <f>IF(AND(B1970=K$1),LOOKUP(9.99999999999999E+307,$K$2:K1969)+1,"")</f>
        <v>1775</v>
      </c>
      <c r="L1970" s="30">
        <f>IF(AND(B1970=L$1),LOOKUP(9.99999999999999E+307,$L$2:L1969)+1,"")</f>
        <v>1775</v>
      </c>
      <c r="M1970" s="30">
        <f>IF(AND(B1970=M$1),LOOKUP(9.99999999999999E+307,$M$2:M1969)+1,"")</f>
        <v>1775</v>
      </c>
      <c r="N1970" s="30">
        <f>IF(AND($B1970=N$1),LOOKUP(9.99999999999999E+307,$N$2:N1969)+1,"")</f>
        <v>1775</v>
      </c>
      <c r="O1970" s="30">
        <f>IF(AND($B1970=O$1),LOOKUP(9.99999999999999E+307,$O$2:O1969)+1,"")</f>
        <v>1775</v>
      </c>
      <c r="P1970" s="30">
        <f>IF(AND($B1970=P$1),LOOKUP(9.99999999999999E+307,$P$2:P1969)+1,"")</f>
        <v>1775</v>
      </c>
      <c r="Q1970" s="30">
        <f>IF(AND($B1970=Q$1),LOOKUP(9.99999999999999E+307,$Q$2:Q1969)+1,"")</f>
        <v>1775</v>
      </c>
      <c r="R1970" s="30">
        <f>IF(AND($B1970=R$1),LOOKUP(9.99999999999999E+307,$R$2:R1969)+1,"")</f>
        <v>1775</v>
      </c>
      <c r="S1970" s="314"/>
      <c r="T1970" s="274"/>
      <c r="U1970" s="274"/>
      <c r="Z1970" s="258" t="str">
        <f t="shared" si="213"/>
        <v/>
      </c>
      <c r="AA1970" s="258" t="str">
        <f t="shared" si="214"/>
        <v/>
      </c>
      <c r="AB1970" s="259">
        <f t="shared" si="209"/>
        <v>0</v>
      </c>
      <c r="AC1970" s="259">
        <f t="shared" si="210"/>
        <v>1807</v>
      </c>
      <c r="AD1970" s="260" t="str">
        <f t="shared" si="211"/>
        <v/>
      </c>
      <c r="AE1970" s="253" t="str">
        <f t="shared" si="212"/>
        <v>-</v>
      </c>
    </row>
    <row r="1971" spans="1:31" ht="20.100000000000001" customHeight="1" x14ac:dyDescent="0.5">
      <c r="A1971" s="30">
        <v>1969</v>
      </c>
      <c r="B1971" s="238"/>
      <c r="C1971" s="303"/>
      <c r="D1971" s="302"/>
      <c r="E1971" s="303"/>
      <c r="F1971" s="303"/>
      <c r="G1971" s="257" t="str">
        <f t="shared" si="215"/>
        <v/>
      </c>
      <c r="H1971" s="30" t="str">
        <f>IF(AND(S1971=H$1),LOOKUP(9.99999999999999E+307,$H$2:H1970)+1,"")</f>
        <v/>
      </c>
      <c r="I1971" s="30">
        <f>IF(AND(B1971=I$1),LOOKUP(9.99999999999999E+307,$I$2:I1970)+1,"")</f>
        <v>1776</v>
      </c>
      <c r="J1971" s="30">
        <f>IF(AND(B1971=J$1),LOOKUP(9.99999999999999E+307,$J$2:J1970)+1,"")</f>
        <v>1776</v>
      </c>
      <c r="K1971" s="30">
        <f>IF(AND(B1971=K$1),LOOKUP(9.99999999999999E+307,$K$2:K1970)+1,"")</f>
        <v>1776</v>
      </c>
      <c r="L1971" s="30">
        <f>IF(AND(B1971=L$1),LOOKUP(9.99999999999999E+307,$L$2:L1970)+1,"")</f>
        <v>1776</v>
      </c>
      <c r="M1971" s="30">
        <f>IF(AND(B1971=M$1),LOOKUP(9.99999999999999E+307,$M$2:M1970)+1,"")</f>
        <v>1776</v>
      </c>
      <c r="N1971" s="30">
        <f>IF(AND($B1971=N$1),LOOKUP(9.99999999999999E+307,$N$2:N1970)+1,"")</f>
        <v>1776</v>
      </c>
      <c r="O1971" s="30">
        <f>IF(AND($B1971=O$1),LOOKUP(9.99999999999999E+307,$O$2:O1970)+1,"")</f>
        <v>1776</v>
      </c>
      <c r="P1971" s="30">
        <f>IF(AND($B1971=P$1),LOOKUP(9.99999999999999E+307,$P$2:P1970)+1,"")</f>
        <v>1776</v>
      </c>
      <c r="Q1971" s="30">
        <f>IF(AND($B1971=Q$1),LOOKUP(9.99999999999999E+307,$Q$2:Q1970)+1,"")</f>
        <v>1776</v>
      </c>
      <c r="R1971" s="30">
        <f>IF(AND($B1971=R$1),LOOKUP(9.99999999999999E+307,$R$2:R1970)+1,"")</f>
        <v>1776</v>
      </c>
      <c r="S1971" s="314"/>
      <c r="T1971" s="274"/>
      <c r="U1971" s="274"/>
      <c r="Z1971" s="258" t="str">
        <f t="shared" si="213"/>
        <v/>
      </c>
      <c r="AA1971" s="258" t="str">
        <f t="shared" si="214"/>
        <v/>
      </c>
      <c r="AB1971" s="259">
        <f t="shared" si="209"/>
        <v>0</v>
      </c>
      <c r="AC1971" s="259">
        <f t="shared" si="210"/>
        <v>1807</v>
      </c>
      <c r="AD1971" s="260" t="str">
        <f t="shared" si="211"/>
        <v/>
      </c>
      <c r="AE1971" s="253" t="str">
        <f t="shared" si="212"/>
        <v>-</v>
      </c>
    </row>
    <row r="1972" spans="1:31" ht="20.100000000000001" customHeight="1" x14ac:dyDescent="0.5">
      <c r="A1972" s="30">
        <v>1970</v>
      </c>
      <c r="B1972" s="238"/>
      <c r="C1972" s="303"/>
      <c r="D1972" s="302"/>
      <c r="E1972" s="303"/>
      <c r="F1972" s="303"/>
      <c r="G1972" s="257" t="str">
        <f t="shared" si="215"/>
        <v/>
      </c>
      <c r="H1972" s="30" t="str">
        <f>IF(AND(S1972=H$1),LOOKUP(9.99999999999999E+307,$H$2:H1971)+1,"")</f>
        <v/>
      </c>
      <c r="I1972" s="30">
        <f>IF(AND(B1972=I$1),LOOKUP(9.99999999999999E+307,$I$2:I1971)+1,"")</f>
        <v>1777</v>
      </c>
      <c r="J1972" s="30">
        <f>IF(AND(B1972=J$1),LOOKUP(9.99999999999999E+307,$J$2:J1971)+1,"")</f>
        <v>1777</v>
      </c>
      <c r="K1972" s="30">
        <f>IF(AND(B1972=K$1),LOOKUP(9.99999999999999E+307,$K$2:K1971)+1,"")</f>
        <v>1777</v>
      </c>
      <c r="L1972" s="30">
        <f>IF(AND(B1972=L$1),LOOKUP(9.99999999999999E+307,$L$2:L1971)+1,"")</f>
        <v>1777</v>
      </c>
      <c r="M1972" s="30">
        <f>IF(AND(B1972=M$1),LOOKUP(9.99999999999999E+307,$M$2:M1971)+1,"")</f>
        <v>1777</v>
      </c>
      <c r="N1972" s="30">
        <f>IF(AND($B1972=N$1),LOOKUP(9.99999999999999E+307,$N$2:N1971)+1,"")</f>
        <v>1777</v>
      </c>
      <c r="O1972" s="30">
        <f>IF(AND($B1972=O$1),LOOKUP(9.99999999999999E+307,$O$2:O1971)+1,"")</f>
        <v>1777</v>
      </c>
      <c r="P1972" s="30">
        <f>IF(AND($B1972=P$1),LOOKUP(9.99999999999999E+307,$P$2:P1971)+1,"")</f>
        <v>1777</v>
      </c>
      <c r="Q1972" s="30">
        <f>IF(AND($B1972=Q$1),LOOKUP(9.99999999999999E+307,$Q$2:Q1971)+1,"")</f>
        <v>1777</v>
      </c>
      <c r="R1972" s="30">
        <f>IF(AND($B1972=R$1),LOOKUP(9.99999999999999E+307,$R$2:R1971)+1,"")</f>
        <v>1777</v>
      </c>
      <c r="S1972" s="314"/>
      <c r="T1972" s="274"/>
      <c r="U1972" s="274"/>
      <c r="Z1972" s="258" t="str">
        <f t="shared" si="213"/>
        <v/>
      </c>
      <c r="AA1972" s="258" t="str">
        <f t="shared" si="214"/>
        <v/>
      </c>
      <c r="AB1972" s="259">
        <f t="shared" si="209"/>
        <v>0</v>
      </c>
      <c r="AC1972" s="259">
        <f t="shared" si="210"/>
        <v>1807</v>
      </c>
      <c r="AD1972" s="260" t="str">
        <f t="shared" si="211"/>
        <v/>
      </c>
      <c r="AE1972" s="253" t="str">
        <f t="shared" si="212"/>
        <v>-</v>
      </c>
    </row>
    <row r="1973" spans="1:31" ht="20.100000000000001" customHeight="1" x14ac:dyDescent="0.5">
      <c r="A1973" s="30">
        <v>1971</v>
      </c>
      <c r="B1973" s="238"/>
      <c r="C1973" s="303"/>
      <c r="D1973" s="302"/>
      <c r="E1973" s="303"/>
      <c r="F1973" s="303"/>
      <c r="G1973" s="257" t="str">
        <f t="shared" si="215"/>
        <v/>
      </c>
      <c r="H1973" s="30" t="str">
        <f>IF(AND(S1973=H$1),LOOKUP(9.99999999999999E+307,$H$2:H1972)+1,"")</f>
        <v/>
      </c>
      <c r="I1973" s="30">
        <f>IF(AND(B1973=I$1),LOOKUP(9.99999999999999E+307,$I$2:I1972)+1,"")</f>
        <v>1778</v>
      </c>
      <c r="J1973" s="30">
        <f>IF(AND(B1973=J$1),LOOKUP(9.99999999999999E+307,$J$2:J1972)+1,"")</f>
        <v>1778</v>
      </c>
      <c r="K1973" s="30">
        <f>IF(AND(B1973=K$1),LOOKUP(9.99999999999999E+307,$K$2:K1972)+1,"")</f>
        <v>1778</v>
      </c>
      <c r="L1973" s="30">
        <f>IF(AND(B1973=L$1),LOOKUP(9.99999999999999E+307,$L$2:L1972)+1,"")</f>
        <v>1778</v>
      </c>
      <c r="M1973" s="30">
        <f>IF(AND(B1973=M$1),LOOKUP(9.99999999999999E+307,$M$2:M1972)+1,"")</f>
        <v>1778</v>
      </c>
      <c r="N1973" s="30">
        <f>IF(AND($B1973=N$1),LOOKUP(9.99999999999999E+307,$N$2:N1972)+1,"")</f>
        <v>1778</v>
      </c>
      <c r="O1973" s="30">
        <f>IF(AND($B1973=O$1),LOOKUP(9.99999999999999E+307,$O$2:O1972)+1,"")</f>
        <v>1778</v>
      </c>
      <c r="P1973" s="30">
        <f>IF(AND($B1973=P$1),LOOKUP(9.99999999999999E+307,$P$2:P1972)+1,"")</f>
        <v>1778</v>
      </c>
      <c r="Q1973" s="30">
        <f>IF(AND($B1973=Q$1),LOOKUP(9.99999999999999E+307,$Q$2:Q1972)+1,"")</f>
        <v>1778</v>
      </c>
      <c r="R1973" s="30">
        <f>IF(AND($B1973=R$1),LOOKUP(9.99999999999999E+307,$R$2:R1972)+1,"")</f>
        <v>1778</v>
      </c>
      <c r="S1973" s="314"/>
      <c r="T1973" s="274"/>
      <c r="U1973" s="274"/>
      <c r="Z1973" s="258" t="str">
        <f t="shared" si="213"/>
        <v/>
      </c>
      <c r="AA1973" s="258" t="str">
        <f t="shared" si="214"/>
        <v/>
      </c>
      <c r="AB1973" s="259">
        <f t="shared" si="209"/>
        <v>0</v>
      </c>
      <c r="AC1973" s="259">
        <f t="shared" si="210"/>
        <v>1807</v>
      </c>
      <c r="AD1973" s="260" t="str">
        <f t="shared" si="211"/>
        <v/>
      </c>
      <c r="AE1973" s="253" t="str">
        <f t="shared" si="212"/>
        <v>-</v>
      </c>
    </row>
    <row r="1974" spans="1:31" ht="20.100000000000001" customHeight="1" x14ac:dyDescent="0.5">
      <c r="A1974" s="30">
        <v>1972</v>
      </c>
      <c r="B1974" s="238"/>
      <c r="C1974" s="303"/>
      <c r="D1974" s="302"/>
      <c r="E1974" s="303"/>
      <c r="F1974" s="303"/>
      <c r="G1974" s="257" t="str">
        <f t="shared" si="215"/>
        <v/>
      </c>
      <c r="H1974" s="30" t="str">
        <f>IF(AND(S1974=H$1),LOOKUP(9.99999999999999E+307,$H$2:H1973)+1,"")</f>
        <v/>
      </c>
      <c r="I1974" s="30">
        <f>IF(AND(B1974=I$1),LOOKUP(9.99999999999999E+307,$I$2:I1973)+1,"")</f>
        <v>1779</v>
      </c>
      <c r="J1974" s="30">
        <f>IF(AND(B1974=J$1),LOOKUP(9.99999999999999E+307,$J$2:J1973)+1,"")</f>
        <v>1779</v>
      </c>
      <c r="K1974" s="30">
        <f>IF(AND(B1974=K$1),LOOKUP(9.99999999999999E+307,$K$2:K1973)+1,"")</f>
        <v>1779</v>
      </c>
      <c r="L1974" s="30">
        <f>IF(AND(B1974=L$1),LOOKUP(9.99999999999999E+307,$L$2:L1973)+1,"")</f>
        <v>1779</v>
      </c>
      <c r="M1974" s="30">
        <f>IF(AND(B1974=M$1),LOOKUP(9.99999999999999E+307,$M$2:M1973)+1,"")</f>
        <v>1779</v>
      </c>
      <c r="N1974" s="30">
        <f>IF(AND($B1974=N$1),LOOKUP(9.99999999999999E+307,$N$2:N1973)+1,"")</f>
        <v>1779</v>
      </c>
      <c r="O1974" s="30">
        <f>IF(AND($B1974=O$1),LOOKUP(9.99999999999999E+307,$O$2:O1973)+1,"")</f>
        <v>1779</v>
      </c>
      <c r="P1974" s="30">
        <f>IF(AND($B1974=P$1),LOOKUP(9.99999999999999E+307,$P$2:P1973)+1,"")</f>
        <v>1779</v>
      </c>
      <c r="Q1974" s="30">
        <f>IF(AND($B1974=Q$1),LOOKUP(9.99999999999999E+307,$Q$2:Q1973)+1,"")</f>
        <v>1779</v>
      </c>
      <c r="R1974" s="30">
        <f>IF(AND($B1974=R$1),LOOKUP(9.99999999999999E+307,$R$2:R1973)+1,"")</f>
        <v>1779</v>
      </c>
      <c r="S1974" s="314"/>
      <c r="T1974" s="274"/>
      <c r="U1974" s="274"/>
      <c r="Z1974" s="258" t="str">
        <f t="shared" si="213"/>
        <v/>
      </c>
      <c r="AA1974" s="258" t="str">
        <f t="shared" si="214"/>
        <v/>
      </c>
      <c r="AB1974" s="259">
        <f t="shared" si="209"/>
        <v>0</v>
      </c>
      <c r="AC1974" s="259">
        <f t="shared" si="210"/>
        <v>1807</v>
      </c>
      <c r="AD1974" s="260" t="str">
        <f t="shared" si="211"/>
        <v/>
      </c>
      <c r="AE1974" s="253" t="str">
        <f t="shared" si="212"/>
        <v>-</v>
      </c>
    </row>
    <row r="1975" spans="1:31" ht="20.100000000000001" customHeight="1" x14ac:dyDescent="0.5">
      <c r="A1975" s="30">
        <v>1973</v>
      </c>
      <c r="B1975" s="238"/>
      <c r="C1975" s="303"/>
      <c r="D1975" s="302"/>
      <c r="E1975" s="303"/>
      <c r="F1975" s="303"/>
      <c r="G1975" s="257" t="str">
        <f t="shared" si="215"/>
        <v/>
      </c>
      <c r="H1975" s="30" t="str">
        <f>IF(AND(S1975=H$1),LOOKUP(9.99999999999999E+307,$H$2:H1974)+1,"")</f>
        <v/>
      </c>
      <c r="I1975" s="30">
        <f>IF(AND(B1975=I$1),LOOKUP(9.99999999999999E+307,$I$2:I1974)+1,"")</f>
        <v>1780</v>
      </c>
      <c r="J1975" s="30">
        <f>IF(AND(B1975=J$1),LOOKUP(9.99999999999999E+307,$J$2:J1974)+1,"")</f>
        <v>1780</v>
      </c>
      <c r="K1975" s="30">
        <f>IF(AND(B1975=K$1),LOOKUP(9.99999999999999E+307,$K$2:K1974)+1,"")</f>
        <v>1780</v>
      </c>
      <c r="L1975" s="30">
        <f>IF(AND(B1975=L$1),LOOKUP(9.99999999999999E+307,$L$2:L1974)+1,"")</f>
        <v>1780</v>
      </c>
      <c r="M1975" s="30">
        <f>IF(AND(B1975=M$1),LOOKUP(9.99999999999999E+307,$M$2:M1974)+1,"")</f>
        <v>1780</v>
      </c>
      <c r="N1975" s="30">
        <f>IF(AND($B1975=N$1),LOOKUP(9.99999999999999E+307,$N$2:N1974)+1,"")</f>
        <v>1780</v>
      </c>
      <c r="O1975" s="30">
        <f>IF(AND($B1975=O$1),LOOKUP(9.99999999999999E+307,$O$2:O1974)+1,"")</f>
        <v>1780</v>
      </c>
      <c r="P1975" s="30">
        <f>IF(AND($B1975=P$1),LOOKUP(9.99999999999999E+307,$P$2:P1974)+1,"")</f>
        <v>1780</v>
      </c>
      <c r="Q1975" s="30">
        <f>IF(AND($B1975=Q$1),LOOKUP(9.99999999999999E+307,$Q$2:Q1974)+1,"")</f>
        <v>1780</v>
      </c>
      <c r="R1975" s="30">
        <f>IF(AND($B1975=R$1),LOOKUP(9.99999999999999E+307,$R$2:R1974)+1,"")</f>
        <v>1780</v>
      </c>
      <c r="S1975" s="314"/>
      <c r="T1975" s="274"/>
      <c r="U1975" s="274"/>
      <c r="Z1975" s="258" t="str">
        <f t="shared" si="213"/>
        <v/>
      </c>
      <c r="AA1975" s="258" t="str">
        <f t="shared" si="214"/>
        <v/>
      </c>
      <c r="AB1975" s="259">
        <f t="shared" si="209"/>
        <v>0</v>
      </c>
      <c r="AC1975" s="259">
        <f t="shared" si="210"/>
        <v>1807</v>
      </c>
      <c r="AD1975" s="260" t="str">
        <f t="shared" si="211"/>
        <v/>
      </c>
      <c r="AE1975" s="253" t="str">
        <f t="shared" si="212"/>
        <v>-</v>
      </c>
    </row>
    <row r="1976" spans="1:31" ht="20.100000000000001" customHeight="1" x14ac:dyDescent="0.5">
      <c r="A1976" s="30">
        <v>1974</v>
      </c>
      <c r="B1976" s="238"/>
      <c r="C1976" s="303"/>
      <c r="D1976" s="302"/>
      <c r="E1976" s="303"/>
      <c r="F1976" s="303"/>
      <c r="G1976" s="257" t="str">
        <f t="shared" si="215"/>
        <v/>
      </c>
      <c r="H1976" s="30" t="str">
        <f>IF(AND(S1976=H$1),LOOKUP(9.99999999999999E+307,$H$2:H1975)+1,"")</f>
        <v/>
      </c>
      <c r="I1976" s="30">
        <f>IF(AND(B1976=I$1),LOOKUP(9.99999999999999E+307,$I$2:I1975)+1,"")</f>
        <v>1781</v>
      </c>
      <c r="J1976" s="30">
        <f>IF(AND(B1976=J$1),LOOKUP(9.99999999999999E+307,$J$2:J1975)+1,"")</f>
        <v>1781</v>
      </c>
      <c r="K1976" s="30">
        <f>IF(AND(B1976=K$1),LOOKUP(9.99999999999999E+307,$K$2:K1975)+1,"")</f>
        <v>1781</v>
      </c>
      <c r="L1976" s="30">
        <f>IF(AND(B1976=L$1),LOOKUP(9.99999999999999E+307,$L$2:L1975)+1,"")</f>
        <v>1781</v>
      </c>
      <c r="M1976" s="30">
        <f>IF(AND(B1976=M$1),LOOKUP(9.99999999999999E+307,$M$2:M1975)+1,"")</f>
        <v>1781</v>
      </c>
      <c r="N1976" s="30">
        <f>IF(AND($B1976=N$1),LOOKUP(9.99999999999999E+307,$N$2:N1975)+1,"")</f>
        <v>1781</v>
      </c>
      <c r="O1976" s="30">
        <f>IF(AND($B1976=O$1),LOOKUP(9.99999999999999E+307,$O$2:O1975)+1,"")</f>
        <v>1781</v>
      </c>
      <c r="P1976" s="30">
        <f>IF(AND($B1976=P$1),LOOKUP(9.99999999999999E+307,$P$2:P1975)+1,"")</f>
        <v>1781</v>
      </c>
      <c r="Q1976" s="30">
        <f>IF(AND($B1976=Q$1),LOOKUP(9.99999999999999E+307,$Q$2:Q1975)+1,"")</f>
        <v>1781</v>
      </c>
      <c r="R1976" s="30">
        <f>IF(AND($B1976=R$1),LOOKUP(9.99999999999999E+307,$R$2:R1975)+1,"")</f>
        <v>1781</v>
      </c>
      <c r="S1976" s="314"/>
      <c r="T1976" s="274"/>
      <c r="U1976" s="274"/>
      <c r="Z1976" s="258" t="str">
        <f t="shared" si="213"/>
        <v/>
      </c>
      <c r="AA1976" s="258" t="str">
        <f t="shared" si="214"/>
        <v/>
      </c>
      <c r="AB1976" s="259">
        <f t="shared" si="209"/>
        <v>0</v>
      </c>
      <c r="AC1976" s="259">
        <f t="shared" si="210"/>
        <v>1807</v>
      </c>
      <c r="AD1976" s="260" t="str">
        <f t="shared" si="211"/>
        <v/>
      </c>
      <c r="AE1976" s="253" t="str">
        <f t="shared" si="212"/>
        <v>-</v>
      </c>
    </row>
    <row r="1977" spans="1:31" ht="20.100000000000001" customHeight="1" x14ac:dyDescent="0.5">
      <c r="A1977" s="30">
        <v>1975</v>
      </c>
      <c r="B1977" s="238"/>
      <c r="C1977" s="303"/>
      <c r="D1977" s="302"/>
      <c r="E1977" s="303"/>
      <c r="F1977" s="303"/>
      <c r="G1977" s="257" t="str">
        <f t="shared" si="215"/>
        <v/>
      </c>
      <c r="H1977" s="30" t="str">
        <f>IF(AND(S1977=H$1),LOOKUP(9.99999999999999E+307,$H$2:H1976)+1,"")</f>
        <v/>
      </c>
      <c r="I1977" s="30">
        <f>IF(AND(B1977=I$1),LOOKUP(9.99999999999999E+307,$I$2:I1976)+1,"")</f>
        <v>1782</v>
      </c>
      <c r="J1977" s="30">
        <f>IF(AND(B1977=J$1),LOOKUP(9.99999999999999E+307,$J$2:J1976)+1,"")</f>
        <v>1782</v>
      </c>
      <c r="K1977" s="30">
        <f>IF(AND(B1977=K$1),LOOKUP(9.99999999999999E+307,$K$2:K1976)+1,"")</f>
        <v>1782</v>
      </c>
      <c r="L1977" s="30">
        <f>IF(AND(B1977=L$1),LOOKUP(9.99999999999999E+307,$L$2:L1976)+1,"")</f>
        <v>1782</v>
      </c>
      <c r="M1977" s="30">
        <f>IF(AND(B1977=M$1),LOOKUP(9.99999999999999E+307,$M$2:M1976)+1,"")</f>
        <v>1782</v>
      </c>
      <c r="N1977" s="30">
        <f>IF(AND($B1977=N$1),LOOKUP(9.99999999999999E+307,$N$2:N1976)+1,"")</f>
        <v>1782</v>
      </c>
      <c r="O1977" s="30">
        <f>IF(AND($B1977=O$1),LOOKUP(9.99999999999999E+307,$O$2:O1976)+1,"")</f>
        <v>1782</v>
      </c>
      <c r="P1977" s="30">
        <f>IF(AND($B1977=P$1),LOOKUP(9.99999999999999E+307,$P$2:P1976)+1,"")</f>
        <v>1782</v>
      </c>
      <c r="Q1977" s="30">
        <f>IF(AND($B1977=Q$1),LOOKUP(9.99999999999999E+307,$Q$2:Q1976)+1,"")</f>
        <v>1782</v>
      </c>
      <c r="R1977" s="30">
        <f>IF(AND($B1977=R$1),LOOKUP(9.99999999999999E+307,$R$2:R1976)+1,"")</f>
        <v>1782</v>
      </c>
      <c r="S1977" s="314"/>
      <c r="T1977" s="274"/>
      <c r="U1977" s="274"/>
      <c r="Z1977" s="258" t="str">
        <f t="shared" si="213"/>
        <v/>
      </c>
      <c r="AA1977" s="258" t="str">
        <f t="shared" si="214"/>
        <v/>
      </c>
      <c r="AB1977" s="259">
        <f t="shared" si="209"/>
        <v>0</v>
      </c>
      <c r="AC1977" s="259">
        <f t="shared" si="210"/>
        <v>1807</v>
      </c>
      <c r="AD1977" s="260" t="str">
        <f t="shared" si="211"/>
        <v/>
      </c>
      <c r="AE1977" s="253" t="str">
        <f t="shared" si="212"/>
        <v>-</v>
      </c>
    </row>
    <row r="1978" spans="1:31" ht="20.100000000000001" customHeight="1" x14ac:dyDescent="0.5">
      <c r="A1978" s="30">
        <v>1976</v>
      </c>
      <c r="B1978" s="238"/>
      <c r="C1978" s="303"/>
      <c r="D1978" s="302"/>
      <c r="E1978" s="303"/>
      <c r="F1978" s="303"/>
      <c r="G1978" s="257" t="str">
        <f t="shared" si="215"/>
        <v/>
      </c>
      <c r="H1978" s="30" t="str">
        <f>IF(AND(S1978=H$1),LOOKUP(9.99999999999999E+307,$H$2:H1977)+1,"")</f>
        <v/>
      </c>
      <c r="I1978" s="30">
        <f>IF(AND(B1978=I$1),LOOKUP(9.99999999999999E+307,$I$2:I1977)+1,"")</f>
        <v>1783</v>
      </c>
      <c r="J1978" s="30">
        <f>IF(AND(B1978=J$1),LOOKUP(9.99999999999999E+307,$J$2:J1977)+1,"")</f>
        <v>1783</v>
      </c>
      <c r="K1978" s="30">
        <f>IF(AND(B1978=K$1),LOOKUP(9.99999999999999E+307,$K$2:K1977)+1,"")</f>
        <v>1783</v>
      </c>
      <c r="L1978" s="30">
        <f>IF(AND(B1978=L$1),LOOKUP(9.99999999999999E+307,$L$2:L1977)+1,"")</f>
        <v>1783</v>
      </c>
      <c r="M1978" s="30">
        <f>IF(AND(B1978=M$1),LOOKUP(9.99999999999999E+307,$M$2:M1977)+1,"")</f>
        <v>1783</v>
      </c>
      <c r="N1978" s="30">
        <f>IF(AND($B1978=N$1),LOOKUP(9.99999999999999E+307,$N$2:N1977)+1,"")</f>
        <v>1783</v>
      </c>
      <c r="O1978" s="30">
        <f>IF(AND($B1978=O$1),LOOKUP(9.99999999999999E+307,$O$2:O1977)+1,"")</f>
        <v>1783</v>
      </c>
      <c r="P1978" s="30">
        <f>IF(AND($B1978=P$1),LOOKUP(9.99999999999999E+307,$P$2:P1977)+1,"")</f>
        <v>1783</v>
      </c>
      <c r="Q1978" s="30">
        <f>IF(AND($B1978=Q$1),LOOKUP(9.99999999999999E+307,$Q$2:Q1977)+1,"")</f>
        <v>1783</v>
      </c>
      <c r="R1978" s="30">
        <f>IF(AND($B1978=R$1),LOOKUP(9.99999999999999E+307,$R$2:R1977)+1,"")</f>
        <v>1783</v>
      </c>
      <c r="S1978" s="314"/>
      <c r="T1978" s="274"/>
      <c r="U1978" s="274"/>
      <c r="Z1978" s="258" t="str">
        <f t="shared" si="213"/>
        <v/>
      </c>
      <c r="AA1978" s="258" t="str">
        <f t="shared" si="214"/>
        <v/>
      </c>
      <c r="AB1978" s="259">
        <f t="shared" si="209"/>
        <v>0</v>
      </c>
      <c r="AC1978" s="259">
        <f t="shared" si="210"/>
        <v>1807</v>
      </c>
      <c r="AD1978" s="260" t="str">
        <f t="shared" si="211"/>
        <v/>
      </c>
      <c r="AE1978" s="253" t="str">
        <f t="shared" si="212"/>
        <v>-</v>
      </c>
    </row>
    <row r="1979" spans="1:31" ht="20.100000000000001" customHeight="1" x14ac:dyDescent="0.5">
      <c r="A1979" s="30">
        <v>1977</v>
      </c>
      <c r="B1979" s="238"/>
      <c r="C1979" s="303"/>
      <c r="D1979" s="302"/>
      <c r="E1979" s="303"/>
      <c r="F1979" s="303"/>
      <c r="G1979" s="257" t="str">
        <f t="shared" si="215"/>
        <v/>
      </c>
      <c r="H1979" s="30" t="str">
        <f>IF(AND(S1979=H$1),LOOKUP(9.99999999999999E+307,$H$2:H1978)+1,"")</f>
        <v/>
      </c>
      <c r="I1979" s="30">
        <f>IF(AND(B1979=I$1),LOOKUP(9.99999999999999E+307,$I$2:I1978)+1,"")</f>
        <v>1784</v>
      </c>
      <c r="J1979" s="30">
        <f>IF(AND(B1979=J$1),LOOKUP(9.99999999999999E+307,$J$2:J1978)+1,"")</f>
        <v>1784</v>
      </c>
      <c r="K1979" s="30">
        <f>IF(AND(B1979=K$1),LOOKUP(9.99999999999999E+307,$K$2:K1978)+1,"")</f>
        <v>1784</v>
      </c>
      <c r="L1979" s="30">
        <f>IF(AND(B1979=L$1),LOOKUP(9.99999999999999E+307,$L$2:L1978)+1,"")</f>
        <v>1784</v>
      </c>
      <c r="M1979" s="30">
        <f>IF(AND(B1979=M$1),LOOKUP(9.99999999999999E+307,$M$2:M1978)+1,"")</f>
        <v>1784</v>
      </c>
      <c r="N1979" s="30">
        <f>IF(AND($B1979=N$1),LOOKUP(9.99999999999999E+307,$N$2:N1978)+1,"")</f>
        <v>1784</v>
      </c>
      <c r="O1979" s="30">
        <f>IF(AND($B1979=O$1),LOOKUP(9.99999999999999E+307,$O$2:O1978)+1,"")</f>
        <v>1784</v>
      </c>
      <c r="P1979" s="30">
        <f>IF(AND($B1979=P$1),LOOKUP(9.99999999999999E+307,$P$2:P1978)+1,"")</f>
        <v>1784</v>
      </c>
      <c r="Q1979" s="30">
        <f>IF(AND($B1979=Q$1),LOOKUP(9.99999999999999E+307,$Q$2:Q1978)+1,"")</f>
        <v>1784</v>
      </c>
      <c r="R1979" s="30">
        <f>IF(AND($B1979=R$1),LOOKUP(9.99999999999999E+307,$R$2:R1978)+1,"")</f>
        <v>1784</v>
      </c>
      <c r="S1979" s="314"/>
      <c r="T1979" s="274"/>
      <c r="U1979" s="274"/>
      <c r="Z1979" s="258" t="str">
        <f t="shared" si="213"/>
        <v/>
      </c>
      <c r="AA1979" s="258" t="str">
        <f t="shared" si="214"/>
        <v/>
      </c>
      <c r="AB1979" s="259">
        <f t="shared" si="209"/>
        <v>0</v>
      </c>
      <c r="AC1979" s="259">
        <f t="shared" si="210"/>
        <v>1807</v>
      </c>
      <c r="AD1979" s="260" t="str">
        <f t="shared" si="211"/>
        <v/>
      </c>
      <c r="AE1979" s="253" t="str">
        <f t="shared" si="212"/>
        <v>-</v>
      </c>
    </row>
    <row r="1980" spans="1:31" ht="20.100000000000001" customHeight="1" x14ac:dyDescent="0.5">
      <c r="A1980" s="30">
        <v>1978</v>
      </c>
      <c r="B1980" s="238"/>
      <c r="C1980" s="303"/>
      <c r="D1980" s="302"/>
      <c r="E1980" s="303"/>
      <c r="F1980" s="303"/>
      <c r="G1980" s="257" t="str">
        <f t="shared" si="215"/>
        <v/>
      </c>
      <c r="H1980" s="30" t="str">
        <f>IF(AND(S1980=H$1),LOOKUP(9.99999999999999E+307,$H$2:H1979)+1,"")</f>
        <v/>
      </c>
      <c r="I1980" s="30">
        <f>IF(AND(B1980=I$1),LOOKUP(9.99999999999999E+307,$I$2:I1979)+1,"")</f>
        <v>1785</v>
      </c>
      <c r="J1980" s="30">
        <f>IF(AND(B1980=J$1),LOOKUP(9.99999999999999E+307,$J$2:J1979)+1,"")</f>
        <v>1785</v>
      </c>
      <c r="K1980" s="30">
        <f>IF(AND(B1980=K$1),LOOKUP(9.99999999999999E+307,$K$2:K1979)+1,"")</f>
        <v>1785</v>
      </c>
      <c r="L1980" s="30">
        <f>IF(AND(B1980=L$1),LOOKUP(9.99999999999999E+307,$L$2:L1979)+1,"")</f>
        <v>1785</v>
      </c>
      <c r="M1980" s="30">
        <f>IF(AND(B1980=M$1),LOOKUP(9.99999999999999E+307,$M$2:M1979)+1,"")</f>
        <v>1785</v>
      </c>
      <c r="N1980" s="30">
        <f>IF(AND($B1980=N$1),LOOKUP(9.99999999999999E+307,$N$2:N1979)+1,"")</f>
        <v>1785</v>
      </c>
      <c r="O1980" s="30">
        <f>IF(AND($B1980=O$1),LOOKUP(9.99999999999999E+307,$O$2:O1979)+1,"")</f>
        <v>1785</v>
      </c>
      <c r="P1980" s="30">
        <f>IF(AND($B1980=P$1),LOOKUP(9.99999999999999E+307,$P$2:P1979)+1,"")</f>
        <v>1785</v>
      </c>
      <c r="Q1980" s="30">
        <f>IF(AND($B1980=Q$1),LOOKUP(9.99999999999999E+307,$Q$2:Q1979)+1,"")</f>
        <v>1785</v>
      </c>
      <c r="R1980" s="30">
        <f>IF(AND($B1980=R$1),LOOKUP(9.99999999999999E+307,$R$2:R1979)+1,"")</f>
        <v>1785</v>
      </c>
      <c r="S1980" s="314"/>
      <c r="T1980" s="274"/>
      <c r="U1980" s="274"/>
      <c r="Z1980" s="258" t="str">
        <f t="shared" si="213"/>
        <v/>
      </c>
      <c r="AA1980" s="258" t="str">
        <f t="shared" si="214"/>
        <v/>
      </c>
      <c r="AB1980" s="259">
        <f t="shared" si="209"/>
        <v>0</v>
      </c>
      <c r="AC1980" s="259">
        <f t="shared" si="210"/>
        <v>1807</v>
      </c>
      <c r="AD1980" s="260" t="str">
        <f t="shared" si="211"/>
        <v/>
      </c>
      <c r="AE1980" s="253" t="str">
        <f t="shared" si="212"/>
        <v>-</v>
      </c>
    </row>
    <row r="1981" spans="1:31" ht="20.100000000000001" customHeight="1" x14ac:dyDescent="0.5">
      <c r="A1981" s="30">
        <v>1979</v>
      </c>
      <c r="B1981" s="238"/>
      <c r="C1981" s="303"/>
      <c r="D1981" s="302"/>
      <c r="E1981" s="303"/>
      <c r="F1981" s="303"/>
      <c r="G1981" s="257" t="str">
        <f t="shared" si="215"/>
        <v/>
      </c>
      <c r="H1981" s="30" t="str">
        <f>IF(AND(S1981=H$1),LOOKUP(9.99999999999999E+307,$H$2:H1980)+1,"")</f>
        <v/>
      </c>
      <c r="I1981" s="30">
        <f>IF(AND(B1981=I$1),LOOKUP(9.99999999999999E+307,$I$2:I1980)+1,"")</f>
        <v>1786</v>
      </c>
      <c r="J1981" s="30">
        <f>IF(AND(B1981=J$1),LOOKUP(9.99999999999999E+307,$J$2:J1980)+1,"")</f>
        <v>1786</v>
      </c>
      <c r="K1981" s="30">
        <f>IF(AND(B1981=K$1),LOOKUP(9.99999999999999E+307,$K$2:K1980)+1,"")</f>
        <v>1786</v>
      </c>
      <c r="L1981" s="30">
        <f>IF(AND(B1981=L$1),LOOKUP(9.99999999999999E+307,$L$2:L1980)+1,"")</f>
        <v>1786</v>
      </c>
      <c r="M1981" s="30">
        <f>IF(AND(B1981=M$1),LOOKUP(9.99999999999999E+307,$M$2:M1980)+1,"")</f>
        <v>1786</v>
      </c>
      <c r="N1981" s="30">
        <f>IF(AND($B1981=N$1),LOOKUP(9.99999999999999E+307,$N$2:N1980)+1,"")</f>
        <v>1786</v>
      </c>
      <c r="O1981" s="30">
        <f>IF(AND($B1981=O$1),LOOKUP(9.99999999999999E+307,$O$2:O1980)+1,"")</f>
        <v>1786</v>
      </c>
      <c r="P1981" s="30">
        <f>IF(AND($B1981=P$1),LOOKUP(9.99999999999999E+307,$P$2:P1980)+1,"")</f>
        <v>1786</v>
      </c>
      <c r="Q1981" s="30">
        <f>IF(AND($B1981=Q$1),LOOKUP(9.99999999999999E+307,$Q$2:Q1980)+1,"")</f>
        <v>1786</v>
      </c>
      <c r="R1981" s="30">
        <f>IF(AND($B1981=R$1),LOOKUP(9.99999999999999E+307,$R$2:R1980)+1,"")</f>
        <v>1786</v>
      </c>
      <c r="S1981" s="314"/>
      <c r="T1981" s="274"/>
      <c r="U1981" s="274"/>
      <c r="Z1981" s="258" t="str">
        <f t="shared" si="213"/>
        <v/>
      </c>
      <c r="AA1981" s="258" t="str">
        <f t="shared" si="214"/>
        <v/>
      </c>
      <c r="AB1981" s="259">
        <f t="shared" si="209"/>
        <v>0</v>
      </c>
      <c r="AC1981" s="259">
        <f t="shared" si="210"/>
        <v>1807</v>
      </c>
      <c r="AD1981" s="260" t="str">
        <f t="shared" si="211"/>
        <v/>
      </c>
      <c r="AE1981" s="253" t="str">
        <f t="shared" si="212"/>
        <v>-</v>
      </c>
    </row>
    <row r="1982" spans="1:31" ht="20.100000000000001" customHeight="1" x14ac:dyDescent="0.5">
      <c r="A1982" s="30">
        <v>1980</v>
      </c>
      <c r="B1982" s="238"/>
      <c r="C1982" s="303"/>
      <c r="D1982" s="302"/>
      <c r="E1982" s="303"/>
      <c r="F1982" s="303"/>
      <c r="G1982" s="257" t="str">
        <f t="shared" si="215"/>
        <v/>
      </c>
      <c r="H1982" s="30" t="str">
        <f>IF(AND(S1982=H$1),LOOKUP(9.99999999999999E+307,$H$2:H1981)+1,"")</f>
        <v/>
      </c>
      <c r="I1982" s="30">
        <f>IF(AND(B1982=I$1),LOOKUP(9.99999999999999E+307,$I$2:I1981)+1,"")</f>
        <v>1787</v>
      </c>
      <c r="J1982" s="30">
        <f>IF(AND(B1982=J$1),LOOKUP(9.99999999999999E+307,$J$2:J1981)+1,"")</f>
        <v>1787</v>
      </c>
      <c r="K1982" s="30">
        <f>IF(AND(B1982=K$1),LOOKUP(9.99999999999999E+307,$K$2:K1981)+1,"")</f>
        <v>1787</v>
      </c>
      <c r="L1982" s="30">
        <f>IF(AND(B1982=L$1),LOOKUP(9.99999999999999E+307,$L$2:L1981)+1,"")</f>
        <v>1787</v>
      </c>
      <c r="M1982" s="30">
        <f>IF(AND(B1982=M$1),LOOKUP(9.99999999999999E+307,$M$2:M1981)+1,"")</f>
        <v>1787</v>
      </c>
      <c r="N1982" s="30">
        <f>IF(AND($B1982=N$1),LOOKUP(9.99999999999999E+307,$N$2:N1981)+1,"")</f>
        <v>1787</v>
      </c>
      <c r="O1982" s="30">
        <f>IF(AND($B1982=O$1),LOOKUP(9.99999999999999E+307,$O$2:O1981)+1,"")</f>
        <v>1787</v>
      </c>
      <c r="P1982" s="30">
        <f>IF(AND($B1982=P$1),LOOKUP(9.99999999999999E+307,$P$2:P1981)+1,"")</f>
        <v>1787</v>
      </c>
      <c r="Q1982" s="30">
        <f>IF(AND($B1982=Q$1),LOOKUP(9.99999999999999E+307,$Q$2:Q1981)+1,"")</f>
        <v>1787</v>
      </c>
      <c r="R1982" s="30">
        <f>IF(AND($B1982=R$1),LOOKUP(9.99999999999999E+307,$R$2:R1981)+1,"")</f>
        <v>1787</v>
      </c>
      <c r="S1982" s="314"/>
      <c r="T1982" s="274"/>
      <c r="U1982" s="274"/>
      <c r="Z1982" s="258" t="str">
        <f t="shared" si="213"/>
        <v/>
      </c>
      <c r="AA1982" s="258" t="str">
        <f t="shared" si="214"/>
        <v/>
      </c>
      <c r="AB1982" s="259">
        <f t="shared" si="209"/>
        <v>0</v>
      </c>
      <c r="AC1982" s="259">
        <f t="shared" si="210"/>
        <v>1807</v>
      </c>
      <c r="AD1982" s="260" t="str">
        <f t="shared" si="211"/>
        <v/>
      </c>
      <c r="AE1982" s="253" t="str">
        <f t="shared" si="212"/>
        <v>-</v>
      </c>
    </row>
    <row r="1983" spans="1:31" ht="20.100000000000001" customHeight="1" x14ac:dyDescent="0.5">
      <c r="A1983" s="30">
        <v>1981</v>
      </c>
      <c r="B1983" s="238"/>
      <c r="C1983" s="303"/>
      <c r="D1983" s="302"/>
      <c r="E1983" s="303"/>
      <c r="F1983" s="303"/>
      <c r="G1983" s="257" t="str">
        <f t="shared" si="215"/>
        <v/>
      </c>
      <c r="H1983" s="30" t="str">
        <f>IF(AND(S1983=H$1),LOOKUP(9.99999999999999E+307,$H$2:H1982)+1,"")</f>
        <v/>
      </c>
      <c r="I1983" s="30">
        <f>IF(AND(B1983=I$1),LOOKUP(9.99999999999999E+307,$I$2:I1982)+1,"")</f>
        <v>1788</v>
      </c>
      <c r="J1983" s="30">
        <f>IF(AND(B1983=J$1),LOOKUP(9.99999999999999E+307,$J$2:J1982)+1,"")</f>
        <v>1788</v>
      </c>
      <c r="K1983" s="30">
        <f>IF(AND(B1983=K$1),LOOKUP(9.99999999999999E+307,$K$2:K1982)+1,"")</f>
        <v>1788</v>
      </c>
      <c r="L1983" s="30">
        <f>IF(AND(B1983=L$1),LOOKUP(9.99999999999999E+307,$L$2:L1982)+1,"")</f>
        <v>1788</v>
      </c>
      <c r="M1983" s="30">
        <f>IF(AND(B1983=M$1),LOOKUP(9.99999999999999E+307,$M$2:M1982)+1,"")</f>
        <v>1788</v>
      </c>
      <c r="N1983" s="30">
        <f>IF(AND($B1983=N$1),LOOKUP(9.99999999999999E+307,$N$2:N1982)+1,"")</f>
        <v>1788</v>
      </c>
      <c r="O1983" s="30">
        <f>IF(AND($B1983=O$1),LOOKUP(9.99999999999999E+307,$O$2:O1982)+1,"")</f>
        <v>1788</v>
      </c>
      <c r="P1983" s="30">
        <f>IF(AND($B1983=P$1),LOOKUP(9.99999999999999E+307,$P$2:P1982)+1,"")</f>
        <v>1788</v>
      </c>
      <c r="Q1983" s="30">
        <f>IF(AND($B1983=Q$1),LOOKUP(9.99999999999999E+307,$Q$2:Q1982)+1,"")</f>
        <v>1788</v>
      </c>
      <c r="R1983" s="30">
        <f>IF(AND($B1983=R$1),LOOKUP(9.99999999999999E+307,$R$2:R1982)+1,"")</f>
        <v>1788</v>
      </c>
      <c r="S1983" s="314"/>
      <c r="T1983" s="274"/>
      <c r="U1983" s="274"/>
      <c r="Z1983" s="258" t="str">
        <f t="shared" si="213"/>
        <v/>
      </c>
      <c r="AA1983" s="258" t="str">
        <f t="shared" si="214"/>
        <v/>
      </c>
      <c r="AB1983" s="259">
        <f t="shared" si="209"/>
        <v>0</v>
      </c>
      <c r="AC1983" s="259">
        <f t="shared" si="210"/>
        <v>1807</v>
      </c>
      <c r="AD1983" s="260" t="str">
        <f t="shared" si="211"/>
        <v/>
      </c>
      <c r="AE1983" s="253" t="str">
        <f t="shared" si="212"/>
        <v>-</v>
      </c>
    </row>
    <row r="1984" spans="1:31" ht="20.100000000000001" customHeight="1" x14ac:dyDescent="0.5">
      <c r="A1984" s="30">
        <v>1982</v>
      </c>
      <c r="B1984" s="238"/>
      <c r="C1984" s="303"/>
      <c r="D1984" s="302"/>
      <c r="E1984" s="303"/>
      <c r="F1984" s="303"/>
      <c r="G1984" s="257" t="str">
        <f t="shared" si="215"/>
        <v/>
      </c>
      <c r="H1984" s="30" t="str">
        <f>IF(AND(S1984=H$1),LOOKUP(9.99999999999999E+307,$H$2:H1983)+1,"")</f>
        <v/>
      </c>
      <c r="I1984" s="30">
        <f>IF(AND(B1984=I$1),LOOKUP(9.99999999999999E+307,$I$2:I1983)+1,"")</f>
        <v>1789</v>
      </c>
      <c r="J1984" s="30">
        <f>IF(AND(B1984=J$1),LOOKUP(9.99999999999999E+307,$J$2:J1983)+1,"")</f>
        <v>1789</v>
      </c>
      <c r="K1984" s="30">
        <f>IF(AND(B1984=K$1),LOOKUP(9.99999999999999E+307,$K$2:K1983)+1,"")</f>
        <v>1789</v>
      </c>
      <c r="L1984" s="30">
        <f>IF(AND(B1984=L$1),LOOKUP(9.99999999999999E+307,$L$2:L1983)+1,"")</f>
        <v>1789</v>
      </c>
      <c r="M1984" s="30">
        <f>IF(AND(B1984=M$1),LOOKUP(9.99999999999999E+307,$M$2:M1983)+1,"")</f>
        <v>1789</v>
      </c>
      <c r="N1984" s="30">
        <f>IF(AND($B1984=N$1),LOOKUP(9.99999999999999E+307,$N$2:N1983)+1,"")</f>
        <v>1789</v>
      </c>
      <c r="O1984" s="30">
        <f>IF(AND($B1984=O$1),LOOKUP(9.99999999999999E+307,$O$2:O1983)+1,"")</f>
        <v>1789</v>
      </c>
      <c r="P1984" s="30">
        <f>IF(AND($B1984=P$1),LOOKUP(9.99999999999999E+307,$P$2:P1983)+1,"")</f>
        <v>1789</v>
      </c>
      <c r="Q1984" s="30">
        <f>IF(AND($B1984=Q$1),LOOKUP(9.99999999999999E+307,$Q$2:Q1983)+1,"")</f>
        <v>1789</v>
      </c>
      <c r="R1984" s="30">
        <f>IF(AND($B1984=R$1),LOOKUP(9.99999999999999E+307,$R$2:R1983)+1,"")</f>
        <v>1789</v>
      </c>
      <c r="S1984" s="314"/>
      <c r="T1984" s="274"/>
      <c r="U1984" s="274"/>
      <c r="Z1984" s="258" t="str">
        <f t="shared" si="213"/>
        <v/>
      </c>
      <c r="AA1984" s="258" t="str">
        <f t="shared" si="214"/>
        <v/>
      </c>
      <c r="AB1984" s="259">
        <f t="shared" si="209"/>
        <v>0</v>
      </c>
      <c r="AC1984" s="259">
        <f t="shared" si="210"/>
        <v>1807</v>
      </c>
      <c r="AD1984" s="260" t="str">
        <f t="shared" si="211"/>
        <v/>
      </c>
      <c r="AE1984" s="253" t="str">
        <f t="shared" si="212"/>
        <v>-</v>
      </c>
    </row>
    <row r="1985" spans="1:31" ht="20.100000000000001" customHeight="1" x14ac:dyDescent="0.5">
      <c r="A1985" s="30">
        <v>1983</v>
      </c>
      <c r="B1985" s="238"/>
      <c r="C1985" s="303"/>
      <c r="D1985" s="302"/>
      <c r="E1985" s="303"/>
      <c r="F1985" s="303"/>
      <c r="G1985" s="257" t="str">
        <f t="shared" si="215"/>
        <v/>
      </c>
      <c r="H1985" s="30" t="str">
        <f>IF(AND(S1985=H$1),LOOKUP(9.99999999999999E+307,$H$2:H1984)+1,"")</f>
        <v/>
      </c>
      <c r="I1985" s="30">
        <f>IF(AND(B1985=I$1),LOOKUP(9.99999999999999E+307,$I$2:I1984)+1,"")</f>
        <v>1790</v>
      </c>
      <c r="J1985" s="30">
        <f>IF(AND(B1985=J$1),LOOKUP(9.99999999999999E+307,$J$2:J1984)+1,"")</f>
        <v>1790</v>
      </c>
      <c r="K1985" s="30">
        <f>IF(AND(B1985=K$1),LOOKUP(9.99999999999999E+307,$K$2:K1984)+1,"")</f>
        <v>1790</v>
      </c>
      <c r="L1985" s="30">
        <f>IF(AND(B1985=L$1),LOOKUP(9.99999999999999E+307,$L$2:L1984)+1,"")</f>
        <v>1790</v>
      </c>
      <c r="M1985" s="30">
        <f>IF(AND(B1985=M$1),LOOKUP(9.99999999999999E+307,$M$2:M1984)+1,"")</f>
        <v>1790</v>
      </c>
      <c r="N1985" s="30">
        <f>IF(AND($B1985=N$1),LOOKUP(9.99999999999999E+307,$N$2:N1984)+1,"")</f>
        <v>1790</v>
      </c>
      <c r="O1985" s="30">
        <f>IF(AND($B1985=O$1),LOOKUP(9.99999999999999E+307,$O$2:O1984)+1,"")</f>
        <v>1790</v>
      </c>
      <c r="P1985" s="30">
        <f>IF(AND($B1985=P$1),LOOKUP(9.99999999999999E+307,$P$2:P1984)+1,"")</f>
        <v>1790</v>
      </c>
      <c r="Q1985" s="30">
        <f>IF(AND($B1985=Q$1),LOOKUP(9.99999999999999E+307,$Q$2:Q1984)+1,"")</f>
        <v>1790</v>
      </c>
      <c r="R1985" s="30">
        <f>IF(AND($B1985=R$1),LOOKUP(9.99999999999999E+307,$R$2:R1984)+1,"")</f>
        <v>1790</v>
      </c>
      <c r="S1985" s="314"/>
      <c r="T1985" s="274"/>
      <c r="U1985" s="274"/>
      <c r="Z1985" s="258" t="str">
        <f t="shared" si="213"/>
        <v/>
      </c>
      <c r="AA1985" s="258" t="str">
        <f t="shared" si="214"/>
        <v/>
      </c>
      <c r="AB1985" s="259">
        <f t="shared" si="209"/>
        <v>0</v>
      </c>
      <c r="AC1985" s="259">
        <f t="shared" si="210"/>
        <v>1807</v>
      </c>
      <c r="AD1985" s="260" t="str">
        <f t="shared" si="211"/>
        <v/>
      </c>
      <c r="AE1985" s="253" t="str">
        <f t="shared" si="212"/>
        <v>-</v>
      </c>
    </row>
    <row r="1986" spans="1:31" ht="20.100000000000001" customHeight="1" x14ac:dyDescent="0.5">
      <c r="A1986" s="30">
        <v>1984</v>
      </c>
      <c r="B1986" s="238"/>
      <c r="C1986" s="303"/>
      <c r="D1986" s="302"/>
      <c r="E1986" s="303"/>
      <c r="F1986" s="303"/>
      <c r="G1986" s="257" t="str">
        <f t="shared" si="215"/>
        <v/>
      </c>
      <c r="H1986" s="30" t="str">
        <f>IF(AND(S1986=H$1),LOOKUP(9.99999999999999E+307,$H$2:H1985)+1,"")</f>
        <v/>
      </c>
      <c r="I1986" s="30">
        <f>IF(AND(B1986=I$1),LOOKUP(9.99999999999999E+307,$I$2:I1985)+1,"")</f>
        <v>1791</v>
      </c>
      <c r="J1986" s="30">
        <f>IF(AND(B1986=J$1),LOOKUP(9.99999999999999E+307,$J$2:J1985)+1,"")</f>
        <v>1791</v>
      </c>
      <c r="K1986" s="30">
        <f>IF(AND(B1986=K$1),LOOKUP(9.99999999999999E+307,$K$2:K1985)+1,"")</f>
        <v>1791</v>
      </c>
      <c r="L1986" s="30">
        <f>IF(AND(B1986=L$1),LOOKUP(9.99999999999999E+307,$L$2:L1985)+1,"")</f>
        <v>1791</v>
      </c>
      <c r="M1986" s="30">
        <f>IF(AND(B1986=M$1),LOOKUP(9.99999999999999E+307,$M$2:M1985)+1,"")</f>
        <v>1791</v>
      </c>
      <c r="N1986" s="30">
        <f>IF(AND($B1986=N$1),LOOKUP(9.99999999999999E+307,$N$2:N1985)+1,"")</f>
        <v>1791</v>
      </c>
      <c r="O1986" s="30">
        <f>IF(AND($B1986=O$1),LOOKUP(9.99999999999999E+307,$O$2:O1985)+1,"")</f>
        <v>1791</v>
      </c>
      <c r="P1986" s="30">
        <f>IF(AND($B1986=P$1),LOOKUP(9.99999999999999E+307,$P$2:P1985)+1,"")</f>
        <v>1791</v>
      </c>
      <c r="Q1986" s="30">
        <f>IF(AND($B1986=Q$1),LOOKUP(9.99999999999999E+307,$Q$2:Q1985)+1,"")</f>
        <v>1791</v>
      </c>
      <c r="R1986" s="30">
        <f>IF(AND($B1986=R$1),LOOKUP(9.99999999999999E+307,$R$2:R1985)+1,"")</f>
        <v>1791</v>
      </c>
      <c r="S1986" s="314"/>
      <c r="T1986" s="274"/>
      <c r="U1986" s="274"/>
      <c r="Z1986" s="258" t="str">
        <f t="shared" si="213"/>
        <v/>
      </c>
      <c r="AA1986" s="258" t="str">
        <f t="shared" si="214"/>
        <v/>
      </c>
      <c r="AB1986" s="259">
        <f t="shared" si="209"/>
        <v>0</v>
      </c>
      <c r="AC1986" s="259">
        <f t="shared" si="210"/>
        <v>1807</v>
      </c>
      <c r="AD1986" s="260" t="str">
        <f t="shared" si="211"/>
        <v/>
      </c>
      <c r="AE1986" s="253" t="str">
        <f t="shared" si="212"/>
        <v>-</v>
      </c>
    </row>
    <row r="1987" spans="1:31" ht="20.100000000000001" customHeight="1" x14ac:dyDescent="0.5">
      <c r="A1987" s="30">
        <v>1985</v>
      </c>
      <c r="B1987" s="238"/>
      <c r="C1987" s="303"/>
      <c r="D1987" s="302"/>
      <c r="E1987" s="303"/>
      <c r="F1987" s="303"/>
      <c r="G1987" s="257" t="str">
        <f t="shared" si="215"/>
        <v/>
      </c>
      <c r="H1987" s="30" t="str">
        <f>IF(AND(S1987=H$1),LOOKUP(9.99999999999999E+307,$H$2:H1986)+1,"")</f>
        <v/>
      </c>
      <c r="I1987" s="30">
        <f>IF(AND(B1987=I$1),LOOKUP(9.99999999999999E+307,$I$2:I1986)+1,"")</f>
        <v>1792</v>
      </c>
      <c r="J1987" s="30">
        <f>IF(AND(B1987=J$1),LOOKUP(9.99999999999999E+307,$J$2:J1986)+1,"")</f>
        <v>1792</v>
      </c>
      <c r="K1987" s="30">
        <f>IF(AND(B1987=K$1),LOOKUP(9.99999999999999E+307,$K$2:K1986)+1,"")</f>
        <v>1792</v>
      </c>
      <c r="L1987" s="30">
        <f>IF(AND(B1987=L$1),LOOKUP(9.99999999999999E+307,$L$2:L1986)+1,"")</f>
        <v>1792</v>
      </c>
      <c r="M1987" s="30">
        <f>IF(AND(B1987=M$1),LOOKUP(9.99999999999999E+307,$M$2:M1986)+1,"")</f>
        <v>1792</v>
      </c>
      <c r="N1987" s="30">
        <f>IF(AND($B1987=N$1),LOOKUP(9.99999999999999E+307,$N$2:N1986)+1,"")</f>
        <v>1792</v>
      </c>
      <c r="O1987" s="30">
        <f>IF(AND($B1987=O$1),LOOKUP(9.99999999999999E+307,$O$2:O1986)+1,"")</f>
        <v>1792</v>
      </c>
      <c r="P1987" s="30">
        <f>IF(AND($B1987=P$1),LOOKUP(9.99999999999999E+307,$P$2:P1986)+1,"")</f>
        <v>1792</v>
      </c>
      <c r="Q1987" s="30">
        <f>IF(AND($B1987=Q$1),LOOKUP(9.99999999999999E+307,$Q$2:Q1986)+1,"")</f>
        <v>1792</v>
      </c>
      <c r="R1987" s="30">
        <f>IF(AND($B1987=R$1),LOOKUP(9.99999999999999E+307,$R$2:R1986)+1,"")</f>
        <v>1792</v>
      </c>
      <c r="S1987" s="314"/>
      <c r="T1987" s="274"/>
      <c r="U1987" s="274"/>
      <c r="Z1987" s="258" t="str">
        <f t="shared" si="213"/>
        <v/>
      </c>
      <c r="AA1987" s="258" t="str">
        <f t="shared" si="214"/>
        <v/>
      </c>
      <c r="AB1987" s="259">
        <f t="shared" ref="AB1987:AB2002" si="216">COUNTIF($C$3:$C$2002,C1987)</f>
        <v>0</v>
      </c>
      <c r="AC1987" s="259">
        <f t="shared" ref="AC1987:AC2002" si="217">SUMPRODUCT(--(E1987&amp;F1987=$E$3:$E$2002&amp;$F$3:$F$2002))</f>
        <v>1807</v>
      </c>
      <c r="AD1987" s="260" t="str">
        <f t="shared" ref="AD1987:AD2002" si="218">IF(D1987="เด็กชาย",1,IF(D1987="นาย",1,IF(D1987="เด็กหญิง",2,IF(D1987="นางสาว",2,IF(D1987="ด.ช.",1,IF(D1987="ด.ญ.",2,IF(D1987="น.ส.",2,"")))))))</f>
        <v/>
      </c>
      <c r="AE1987" s="253" t="str">
        <f t="shared" ref="AE1987:AE2002" si="219">CONCATENATE(B1987,"-",AD1987)</f>
        <v>-</v>
      </c>
    </row>
    <row r="1988" spans="1:31" ht="20.100000000000001" customHeight="1" x14ac:dyDescent="0.5">
      <c r="A1988" s="30">
        <v>1986</v>
      </c>
      <c r="B1988" s="238"/>
      <c r="C1988" s="303"/>
      <c r="D1988" s="302"/>
      <c r="E1988" s="303"/>
      <c r="F1988" s="303"/>
      <c r="G1988" s="257" t="str">
        <f t="shared" si="215"/>
        <v/>
      </c>
      <c r="H1988" s="30" t="str">
        <f>IF(AND(S1988=H$1),LOOKUP(9.99999999999999E+307,$H$2:H1987)+1,"")</f>
        <v/>
      </c>
      <c r="I1988" s="30">
        <f>IF(AND(B1988=I$1),LOOKUP(9.99999999999999E+307,$I$2:I1987)+1,"")</f>
        <v>1793</v>
      </c>
      <c r="J1988" s="30">
        <f>IF(AND(B1988=J$1),LOOKUP(9.99999999999999E+307,$J$2:J1987)+1,"")</f>
        <v>1793</v>
      </c>
      <c r="K1988" s="30">
        <f>IF(AND(B1988=K$1),LOOKUP(9.99999999999999E+307,$K$2:K1987)+1,"")</f>
        <v>1793</v>
      </c>
      <c r="L1988" s="30">
        <f>IF(AND(B1988=L$1),LOOKUP(9.99999999999999E+307,$L$2:L1987)+1,"")</f>
        <v>1793</v>
      </c>
      <c r="M1988" s="30">
        <f>IF(AND(B1988=M$1),LOOKUP(9.99999999999999E+307,$M$2:M1987)+1,"")</f>
        <v>1793</v>
      </c>
      <c r="N1988" s="30">
        <f>IF(AND($B1988=N$1),LOOKUP(9.99999999999999E+307,$N$2:N1987)+1,"")</f>
        <v>1793</v>
      </c>
      <c r="O1988" s="30">
        <f>IF(AND($B1988=O$1),LOOKUP(9.99999999999999E+307,$O$2:O1987)+1,"")</f>
        <v>1793</v>
      </c>
      <c r="P1988" s="30">
        <f>IF(AND($B1988=P$1),LOOKUP(9.99999999999999E+307,$P$2:P1987)+1,"")</f>
        <v>1793</v>
      </c>
      <c r="Q1988" s="30">
        <f>IF(AND($B1988=Q$1),LOOKUP(9.99999999999999E+307,$Q$2:Q1987)+1,"")</f>
        <v>1793</v>
      </c>
      <c r="R1988" s="30">
        <f>IF(AND($B1988=R$1),LOOKUP(9.99999999999999E+307,$R$2:R1987)+1,"")</f>
        <v>1793</v>
      </c>
      <c r="S1988" s="314"/>
      <c r="T1988" s="274"/>
      <c r="U1988" s="274"/>
      <c r="Z1988" s="258" t="str">
        <f t="shared" ref="Z1988:Z2002" si="220">IF(AC1988=2,"นักเรียนซ้ำ","")</f>
        <v/>
      </c>
      <c r="AA1988" s="258" t="str">
        <f t="shared" ref="AA1988:AA2002" si="221">IF(AB1988=2,"เลขประจำตัวซ้ำ","")</f>
        <v/>
      </c>
      <c r="AB1988" s="259">
        <f t="shared" si="216"/>
        <v>0</v>
      </c>
      <c r="AC1988" s="259">
        <f t="shared" si="217"/>
        <v>1807</v>
      </c>
      <c r="AD1988" s="260" t="str">
        <f t="shared" si="218"/>
        <v/>
      </c>
      <c r="AE1988" s="253" t="str">
        <f t="shared" si="219"/>
        <v>-</v>
      </c>
    </row>
    <row r="1989" spans="1:31" ht="20.100000000000001" customHeight="1" x14ac:dyDescent="0.5">
      <c r="A1989" s="30">
        <v>1987</v>
      </c>
      <c r="B1989" s="238"/>
      <c r="C1989" s="303"/>
      <c r="D1989" s="302"/>
      <c r="E1989" s="303"/>
      <c r="F1989" s="303"/>
      <c r="G1989" s="257" t="str">
        <f t="shared" si="215"/>
        <v/>
      </c>
      <c r="H1989" s="30" t="str">
        <f>IF(AND(S1989=H$1),LOOKUP(9.99999999999999E+307,$H$2:H1988)+1,"")</f>
        <v/>
      </c>
      <c r="I1989" s="30">
        <f>IF(AND(B1989=I$1),LOOKUP(9.99999999999999E+307,$I$2:I1988)+1,"")</f>
        <v>1794</v>
      </c>
      <c r="J1989" s="30">
        <f>IF(AND(B1989=J$1),LOOKUP(9.99999999999999E+307,$J$2:J1988)+1,"")</f>
        <v>1794</v>
      </c>
      <c r="K1989" s="30">
        <f>IF(AND(B1989=K$1),LOOKUP(9.99999999999999E+307,$K$2:K1988)+1,"")</f>
        <v>1794</v>
      </c>
      <c r="L1989" s="30">
        <f>IF(AND(B1989=L$1),LOOKUP(9.99999999999999E+307,$L$2:L1988)+1,"")</f>
        <v>1794</v>
      </c>
      <c r="M1989" s="30">
        <f>IF(AND(B1989=M$1),LOOKUP(9.99999999999999E+307,$M$2:M1988)+1,"")</f>
        <v>1794</v>
      </c>
      <c r="N1989" s="30">
        <f>IF(AND($B1989=N$1),LOOKUP(9.99999999999999E+307,$N$2:N1988)+1,"")</f>
        <v>1794</v>
      </c>
      <c r="O1989" s="30">
        <f>IF(AND($B1989=O$1),LOOKUP(9.99999999999999E+307,$O$2:O1988)+1,"")</f>
        <v>1794</v>
      </c>
      <c r="P1989" s="30">
        <f>IF(AND($B1989=P$1),LOOKUP(9.99999999999999E+307,$P$2:P1988)+1,"")</f>
        <v>1794</v>
      </c>
      <c r="Q1989" s="30">
        <f>IF(AND($B1989=Q$1),LOOKUP(9.99999999999999E+307,$Q$2:Q1988)+1,"")</f>
        <v>1794</v>
      </c>
      <c r="R1989" s="30">
        <f>IF(AND($B1989=R$1),LOOKUP(9.99999999999999E+307,$R$2:R1988)+1,"")</f>
        <v>1794</v>
      </c>
      <c r="S1989" s="314"/>
      <c r="T1989" s="274"/>
      <c r="U1989" s="274"/>
      <c r="Z1989" s="258" t="str">
        <f t="shared" si="220"/>
        <v/>
      </c>
      <c r="AA1989" s="258" t="str">
        <f t="shared" si="221"/>
        <v/>
      </c>
      <c r="AB1989" s="259">
        <f t="shared" si="216"/>
        <v>0</v>
      </c>
      <c r="AC1989" s="259">
        <f t="shared" si="217"/>
        <v>1807</v>
      </c>
      <c r="AD1989" s="260" t="str">
        <f t="shared" si="218"/>
        <v/>
      </c>
      <c r="AE1989" s="253" t="str">
        <f t="shared" si="219"/>
        <v>-</v>
      </c>
    </row>
    <row r="1990" spans="1:31" ht="20.100000000000001" customHeight="1" x14ac:dyDescent="0.5">
      <c r="A1990" s="30">
        <v>1988</v>
      </c>
      <c r="B1990" s="238"/>
      <c r="C1990" s="303"/>
      <c r="D1990" s="302"/>
      <c r="E1990" s="303"/>
      <c r="F1990" s="303"/>
      <c r="G1990" s="257" t="str">
        <f t="shared" si="215"/>
        <v/>
      </c>
      <c r="H1990" s="30" t="str">
        <f>IF(AND(S1990=H$1),LOOKUP(9.99999999999999E+307,$H$2:H1989)+1,"")</f>
        <v/>
      </c>
      <c r="I1990" s="30">
        <f>IF(AND(B1990=I$1),LOOKUP(9.99999999999999E+307,$I$2:I1989)+1,"")</f>
        <v>1795</v>
      </c>
      <c r="J1990" s="30">
        <f>IF(AND(B1990=J$1),LOOKUP(9.99999999999999E+307,$J$2:J1989)+1,"")</f>
        <v>1795</v>
      </c>
      <c r="K1990" s="30">
        <f>IF(AND(B1990=K$1),LOOKUP(9.99999999999999E+307,$K$2:K1989)+1,"")</f>
        <v>1795</v>
      </c>
      <c r="L1990" s="30">
        <f>IF(AND(B1990=L$1),LOOKUP(9.99999999999999E+307,$L$2:L1989)+1,"")</f>
        <v>1795</v>
      </c>
      <c r="M1990" s="30">
        <f>IF(AND(B1990=M$1),LOOKUP(9.99999999999999E+307,$M$2:M1989)+1,"")</f>
        <v>1795</v>
      </c>
      <c r="N1990" s="30">
        <f>IF(AND($B1990=N$1),LOOKUP(9.99999999999999E+307,$N$2:N1989)+1,"")</f>
        <v>1795</v>
      </c>
      <c r="O1990" s="30">
        <f>IF(AND($B1990=O$1),LOOKUP(9.99999999999999E+307,$O$2:O1989)+1,"")</f>
        <v>1795</v>
      </c>
      <c r="P1990" s="30">
        <f>IF(AND($B1990=P$1),LOOKUP(9.99999999999999E+307,$P$2:P1989)+1,"")</f>
        <v>1795</v>
      </c>
      <c r="Q1990" s="30">
        <f>IF(AND($B1990=Q$1),LOOKUP(9.99999999999999E+307,$Q$2:Q1989)+1,"")</f>
        <v>1795</v>
      </c>
      <c r="R1990" s="30">
        <f>IF(AND($B1990=R$1),LOOKUP(9.99999999999999E+307,$R$2:R1989)+1,"")</f>
        <v>1795</v>
      </c>
      <c r="S1990" s="314"/>
      <c r="T1990" s="274"/>
      <c r="U1990" s="274"/>
      <c r="Z1990" s="258" t="str">
        <f t="shared" si="220"/>
        <v/>
      </c>
      <c r="AA1990" s="258" t="str">
        <f t="shared" si="221"/>
        <v/>
      </c>
      <c r="AB1990" s="259">
        <f t="shared" si="216"/>
        <v>0</v>
      </c>
      <c r="AC1990" s="259">
        <f t="shared" si="217"/>
        <v>1807</v>
      </c>
      <c r="AD1990" s="260" t="str">
        <f t="shared" si="218"/>
        <v/>
      </c>
      <c r="AE1990" s="253" t="str">
        <f t="shared" si="219"/>
        <v>-</v>
      </c>
    </row>
    <row r="1991" spans="1:31" ht="20.100000000000001" customHeight="1" x14ac:dyDescent="0.5">
      <c r="A1991" s="30">
        <v>1989</v>
      </c>
      <c r="B1991" s="238"/>
      <c r="C1991" s="303"/>
      <c r="D1991" s="302"/>
      <c r="E1991" s="303"/>
      <c r="F1991" s="303"/>
      <c r="G1991" s="257" t="str">
        <f t="shared" si="215"/>
        <v/>
      </c>
      <c r="H1991" s="30" t="str">
        <f>IF(AND(S1991=H$1),LOOKUP(9.99999999999999E+307,$H$2:H1990)+1,"")</f>
        <v/>
      </c>
      <c r="I1991" s="30">
        <f>IF(AND(B1991=I$1),LOOKUP(9.99999999999999E+307,$I$2:I1990)+1,"")</f>
        <v>1796</v>
      </c>
      <c r="J1991" s="30">
        <f>IF(AND(B1991=J$1),LOOKUP(9.99999999999999E+307,$J$2:J1990)+1,"")</f>
        <v>1796</v>
      </c>
      <c r="K1991" s="30">
        <f>IF(AND(B1991=K$1),LOOKUP(9.99999999999999E+307,$K$2:K1990)+1,"")</f>
        <v>1796</v>
      </c>
      <c r="L1991" s="30">
        <f>IF(AND(B1991=L$1),LOOKUP(9.99999999999999E+307,$L$2:L1990)+1,"")</f>
        <v>1796</v>
      </c>
      <c r="M1991" s="30">
        <f>IF(AND(B1991=M$1),LOOKUP(9.99999999999999E+307,$M$2:M1990)+1,"")</f>
        <v>1796</v>
      </c>
      <c r="N1991" s="30">
        <f>IF(AND($B1991=N$1),LOOKUP(9.99999999999999E+307,$N$2:N1990)+1,"")</f>
        <v>1796</v>
      </c>
      <c r="O1991" s="30">
        <f>IF(AND($B1991=O$1),LOOKUP(9.99999999999999E+307,$O$2:O1990)+1,"")</f>
        <v>1796</v>
      </c>
      <c r="P1991" s="30">
        <f>IF(AND($B1991=P$1),LOOKUP(9.99999999999999E+307,$P$2:P1990)+1,"")</f>
        <v>1796</v>
      </c>
      <c r="Q1991" s="30">
        <f>IF(AND($B1991=Q$1),LOOKUP(9.99999999999999E+307,$Q$2:Q1990)+1,"")</f>
        <v>1796</v>
      </c>
      <c r="R1991" s="30">
        <f>IF(AND($B1991=R$1),LOOKUP(9.99999999999999E+307,$R$2:R1990)+1,"")</f>
        <v>1796</v>
      </c>
      <c r="S1991" s="314"/>
      <c r="T1991" s="274"/>
      <c r="U1991" s="274"/>
      <c r="Z1991" s="258" t="str">
        <f t="shared" si="220"/>
        <v/>
      </c>
      <c r="AA1991" s="258" t="str">
        <f t="shared" si="221"/>
        <v/>
      </c>
      <c r="AB1991" s="259">
        <f t="shared" si="216"/>
        <v>0</v>
      </c>
      <c r="AC1991" s="259">
        <f t="shared" si="217"/>
        <v>1807</v>
      </c>
      <c r="AD1991" s="260" t="str">
        <f t="shared" si="218"/>
        <v/>
      </c>
      <c r="AE1991" s="253" t="str">
        <f t="shared" si="219"/>
        <v>-</v>
      </c>
    </row>
    <row r="1992" spans="1:31" ht="20.100000000000001" customHeight="1" x14ac:dyDescent="0.5">
      <c r="A1992" s="30">
        <v>1990</v>
      </c>
      <c r="B1992" s="238"/>
      <c r="C1992" s="303"/>
      <c r="D1992" s="302"/>
      <c r="E1992" s="303"/>
      <c r="F1992" s="303"/>
      <c r="G1992" s="257" t="str">
        <f t="shared" si="215"/>
        <v/>
      </c>
      <c r="H1992" s="30" t="str">
        <f>IF(AND(S1992=H$1),LOOKUP(9.99999999999999E+307,$H$2:H1991)+1,"")</f>
        <v/>
      </c>
      <c r="I1992" s="30">
        <f>IF(AND(B1992=I$1),LOOKUP(9.99999999999999E+307,$I$2:I1991)+1,"")</f>
        <v>1797</v>
      </c>
      <c r="J1992" s="30">
        <f>IF(AND(B1992=J$1),LOOKUP(9.99999999999999E+307,$J$2:J1991)+1,"")</f>
        <v>1797</v>
      </c>
      <c r="K1992" s="30">
        <f>IF(AND(B1992=K$1),LOOKUP(9.99999999999999E+307,$K$2:K1991)+1,"")</f>
        <v>1797</v>
      </c>
      <c r="L1992" s="30">
        <f>IF(AND(B1992=L$1),LOOKUP(9.99999999999999E+307,$L$2:L1991)+1,"")</f>
        <v>1797</v>
      </c>
      <c r="M1992" s="30">
        <f>IF(AND(B1992=M$1),LOOKUP(9.99999999999999E+307,$M$2:M1991)+1,"")</f>
        <v>1797</v>
      </c>
      <c r="N1992" s="30">
        <f>IF(AND($B1992=N$1),LOOKUP(9.99999999999999E+307,$N$2:N1991)+1,"")</f>
        <v>1797</v>
      </c>
      <c r="O1992" s="30">
        <f>IF(AND($B1992=O$1),LOOKUP(9.99999999999999E+307,$O$2:O1991)+1,"")</f>
        <v>1797</v>
      </c>
      <c r="P1992" s="30">
        <f>IF(AND($B1992=P$1),LOOKUP(9.99999999999999E+307,$P$2:P1991)+1,"")</f>
        <v>1797</v>
      </c>
      <c r="Q1992" s="30">
        <f>IF(AND($B1992=Q$1),LOOKUP(9.99999999999999E+307,$Q$2:Q1991)+1,"")</f>
        <v>1797</v>
      </c>
      <c r="R1992" s="30">
        <f>IF(AND($B1992=R$1),LOOKUP(9.99999999999999E+307,$R$2:R1991)+1,"")</f>
        <v>1797</v>
      </c>
      <c r="S1992" s="314"/>
      <c r="T1992" s="274"/>
      <c r="U1992" s="274"/>
      <c r="Z1992" s="258" t="str">
        <f t="shared" si="220"/>
        <v/>
      </c>
      <c r="AA1992" s="258" t="str">
        <f t="shared" si="221"/>
        <v/>
      </c>
      <c r="AB1992" s="259">
        <f t="shared" si="216"/>
        <v>0</v>
      </c>
      <c r="AC1992" s="259">
        <f t="shared" si="217"/>
        <v>1807</v>
      </c>
      <c r="AD1992" s="260" t="str">
        <f t="shared" si="218"/>
        <v/>
      </c>
      <c r="AE1992" s="253" t="str">
        <f t="shared" si="219"/>
        <v>-</v>
      </c>
    </row>
    <row r="1993" spans="1:31" ht="20.100000000000001" customHeight="1" x14ac:dyDescent="0.5">
      <c r="A1993" s="30">
        <v>1991</v>
      </c>
      <c r="B1993" s="238"/>
      <c r="C1993" s="303"/>
      <c r="D1993" s="302"/>
      <c r="E1993" s="303"/>
      <c r="F1993" s="303"/>
      <c r="G1993" s="257" t="str">
        <f t="shared" si="215"/>
        <v/>
      </c>
      <c r="H1993" s="30" t="str">
        <f>IF(AND(S1993=H$1),LOOKUP(9.99999999999999E+307,$H$2:H1992)+1,"")</f>
        <v/>
      </c>
      <c r="I1993" s="30">
        <f>IF(AND(B1993=I$1),LOOKUP(9.99999999999999E+307,$I$2:I1992)+1,"")</f>
        <v>1798</v>
      </c>
      <c r="J1993" s="30">
        <f>IF(AND(B1993=J$1),LOOKUP(9.99999999999999E+307,$J$2:J1992)+1,"")</f>
        <v>1798</v>
      </c>
      <c r="K1993" s="30">
        <f>IF(AND(B1993=K$1),LOOKUP(9.99999999999999E+307,$K$2:K1992)+1,"")</f>
        <v>1798</v>
      </c>
      <c r="L1993" s="30">
        <f>IF(AND(B1993=L$1),LOOKUP(9.99999999999999E+307,$L$2:L1992)+1,"")</f>
        <v>1798</v>
      </c>
      <c r="M1993" s="30">
        <f>IF(AND(B1993=M$1),LOOKUP(9.99999999999999E+307,$M$2:M1992)+1,"")</f>
        <v>1798</v>
      </c>
      <c r="N1993" s="30">
        <f>IF(AND($B1993=N$1),LOOKUP(9.99999999999999E+307,$N$2:N1992)+1,"")</f>
        <v>1798</v>
      </c>
      <c r="O1993" s="30">
        <f>IF(AND($B1993=O$1),LOOKUP(9.99999999999999E+307,$O$2:O1992)+1,"")</f>
        <v>1798</v>
      </c>
      <c r="P1993" s="30">
        <f>IF(AND($B1993=P$1),LOOKUP(9.99999999999999E+307,$P$2:P1992)+1,"")</f>
        <v>1798</v>
      </c>
      <c r="Q1993" s="30">
        <f>IF(AND($B1993=Q$1),LOOKUP(9.99999999999999E+307,$Q$2:Q1992)+1,"")</f>
        <v>1798</v>
      </c>
      <c r="R1993" s="30">
        <f>IF(AND($B1993=R$1),LOOKUP(9.99999999999999E+307,$R$2:R1992)+1,"")</f>
        <v>1798</v>
      </c>
      <c r="S1993" s="314"/>
      <c r="T1993" s="274"/>
      <c r="U1993" s="274"/>
      <c r="Z1993" s="258" t="str">
        <f t="shared" si="220"/>
        <v/>
      </c>
      <c r="AA1993" s="258" t="str">
        <f t="shared" si="221"/>
        <v/>
      </c>
      <c r="AB1993" s="259">
        <f t="shared" si="216"/>
        <v>0</v>
      </c>
      <c r="AC1993" s="259">
        <f t="shared" si="217"/>
        <v>1807</v>
      </c>
      <c r="AD1993" s="260" t="str">
        <f t="shared" si="218"/>
        <v/>
      </c>
      <c r="AE1993" s="253" t="str">
        <f t="shared" si="219"/>
        <v>-</v>
      </c>
    </row>
    <row r="1994" spans="1:31" ht="20.100000000000001" customHeight="1" x14ac:dyDescent="0.5">
      <c r="A1994" s="30">
        <v>1992</v>
      </c>
      <c r="B1994" s="238"/>
      <c r="C1994" s="303"/>
      <c r="D1994" s="302"/>
      <c r="E1994" s="303"/>
      <c r="F1994" s="303"/>
      <c r="G1994" s="257" t="str">
        <f t="shared" si="215"/>
        <v/>
      </c>
      <c r="H1994" s="30" t="str">
        <f>IF(AND(S1994=H$1),LOOKUP(9.99999999999999E+307,$H$2:H1993)+1,"")</f>
        <v/>
      </c>
      <c r="I1994" s="30">
        <f>IF(AND(B1994=I$1),LOOKUP(9.99999999999999E+307,$I$2:I1993)+1,"")</f>
        <v>1799</v>
      </c>
      <c r="J1994" s="30">
        <f>IF(AND(B1994=J$1),LOOKUP(9.99999999999999E+307,$J$2:J1993)+1,"")</f>
        <v>1799</v>
      </c>
      <c r="K1994" s="30">
        <f>IF(AND(B1994=K$1),LOOKUP(9.99999999999999E+307,$K$2:K1993)+1,"")</f>
        <v>1799</v>
      </c>
      <c r="L1994" s="30">
        <f>IF(AND(B1994=L$1),LOOKUP(9.99999999999999E+307,$L$2:L1993)+1,"")</f>
        <v>1799</v>
      </c>
      <c r="M1994" s="30">
        <f>IF(AND(B1994=M$1),LOOKUP(9.99999999999999E+307,$M$2:M1993)+1,"")</f>
        <v>1799</v>
      </c>
      <c r="N1994" s="30">
        <f>IF(AND($B1994=N$1),LOOKUP(9.99999999999999E+307,$N$2:N1993)+1,"")</f>
        <v>1799</v>
      </c>
      <c r="O1994" s="30">
        <f>IF(AND($B1994=O$1),LOOKUP(9.99999999999999E+307,$O$2:O1993)+1,"")</f>
        <v>1799</v>
      </c>
      <c r="P1994" s="30">
        <f>IF(AND($B1994=P$1),LOOKUP(9.99999999999999E+307,$P$2:P1993)+1,"")</f>
        <v>1799</v>
      </c>
      <c r="Q1994" s="30">
        <f>IF(AND($B1994=Q$1),LOOKUP(9.99999999999999E+307,$Q$2:Q1993)+1,"")</f>
        <v>1799</v>
      </c>
      <c r="R1994" s="30">
        <f>IF(AND($B1994=R$1),LOOKUP(9.99999999999999E+307,$R$2:R1993)+1,"")</f>
        <v>1799</v>
      </c>
      <c r="S1994" s="314"/>
      <c r="T1994" s="274"/>
      <c r="U1994" s="274"/>
      <c r="Z1994" s="258" t="str">
        <f t="shared" si="220"/>
        <v/>
      </c>
      <c r="AA1994" s="258" t="str">
        <f t="shared" si="221"/>
        <v/>
      </c>
      <c r="AB1994" s="259">
        <f t="shared" si="216"/>
        <v>0</v>
      </c>
      <c r="AC1994" s="259">
        <f t="shared" si="217"/>
        <v>1807</v>
      </c>
      <c r="AD1994" s="260" t="str">
        <f t="shared" si="218"/>
        <v/>
      </c>
      <c r="AE1994" s="253" t="str">
        <f t="shared" si="219"/>
        <v>-</v>
      </c>
    </row>
    <row r="1995" spans="1:31" ht="20.100000000000001" customHeight="1" x14ac:dyDescent="0.5">
      <c r="A1995" s="30">
        <v>1993</v>
      </c>
      <c r="B1995" s="238"/>
      <c r="C1995" s="303"/>
      <c r="D1995" s="302"/>
      <c r="E1995" s="303"/>
      <c r="F1995" s="303"/>
      <c r="G1995" s="257" t="str">
        <f t="shared" si="215"/>
        <v/>
      </c>
      <c r="H1995" s="30" t="str">
        <f>IF(AND(S1995=H$1),LOOKUP(9.99999999999999E+307,$H$2:H1994)+1,"")</f>
        <v/>
      </c>
      <c r="I1995" s="30">
        <f>IF(AND(B1995=I$1),LOOKUP(9.99999999999999E+307,$I$2:I1994)+1,"")</f>
        <v>1800</v>
      </c>
      <c r="J1995" s="30">
        <f>IF(AND(B1995=J$1),LOOKUP(9.99999999999999E+307,$J$2:J1994)+1,"")</f>
        <v>1800</v>
      </c>
      <c r="K1995" s="30">
        <f>IF(AND(B1995=K$1),LOOKUP(9.99999999999999E+307,$K$2:K1994)+1,"")</f>
        <v>1800</v>
      </c>
      <c r="L1995" s="30">
        <f>IF(AND(B1995=L$1),LOOKUP(9.99999999999999E+307,$L$2:L1994)+1,"")</f>
        <v>1800</v>
      </c>
      <c r="M1995" s="30">
        <f>IF(AND(B1995=M$1),LOOKUP(9.99999999999999E+307,$M$2:M1994)+1,"")</f>
        <v>1800</v>
      </c>
      <c r="N1995" s="30">
        <f>IF(AND($B1995=N$1),LOOKUP(9.99999999999999E+307,$N$2:N1994)+1,"")</f>
        <v>1800</v>
      </c>
      <c r="O1995" s="30">
        <f>IF(AND($B1995=O$1),LOOKUP(9.99999999999999E+307,$O$2:O1994)+1,"")</f>
        <v>1800</v>
      </c>
      <c r="P1995" s="30">
        <f>IF(AND($B1995=P$1),LOOKUP(9.99999999999999E+307,$P$2:P1994)+1,"")</f>
        <v>1800</v>
      </c>
      <c r="Q1995" s="30">
        <f>IF(AND($B1995=Q$1),LOOKUP(9.99999999999999E+307,$Q$2:Q1994)+1,"")</f>
        <v>1800</v>
      </c>
      <c r="R1995" s="30">
        <f>IF(AND($B1995=R$1),LOOKUP(9.99999999999999E+307,$R$2:R1994)+1,"")</f>
        <v>1800</v>
      </c>
      <c r="S1995" s="314"/>
      <c r="T1995" s="274"/>
      <c r="U1995" s="274"/>
      <c r="Z1995" s="258" t="str">
        <f t="shared" si="220"/>
        <v/>
      </c>
      <c r="AA1995" s="258" t="str">
        <f t="shared" si="221"/>
        <v/>
      </c>
      <c r="AB1995" s="259">
        <f t="shared" si="216"/>
        <v>0</v>
      </c>
      <c r="AC1995" s="259">
        <f t="shared" si="217"/>
        <v>1807</v>
      </c>
      <c r="AD1995" s="260" t="str">
        <f t="shared" si="218"/>
        <v/>
      </c>
      <c r="AE1995" s="253" t="str">
        <f t="shared" si="219"/>
        <v>-</v>
      </c>
    </row>
    <row r="1996" spans="1:31" ht="20.100000000000001" customHeight="1" x14ac:dyDescent="0.5">
      <c r="A1996" s="30">
        <v>1994</v>
      </c>
      <c r="B1996" s="238"/>
      <c r="C1996" s="303"/>
      <c r="D1996" s="302"/>
      <c r="E1996" s="303"/>
      <c r="F1996" s="303"/>
      <c r="G1996" s="257" t="str">
        <f t="shared" si="215"/>
        <v/>
      </c>
      <c r="H1996" s="30" t="str">
        <f>IF(AND(S1996=H$1),LOOKUP(9.99999999999999E+307,$H$2:H1995)+1,"")</f>
        <v/>
      </c>
      <c r="I1996" s="30">
        <f>IF(AND(B1996=I$1),LOOKUP(9.99999999999999E+307,$I$2:I1995)+1,"")</f>
        <v>1801</v>
      </c>
      <c r="J1996" s="30">
        <f>IF(AND(B1996=J$1),LOOKUP(9.99999999999999E+307,$J$2:J1995)+1,"")</f>
        <v>1801</v>
      </c>
      <c r="K1996" s="30">
        <f>IF(AND(B1996=K$1),LOOKUP(9.99999999999999E+307,$K$2:K1995)+1,"")</f>
        <v>1801</v>
      </c>
      <c r="L1996" s="30">
        <f>IF(AND(B1996=L$1),LOOKUP(9.99999999999999E+307,$L$2:L1995)+1,"")</f>
        <v>1801</v>
      </c>
      <c r="M1996" s="30">
        <f>IF(AND(B1996=M$1),LOOKUP(9.99999999999999E+307,$M$2:M1995)+1,"")</f>
        <v>1801</v>
      </c>
      <c r="N1996" s="30">
        <f>IF(AND($B1996=N$1),LOOKUP(9.99999999999999E+307,$N$2:N1995)+1,"")</f>
        <v>1801</v>
      </c>
      <c r="O1996" s="30">
        <f>IF(AND($B1996=O$1),LOOKUP(9.99999999999999E+307,$O$2:O1995)+1,"")</f>
        <v>1801</v>
      </c>
      <c r="P1996" s="30">
        <f>IF(AND($B1996=P$1),LOOKUP(9.99999999999999E+307,$P$2:P1995)+1,"")</f>
        <v>1801</v>
      </c>
      <c r="Q1996" s="30">
        <f>IF(AND($B1996=Q$1),LOOKUP(9.99999999999999E+307,$Q$2:Q1995)+1,"")</f>
        <v>1801</v>
      </c>
      <c r="R1996" s="30">
        <f>IF(AND($B1996=R$1),LOOKUP(9.99999999999999E+307,$R$2:R1995)+1,"")</f>
        <v>1801</v>
      </c>
      <c r="S1996" s="314"/>
      <c r="T1996" s="274"/>
      <c r="U1996" s="274"/>
      <c r="Z1996" s="258" t="str">
        <f t="shared" si="220"/>
        <v/>
      </c>
      <c r="AA1996" s="258" t="str">
        <f t="shared" si="221"/>
        <v/>
      </c>
      <c r="AB1996" s="259">
        <f t="shared" si="216"/>
        <v>0</v>
      </c>
      <c r="AC1996" s="259">
        <f t="shared" si="217"/>
        <v>1807</v>
      </c>
      <c r="AD1996" s="260" t="str">
        <f t="shared" si="218"/>
        <v/>
      </c>
      <c r="AE1996" s="253" t="str">
        <f t="shared" si="219"/>
        <v>-</v>
      </c>
    </row>
    <row r="1997" spans="1:31" ht="20.100000000000001" customHeight="1" x14ac:dyDescent="0.5">
      <c r="A1997" s="30">
        <v>1995</v>
      </c>
      <c r="B1997" s="238"/>
      <c r="C1997" s="303"/>
      <c r="D1997" s="302"/>
      <c r="E1997" s="303"/>
      <c r="F1997" s="303"/>
      <c r="G1997" s="257" t="str">
        <f t="shared" si="215"/>
        <v/>
      </c>
      <c r="H1997" s="30" t="str">
        <f>IF(AND(S1997=H$1),LOOKUP(9.99999999999999E+307,$H$2:H1996)+1,"")</f>
        <v/>
      </c>
      <c r="I1997" s="30">
        <f>IF(AND(B1997=I$1),LOOKUP(9.99999999999999E+307,$I$2:I1996)+1,"")</f>
        <v>1802</v>
      </c>
      <c r="J1997" s="30">
        <f>IF(AND(B1997=J$1),LOOKUP(9.99999999999999E+307,$J$2:J1996)+1,"")</f>
        <v>1802</v>
      </c>
      <c r="K1997" s="30">
        <f>IF(AND(B1997=K$1),LOOKUP(9.99999999999999E+307,$K$2:K1996)+1,"")</f>
        <v>1802</v>
      </c>
      <c r="L1997" s="30">
        <f>IF(AND(B1997=L$1),LOOKUP(9.99999999999999E+307,$L$2:L1996)+1,"")</f>
        <v>1802</v>
      </c>
      <c r="M1997" s="30">
        <f>IF(AND(B1997=M$1),LOOKUP(9.99999999999999E+307,$M$2:M1996)+1,"")</f>
        <v>1802</v>
      </c>
      <c r="N1997" s="30">
        <f>IF(AND($B1997=N$1),LOOKUP(9.99999999999999E+307,$N$2:N1996)+1,"")</f>
        <v>1802</v>
      </c>
      <c r="O1997" s="30">
        <f>IF(AND($B1997=O$1),LOOKUP(9.99999999999999E+307,$O$2:O1996)+1,"")</f>
        <v>1802</v>
      </c>
      <c r="P1997" s="30">
        <f>IF(AND($B1997=P$1),LOOKUP(9.99999999999999E+307,$P$2:P1996)+1,"")</f>
        <v>1802</v>
      </c>
      <c r="Q1997" s="30">
        <f>IF(AND($B1997=Q$1),LOOKUP(9.99999999999999E+307,$Q$2:Q1996)+1,"")</f>
        <v>1802</v>
      </c>
      <c r="R1997" s="30">
        <f>IF(AND($B1997=R$1),LOOKUP(9.99999999999999E+307,$R$2:R1996)+1,"")</f>
        <v>1802</v>
      </c>
      <c r="S1997" s="314"/>
      <c r="T1997" s="274"/>
      <c r="U1997" s="274"/>
      <c r="Z1997" s="258" t="str">
        <f t="shared" si="220"/>
        <v/>
      </c>
      <c r="AA1997" s="258" t="str">
        <f t="shared" si="221"/>
        <v/>
      </c>
      <c r="AB1997" s="259">
        <f t="shared" si="216"/>
        <v>0</v>
      </c>
      <c r="AC1997" s="259">
        <f t="shared" si="217"/>
        <v>1807</v>
      </c>
      <c r="AD1997" s="260" t="str">
        <f t="shared" si="218"/>
        <v/>
      </c>
      <c r="AE1997" s="253" t="str">
        <f t="shared" si="219"/>
        <v>-</v>
      </c>
    </row>
    <row r="1998" spans="1:31" ht="20.100000000000001" customHeight="1" x14ac:dyDescent="0.5">
      <c r="A1998" s="30">
        <v>1996</v>
      </c>
      <c r="B1998" s="238"/>
      <c r="C1998" s="303"/>
      <c r="D1998" s="302"/>
      <c r="E1998" s="303"/>
      <c r="F1998" s="303"/>
      <c r="G1998" s="257" t="str">
        <f t="shared" si="215"/>
        <v/>
      </c>
      <c r="H1998" s="30" t="str">
        <f>IF(AND(S1998=H$1),LOOKUP(9.99999999999999E+307,$H$2:H1997)+1,"")</f>
        <v/>
      </c>
      <c r="I1998" s="30">
        <f>IF(AND(B1998=I$1),LOOKUP(9.99999999999999E+307,$I$2:I1997)+1,"")</f>
        <v>1803</v>
      </c>
      <c r="J1998" s="30">
        <f>IF(AND(B1998=J$1),LOOKUP(9.99999999999999E+307,$J$2:J1997)+1,"")</f>
        <v>1803</v>
      </c>
      <c r="K1998" s="30">
        <f>IF(AND(B1998=K$1),LOOKUP(9.99999999999999E+307,$K$2:K1997)+1,"")</f>
        <v>1803</v>
      </c>
      <c r="L1998" s="30">
        <f>IF(AND(B1998=L$1),LOOKUP(9.99999999999999E+307,$L$2:L1997)+1,"")</f>
        <v>1803</v>
      </c>
      <c r="M1998" s="30">
        <f>IF(AND(B1998=M$1),LOOKUP(9.99999999999999E+307,$M$2:M1997)+1,"")</f>
        <v>1803</v>
      </c>
      <c r="N1998" s="30">
        <f>IF(AND($B1998=N$1),LOOKUP(9.99999999999999E+307,$N$2:N1997)+1,"")</f>
        <v>1803</v>
      </c>
      <c r="O1998" s="30">
        <f>IF(AND($B1998=O$1),LOOKUP(9.99999999999999E+307,$O$2:O1997)+1,"")</f>
        <v>1803</v>
      </c>
      <c r="P1998" s="30">
        <f>IF(AND($B1998=P$1),LOOKUP(9.99999999999999E+307,$P$2:P1997)+1,"")</f>
        <v>1803</v>
      </c>
      <c r="Q1998" s="30">
        <f>IF(AND($B1998=Q$1),LOOKUP(9.99999999999999E+307,$Q$2:Q1997)+1,"")</f>
        <v>1803</v>
      </c>
      <c r="R1998" s="30">
        <f>IF(AND($B1998=R$1),LOOKUP(9.99999999999999E+307,$R$2:R1997)+1,"")</f>
        <v>1803</v>
      </c>
      <c r="S1998" s="314"/>
      <c r="T1998" s="274"/>
      <c r="U1998" s="274"/>
      <c r="Z1998" s="258" t="str">
        <f t="shared" si="220"/>
        <v/>
      </c>
      <c r="AA1998" s="258" t="str">
        <f t="shared" si="221"/>
        <v/>
      </c>
      <c r="AB1998" s="259">
        <f t="shared" si="216"/>
        <v>0</v>
      </c>
      <c r="AC1998" s="259">
        <f t="shared" si="217"/>
        <v>1807</v>
      </c>
      <c r="AD1998" s="260" t="str">
        <f t="shared" si="218"/>
        <v/>
      </c>
      <c r="AE1998" s="253" t="str">
        <f t="shared" si="219"/>
        <v>-</v>
      </c>
    </row>
    <row r="1999" spans="1:31" ht="20.100000000000001" customHeight="1" x14ac:dyDescent="0.5">
      <c r="A1999" s="30">
        <v>1997</v>
      </c>
      <c r="B1999" s="238"/>
      <c r="C1999" s="303"/>
      <c r="D1999" s="302"/>
      <c r="E1999" s="303"/>
      <c r="F1999" s="303"/>
      <c r="G1999" s="257" t="str">
        <f t="shared" si="215"/>
        <v/>
      </c>
      <c r="H1999" s="30" t="str">
        <f>IF(AND(S1999=H$1),LOOKUP(9.99999999999999E+307,$H$2:H1998)+1,"")</f>
        <v/>
      </c>
      <c r="I1999" s="30">
        <f>IF(AND(B1999=I$1),LOOKUP(9.99999999999999E+307,$I$2:I1998)+1,"")</f>
        <v>1804</v>
      </c>
      <c r="J1999" s="30">
        <f>IF(AND(B1999=J$1),LOOKUP(9.99999999999999E+307,$J$2:J1998)+1,"")</f>
        <v>1804</v>
      </c>
      <c r="K1999" s="30">
        <f>IF(AND(B1999=K$1),LOOKUP(9.99999999999999E+307,$K$2:K1998)+1,"")</f>
        <v>1804</v>
      </c>
      <c r="L1999" s="30">
        <f>IF(AND(B1999=L$1),LOOKUP(9.99999999999999E+307,$L$2:L1998)+1,"")</f>
        <v>1804</v>
      </c>
      <c r="M1999" s="30">
        <f>IF(AND(B1999=M$1),LOOKUP(9.99999999999999E+307,$M$2:M1998)+1,"")</f>
        <v>1804</v>
      </c>
      <c r="N1999" s="30">
        <f>IF(AND($B1999=N$1),LOOKUP(9.99999999999999E+307,$N$2:N1998)+1,"")</f>
        <v>1804</v>
      </c>
      <c r="O1999" s="30">
        <f>IF(AND($B1999=O$1),LOOKUP(9.99999999999999E+307,$O$2:O1998)+1,"")</f>
        <v>1804</v>
      </c>
      <c r="P1999" s="30">
        <f>IF(AND($B1999=P$1),LOOKUP(9.99999999999999E+307,$P$2:P1998)+1,"")</f>
        <v>1804</v>
      </c>
      <c r="Q1999" s="30">
        <f>IF(AND($B1999=Q$1),LOOKUP(9.99999999999999E+307,$Q$2:Q1998)+1,"")</f>
        <v>1804</v>
      </c>
      <c r="R1999" s="30">
        <f>IF(AND($B1999=R$1),LOOKUP(9.99999999999999E+307,$R$2:R1998)+1,"")</f>
        <v>1804</v>
      </c>
      <c r="S1999" s="314"/>
      <c r="T1999" s="274"/>
      <c r="U1999" s="274"/>
      <c r="Z1999" s="258" t="str">
        <f t="shared" si="220"/>
        <v/>
      </c>
      <c r="AA1999" s="258" t="str">
        <f t="shared" si="221"/>
        <v/>
      </c>
      <c r="AB1999" s="259">
        <f t="shared" si="216"/>
        <v>0</v>
      </c>
      <c r="AC1999" s="259">
        <f t="shared" si="217"/>
        <v>1807</v>
      </c>
      <c r="AD1999" s="260" t="str">
        <f t="shared" si="218"/>
        <v/>
      </c>
      <c r="AE1999" s="253" t="str">
        <f t="shared" si="219"/>
        <v>-</v>
      </c>
    </row>
    <row r="2000" spans="1:31" ht="20.100000000000001" customHeight="1" x14ac:dyDescent="0.5">
      <c r="A2000" s="30">
        <v>1998</v>
      </c>
      <c r="B2000" s="238"/>
      <c r="C2000" s="303"/>
      <c r="D2000" s="302"/>
      <c r="E2000" s="303"/>
      <c r="F2000" s="303"/>
      <c r="G2000" s="257" t="str">
        <f t="shared" si="215"/>
        <v/>
      </c>
      <c r="H2000" s="30" t="str">
        <f>IF(AND(S2000=H$1),LOOKUP(9.99999999999999E+307,$H$2:H1999)+1,"")</f>
        <v/>
      </c>
      <c r="I2000" s="30">
        <f>IF(AND(B2000=I$1),LOOKUP(9.99999999999999E+307,$I$2:I1999)+1,"")</f>
        <v>1805</v>
      </c>
      <c r="J2000" s="30">
        <f>IF(AND(B2000=J$1),LOOKUP(9.99999999999999E+307,$J$2:J1999)+1,"")</f>
        <v>1805</v>
      </c>
      <c r="K2000" s="30">
        <f>IF(AND(B2000=K$1),LOOKUP(9.99999999999999E+307,$K$2:K1999)+1,"")</f>
        <v>1805</v>
      </c>
      <c r="L2000" s="30">
        <f>IF(AND(B2000=L$1),LOOKUP(9.99999999999999E+307,$L$2:L1999)+1,"")</f>
        <v>1805</v>
      </c>
      <c r="M2000" s="30">
        <f>IF(AND(B2000=M$1),LOOKUP(9.99999999999999E+307,$M$2:M1999)+1,"")</f>
        <v>1805</v>
      </c>
      <c r="N2000" s="30">
        <f>IF(AND($B2000=N$1),LOOKUP(9.99999999999999E+307,$N$2:N1999)+1,"")</f>
        <v>1805</v>
      </c>
      <c r="O2000" s="30">
        <f>IF(AND($B2000=O$1),LOOKUP(9.99999999999999E+307,$O$2:O1999)+1,"")</f>
        <v>1805</v>
      </c>
      <c r="P2000" s="30">
        <f>IF(AND($B2000=P$1),LOOKUP(9.99999999999999E+307,$P$2:P1999)+1,"")</f>
        <v>1805</v>
      </c>
      <c r="Q2000" s="30">
        <f>IF(AND($B2000=Q$1),LOOKUP(9.99999999999999E+307,$Q$2:Q1999)+1,"")</f>
        <v>1805</v>
      </c>
      <c r="R2000" s="30">
        <f>IF(AND($B2000=R$1),LOOKUP(9.99999999999999E+307,$R$2:R1999)+1,"")</f>
        <v>1805</v>
      </c>
      <c r="S2000" s="314"/>
      <c r="T2000" s="274"/>
      <c r="U2000" s="274"/>
      <c r="Z2000" s="258" t="str">
        <f t="shared" si="220"/>
        <v/>
      </c>
      <c r="AA2000" s="258" t="str">
        <f t="shared" si="221"/>
        <v/>
      </c>
      <c r="AB2000" s="259">
        <f t="shared" si="216"/>
        <v>0</v>
      </c>
      <c r="AC2000" s="259">
        <f t="shared" si="217"/>
        <v>1807</v>
      </c>
      <c r="AD2000" s="260" t="str">
        <f t="shared" si="218"/>
        <v/>
      </c>
      <c r="AE2000" s="253" t="str">
        <f t="shared" si="219"/>
        <v>-</v>
      </c>
    </row>
    <row r="2001" spans="1:31" ht="20.100000000000001" customHeight="1" x14ac:dyDescent="0.5">
      <c r="A2001" s="30">
        <v>1999</v>
      </c>
      <c r="B2001" s="238"/>
      <c r="C2001" s="303"/>
      <c r="D2001" s="302"/>
      <c r="E2001" s="303"/>
      <c r="F2001" s="303"/>
      <c r="G2001" s="257" t="str">
        <f t="shared" si="215"/>
        <v/>
      </c>
      <c r="H2001" s="30" t="str">
        <f>IF(AND(S2001=H$1),LOOKUP(9.99999999999999E+307,$H$2:H2000)+1,"")</f>
        <v/>
      </c>
      <c r="I2001" s="30">
        <f>IF(AND(B2001=I$1),LOOKUP(9.99999999999999E+307,$I$2:I2000)+1,"")</f>
        <v>1806</v>
      </c>
      <c r="J2001" s="30">
        <f>IF(AND(B2001=J$1),LOOKUP(9.99999999999999E+307,$J$2:J2000)+1,"")</f>
        <v>1806</v>
      </c>
      <c r="K2001" s="30">
        <f>IF(AND(B2001=K$1),LOOKUP(9.99999999999999E+307,$K$2:K2000)+1,"")</f>
        <v>1806</v>
      </c>
      <c r="L2001" s="30">
        <f>IF(AND(B2001=L$1),LOOKUP(9.99999999999999E+307,$L$2:L2000)+1,"")</f>
        <v>1806</v>
      </c>
      <c r="M2001" s="30">
        <f>IF(AND(B2001=M$1),LOOKUP(9.99999999999999E+307,$M$2:M2000)+1,"")</f>
        <v>1806</v>
      </c>
      <c r="N2001" s="30">
        <f>IF(AND($B2001=N$1),LOOKUP(9.99999999999999E+307,$N$2:N2000)+1,"")</f>
        <v>1806</v>
      </c>
      <c r="O2001" s="30">
        <f>IF(AND($B2001=O$1),LOOKUP(9.99999999999999E+307,$O$2:O2000)+1,"")</f>
        <v>1806</v>
      </c>
      <c r="P2001" s="30">
        <f>IF(AND($B2001=P$1),LOOKUP(9.99999999999999E+307,$P$2:P2000)+1,"")</f>
        <v>1806</v>
      </c>
      <c r="Q2001" s="30">
        <f>IF(AND($B2001=Q$1),LOOKUP(9.99999999999999E+307,$Q$2:Q2000)+1,"")</f>
        <v>1806</v>
      </c>
      <c r="R2001" s="30">
        <f>IF(AND($B2001=R$1),LOOKUP(9.99999999999999E+307,$R$2:R2000)+1,"")</f>
        <v>1806</v>
      </c>
      <c r="S2001" s="314"/>
      <c r="T2001" s="274"/>
      <c r="U2001" s="274"/>
      <c r="Z2001" s="258" t="str">
        <f t="shared" si="220"/>
        <v/>
      </c>
      <c r="AA2001" s="258" t="str">
        <f t="shared" si="221"/>
        <v/>
      </c>
      <c r="AB2001" s="259">
        <f t="shared" si="216"/>
        <v>0</v>
      </c>
      <c r="AC2001" s="259">
        <f t="shared" si="217"/>
        <v>1807</v>
      </c>
      <c r="AD2001" s="260" t="str">
        <f t="shared" si="218"/>
        <v/>
      </c>
      <c r="AE2001" s="253" t="str">
        <f t="shared" si="219"/>
        <v>-</v>
      </c>
    </row>
    <row r="2002" spans="1:31" ht="20.100000000000001" customHeight="1" x14ac:dyDescent="0.5">
      <c r="A2002" s="30">
        <v>2000</v>
      </c>
      <c r="B2002" s="238"/>
      <c r="C2002" s="303"/>
      <c r="D2002" s="302"/>
      <c r="E2002" s="303"/>
      <c r="F2002" s="303"/>
      <c r="G2002" s="257" t="str">
        <f t="shared" si="215"/>
        <v/>
      </c>
      <c r="H2002" s="30" t="str">
        <f>IF(AND(S2002=H$1),LOOKUP(9.99999999999999E+307,$H$2:H2001)+1,"")</f>
        <v/>
      </c>
      <c r="I2002" s="30">
        <f>IF(AND(B2002=I$1),LOOKUP(9.99999999999999E+307,$I$2:I2001)+1,"")</f>
        <v>1807</v>
      </c>
      <c r="J2002" s="30">
        <f>IF(AND(B2002=J$1),LOOKUP(9.99999999999999E+307,$J$2:J2001)+1,"")</f>
        <v>1807</v>
      </c>
      <c r="K2002" s="30">
        <f>IF(AND(B2002=K$1),LOOKUP(9.99999999999999E+307,$K$2:K2001)+1,"")</f>
        <v>1807</v>
      </c>
      <c r="L2002" s="30">
        <f>IF(AND(B2002=L$1),LOOKUP(9.99999999999999E+307,$L$2:L2001)+1,"")</f>
        <v>1807</v>
      </c>
      <c r="M2002" s="30">
        <f>IF(AND(B2002=M$1),LOOKUP(9.99999999999999E+307,$M$2:M2001)+1,"")</f>
        <v>1807</v>
      </c>
      <c r="N2002" s="30">
        <f>IF(AND($B2002=N$1),LOOKUP(9.99999999999999E+307,$N$2:N2001)+1,"")</f>
        <v>1807</v>
      </c>
      <c r="O2002" s="30">
        <f>IF(AND($B2002=O$1),LOOKUP(9.99999999999999E+307,$O$2:O2001)+1,"")</f>
        <v>1807</v>
      </c>
      <c r="P2002" s="30">
        <f>IF(AND($B2002=P$1),LOOKUP(9.99999999999999E+307,$P$2:P2001)+1,"")</f>
        <v>1807</v>
      </c>
      <c r="Q2002" s="30">
        <f>IF(AND($B2002=Q$1),LOOKUP(9.99999999999999E+307,$Q$2:Q2001)+1,"")</f>
        <v>1807</v>
      </c>
      <c r="R2002" s="30">
        <f>IF(AND($B2002=R$1),LOOKUP(9.99999999999999E+307,$R$2:R2001)+1,"")</f>
        <v>1807</v>
      </c>
      <c r="S2002" s="314"/>
      <c r="T2002" s="274"/>
      <c r="U2002" s="274"/>
      <c r="Z2002" s="258" t="str">
        <f t="shared" si="220"/>
        <v/>
      </c>
      <c r="AA2002" s="258" t="str">
        <f t="shared" si="221"/>
        <v/>
      </c>
      <c r="AB2002" s="259">
        <f t="shared" si="216"/>
        <v>0</v>
      </c>
      <c r="AC2002" s="259">
        <f t="shared" si="217"/>
        <v>1807</v>
      </c>
      <c r="AD2002" s="260" t="str">
        <f t="shared" si="218"/>
        <v/>
      </c>
      <c r="AE2002" s="253" t="str">
        <f t="shared" si="219"/>
        <v>-</v>
      </c>
    </row>
    <row r="2003" spans="1:31" ht="20.100000000000001" customHeight="1" x14ac:dyDescent="0.25">
      <c r="Z2003" s="258" t="str">
        <f t="shared" ref="Z2003" si="222">IF(AC2003=2,"นักเรียนซ้ำ","")</f>
        <v/>
      </c>
      <c r="AA2003" s="258" t="str">
        <f t="shared" ref="AA2003" si="223">IF(AB2003=2,"เลขประจำตัวซ้ำ","")</f>
        <v/>
      </c>
    </row>
  </sheetData>
  <sheetProtection algorithmName="SHA-512" hashValue="5Qlq0ZUaVw0sR+HLzGhHIHWTxAh+gte66h+UXm4ccVY2ITO5s0uUZXGa5F27RYzMEgmz7G7Jz03XHU+zSxNN2g==" saltValue="JbrToOLGAeZYMccQxlJczw==" spinCount="100000" sheet="1" selectLockedCells="1"/>
  <dataConsolidate/>
  <dataValidations count="3">
    <dataValidation type="custom" showInputMessage="1" showErrorMessage="1" errorTitle="ตรวจสอบข้อมูล" error="กรุณากรอกรหัสประจำตัวนักเรียนด้วยครับ" sqref="E3:E47" xr:uid="{00000000-0002-0000-0D00-000000000000}">
      <formula1>C3&lt;&gt;""</formula1>
    </dataValidation>
    <dataValidation type="custom" allowBlank="1" showInputMessage="1" showErrorMessage="1" sqref="C1306:C1308 C1310:C1316" xr:uid="{00000000-0002-0000-0D00-000001000000}">
      <formula1>COUNTIF($C$3:$C$1502,C1304)=1</formula1>
    </dataValidation>
    <dataValidation type="custom" allowBlank="1" showInputMessage="1" showErrorMessage="1" errorTitle="ข้อมูลซ้ำ" error="รหัสนักเรียนซ้ำ" sqref="C1305 C1309" xr:uid="{00000000-0002-0000-0D00-000002000000}">
      <formula1>COUNTIF($C$3:$C$1502,C1305)=1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7"/>
  <sheetViews>
    <sheetView zoomScale="85" zoomScaleNormal="85" workbookViewId="0">
      <pane xSplit="1" ySplit="2" topLeftCell="B34" activePane="bottomRight" state="frozen"/>
      <selection pane="topRight" activeCell="B1" sqref="B1"/>
      <selection pane="bottomLeft" activeCell="A3" sqref="A3"/>
      <selection pane="bottomRight" activeCell="K41" sqref="K41"/>
    </sheetView>
  </sheetViews>
  <sheetFormatPr defaultColWidth="9.140625" defaultRowHeight="21.75" x14ac:dyDescent="0.5"/>
  <cols>
    <col min="1" max="1" width="4.140625" style="22" customWidth="1"/>
    <col min="2" max="2" width="5.28515625" style="22" bestFit="1" customWidth="1"/>
    <col min="3" max="3" width="6.85546875" style="22" bestFit="1" customWidth="1"/>
    <col min="4" max="4" width="11.28515625" style="22" bestFit="1" customWidth="1"/>
    <col min="5" max="5" width="11.42578125" style="31" customWidth="1"/>
    <col min="6" max="7" width="11.42578125" style="22" customWidth="1"/>
    <col min="8" max="8" width="9.28515625" style="22" bestFit="1" customWidth="1"/>
    <col min="9" max="9" width="9.5703125" style="22" bestFit="1" customWidth="1"/>
    <col min="10" max="10" width="8.28515625" style="23" bestFit="1" customWidth="1"/>
    <col min="11" max="11" width="8.7109375" style="23" bestFit="1" customWidth="1"/>
    <col min="12" max="12" width="2.28515625" style="23" customWidth="1"/>
    <col min="13" max="16384" width="9.140625" style="23"/>
  </cols>
  <sheetData>
    <row r="1" spans="1:11" x14ac:dyDescent="0.5">
      <c r="A1" s="20"/>
      <c r="B1" s="20"/>
      <c r="C1" s="524"/>
      <c r="D1" s="524"/>
      <c r="E1" s="524"/>
      <c r="F1" s="524"/>
      <c r="G1" s="524"/>
      <c r="H1" s="524"/>
      <c r="I1" s="524"/>
      <c r="J1" s="524"/>
      <c r="K1" s="21">
        <f>LOOKUP(9.99999999999999E+307,student!H:H)</f>
        <v>19</v>
      </c>
    </row>
    <row r="2" spans="1:11" x14ac:dyDescent="0.5">
      <c r="A2" s="26"/>
      <c r="B2" s="27" t="s">
        <v>68</v>
      </c>
      <c r="C2" s="27" t="s">
        <v>0</v>
      </c>
      <c r="D2" s="27" t="s">
        <v>20</v>
      </c>
      <c r="E2" s="521" t="s">
        <v>1</v>
      </c>
      <c r="F2" s="522"/>
      <c r="G2" s="523"/>
      <c r="H2" s="27" t="s">
        <v>110</v>
      </c>
      <c r="I2" s="27" t="s">
        <v>102</v>
      </c>
      <c r="J2" s="27" t="s">
        <v>103</v>
      </c>
      <c r="K2" s="27" t="s">
        <v>101</v>
      </c>
    </row>
    <row r="3" spans="1:11" ht="24" customHeight="1" x14ac:dyDescent="0.5">
      <c r="A3" s="26">
        <v>1</v>
      </c>
      <c r="B3" s="29" t="str">
        <f>Sheet2!C4</f>
        <v>ม.1/2</v>
      </c>
      <c r="C3" s="29">
        <f>Sheet2!B4</f>
        <v>1</v>
      </c>
      <c r="D3" s="18">
        <f>Sheet2!D4</f>
        <v>4026</v>
      </c>
      <c r="E3" s="18" t="str">
        <f>Sheet2!E4</f>
        <v>เด็กชาย</v>
      </c>
      <c r="F3" s="18" t="str">
        <f>Sheet2!F4</f>
        <v>นภัสกรณ์</v>
      </c>
      <c r="G3" s="18" t="str">
        <f>Sheet2!G4</f>
        <v>แก้วสมบูรณ์</v>
      </c>
      <c r="H3" s="18">
        <f>VLOOKUP(D3,p3สรุปผลการเรียน!D$6:V$50,17,0)</f>
        <v>0</v>
      </c>
      <c r="I3" s="18" t="str">
        <f>VLOOKUP(D3,p3สรุปผลการเรียน!D$6:V$50,19,0)</f>
        <v>ผ</v>
      </c>
      <c r="J3" s="18" t="str">
        <f>VLOOKUP(D3,'p4คุณ&amp;อ่าน'!D$5:N$50,11,0)</f>
        <v/>
      </c>
      <c r="K3" s="18" t="str">
        <f>VLOOKUP(D3,'p4คุณ&amp;อ่าน'!D$5:W$50,20,0)</f>
        <v/>
      </c>
    </row>
    <row r="4" spans="1:11" ht="24" customHeight="1" x14ac:dyDescent="0.5">
      <c r="A4" s="26">
        <v>2</v>
      </c>
      <c r="B4" s="29" t="str">
        <f>Sheet2!C5</f>
        <v>ม.2/1</v>
      </c>
      <c r="C4" s="29">
        <f>Sheet2!B5</f>
        <v>2</v>
      </c>
      <c r="D4" s="18">
        <f>Sheet2!D5</f>
        <v>3867</v>
      </c>
      <c r="E4" s="18" t="str">
        <f>Sheet2!E5</f>
        <v>เด็กหญิง</v>
      </c>
      <c r="F4" s="18" t="str">
        <f>Sheet2!F5</f>
        <v xml:space="preserve">เมฆขลา </v>
      </c>
      <c r="G4" s="18" t="str">
        <f>Sheet2!G5</f>
        <v>บุญวิเศษ</v>
      </c>
      <c r="H4" s="18">
        <f>VLOOKUP(D4,p3สรุปผลการเรียน!D$6:V$50,17,0)</f>
        <v>0</v>
      </c>
      <c r="I4" s="18" t="str">
        <f>VLOOKUP(D4,p3สรุปผลการเรียน!D$6:V$50,19,0)</f>
        <v>ผ</v>
      </c>
      <c r="J4" s="18" t="str">
        <f>VLOOKUP(D4,'p4คุณ&amp;อ่าน'!D$5:N$50,11,0)</f>
        <v/>
      </c>
      <c r="K4" s="18" t="str">
        <f>VLOOKUP(D4,'p4คุณ&amp;อ่าน'!D$5:W$50,20,0)</f>
        <v/>
      </c>
    </row>
    <row r="5" spans="1:11" ht="24" customHeight="1" x14ac:dyDescent="0.5">
      <c r="A5" s="26">
        <v>3</v>
      </c>
      <c r="B5" s="29" t="str">
        <f>Sheet2!C6</f>
        <v>ม.2/2</v>
      </c>
      <c r="C5" s="29">
        <f>Sheet2!B6</f>
        <v>3</v>
      </c>
      <c r="D5" s="18">
        <f>Sheet2!D6</f>
        <v>2921</v>
      </c>
      <c r="E5" s="18" t="str">
        <f>Sheet2!E6</f>
        <v>เด็กหญิง</v>
      </c>
      <c r="F5" s="18" t="str">
        <f>Sheet2!F6</f>
        <v>ปวรรัตน์</v>
      </c>
      <c r="G5" s="18" t="str">
        <f>Sheet2!G6</f>
        <v>ประทิตย์</v>
      </c>
      <c r="H5" s="18">
        <f>VLOOKUP(D5,p3สรุปผลการเรียน!D$6:V$50,17,0)</f>
        <v>0</v>
      </c>
      <c r="I5" s="18" t="str">
        <f>VLOOKUP(D5,p3สรุปผลการเรียน!D$6:V$50,19,0)</f>
        <v>ผ</v>
      </c>
      <c r="J5" s="18" t="str">
        <f>VLOOKUP(D5,'p4คุณ&amp;อ่าน'!D$5:N$50,11,0)</f>
        <v/>
      </c>
      <c r="K5" s="18" t="str">
        <f>VLOOKUP(D5,'p4คุณ&amp;อ่าน'!D$5:W$50,20,0)</f>
        <v/>
      </c>
    </row>
    <row r="6" spans="1:11" ht="24" customHeight="1" x14ac:dyDescent="0.5">
      <c r="A6" s="26">
        <v>4</v>
      </c>
      <c r="B6" s="29" t="str">
        <f>Sheet2!C7</f>
        <v>ม.2/2</v>
      </c>
      <c r="C6" s="29">
        <f>Sheet2!B7</f>
        <v>4</v>
      </c>
      <c r="D6" s="18">
        <f>Sheet2!D7</f>
        <v>3984</v>
      </c>
      <c r="E6" s="18" t="str">
        <f>Sheet2!E7</f>
        <v>เด็กหญิง</v>
      </c>
      <c r="F6" s="18" t="str">
        <f>Sheet2!F7</f>
        <v>ธัญวรัตน์</v>
      </c>
      <c r="G6" s="18" t="str">
        <f>Sheet2!G7</f>
        <v>อินทรมงคล</v>
      </c>
      <c r="H6" s="18">
        <f>VLOOKUP(D6,p3สรุปผลการเรียน!D$6:V$50,17,0)</f>
        <v>0</v>
      </c>
      <c r="I6" s="18" t="str">
        <f>VLOOKUP(D6,p3สรุปผลการเรียน!D$6:V$50,19,0)</f>
        <v>ผ</v>
      </c>
      <c r="J6" s="18" t="str">
        <f>VLOOKUP(D6,'p4คุณ&amp;อ่าน'!D$5:N$50,11,0)</f>
        <v/>
      </c>
      <c r="K6" s="18" t="str">
        <f>VLOOKUP(D6,'p4คุณ&amp;อ่าน'!D$5:W$50,20,0)</f>
        <v/>
      </c>
    </row>
    <row r="7" spans="1:11" ht="24" customHeight="1" x14ac:dyDescent="0.5">
      <c r="A7" s="26">
        <v>5</v>
      </c>
      <c r="B7" s="29" t="str">
        <f>Sheet2!C8</f>
        <v>ม.3/1</v>
      </c>
      <c r="C7" s="29">
        <f>Sheet2!B8</f>
        <v>5</v>
      </c>
      <c r="D7" s="18">
        <f>Sheet2!D8</f>
        <v>2881</v>
      </c>
      <c r="E7" s="18" t="str">
        <f>Sheet2!E8</f>
        <v>เด็กชาย</v>
      </c>
      <c r="F7" s="18" t="str">
        <f>Sheet2!F8</f>
        <v>อาชาธร</v>
      </c>
      <c r="G7" s="18" t="str">
        <f>Sheet2!G8</f>
        <v>วงค์ขาว</v>
      </c>
      <c r="H7" s="18">
        <f>VLOOKUP(D7,p3สรุปผลการเรียน!D$6:V$50,17,0)</f>
        <v>0</v>
      </c>
      <c r="I7" s="18" t="str">
        <f>VLOOKUP(D7,p3สรุปผลการเรียน!D$6:V$50,19,0)</f>
        <v>ผ</v>
      </c>
      <c r="J7" s="18" t="str">
        <f>VLOOKUP(D7,'p4คุณ&amp;อ่าน'!D$5:N$50,11,0)</f>
        <v/>
      </c>
      <c r="K7" s="18" t="str">
        <f>VLOOKUP(D7,'p4คุณ&amp;อ่าน'!D$5:W$50,20,0)</f>
        <v/>
      </c>
    </row>
    <row r="8" spans="1:11" ht="24" customHeight="1" x14ac:dyDescent="0.5">
      <c r="A8" s="26">
        <v>6</v>
      </c>
      <c r="B8" s="29" t="str">
        <f>Sheet2!C9</f>
        <v>ม.3/1</v>
      </c>
      <c r="C8" s="29">
        <f>Sheet2!B9</f>
        <v>6</v>
      </c>
      <c r="D8" s="18">
        <f>Sheet2!D9</f>
        <v>2884</v>
      </c>
      <c r="E8" s="18" t="str">
        <f>Sheet2!E9</f>
        <v>เด็กชาย</v>
      </c>
      <c r="F8" s="18" t="str">
        <f>Sheet2!F9</f>
        <v>อภิวัฒน์</v>
      </c>
      <c r="G8" s="18" t="str">
        <f>Sheet2!G9</f>
        <v>แก้วนา</v>
      </c>
      <c r="H8" s="18">
        <f>VLOOKUP(D8,p3สรุปผลการเรียน!D$6:V$50,17,0)</f>
        <v>0</v>
      </c>
      <c r="I8" s="18" t="str">
        <f>VLOOKUP(D8,p3สรุปผลการเรียน!D$6:V$50,19,0)</f>
        <v>ผ</v>
      </c>
      <c r="J8" s="18" t="str">
        <f>VLOOKUP(D8,'p4คุณ&amp;อ่าน'!D$5:N$50,11,0)</f>
        <v/>
      </c>
      <c r="K8" s="18" t="str">
        <f>VLOOKUP(D8,'p4คุณ&amp;อ่าน'!D$5:W$50,20,0)</f>
        <v/>
      </c>
    </row>
    <row r="9" spans="1:11" ht="24" customHeight="1" x14ac:dyDescent="0.5">
      <c r="A9" s="26">
        <v>7</v>
      </c>
      <c r="B9" s="29" t="str">
        <f>Sheet2!C10</f>
        <v>ม.3/1</v>
      </c>
      <c r="C9" s="29">
        <f>Sheet2!B10</f>
        <v>7</v>
      </c>
      <c r="D9" s="18">
        <f>Sheet2!D10</f>
        <v>2894</v>
      </c>
      <c r="E9" s="18" t="str">
        <f>Sheet2!E10</f>
        <v>เด็กชาย</v>
      </c>
      <c r="F9" s="18" t="str">
        <f>Sheet2!F10</f>
        <v>ศุกลวัฒน์</v>
      </c>
      <c r="G9" s="18" t="str">
        <f>Sheet2!G10</f>
        <v>อ้ายแสง</v>
      </c>
      <c r="H9" s="18">
        <f>VLOOKUP(D9,p3สรุปผลการเรียน!D$6:V$50,17,0)</f>
        <v>0</v>
      </c>
      <c r="I9" s="18" t="str">
        <f>VLOOKUP(D9,p3สรุปผลการเรียน!D$6:V$50,19,0)</f>
        <v>ผ</v>
      </c>
      <c r="J9" s="18" t="str">
        <f>VLOOKUP(D9,'p4คุณ&amp;อ่าน'!D$5:N$50,11,0)</f>
        <v/>
      </c>
      <c r="K9" s="18" t="str">
        <f>VLOOKUP(D9,'p4คุณ&amp;อ่าน'!D$5:W$50,20,0)</f>
        <v/>
      </c>
    </row>
    <row r="10" spans="1:11" ht="24" customHeight="1" x14ac:dyDescent="0.5">
      <c r="A10" s="26">
        <v>8</v>
      </c>
      <c r="B10" s="29" t="str">
        <f>Sheet2!C11</f>
        <v>ม.3/1</v>
      </c>
      <c r="C10" s="29">
        <f>Sheet2!B11</f>
        <v>8</v>
      </c>
      <c r="D10" s="18">
        <f>Sheet2!D11</f>
        <v>3055</v>
      </c>
      <c r="E10" s="18" t="str">
        <f>Sheet2!E11</f>
        <v>เด็กชาย</v>
      </c>
      <c r="F10" s="18" t="str">
        <f>Sheet2!F11</f>
        <v>วิชยา</v>
      </c>
      <c r="G10" s="18" t="str">
        <f>Sheet2!G11</f>
        <v>จันทร์ต๊ะ</v>
      </c>
      <c r="H10" s="18">
        <f>VLOOKUP(D10,p3สรุปผลการเรียน!D$6:V$50,17,0)</f>
        <v>0</v>
      </c>
      <c r="I10" s="18" t="str">
        <f>VLOOKUP(D10,p3สรุปผลการเรียน!D$6:V$50,19,0)</f>
        <v>ผ</v>
      </c>
      <c r="J10" s="18" t="str">
        <f>VLOOKUP(D10,'p4คุณ&amp;อ่าน'!D$5:N$50,11,0)</f>
        <v/>
      </c>
      <c r="K10" s="18" t="str">
        <f>VLOOKUP(D10,'p4คุณ&amp;อ่าน'!D$5:W$50,20,0)</f>
        <v/>
      </c>
    </row>
    <row r="11" spans="1:11" ht="24" customHeight="1" x14ac:dyDescent="0.5">
      <c r="A11" s="26">
        <v>9</v>
      </c>
      <c r="B11" s="29" t="str">
        <f>Sheet2!C12</f>
        <v>ม.3/1</v>
      </c>
      <c r="C11" s="29">
        <f>Sheet2!B12</f>
        <v>9</v>
      </c>
      <c r="D11" s="18">
        <f>Sheet2!D12</f>
        <v>3098</v>
      </c>
      <c r="E11" s="18" t="str">
        <f>Sheet2!E12</f>
        <v>เด็กชาย</v>
      </c>
      <c r="F11" s="18" t="str">
        <f>Sheet2!F12</f>
        <v>ปฐมพงศ์</v>
      </c>
      <c r="G11" s="18" t="str">
        <f>Sheet2!G12</f>
        <v>นันใจ</v>
      </c>
      <c r="H11" s="18">
        <f>VLOOKUP(D11,p3สรุปผลการเรียน!D$6:V$50,17,0)</f>
        <v>0</v>
      </c>
      <c r="I11" s="18" t="str">
        <f>VLOOKUP(D11,p3สรุปผลการเรียน!D$6:V$50,19,0)</f>
        <v>ผ</v>
      </c>
      <c r="J11" s="18" t="str">
        <f>VLOOKUP(D11,'p4คุณ&amp;อ่าน'!D$5:N$50,11,0)</f>
        <v/>
      </c>
      <c r="K11" s="18" t="str">
        <f>VLOOKUP(D11,'p4คุณ&amp;อ่าน'!D$5:W$50,20,0)</f>
        <v/>
      </c>
    </row>
    <row r="12" spans="1:11" ht="24" customHeight="1" x14ac:dyDescent="0.5">
      <c r="A12" s="26">
        <v>10</v>
      </c>
      <c r="B12" s="29" t="str">
        <f>Sheet2!C13</f>
        <v>ม.3/1</v>
      </c>
      <c r="C12" s="29">
        <f>Sheet2!B13</f>
        <v>10</v>
      </c>
      <c r="D12" s="18">
        <f>Sheet2!D13</f>
        <v>3871</v>
      </c>
      <c r="E12" s="18" t="str">
        <f>Sheet2!E13</f>
        <v>เด็กชาย</v>
      </c>
      <c r="F12" s="18" t="str">
        <f>Sheet2!F13</f>
        <v>เนติพงษ์</v>
      </c>
      <c r="G12" s="18" t="str">
        <f>Sheet2!G13</f>
        <v>ทองคำใบ</v>
      </c>
      <c r="H12" s="18">
        <f>VLOOKUP(D12,p3สรุปผลการเรียน!D$6:V$50,17,0)</f>
        <v>0</v>
      </c>
      <c r="I12" s="18" t="str">
        <f>VLOOKUP(D12,p3สรุปผลการเรียน!D$6:V$50,19,0)</f>
        <v>ผ</v>
      </c>
      <c r="J12" s="18" t="str">
        <f>VLOOKUP(D12,'p4คุณ&amp;อ่าน'!D$5:N$50,11,0)</f>
        <v/>
      </c>
      <c r="K12" s="18" t="str">
        <f>VLOOKUP(D12,'p4คุณ&amp;อ่าน'!D$5:W$50,20,0)</f>
        <v/>
      </c>
    </row>
    <row r="13" spans="1:11" ht="24" customHeight="1" x14ac:dyDescent="0.5">
      <c r="A13" s="26">
        <v>11</v>
      </c>
      <c r="B13" s="29" t="str">
        <f>Sheet2!C14</f>
        <v>ม.3/1</v>
      </c>
      <c r="C13" s="29">
        <f>Sheet2!B14</f>
        <v>11</v>
      </c>
      <c r="D13" s="18">
        <f>Sheet2!D14</f>
        <v>3883</v>
      </c>
      <c r="E13" s="18" t="str">
        <f>Sheet2!E14</f>
        <v>เด็กชาย</v>
      </c>
      <c r="F13" s="18" t="str">
        <f>Sheet2!F14</f>
        <v>ภานุวัฒน์</v>
      </c>
      <c r="G13" s="18" t="str">
        <f>Sheet2!G14</f>
        <v>แก้วสี</v>
      </c>
      <c r="H13" s="18">
        <f>VLOOKUP(D13,p3สรุปผลการเรียน!D$6:V$50,17,0)</f>
        <v>0</v>
      </c>
      <c r="I13" s="18" t="str">
        <f>VLOOKUP(D13,p3สรุปผลการเรียน!D$6:V$50,19,0)</f>
        <v>ผ</v>
      </c>
      <c r="J13" s="18" t="str">
        <f>VLOOKUP(D13,'p4คุณ&amp;อ่าน'!D$5:N$50,11,0)</f>
        <v/>
      </c>
      <c r="K13" s="18" t="str">
        <f>VLOOKUP(D13,'p4คุณ&amp;อ่าน'!D$5:W$50,20,0)</f>
        <v/>
      </c>
    </row>
    <row r="14" spans="1:11" ht="24" customHeight="1" x14ac:dyDescent="0.5">
      <c r="A14" s="26">
        <v>12</v>
      </c>
      <c r="B14" s="29" t="str">
        <f>Sheet2!C15</f>
        <v>ม.3/1</v>
      </c>
      <c r="C14" s="29">
        <f>Sheet2!B15</f>
        <v>12</v>
      </c>
      <c r="D14" s="18">
        <f>Sheet2!D15</f>
        <v>2890</v>
      </c>
      <c r="E14" s="18" t="str">
        <f>Sheet2!E15</f>
        <v>เด็กหญิง</v>
      </c>
      <c r="F14" s="18" t="str">
        <f>Sheet2!F15</f>
        <v>ญาณิศา</v>
      </c>
      <c r="G14" s="18" t="str">
        <f>Sheet2!G15</f>
        <v>ตายานะ</v>
      </c>
      <c r="H14" s="18">
        <f>VLOOKUP(D14,p3สรุปผลการเรียน!D$6:V$50,17,0)</f>
        <v>0</v>
      </c>
      <c r="I14" s="18" t="str">
        <f>VLOOKUP(D14,p3สรุปผลการเรียน!D$6:V$50,19,0)</f>
        <v>ผ</v>
      </c>
      <c r="J14" s="18" t="str">
        <f>VLOOKUP(D14,'p4คุณ&amp;อ่าน'!D$5:N$50,11,0)</f>
        <v/>
      </c>
      <c r="K14" s="18" t="str">
        <f>VLOOKUP(D14,'p4คุณ&amp;อ่าน'!D$5:W$50,20,0)</f>
        <v/>
      </c>
    </row>
    <row r="15" spans="1:11" ht="24" customHeight="1" x14ac:dyDescent="0.5">
      <c r="A15" s="26">
        <v>13</v>
      </c>
      <c r="B15" s="29" t="str">
        <f>Sheet2!C16</f>
        <v>ม.3/1</v>
      </c>
      <c r="C15" s="29">
        <f>Sheet2!B16</f>
        <v>13</v>
      </c>
      <c r="D15" s="18">
        <f>Sheet2!D16</f>
        <v>2907</v>
      </c>
      <c r="E15" s="18" t="str">
        <f>Sheet2!E16</f>
        <v>เด็กหญิง</v>
      </c>
      <c r="F15" s="18" t="str">
        <f>Sheet2!F16</f>
        <v>วรัญญา</v>
      </c>
      <c r="G15" s="18" t="str">
        <f>Sheet2!G16</f>
        <v>อภิสุทธิพงษากุล</v>
      </c>
      <c r="H15" s="18">
        <f>VLOOKUP(D15,p3สรุปผลการเรียน!D$6:V$50,17,0)</f>
        <v>0</v>
      </c>
      <c r="I15" s="18" t="str">
        <f>VLOOKUP(D15,p3สรุปผลการเรียน!D$6:V$50,19,0)</f>
        <v>ผ</v>
      </c>
      <c r="J15" s="18" t="str">
        <f>VLOOKUP(D15,'p4คุณ&amp;อ่าน'!D$5:N$50,11,0)</f>
        <v/>
      </c>
      <c r="K15" s="18" t="str">
        <f>VLOOKUP(D15,'p4คุณ&amp;อ่าน'!D$5:W$50,20,0)</f>
        <v/>
      </c>
    </row>
    <row r="16" spans="1:11" ht="24" customHeight="1" x14ac:dyDescent="0.5">
      <c r="A16" s="26">
        <v>14</v>
      </c>
      <c r="B16" s="29" t="str">
        <f>Sheet2!C17</f>
        <v>ม.3/1</v>
      </c>
      <c r="C16" s="29">
        <f>Sheet2!B17</f>
        <v>14</v>
      </c>
      <c r="D16" s="18">
        <f>Sheet2!D17</f>
        <v>2966</v>
      </c>
      <c r="E16" s="18" t="str">
        <f>Sheet2!E17</f>
        <v>เด็กหญิง</v>
      </c>
      <c r="F16" s="18" t="str">
        <f>Sheet2!F17</f>
        <v>อิสรีย์</v>
      </c>
      <c r="G16" s="18" t="str">
        <f>Sheet2!G17</f>
        <v>เชื้อเมืองพาน</v>
      </c>
      <c r="H16" s="18">
        <f>VLOOKUP(D16,p3สรุปผลการเรียน!D$6:V$50,17,0)</f>
        <v>0</v>
      </c>
      <c r="I16" s="18" t="str">
        <f>VLOOKUP(D16,p3สรุปผลการเรียน!D$6:V$50,19,0)</f>
        <v>ผ</v>
      </c>
      <c r="J16" s="18" t="str">
        <f>VLOOKUP(D16,'p4คุณ&amp;อ่าน'!D$5:N$50,11,0)</f>
        <v/>
      </c>
      <c r="K16" s="18" t="str">
        <f>VLOOKUP(D16,'p4คุณ&amp;อ่าน'!D$5:W$50,20,0)</f>
        <v/>
      </c>
    </row>
    <row r="17" spans="1:11" ht="24" customHeight="1" x14ac:dyDescent="0.5">
      <c r="A17" s="26">
        <v>15</v>
      </c>
      <c r="B17" s="29" t="str">
        <f>Sheet2!C18</f>
        <v>ม.3/1</v>
      </c>
      <c r="C17" s="29">
        <f>Sheet2!B18</f>
        <v>15</v>
      </c>
      <c r="D17" s="18">
        <f>Sheet2!D18</f>
        <v>3101</v>
      </c>
      <c r="E17" s="18" t="str">
        <f>Sheet2!E18</f>
        <v>เด็กหญิง</v>
      </c>
      <c r="F17" s="18" t="str">
        <f>Sheet2!F18</f>
        <v>ศุภลักษณ์</v>
      </c>
      <c r="G17" s="18" t="str">
        <f>Sheet2!G18</f>
        <v>ศิริคำน้อย</v>
      </c>
      <c r="H17" s="18">
        <f>VLOOKUP(D17,p3สรุปผลการเรียน!D$6:V$50,17,0)</f>
        <v>0</v>
      </c>
      <c r="I17" s="18" t="str">
        <f>VLOOKUP(D17,p3สรุปผลการเรียน!D$6:V$50,19,0)</f>
        <v>ผ</v>
      </c>
      <c r="J17" s="18" t="str">
        <f>VLOOKUP(D17,'p4คุณ&amp;อ่าน'!D$5:N$50,11,0)</f>
        <v/>
      </c>
      <c r="K17" s="18" t="str">
        <f>VLOOKUP(D17,'p4คุณ&amp;อ่าน'!D$5:W$50,20,0)</f>
        <v/>
      </c>
    </row>
    <row r="18" spans="1:11" ht="24" customHeight="1" x14ac:dyDescent="0.5">
      <c r="A18" s="26">
        <v>16</v>
      </c>
      <c r="B18" s="29" t="str">
        <f>Sheet2!C19</f>
        <v>ม.3/1</v>
      </c>
      <c r="C18" s="29">
        <f>Sheet2!B19</f>
        <v>16</v>
      </c>
      <c r="D18" s="18">
        <f>Sheet2!D19</f>
        <v>3290</v>
      </c>
      <c r="E18" s="18" t="str">
        <f>Sheet2!E19</f>
        <v>เด็กหญิง</v>
      </c>
      <c r="F18" s="18" t="str">
        <f>Sheet2!F19</f>
        <v>เลิศลดา</v>
      </c>
      <c r="G18" s="18" t="str">
        <f>Sheet2!G19</f>
        <v>ฉัตร์หลวง</v>
      </c>
      <c r="H18" s="18">
        <f>VLOOKUP(D18,p3สรุปผลการเรียน!D$6:V$50,17,0)</f>
        <v>0</v>
      </c>
      <c r="I18" s="18" t="str">
        <f>VLOOKUP(D18,p3สรุปผลการเรียน!D$6:V$50,19,0)</f>
        <v>ผ</v>
      </c>
      <c r="J18" s="18" t="str">
        <f>VLOOKUP(D18,'p4คุณ&amp;อ่าน'!D$5:N$50,11,0)</f>
        <v/>
      </c>
      <c r="K18" s="18" t="str">
        <f>VLOOKUP(D18,'p4คุณ&amp;อ่าน'!D$5:W$50,20,0)</f>
        <v/>
      </c>
    </row>
    <row r="19" spans="1:11" ht="24" customHeight="1" x14ac:dyDescent="0.5">
      <c r="A19" s="26">
        <v>17</v>
      </c>
      <c r="B19" s="29" t="str">
        <f>Sheet2!C20</f>
        <v>ม.3/1</v>
      </c>
      <c r="C19" s="29">
        <f>Sheet2!B20</f>
        <v>17</v>
      </c>
      <c r="D19" s="18">
        <f>Sheet2!D20</f>
        <v>3671</v>
      </c>
      <c r="E19" s="18" t="str">
        <f>Sheet2!E20</f>
        <v>เด็กหญิง</v>
      </c>
      <c r="F19" s="18" t="str">
        <f>Sheet2!F20</f>
        <v>ติณณฌา</v>
      </c>
      <c r="G19" s="18" t="str">
        <f>Sheet2!G20</f>
        <v>จอมแก้ว</v>
      </c>
      <c r="H19" s="18">
        <f>VLOOKUP(D19,p3สรุปผลการเรียน!D$6:V$50,17,0)</f>
        <v>0</v>
      </c>
      <c r="I19" s="18" t="str">
        <f>VLOOKUP(D19,p3สรุปผลการเรียน!D$6:V$50,19,0)</f>
        <v>ผ</v>
      </c>
      <c r="J19" s="18" t="str">
        <f>VLOOKUP(D19,'p4คุณ&amp;อ่าน'!D$5:N$50,11,0)</f>
        <v/>
      </c>
      <c r="K19" s="18" t="str">
        <f>VLOOKUP(D19,'p4คุณ&amp;อ่าน'!D$5:W$50,20,0)</f>
        <v/>
      </c>
    </row>
    <row r="20" spans="1:11" ht="24" customHeight="1" x14ac:dyDescent="0.5">
      <c r="A20" s="26">
        <v>18</v>
      </c>
      <c r="B20" s="29" t="str">
        <f>Sheet2!C21</f>
        <v>ม.3/1</v>
      </c>
      <c r="C20" s="29">
        <f>Sheet2!B21</f>
        <v>18</v>
      </c>
      <c r="D20" s="18">
        <f>Sheet2!D21</f>
        <v>3872</v>
      </c>
      <c r="E20" s="18" t="str">
        <f>Sheet2!E21</f>
        <v>เด็กหญิง</v>
      </c>
      <c r="F20" s="18" t="str">
        <f>Sheet2!F21</f>
        <v>จารุณัฐ</v>
      </c>
      <c r="G20" s="18" t="str">
        <f>Sheet2!G21</f>
        <v>วงศ์ราษฎร์</v>
      </c>
      <c r="H20" s="18">
        <f>VLOOKUP(D20,p3สรุปผลการเรียน!D$6:V$50,17,0)</f>
        <v>0</v>
      </c>
      <c r="I20" s="18" t="str">
        <f>VLOOKUP(D20,p3สรุปผลการเรียน!D$6:V$50,19,0)</f>
        <v/>
      </c>
      <c r="J20" s="18" t="str">
        <f>VLOOKUP(D20,'p4คุณ&amp;อ่าน'!D$5:N$50,11,0)</f>
        <v/>
      </c>
      <c r="K20" s="18" t="str">
        <f>VLOOKUP(D20,'p4คุณ&amp;อ่าน'!D$5:W$50,20,0)</f>
        <v/>
      </c>
    </row>
    <row r="21" spans="1:11" ht="24" customHeight="1" x14ac:dyDescent="0.5">
      <c r="A21" s="26">
        <v>19</v>
      </c>
      <c r="B21" s="29" t="str">
        <f>Sheet2!C22</f>
        <v>ม.3/2</v>
      </c>
      <c r="C21" s="29">
        <f>Sheet2!B22</f>
        <v>19</v>
      </c>
      <c r="D21" s="18">
        <f>Sheet2!D22</f>
        <v>2944</v>
      </c>
      <c r="E21" s="18" t="str">
        <f>Sheet2!E22</f>
        <v>เด็กชาย</v>
      </c>
      <c r="F21" s="18" t="str">
        <f>Sheet2!F22</f>
        <v>ชานนท์</v>
      </c>
      <c r="G21" s="18" t="str">
        <f>Sheet2!G22</f>
        <v>อินสวน</v>
      </c>
      <c r="H21" s="18">
        <f>VLOOKUP(D21,p3สรุปผลการเรียน!D$6:V$50,17,0)</f>
        <v>0</v>
      </c>
      <c r="I21" s="18" t="str">
        <f>VLOOKUP(D21,p3สรุปผลการเรียน!D$6:V$50,19,0)</f>
        <v/>
      </c>
      <c r="J21" s="18" t="str">
        <f>VLOOKUP(D21,'p4คุณ&amp;อ่าน'!D$5:N$50,11,0)</f>
        <v/>
      </c>
      <c r="K21" s="18" t="str">
        <f>VLOOKUP(D21,'p4คุณ&amp;อ่าน'!D$5:W$50,20,0)</f>
        <v/>
      </c>
    </row>
    <row r="22" spans="1:11" ht="24" customHeight="1" x14ac:dyDescent="0.5">
      <c r="A22" s="26">
        <v>20</v>
      </c>
      <c r="B22" s="29" t="str">
        <f>Sheet2!C23</f>
        <v/>
      </c>
      <c r="C22" s="29" t="str">
        <f>Sheet2!B23</f>
        <v/>
      </c>
      <c r="D22" s="18" t="str">
        <f>Sheet2!D23</f>
        <v/>
      </c>
      <c r="E22" s="18" t="str">
        <f>Sheet2!E23</f>
        <v/>
      </c>
      <c r="F22" s="18" t="str">
        <f>Sheet2!F23</f>
        <v/>
      </c>
      <c r="G22" s="18" t="str">
        <f>Sheet2!G23</f>
        <v/>
      </c>
      <c r="H22" s="18" t="str">
        <f>VLOOKUP(D22,p3สรุปผลการเรียน!D$6:V$50,17,0)</f>
        <v/>
      </c>
      <c r="I22" s="18" t="str">
        <f>VLOOKUP(D22,p3สรุปผลการเรียน!D$6:V$50,19,0)</f>
        <v/>
      </c>
      <c r="J22" s="18" t="str">
        <f>VLOOKUP(D22,'p4คุณ&amp;อ่าน'!D$5:N$50,11,0)</f>
        <v/>
      </c>
      <c r="K22" s="18" t="str">
        <f>VLOOKUP(D22,'p4คุณ&amp;อ่าน'!D$5:W$50,20,0)</f>
        <v/>
      </c>
    </row>
    <row r="23" spans="1:11" ht="24" customHeight="1" x14ac:dyDescent="0.5">
      <c r="A23" s="26">
        <v>21</v>
      </c>
      <c r="B23" s="29" t="str">
        <f>Sheet2!C24</f>
        <v/>
      </c>
      <c r="C23" s="29" t="str">
        <f>Sheet2!B24</f>
        <v/>
      </c>
      <c r="D23" s="18" t="str">
        <f>Sheet2!D24</f>
        <v/>
      </c>
      <c r="E23" s="18" t="str">
        <f>Sheet2!E24</f>
        <v/>
      </c>
      <c r="F23" s="18" t="str">
        <f>Sheet2!F24</f>
        <v/>
      </c>
      <c r="G23" s="18" t="str">
        <f>Sheet2!G24</f>
        <v/>
      </c>
      <c r="H23" s="18" t="str">
        <f>VLOOKUP(D23,p3สรุปผลการเรียน!D$6:V$50,17,0)</f>
        <v/>
      </c>
      <c r="I23" s="18" t="str">
        <f>VLOOKUP(D23,p3สรุปผลการเรียน!D$6:V$50,19,0)</f>
        <v/>
      </c>
      <c r="J23" s="18" t="str">
        <f>VLOOKUP(D23,'p4คุณ&amp;อ่าน'!D$5:N$50,11,0)</f>
        <v/>
      </c>
      <c r="K23" s="18" t="str">
        <f>VLOOKUP(D23,'p4คุณ&amp;อ่าน'!D$5:W$50,20,0)</f>
        <v/>
      </c>
    </row>
    <row r="24" spans="1:11" ht="24" customHeight="1" x14ac:dyDescent="0.5">
      <c r="A24" s="26">
        <v>22</v>
      </c>
      <c r="B24" s="29" t="str">
        <f>Sheet2!C25</f>
        <v/>
      </c>
      <c r="C24" s="29" t="str">
        <f>Sheet2!B25</f>
        <v/>
      </c>
      <c r="D24" s="18" t="str">
        <f>Sheet2!D25</f>
        <v/>
      </c>
      <c r="E24" s="18" t="str">
        <f>Sheet2!E25</f>
        <v/>
      </c>
      <c r="F24" s="18" t="str">
        <f>Sheet2!F25</f>
        <v/>
      </c>
      <c r="G24" s="18" t="str">
        <f>Sheet2!G25</f>
        <v/>
      </c>
      <c r="H24" s="18" t="str">
        <f>VLOOKUP(D24,p3สรุปผลการเรียน!D$6:V$50,17,0)</f>
        <v/>
      </c>
      <c r="I24" s="18" t="str">
        <f>VLOOKUP(D24,p3สรุปผลการเรียน!D$6:V$50,19,0)</f>
        <v/>
      </c>
      <c r="J24" s="18" t="str">
        <f>VLOOKUP(D24,'p4คุณ&amp;อ่าน'!D$5:N$50,11,0)</f>
        <v/>
      </c>
      <c r="K24" s="18" t="str">
        <f>VLOOKUP(D24,'p4คุณ&amp;อ่าน'!D$5:W$50,20,0)</f>
        <v/>
      </c>
    </row>
    <row r="25" spans="1:11" ht="24" customHeight="1" x14ac:dyDescent="0.5">
      <c r="A25" s="26">
        <v>23</v>
      </c>
      <c r="B25" s="29" t="str">
        <f>Sheet2!C26</f>
        <v/>
      </c>
      <c r="C25" s="29" t="str">
        <f>Sheet2!B26</f>
        <v/>
      </c>
      <c r="D25" s="18" t="str">
        <f>Sheet2!D26</f>
        <v/>
      </c>
      <c r="E25" s="18" t="str">
        <f>Sheet2!E26</f>
        <v/>
      </c>
      <c r="F25" s="18" t="str">
        <f>Sheet2!F26</f>
        <v/>
      </c>
      <c r="G25" s="18" t="str">
        <f>Sheet2!G26</f>
        <v/>
      </c>
      <c r="H25" s="18" t="str">
        <f>VLOOKUP(D25,p3สรุปผลการเรียน!D$6:V$50,17,0)</f>
        <v/>
      </c>
      <c r="I25" s="18" t="str">
        <f>VLOOKUP(D25,p3สรุปผลการเรียน!D$6:V$50,19,0)</f>
        <v/>
      </c>
      <c r="J25" s="18" t="str">
        <f>VLOOKUP(D25,'p4คุณ&amp;อ่าน'!D$5:N$50,11,0)</f>
        <v/>
      </c>
      <c r="K25" s="18" t="str">
        <f>VLOOKUP(D25,'p4คุณ&amp;อ่าน'!D$5:W$50,20,0)</f>
        <v/>
      </c>
    </row>
    <row r="26" spans="1:11" ht="24" customHeight="1" x14ac:dyDescent="0.5">
      <c r="A26" s="26">
        <v>24</v>
      </c>
      <c r="B26" s="29" t="str">
        <f>Sheet2!C27</f>
        <v/>
      </c>
      <c r="C26" s="29" t="str">
        <f>Sheet2!B27</f>
        <v/>
      </c>
      <c r="D26" s="18" t="str">
        <f>Sheet2!D27</f>
        <v/>
      </c>
      <c r="E26" s="18" t="str">
        <f>Sheet2!E27</f>
        <v/>
      </c>
      <c r="F26" s="18" t="str">
        <f>Sheet2!F27</f>
        <v/>
      </c>
      <c r="G26" s="18" t="str">
        <f>Sheet2!G27</f>
        <v/>
      </c>
      <c r="H26" s="18" t="str">
        <f>VLOOKUP(D26,p3สรุปผลการเรียน!D$6:V$50,17,0)</f>
        <v/>
      </c>
      <c r="I26" s="18" t="str">
        <f>VLOOKUP(D26,p3สรุปผลการเรียน!D$6:V$50,19,0)</f>
        <v/>
      </c>
      <c r="J26" s="18" t="str">
        <f>VLOOKUP(D26,'p4คุณ&amp;อ่าน'!D$5:N$50,11,0)</f>
        <v/>
      </c>
      <c r="K26" s="18" t="str">
        <f>VLOOKUP(D26,'p4คุณ&amp;อ่าน'!D$5:W$50,20,0)</f>
        <v/>
      </c>
    </row>
    <row r="27" spans="1:11" ht="24" customHeight="1" x14ac:dyDescent="0.5">
      <c r="A27" s="26">
        <v>25</v>
      </c>
      <c r="B27" s="29" t="str">
        <f>Sheet2!C28</f>
        <v/>
      </c>
      <c r="C27" s="29" t="str">
        <f>Sheet2!B28</f>
        <v/>
      </c>
      <c r="D27" s="18" t="str">
        <f>Sheet2!D28</f>
        <v/>
      </c>
      <c r="E27" s="18" t="str">
        <f>Sheet2!E28</f>
        <v/>
      </c>
      <c r="F27" s="18" t="str">
        <f>Sheet2!F28</f>
        <v/>
      </c>
      <c r="G27" s="18" t="str">
        <f>Sheet2!G28</f>
        <v/>
      </c>
      <c r="H27" s="18" t="str">
        <f>VLOOKUP(D27,p3สรุปผลการเรียน!D$6:V$50,17,0)</f>
        <v/>
      </c>
      <c r="I27" s="18" t="str">
        <f>VLOOKUP(D27,p3สรุปผลการเรียน!D$6:V$50,19,0)</f>
        <v/>
      </c>
      <c r="J27" s="18" t="str">
        <f>VLOOKUP(D27,'p4คุณ&amp;อ่าน'!D$5:N$50,11,0)</f>
        <v/>
      </c>
      <c r="K27" s="18" t="str">
        <f>VLOOKUP(D27,'p4คุณ&amp;อ่าน'!D$5:W$50,20,0)</f>
        <v/>
      </c>
    </row>
    <row r="28" spans="1:11" ht="24" customHeight="1" x14ac:dyDescent="0.5">
      <c r="A28" s="26">
        <v>26</v>
      </c>
      <c r="B28" s="29" t="str">
        <f>Sheet2!C29</f>
        <v/>
      </c>
      <c r="C28" s="29" t="str">
        <f>Sheet2!B29</f>
        <v/>
      </c>
      <c r="D28" s="18" t="str">
        <f>Sheet2!D29</f>
        <v/>
      </c>
      <c r="E28" s="18" t="str">
        <f>Sheet2!E29</f>
        <v/>
      </c>
      <c r="F28" s="18" t="str">
        <f>Sheet2!F29</f>
        <v/>
      </c>
      <c r="G28" s="18" t="str">
        <f>Sheet2!G29</f>
        <v/>
      </c>
      <c r="H28" s="18" t="str">
        <f>VLOOKUP(D28,p3สรุปผลการเรียน!D$6:V$50,17,0)</f>
        <v/>
      </c>
      <c r="I28" s="18" t="str">
        <f>VLOOKUP(D28,p3สรุปผลการเรียน!D$6:V$50,19,0)</f>
        <v/>
      </c>
      <c r="J28" s="18" t="str">
        <f>VLOOKUP(D28,'p4คุณ&amp;อ่าน'!D$5:N$50,11,0)</f>
        <v/>
      </c>
      <c r="K28" s="18" t="str">
        <f>VLOOKUP(D28,'p4คุณ&amp;อ่าน'!D$5:W$50,20,0)</f>
        <v/>
      </c>
    </row>
    <row r="29" spans="1:11" ht="24" customHeight="1" x14ac:dyDescent="0.5">
      <c r="A29" s="26">
        <v>27</v>
      </c>
      <c r="B29" s="29" t="str">
        <f>Sheet2!C30</f>
        <v/>
      </c>
      <c r="C29" s="29" t="str">
        <f>Sheet2!B30</f>
        <v/>
      </c>
      <c r="D29" s="18" t="str">
        <f>Sheet2!D30</f>
        <v/>
      </c>
      <c r="E29" s="18" t="str">
        <f>Sheet2!E30</f>
        <v/>
      </c>
      <c r="F29" s="18" t="str">
        <f>Sheet2!F30</f>
        <v/>
      </c>
      <c r="G29" s="18" t="str">
        <f>Sheet2!G30</f>
        <v/>
      </c>
      <c r="H29" s="18" t="str">
        <f>VLOOKUP(D29,p3สรุปผลการเรียน!D$6:V$50,17,0)</f>
        <v/>
      </c>
      <c r="I29" s="18" t="str">
        <f>VLOOKUP(D29,p3สรุปผลการเรียน!D$6:V$50,19,0)</f>
        <v/>
      </c>
      <c r="J29" s="18" t="str">
        <f>VLOOKUP(D29,'p4คุณ&amp;อ่าน'!D$5:N$50,11,0)</f>
        <v/>
      </c>
      <c r="K29" s="18" t="str">
        <f>VLOOKUP(D29,'p4คุณ&amp;อ่าน'!D$5:W$50,20,0)</f>
        <v/>
      </c>
    </row>
    <row r="30" spans="1:11" ht="24" customHeight="1" x14ac:dyDescent="0.5">
      <c r="A30" s="26">
        <v>28</v>
      </c>
      <c r="B30" s="29" t="str">
        <f>Sheet2!C31</f>
        <v/>
      </c>
      <c r="C30" s="29" t="str">
        <f>Sheet2!B31</f>
        <v/>
      </c>
      <c r="D30" s="18" t="str">
        <f>Sheet2!D31</f>
        <v/>
      </c>
      <c r="E30" s="18" t="str">
        <f>Sheet2!E31</f>
        <v/>
      </c>
      <c r="F30" s="18" t="str">
        <f>Sheet2!F31</f>
        <v/>
      </c>
      <c r="G30" s="18" t="str">
        <f>Sheet2!G31</f>
        <v/>
      </c>
      <c r="H30" s="18" t="str">
        <f>VLOOKUP(D30,p3สรุปผลการเรียน!D$6:V$50,17,0)</f>
        <v/>
      </c>
      <c r="I30" s="18" t="str">
        <f>VLOOKUP(D30,p3สรุปผลการเรียน!D$6:V$50,19,0)</f>
        <v/>
      </c>
      <c r="J30" s="18" t="str">
        <f>VLOOKUP(D30,'p4คุณ&amp;อ่าน'!D$5:N$50,11,0)</f>
        <v/>
      </c>
      <c r="K30" s="18" t="str">
        <f>VLOOKUP(D30,'p4คุณ&amp;อ่าน'!D$5:W$50,20,0)</f>
        <v/>
      </c>
    </row>
    <row r="31" spans="1:11" ht="24" customHeight="1" x14ac:dyDescent="0.5">
      <c r="A31" s="26">
        <v>29</v>
      </c>
      <c r="B31" s="29" t="str">
        <f>Sheet2!C32</f>
        <v/>
      </c>
      <c r="C31" s="29" t="str">
        <f>Sheet2!B32</f>
        <v/>
      </c>
      <c r="D31" s="18" t="str">
        <f>Sheet2!D32</f>
        <v/>
      </c>
      <c r="E31" s="18" t="str">
        <f>Sheet2!E32</f>
        <v/>
      </c>
      <c r="F31" s="18" t="str">
        <f>Sheet2!F32</f>
        <v/>
      </c>
      <c r="G31" s="18" t="str">
        <f>Sheet2!G32</f>
        <v/>
      </c>
      <c r="H31" s="18" t="str">
        <f>VLOOKUP(D31,p3สรุปผลการเรียน!D$6:V$50,17,0)</f>
        <v/>
      </c>
      <c r="I31" s="18" t="str">
        <f>VLOOKUP(D31,p3สรุปผลการเรียน!D$6:V$50,19,0)</f>
        <v/>
      </c>
      <c r="J31" s="18" t="str">
        <f>VLOOKUP(D31,'p4คุณ&amp;อ่าน'!D$5:N$50,11,0)</f>
        <v/>
      </c>
      <c r="K31" s="18" t="str">
        <f>VLOOKUP(D31,'p4คุณ&amp;อ่าน'!D$5:W$50,20,0)</f>
        <v/>
      </c>
    </row>
    <row r="32" spans="1:11" ht="24" customHeight="1" x14ac:dyDescent="0.5">
      <c r="A32" s="26">
        <v>30</v>
      </c>
      <c r="B32" s="29" t="str">
        <f>Sheet2!C33</f>
        <v/>
      </c>
      <c r="C32" s="29" t="str">
        <f>Sheet2!B33</f>
        <v/>
      </c>
      <c r="D32" s="18" t="str">
        <f>Sheet2!D33</f>
        <v/>
      </c>
      <c r="E32" s="18" t="str">
        <f>Sheet2!E33</f>
        <v/>
      </c>
      <c r="F32" s="18" t="str">
        <f>Sheet2!F33</f>
        <v/>
      </c>
      <c r="G32" s="18" t="str">
        <f>Sheet2!G33</f>
        <v/>
      </c>
      <c r="H32" s="18" t="str">
        <f>VLOOKUP(D32,p3สรุปผลการเรียน!D$6:V$50,17,0)</f>
        <v/>
      </c>
      <c r="I32" s="18" t="str">
        <f>VLOOKUP(D32,p3สรุปผลการเรียน!D$6:V$50,19,0)</f>
        <v/>
      </c>
      <c r="J32" s="18" t="str">
        <f>VLOOKUP(D32,'p4คุณ&amp;อ่าน'!D$5:N$50,11,0)</f>
        <v/>
      </c>
      <c r="K32" s="18" t="str">
        <f>VLOOKUP(D32,'p4คุณ&amp;อ่าน'!D$5:W$50,20,0)</f>
        <v/>
      </c>
    </row>
    <row r="33" spans="1:11" ht="24" customHeight="1" x14ac:dyDescent="0.5">
      <c r="A33" s="26">
        <v>31</v>
      </c>
      <c r="B33" s="29" t="str">
        <f>Sheet2!C34</f>
        <v/>
      </c>
      <c r="C33" s="29" t="str">
        <f>Sheet2!B34</f>
        <v/>
      </c>
      <c r="D33" s="18" t="str">
        <f>Sheet2!D34</f>
        <v/>
      </c>
      <c r="E33" s="18" t="str">
        <f>Sheet2!E34</f>
        <v/>
      </c>
      <c r="F33" s="18" t="str">
        <f>Sheet2!F34</f>
        <v/>
      </c>
      <c r="G33" s="18" t="str">
        <f>Sheet2!G34</f>
        <v/>
      </c>
      <c r="H33" s="18" t="str">
        <f>VLOOKUP(D33,p3สรุปผลการเรียน!D$6:V$50,17,0)</f>
        <v/>
      </c>
      <c r="I33" s="18" t="str">
        <f>VLOOKUP(D33,p3สรุปผลการเรียน!D$6:V$50,19,0)</f>
        <v/>
      </c>
      <c r="J33" s="18" t="str">
        <f>VLOOKUP(D33,'p4คุณ&amp;อ่าน'!D$5:N$50,11,0)</f>
        <v/>
      </c>
      <c r="K33" s="18" t="str">
        <f>VLOOKUP(D33,'p4คุณ&amp;อ่าน'!D$5:W$50,20,0)</f>
        <v/>
      </c>
    </row>
    <row r="34" spans="1:11" ht="24" customHeight="1" x14ac:dyDescent="0.5">
      <c r="A34" s="26">
        <v>32</v>
      </c>
      <c r="B34" s="29" t="str">
        <f>Sheet2!C35</f>
        <v/>
      </c>
      <c r="C34" s="29" t="str">
        <f>Sheet2!B35</f>
        <v/>
      </c>
      <c r="D34" s="18" t="str">
        <f>Sheet2!D35</f>
        <v/>
      </c>
      <c r="E34" s="18" t="str">
        <f>Sheet2!E35</f>
        <v/>
      </c>
      <c r="F34" s="18" t="str">
        <f>Sheet2!F35</f>
        <v/>
      </c>
      <c r="G34" s="18" t="str">
        <f>Sheet2!G35</f>
        <v/>
      </c>
      <c r="H34" s="18" t="str">
        <f>VLOOKUP(D34,p3สรุปผลการเรียน!D$6:V$50,17,0)</f>
        <v/>
      </c>
      <c r="I34" s="18" t="str">
        <f>VLOOKUP(D34,p3สรุปผลการเรียน!D$6:V$50,19,0)</f>
        <v/>
      </c>
      <c r="J34" s="18" t="str">
        <f>VLOOKUP(D34,'p4คุณ&amp;อ่าน'!D$5:N$50,11,0)</f>
        <v/>
      </c>
      <c r="K34" s="18" t="str">
        <f>VLOOKUP(D34,'p4คุณ&amp;อ่าน'!D$5:W$50,20,0)</f>
        <v/>
      </c>
    </row>
    <row r="35" spans="1:11" ht="24" customHeight="1" x14ac:dyDescent="0.5">
      <c r="A35" s="26">
        <v>33</v>
      </c>
      <c r="B35" s="29" t="str">
        <f>Sheet2!C36</f>
        <v/>
      </c>
      <c r="C35" s="29" t="str">
        <f>Sheet2!B36</f>
        <v/>
      </c>
      <c r="D35" s="18" t="str">
        <f>Sheet2!D36</f>
        <v/>
      </c>
      <c r="E35" s="18" t="str">
        <f>Sheet2!E36</f>
        <v/>
      </c>
      <c r="F35" s="18" t="str">
        <f>Sheet2!F36</f>
        <v/>
      </c>
      <c r="G35" s="18" t="str">
        <f>Sheet2!G36</f>
        <v/>
      </c>
      <c r="H35" s="18" t="str">
        <f>VLOOKUP(D35,p3สรุปผลการเรียน!D$6:V$50,17,0)</f>
        <v/>
      </c>
      <c r="I35" s="18" t="str">
        <f>VLOOKUP(D35,p3สรุปผลการเรียน!D$6:V$50,19,0)</f>
        <v/>
      </c>
      <c r="J35" s="18" t="str">
        <f>VLOOKUP(D35,'p4คุณ&amp;อ่าน'!D$5:N$50,11,0)</f>
        <v/>
      </c>
      <c r="K35" s="18" t="str">
        <f>VLOOKUP(D35,'p4คุณ&amp;อ่าน'!D$5:W$50,20,0)</f>
        <v/>
      </c>
    </row>
    <row r="36" spans="1:11" ht="24" customHeight="1" x14ac:dyDescent="0.5">
      <c r="A36" s="26">
        <v>34</v>
      </c>
      <c r="B36" s="29" t="str">
        <f>Sheet2!C37</f>
        <v/>
      </c>
      <c r="C36" s="29" t="str">
        <f>Sheet2!B37</f>
        <v/>
      </c>
      <c r="D36" s="18" t="str">
        <f>Sheet2!D37</f>
        <v/>
      </c>
      <c r="E36" s="18" t="str">
        <f>Sheet2!E37</f>
        <v/>
      </c>
      <c r="F36" s="18" t="str">
        <f>Sheet2!F37</f>
        <v/>
      </c>
      <c r="G36" s="18" t="str">
        <f>Sheet2!G37</f>
        <v/>
      </c>
      <c r="H36" s="18" t="str">
        <f>VLOOKUP(D36,p3สรุปผลการเรียน!D$6:V$50,17,0)</f>
        <v/>
      </c>
      <c r="I36" s="18" t="str">
        <f>VLOOKUP(D36,p3สรุปผลการเรียน!D$6:V$50,19,0)</f>
        <v/>
      </c>
      <c r="J36" s="18" t="str">
        <f>VLOOKUP(D36,'p4คุณ&amp;อ่าน'!D$5:N$50,11,0)</f>
        <v/>
      </c>
      <c r="K36" s="18" t="str">
        <f>VLOOKUP(D36,'p4คุณ&amp;อ่าน'!D$5:W$50,20,0)</f>
        <v/>
      </c>
    </row>
    <row r="37" spans="1:11" ht="24" customHeight="1" x14ac:dyDescent="0.5">
      <c r="A37" s="26">
        <v>35</v>
      </c>
      <c r="B37" s="29" t="str">
        <f>Sheet2!C38</f>
        <v/>
      </c>
      <c r="C37" s="29" t="str">
        <f>Sheet2!B38</f>
        <v/>
      </c>
      <c r="D37" s="18" t="str">
        <f>Sheet2!D38</f>
        <v/>
      </c>
      <c r="E37" s="18" t="str">
        <f>Sheet2!E38</f>
        <v/>
      </c>
      <c r="F37" s="18" t="str">
        <f>Sheet2!F38</f>
        <v/>
      </c>
      <c r="G37" s="18" t="str">
        <f>Sheet2!G38</f>
        <v/>
      </c>
      <c r="H37" s="18" t="str">
        <f>VLOOKUP(D37,p3สรุปผลการเรียน!D$6:V$50,17,0)</f>
        <v/>
      </c>
      <c r="I37" s="18" t="str">
        <f>VLOOKUP(D37,p3สรุปผลการเรียน!D$6:V$50,19,0)</f>
        <v/>
      </c>
      <c r="J37" s="18" t="str">
        <f>VLOOKUP(D37,'p4คุณ&amp;อ่าน'!D$5:N$50,11,0)</f>
        <v/>
      </c>
      <c r="K37" s="18" t="str">
        <f>VLOOKUP(D37,'p4คุณ&amp;อ่าน'!D$5:W$50,20,0)</f>
        <v/>
      </c>
    </row>
    <row r="38" spans="1:11" ht="24" customHeight="1" x14ac:dyDescent="0.5">
      <c r="A38" s="26">
        <v>36</v>
      </c>
      <c r="B38" s="29" t="str">
        <f>Sheet2!C39</f>
        <v/>
      </c>
      <c r="C38" s="29" t="str">
        <f>Sheet2!B39</f>
        <v/>
      </c>
      <c r="D38" s="18" t="str">
        <f>Sheet2!D39</f>
        <v/>
      </c>
      <c r="E38" s="18" t="str">
        <f>Sheet2!E39</f>
        <v/>
      </c>
      <c r="F38" s="18" t="str">
        <f>Sheet2!F39</f>
        <v/>
      </c>
      <c r="G38" s="18" t="str">
        <f>Sheet2!G39</f>
        <v/>
      </c>
      <c r="H38" s="18" t="str">
        <f>VLOOKUP(D38,p3สรุปผลการเรียน!D$6:V$50,17,0)</f>
        <v/>
      </c>
      <c r="I38" s="18" t="str">
        <f>VLOOKUP(D38,p3สรุปผลการเรียน!D$6:V$50,19,0)</f>
        <v/>
      </c>
      <c r="J38" s="18" t="str">
        <f>VLOOKUP(D38,'p4คุณ&amp;อ่าน'!D$5:N$50,11,0)</f>
        <v/>
      </c>
      <c r="K38" s="18" t="str">
        <f>VLOOKUP(D38,'p4คุณ&amp;อ่าน'!D$5:W$50,20,0)</f>
        <v/>
      </c>
    </row>
    <row r="39" spans="1:11" ht="24" customHeight="1" x14ac:dyDescent="0.5">
      <c r="A39" s="26">
        <v>37</v>
      </c>
      <c r="B39" s="29" t="str">
        <f>Sheet2!C40</f>
        <v/>
      </c>
      <c r="C39" s="29" t="str">
        <f>Sheet2!B40</f>
        <v/>
      </c>
      <c r="D39" s="18" t="str">
        <f>Sheet2!D40</f>
        <v/>
      </c>
      <c r="E39" s="18" t="str">
        <f>Sheet2!E40</f>
        <v/>
      </c>
      <c r="F39" s="18" t="str">
        <f>Sheet2!F40</f>
        <v/>
      </c>
      <c r="G39" s="18" t="str">
        <f>Sheet2!G40</f>
        <v/>
      </c>
      <c r="H39" s="18" t="str">
        <f>VLOOKUP(D39,p3สรุปผลการเรียน!D$6:V$50,17,0)</f>
        <v/>
      </c>
      <c r="I39" s="18" t="str">
        <f>VLOOKUP(D39,p3สรุปผลการเรียน!D$6:V$50,19,0)</f>
        <v/>
      </c>
      <c r="J39" s="18" t="str">
        <f>VLOOKUP(D39,'p4คุณ&amp;อ่าน'!D$5:N$50,11,0)</f>
        <v/>
      </c>
      <c r="K39" s="18" t="str">
        <f>VLOOKUP(D39,'p4คุณ&amp;อ่าน'!D$5:W$50,20,0)</f>
        <v/>
      </c>
    </row>
    <row r="40" spans="1:11" ht="24" customHeight="1" x14ac:dyDescent="0.5">
      <c r="A40" s="26">
        <v>38</v>
      </c>
      <c r="B40" s="29" t="str">
        <f>Sheet2!C41</f>
        <v/>
      </c>
      <c r="C40" s="29" t="str">
        <f>Sheet2!B41</f>
        <v/>
      </c>
      <c r="D40" s="18" t="str">
        <f>Sheet2!D41</f>
        <v/>
      </c>
      <c r="E40" s="18" t="str">
        <f>Sheet2!E41</f>
        <v/>
      </c>
      <c r="F40" s="18" t="str">
        <f>Sheet2!F41</f>
        <v/>
      </c>
      <c r="G40" s="18" t="str">
        <f>Sheet2!G41</f>
        <v/>
      </c>
      <c r="H40" s="18" t="str">
        <f>VLOOKUP(D40,p3สรุปผลการเรียน!D$6:V$50,17,0)</f>
        <v/>
      </c>
      <c r="I40" s="18" t="str">
        <f>VLOOKUP(D40,p3สรุปผลการเรียน!D$6:V$50,19,0)</f>
        <v/>
      </c>
      <c r="J40" s="18" t="str">
        <f>VLOOKUP(D40,'p4คุณ&amp;อ่าน'!D$5:N$50,11,0)</f>
        <v/>
      </c>
      <c r="K40" s="18" t="str">
        <f>VLOOKUP(D40,'p4คุณ&amp;อ่าน'!D$5:W$50,20,0)</f>
        <v/>
      </c>
    </row>
    <row r="41" spans="1:11" ht="24" customHeight="1" x14ac:dyDescent="0.5">
      <c r="A41" s="26">
        <v>39</v>
      </c>
      <c r="B41" s="29" t="str">
        <f>Sheet2!C42</f>
        <v/>
      </c>
      <c r="C41" s="29" t="str">
        <f>Sheet2!B42</f>
        <v/>
      </c>
      <c r="D41" s="18" t="str">
        <f>Sheet2!D42</f>
        <v/>
      </c>
      <c r="E41" s="18" t="str">
        <f>Sheet2!E42</f>
        <v/>
      </c>
      <c r="F41" s="18" t="str">
        <f>Sheet2!F42</f>
        <v/>
      </c>
      <c r="G41" s="18" t="str">
        <f>Sheet2!G42</f>
        <v/>
      </c>
      <c r="H41" s="18" t="str">
        <f>VLOOKUP(D41,p3สรุปผลการเรียน!D$6:V$50,17,0)</f>
        <v/>
      </c>
      <c r="I41" s="18" t="str">
        <f>VLOOKUP(D41,p3สรุปผลการเรียน!D$6:V$50,19,0)</f>
        <v/>
      </c>
      <c r="J41" s="18" t="str">
        <f>VLOOKUP(D41,'p4คุณ&amp;อ่าน'!D$5:N$50,11,0)</f>
        <v/>
      </c>
      <c r="K41" s="18" t="str">
        <f>VLOOKUP(D41,'p4คุณ&amp;อ่าน'!D$5:W$50,20,0)</f>
        <v/>
      </c>
    </row>
    <row r="42" spans="1:11" ht="24" customHeight="1" x14ac:dyDescent="0.5">
      <c r="A42" s="26">
        <v>40</v>
      </c>
      <c r="B42" s="29" t="str">
        <f>Sheet2!C43</f>
        <v/>
      </c>
      <c r="C42" s="29" t="str">
        <f>Sheet2!B43</f>
        <v/>
      </c>
      <c r="D42" s="18" t="str">
        <f>Sheet2!D43</f>
        <v/>
      </c>
      <c r="E42" s="18" t="str">
        <f>Sheet2!E43</f>
        <v/>
      </c>
      <c r="F42" s="18" t="str">
        <f>Sheet2!F43</f>
        <v/>
      </c>
      <c r="G42" s="18" t="str">
        <f>Sheet2!G43</f>
        <v/>
      </c>
      <c r="H42" s="18" t="str">
        <f>VLOOKUP(D42,p3สรุปผลการเรียน!D$6:V$50,17,0)</f>
        <v/>
      </c>
      <c r="I42" s="18" t="str">
        <f>VLOOKUP(D42,p3สรุปผลการเรียน!D$6:V$50,19,0)</f>
        <v/>
      </c>
      <c r="J42" s="18" t="str">
        <f>VLOOKUP(D42,'p4คุณ&amp;อ่าน'!D$5:N$50,11,0)</f>
        <v/>
      </c>
      <c r="K42" s="18" t="str">
        <f>VLOOKUP(D42,'p4คุณ&amp;อ่าน'!D$5:W$50,20,0)</f>
        <v/>
      </c>
    </row>
    <row r="43" spans="1:11" x14ac:dyDescent="0.5">
      <c r="A43" s="26">
        <v>41</v>
      </c>
      <c r="B43" s="29" t="str">
        <f>Sheet2!C44</f>
        <v/>
      </c>
      <c r="C43" s="29" t="str">
        <f>Sheet2!B44</f>
        <v/>
      </c>
      <c r="D43" s="18" t="str">
        <f>Sheet2!D44</f>
        <v/>
      </c>
      <c r="E43" s="18" t="str">
        <f>Sheet2!E44</f>
        <v/>
      </c>
      <c r="F43" s="18" t="str">
        <f>Sheet2!F44</f>
        <v/>
      </c>
      <c r="G43" s="18" t="str">
        <f>Sheet2!G44</f>
        <v/>
      </c>
      <c r="H43" s="18" t="str">
        <f>VLOOKUP(D43,p3สรุปผลการเรียน!D$6:V$50,17,0)</f>
        <v/>
      </c>
      <c r="I43" s="18" t="str">
        <f>VLOOKUP(D43,p3สรุปผลการเรียน!D$6:V$50,19,0)</f>
        <v/>
      </c>
      <c r="J43" s="18" t="str">
        <f>VLOOKUP(D43,'p4คุณ&amp;อ่าน'!D$5:N$50,11,0)</f>
        <v/>
      </c>
      <c r="K43" s="18" t="str">
        <f>VLOOKUP(D43,'p4คุณ&amp;อ่าน'!D$5:W$50,20,0)</f>
        <v/>
      </c>
    </row>
    <row r="44" spans="1:11" x14ac:dyDescent="0.5">
      <c r="A44" s="26">
        <v>42</v>
      </c>
      <c r="B44" s="29" t="str">
        <f>Sheet2!C45</f>
        <v/>
      </c>
      <c r="C44" s="29" t="str">
        <f>Sheet2!B45</f>
        <v/>
      </c>
      <c r="D44" s="18" t="str">
        <f>Sheet2!D45</f>
        <v/>
      </c>
      <c r="E44" s="18" t="str">
        <f>Sheet2!E45</f>
        <v/>
      </c>
      <c r="F44" s="18" t="str">
        <f>Sheet2!F45</f>
        <v/>
      </c>
      <c r="G44" s="18" t="str">
        <f>Sheet2!G45</f>
        <v/>
      </c>
      <c r="H44" s="18" t="str">
        <f>VLOOKUP(D44,p3สรุปผลการเรียน!D$6:V$50,17,0)</f>
        <v/>
      </c>
      <c r="I44" s="18" t="str">
        <f>VLOOKUP(D44,p3สรุปผลการเรียน!D$6:V$50,19,0)</f>
        <v/>
      </c>
      <c r="J44" s="18" t="str">
        <f>VLOOKUP(D44,'p4คุณ&amp;อ่าน'!D$5:N$50,11,0)</f>
        <v/>
      </c>
      <c r="K44" s="18" t="str">
        <f>VLOOKUP(D44,'p4คุณ&amp;อ่าน'!D$5:W$50,20,0)</f>
        <v/>
      </c>
    </row>
    <row r="45" spans="1:11" x14ac:dyDescent="0.5">
      <c r="A45" s="26">
        <v>43</v>
      </c>
      <c r="B45" s="29" t="str">
        <f>Sheet2!C46</f>
        <v/>
      </c>
      <c r="C45" s="29" t="str">
        <f>Sheet2!B46</f>
        <v/>
      </c>
      <c r="D45" s="18" t="str">
        <f>Sheet2!D46</f>
        <v/>
      </c>
      <c r="E45" s="18" t="str">
        <f>Sheet2!E46</f>
        <v/>
      </c>
      <c r="F45" s="18" t="str">
        <f>Sheet2!F46</f>
        <v/>
      </c>
      <c r="G45" s="18" t="str">
        <f>Sheet2!G46</f>
        <v/>
      </c>
      <c r="H45" s="18" t="str">
        <f>VLOOKUP(D45,p3สรุปผลการเรียน!D$6:V$50,17,0)</f>
        <v/>
      </c>
      <c r="I45" s="18" t="str">
        <f>VLOOKUP(D45,p3สรุปผลการเรียน!D$6:V$50,19,0)</f>
        <v/>
      </c>
      <c r="J45" s="18" t="str">
        <f>VLOOKUP(D45,'p4คุณ&amp;อ่าน'!D$5:N$50,11,0)</f>
        <v/>
      </c>
      <c r="K45" s="18" t="str">
        <f>VLOOKUP(D45,'p4คุณ&amp;อ่าน'!D$5:W$50,20,0)</f>
        <v/>
      </c>
    </row>
    <row r="46" spans="1:11" x14ac:dyDescent="0.5">
      <c r="A46" s="26">
        <v>44</v>
      </c>
      <c r="B46" s="29" t="str">
        <f>Sheet2!C47</f>
        <v/>
      </c>
      <c r="C46" s="29" t="str">
        <f>Sheet2!B47</f>
        <v/>
      </c>
      <c r="D46" s="18" t="str">
        <f>Sheet2!D47</f>
        <v/>
      </c>
      <c r="E46" s="18" t="str">
        <f>Sheet2!E47</f>
        <v/>
      </c>
      <c r="F46" s="18" t="str">
        <f>Sheet2!F47</f>
        <v/>
      </c>
      <c r="G46" s="18" t="str">
        <f>Sheet2!G47</f>
        <v/>
      </c>
      <c r="H46" s="18" t="str">
        <f>VLOOKUP(D46,p3สรุปผลการเรียน!D$6:V$50,17,0)</f>
        <v/>
      </c>
      <c r="I46" s="18" t="str">
        <f>VLOOKUP(D46,p3สรุปผลการเรียน!D$6:V$50,19,0)</f>
        <v/>
      </c>
      <c r="J46" s="18" t="str">
        <f>VLOOKUP(D46,'p4คุณ&amp;อ่าน'!D$5:N$50,11,0)</f>
        <v/>
      </c>
      <c r="K46" s="18" t="str">
        <f>VLOOKUP(D46,'p4คุณ&amp;อ่าน'!D$5:W$50,20,0)</f>
        <v/>
      </c>
    </row>
    <row r="47" spans="1:11" x14ac:dyDescent="0.5">
      <c r="A47" s="26">
        <v>45</v>
      </c>
      <c r="B47" s="29" t="str">
        <f>Sheet2!C48</f>
        <v/>
      </c>
      <c r="C47" s="29" t="str">
        <f>Sheet2!B48</f>
        <v/>
      </c>
      <c r="D47" s="18" t="str">
        <f>Sheet2!D48</f>
        <v/>
      </c>
      <c r="E47" s="18" t="str">
        <f>Sheet2!E48</f>
        <v/>
      </c>
      <c r="F47" s="18" t="str">
        <f>Sheet2!F48</f>
        <v/>
      </c>
      <c r="G47" s="18" t="str">
        <f>Sheet2!G48</f>
        <v/>
      </c>
      <c r="H47" s="18" t="str">
        <f>VLOOKUP(D47,p3สรุปผลการเรียน!D$6:V$50,17,0)</f>
        <v/>
      </c>
      <c r="I47" s="18" t="str">
        <f>VLOOKUP(D47,p3สรุปผลการเรียน!D$6:V$50,19,0)</f>
        <v/>
      </c>
      <c r="J47" s="18" t="str">
        <f>VLOOKUP(D47,'p4คุณ&amp;อ่าน'!D$5:N$50,11,0)</f>
        <v/>
      </c>
      <c r="K47" s="18" t="str">
        <f>VLOOKUP(D47,'p4คุณ&amp;อ่าน'!D$5:W$50,20,0)</f>
        <v/>
      </c>
    </row>
  </sheetData>
  <sheetProtection password="CEAB" sheet="1" objects="1" scenarios="1" selectLockedCells="1"/>
  <mergeCells count="2">
    <mergeCell ref="E2:G2"/>
    <mergeCell ref="C1:J1"/>
  </mergeCells>
  <conditionalFormatting sqref="H3:K47">
    <cfRule type="cellIs" dxfId="30" priority="169" operator="equal">
      <formula>"มผ"</formula>
    </cfRule>
    <cfRule type="cellIs" dxfId="29" priority="170" operator="equal">
      <formula>"มส"</formula>
    </cfRule>
    <cfRule type="cellIs" dxfId="28" priority="171" operator="equal">
      <formula>"ร"</formula>
    </cfRule>
    <cfRule type="cellIs" dxfId="27" priority="172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43" sqref="D43"/>
    </sheetView>
  </sheetViews>
  <sheetFormatPr defaultColWidth="9.140625" defaultRowHeight="21.75" x14ac:dyDescent="0.5"/>
  <cols>
    <col min="1" max="1" width="4.140625" style="22" customWidth="1"/>
    <col min="2" max="2" width="6" style="22" bestFit="1" customWidth="1"/>
    <col min="3" max="3" width="6" style="22" customWidth="1"/>
    <col min="4" max="4" width="10.42578125" style="22" customWidth="1"/>
    <col min="5" max="5" width="6.5703125" style="22" customWidth="1"/>
    <col min="6" max="6" width="16.140625" style="22" customWidth="1"/>
    <col min="7" max="7" width="14.5703125" style="22" customWidth="1"/>
    <col min="8" max="8" width="4.85546875" style="22" customWidth="1"/>
    <col min="9" max="9" width="3.5703125" style="23" customWidth="1"/>
    <col min="10" max="16384" width="9.140625" style="23"/>
  </cols>
  <sheetData>
    <row r="1" spans="1:8" x14ac:dyDescent="0.5">
      <c r="A1" s="20"/>
      <c r="B1" s="525">
        <f>student!H1</f>
        <v>6</v>
      </c>
      <c r="C1" s="525"/>
      <c r="D1" s="524"/>
      <c r="E1" s="524"/>
      <c r="F1" s="524"/>
      <c r="G1" s="21">
        <f>LOOKUP(9.99999999999999E+307,student!H:H)</f>
        <v>19</v>
      </c>
    </row>
    <row r="2" spans="1:8" x14ac:dyDescent="0.5">
      <c r="B2" s="24"/>
      <c r="C2" s="24"/>
      <c r="D2" s="24"/>
      <c r="E2" s="24"/>
      <c r="F2" s="25"/>
      <c r="G2" s="25"/>
    </row>
    <row r="3" spans="1:8" x14ac:dyDescent="0.5">
      <c r="A3" s="26"/>
      <c r="B3" s="27" t="s">
        <v>0</v>
      </c>
      <c r="C3" s="27" t="s">
        <v>68</v>
      </c>
      <c r="D3" s="27" t="s">
        <v>20</v>
      </c>
      <c r="E3" s="521" t="s">
        <v>1</v>
      </c>
      <c r="F3" s="522"/>
      <c r="G3" s="522"/>
      <c r="H3" s="26"/>
    </row>
    <row r="4" spans="1:8" x14ac:dyDescent="0.5">
      <c r="A4" s="26">
        <v>1</v>
      </c>
      <c r="B4" s="29">
        <f>IF(D4="","",SUBTOTAL(3,$D$4:D4))</f>
        <v>1</v>
      </c>
      <c r="C4" s="18" t="str">
        <f>IF(ROWS(C$4:C4)&gt;$G$1,"",LOOKUP(ROWS(C$4:C4),student!$H$3:$H$2002,student!$B$3:$B$2002))</f>
        <v>ม.1/2</v>
      </c>
      <c r="D4" s="18">
        <f>IF(ROWS(D$4:D4)&gt;$G$1,"",LOOKUP(ROWS(D$4:D4),student!$H$3:$H$2002,student!$C$3:$C$2002))</f>
        <v>4026</v>
      </c>
      <c r="E4" s="19" t="str">
        <f>IF(ROWS(B$4:B4)&gt;$G$1,"",LOOKUP(ROWS(B$4:B4),student!$H$3:$H$2002,student!$D$3:$D$2002))</f>
        <v>เด็กชาย</v>
      </c>
      <c r="F4" s="19" t="str">
        <f>IF(ROWS(D$4:D4)&gt;$G$1,"",LOOKUP(ROWS(D$4:D4),student!$H$3:$H$2002,student!$E$3:$E$2002))</f>
        <v>นภัสกรณ์</v>
      </c>
      <c r="G4" s="19" t="str">
        <f>IF(ROWS(F$4:F4)&gt;$G$1,"",LOOKUP(ROWS(F$4:F4),student!$H$3:$H$2002,student!$F$3:$F$2002))</f>
        <v>แก้วสมบูรณ์</v>
      </c>
      <c r="H4" s="26"/>
    </row>
    <row r="5" spans="1:8" x14ac:dyDescent="0.5">
      <c r="A5" s="26">
        <v>2</v>
      </c>
      <c r="B5" s="29">
        <f>IF(D5="","",SUBTOTAL(3,$D$4:D5))</f>
        <v>2</v>
      </c>
      <c r="C5" s="18" t="str">
        <f>IF(ROWS(C$4:C5)&gt;$G$1,"",LOOKUP(ROWS(C$4:C5),student!$H$3:$H$2002,student!$B$3:$B$2002))</f>
        <v>ม.2/1</v>
      </c>
      <c r="D5" s="18">
        <f>IF(ROWS(D$4:D5)&gt;$G$1,"",LOOKUP(ROWS(D$4:D5),student!$H$3:$H$2002,student!$C$3:$C$2002))</f>
        <v>3867</v>
      </c>
      <c r="E5" s="19" t="str">
        <f>IF(ROWS(B$4:B5)&gt;$G$1,"",LOOKUP(ROWS(B$4:B5),student!$H$3:$H$2002,student!$D$3:$D$2002))</f>
        <v>เด็กหญิง</v>
      </c>
      <c r="F5" s="19" t="str">
        <f>IF(ROWS(D$4:D5)&gt;$G$1,"",LOOKUP(ROWS(D$4:D5),student!$H$3:$H$2002,student!$E$3:$E$2002))</f>
        <v xml:space="preserve">เมฆขลา </v>
      </c>
      <c r="G5" s="19" t="str">
        <f>IF(ROWS(F$4:F5)&gt;$G$1,"",LOOKUP(ROWS(F$4:F5),student!$H$3:$H$2002,student!$F$3:$F$2002))</f>
        <v>บุญวิเศษ</v>
      </c>
      <c r="H5" s="26"/>
    </row>
    <row r="6" spans="1:8" x14ac:dyDescent="0.5">
      <c r="A6" s="26">
        <v>3</v>
      </c>
      <c r="B6" s="29">
        <f>IF(D6="","",SUBTOTAL(3,$D$4:D6))</f>
        <v>3</v>
      </c>
      <c r="C6" s="18" t="str">
        <f>IF(ROWS(C$4:C6)&gt;$G$1,"",LOOKUP(ROWS(C$4:C6),student!$H$3:$H$2002,student!$B$3:$B$2002))</f>
        <v>ม.2/2</v>
      </c>
      <c r="D6" s="18">
        <f>IF(ROWS(D$4:D6)&gt;$G$1,"",LOOKUP(ROWS(D$4:D6),student!$H$3:$H$2002,student!$C$3:$C$2002))</f>
        <v>2921</v>
      </c>
      <c r="E6" s="19" t="str">
        <f>IF(ROWS(B$4:B6)&gt;$G$1,"",LOOKUP(ROWS(B$4:B6),student!$H$3:$H$2002,student!$D$3:$D$2002))</f>
        <v>เด็กหญิง</v>
      </c>
      <c r="F6" s="19" t="str">
        <f>IF(ROWS(D$4:D6)&gt;$G$1,"",LOOKUP(ROWS(D$4:D6),student!$H$3:$H$2002,student!$E$3:$E$2002))</f>
        <v>ปวรรัตน์</v>
      </c>
      <c r="G6" s="19" t="str">
        <f>IF(ROWS(F$4:F6)&gt;$G$1,"",LOOKUP(ROWS(F$4:F6),student!$H$3:$H$2002,student!$F$3:$F$2002))</f>
        <v>ประทิตย์</v>
      </c>
      <c r="H6" s="26"/>
    </row>
    <row r="7" spans="1:8" x14ac:dyDescent="0.5">
      <c r="A7" s="26">
        <v>4</v>
      </c>
      <c r="B7" s="29">
        <f>IF(D7="","",SUBTOTAL(3,$D$4:D7))</f>
        <v>4</v>
      </c>
      <c r="C7" s="18" t="str">
        <f>IF(ROWS(C$4:C7)&gt;$G$1,"",LOOKUP(ROWS(C$4:C7),student!$H$3:$H$2002,student!$B$3:$B$2002))</f>
        <v>ม.2/2</v>
      </c>
      <c r="D7" s="18">
        <f>IF(ROWS(D$4:D7)&gt;$G$1,"",LOOKUP(ROWS(D$4:D7),student!$H$3:$H$2002,student!$C$3:$C$2002))</f>
        <v>3984</v>
      </c>
      <c r="E7" s="19" t="str">
        <f>IF(ROWS(B$4:B7)&gt;$G$1,"",LOOKUP(ROWS(B$4:B7),student!$H$3:$H$2002,student!$D$3:$D$2002))</f>
        <v>เด็กหญิง</v>
      </c>
      <c r="F7" s="19" t="str">
        <f>IF(ROWS(D$4:D7)&gt;$G$1,"",LOOKUP(ROWS(D$4:D7),student!$H$3:$H$2002,student!$E$3:$E$2002))</f>
        <v>ธัญวรัตน์</v>
      </c>
      <c r="G7" s="19" t="str">
        <f>IF(ROWS(F$4:F7)&gt;$G$1,"",LOOKUP(ROWS(F$4:F7),student!$H$3:$H$2002,student!$F$3:$F$2002))</f>
        <v>อินทรมงคล</v>
      </c>
      <c r="H7" s="26"/>
    </row>
    <row r="8" spans="1:8" x14ac:dyDescent="0.5">
      <c r="A8" s="26">
        <v>5</v>
      </c>
      <c r="B8" s="29">
        <f>IF(D8="","",SUBTOTAL(3,$D$4:D8))</f>
        <v>5</v>
      </c>
      <c r="C8" s="18" t="str">
        <f>IF(ROWS(C$4:C8)&gt;$G$1,"",LOOKUP(ROWS(C$4:C8),student!$H$3:$H$2002,student!$B$3:$B$2002))</f>
        <v>ม.3/1</v>
      </c>
      <c r="D8" s="18">
        <f>IF(ROWS(D$4:D8)&gt;$G$1,"",LOOKUP(ROWS(D$4:D8),student!$H$3:$H$2002,student!$C$3:$C$2002))</f>
        <v>2881</v>
      </c>
      <c r="E8" s="19" t="str">
        <f>IF(ROWS(B$4:B8)&gt;$G$1,"",LOOKUP(ROWS(B$4:B8),student!$H$3:$H$2002,student!$D$3:$D$2002))</f>
        <v>เด็กชาย</v>
      </c>
      <c r="F8" s="19" t="str">
        <f>IF(ROWS(D$4:D8)&gt;$G$1,"",LOOKUP(ROWS(D$4:D8),student!$H$3:$H$2002,student!$E$3:$E$2002))</f>
        <v>อาชาธร</v>
      </c>
      <c r="G8" s="19" t="str">
        <f>IF(ROWS(F$4:F8)&gt;$G$1,"",LOOKUP(ROWS(F$4:F8),student!$H$3:$H$2002,student!$F$3:$F$2002))</f>
        <v>วงค์ขาว</v>
      </c>
      <c r="H8" s="26"/>
    </row>
    <row r="9" spans="1:8" x14ac:dyDescent="0.5">
      <c r="A9" s="26">
        <v>6</v>
      </c>
      <c r="B9" s="29">
        <f>IF(D9="","",SUBTOTAL(3,$D$4:D9))</f>
        <v>6</v>
      </c>
      <c r="C9" s="18" t="str">
        <f>IF(ROWS(C$4:C9)&gt;$G$1,"",LOOKUP(ROWS(C$4:C9),student!$H$3:$H$2002,student!$B$3:$B$2002))</f>
        <v>ม.3/1</v>
      </c>
      <c r="D9" s="18">
        <f>IF(ROWS(D$4:D9)&gt;$G$1,"",LOOKUP(ROWS(D$4:D9),student!$H$3:$H$2002,student!$C$3:$C$2002))</f>
        <v>2884</v>
      </c>
      <c r="E9" s="19" t="str">
        <f>IF(ROWS(B$4:B9)&gt;$G$1,"",LOOKUP(ROWS(B$4:B9),student!$H$3:$H$2002,student!$D$3:$D$2002))</f>
        <v>เด็กชาย</v>
      </c>
      <c r="F9" s="19" t="str">
        <f>IF(ROWS(D$4:D9)&gt;$G$1,"",LOOKUP(ROWS(D$4:D9),student!$H$3:$H$2002,student!$E$3:$E$2002))</f>
        <v>อภิวัฒน์</v>
      </c>
      <c r="G9" s="19" t="str">
        <f>IF(ROWS(F$4:F9)&gt;$G$1,"",LOOKUP(ROWS(F$4:F9),student!$H$3:$H$2002,student!$F$3:$F$2002))</f>
        <v>แก้วนา</v>
      </c>
      <c r="H9" s="26"/>
    </row>
    <row r="10" spans="1:8" x14ac:dyDescent="0.5">
      <c r="A10" s="26">
        <v>7</v>
      </c>
      <c r="B10" s="29">
        <f>IF(D10="","",SUBTOTAL(3,$D$4:D10))</f>
        <v>7</v>
      </c>
      <c r="C10" s="18" t="str">
        <f>IF(ROWS(C$4:C10)&gt;$G$1,"",LOOKUP(ROWS(C$4:C10),student!$H$3:$H$2002,student!$B$3:$B$2002))</f>
        <v>ม.3/1</v>
      </c>
      <c r="D10" s="18">
        <f>IF(ROWS(D$4:D10)&gt;$G$1,"",LOOKUP(ROWS(D$4:D10),student!$H$3:$H$2002,student!$C$3:$C$2002))</f>
        <v>2894</v>
      </c>
      <c r="E10" s="19" t="str">
        <f>IF(ROWS(B$4:B10)&gt;$G$1,"",LOOKUP(ROWS(B$4:B10),student!$H$3:$H$2002,student!$D$3:$D$2002))</f>
        <v>เด็กชาย</v>
      </c>
      <c r="F10" s="19" t="str">
        <f>IF(ROWS(D$4:D10)&gt;$G$1,"",LOOKUP(ROWS(D$4:D10),student!$H$3:$H$2002,student!$E$3:$E$2002))</f>
        <v>ศุกลวัฒน์</v>
      </c>
      <c r="G10" s="19" t="str">
        <f>IF(ROWS(F$4:F10)&gt;$G$1,"",LOOKUP(ROWS(F$4:F10),student!$H$3:$H$2002,student!$F$3:$F$2002))</f>
        <v>อ้ายแสง</v>
      </c>
      <c r="H10" s="26"/>
    </row>
    <row r="11" spans="1:8" x14ac:dyDescent="0.5">
      <c r="A11" s="26">
        <v>8</v>
      </c>
      <c r="B11" s="29">
        <f>IF(D11="","",SUBTOTAL(3,$D$4:D11))</f>
        <v>8</v>
      </c>
      <c r="C11" s="18" t="str">
        <f>IF(ROWS(C$4:C11)&gt;$G$1,"",LOOKUP(ROWS(C$4:C11),student!$H$3:$H$2002,student!$B$3:$B$2002))</f>
        <v>ม.3/1</v>
      </c>
      <c r="D11" s="18">
        <f>IF(ROWS(D$4:D11)&gt;$G$1,"",LOOKUP(ROWS(D$4:D11),student!$H$3:$H$2002,student!$C$3:$C$2002))</f>
        <v>3055</v>
      </c>
      <c r="E11" s="19" t="str">
        <f>IF(ROWS(B$4:B11)&gt;$G$1,"",LOOKUP(ROWS(B$4:B11),student!$H$3:$H$2002,student!$D$3:$D$2002))</f>
        <v>เด็กชาย</v>
      </c>
      <c r="F11" s="19" t="str">
        <f>IF(ROWS(D$4:D11)&gt;$G$1,"",LOOKUP(ROWS(D$4:D11),student!$H$3:$H$2002,student!$E$3:$E$2002))</f>
        <v>วิชยา</v>
      </c>
      <c r="G11" s="19" t="str">
        <f>IF(ROWS(F$4:F11)&gt;$G$1,"",LOOKUP(ROWS(F$4:F11),student!$H$3:$H$2002,student!$F$3:$F$2002))</f>
        <v>จันทร์ต๊ะ</v>
      </c>
      <c r="H11" s="26"/>
    </row>
    <row r="12" spans="1:8" x14ac:dyDescent="0.5">
      <c r="A12" s="26">
        <v>9</v>
      </c>
      <c r="B12" s="29">
        <f>IF(D12="","",SUBTOTAL(3,$D$4:D12))</f>
        <v>9</v>
      </c>
      <c r="C12" s="18" t="str">
        <f>IF(ROWS(C$4:C12)&gt;$G$1,"",LOOKUP(ROWS(C$4:C12),student!$H$3:$H$2002,student!$B$3:$B$2002))</f>
        <v>ม.3/1</v>
      </c>
      <c r="D12" s="18">
        <f>IF(ROWS(D$4:D12)&gt;$G$1,"",LOOKUP(ROWS(D$4:D12),student!$H$3:$H$2002,student!$C$3:$C$2002))</f>
        <v>3098</v>
      </c>
      <c r="E12" s="19" t="str">
        <f>IF(ROWS(B$4:B12)&gt;$G$1,"",LOOKUP(ROWS(B$4:B12),student!$H$3:$H$2002,student!$D$3:$D$2002))</f>
        <v>เด็กชาย</v>
      </c>
      <c r="F12" s="19" t="str">
        <f>IF(ROWS(D$4:D12)&gt;$G$1,"",LOOKUP(ROWS(D$4:D12),student!$H$3:$H$2002,student!$E$3:$E$2002))</f>
        <v>ปฐมพงศ์</v>
      </c>
      <c r="G12" s="19" t="str">
        <f>IF(ROWS(F$4:F12)&gt;$G$1,"",LOOKUP(ROWS(F$4:F12),student!$H$3:$H$2002,student!$F$3:$F$2002))</f>
        <v>นันใจ</v>
      </c>
      <c r="H12" s="26"/>
    </row>
    <row r="13" spans="1:8" x14ac:dyDescent="0.5">
      <c r="A13" s="26">
        <v>10</v>
      </c>
      <c r="B13" s="29">
        <f>IF(D13="","",SUBTOTAL(3,$D$4:D13))</f>
        <v>10</v>
      </c>
      <c r="C13" s="18" t="str">
        <f>IF(ROWS(C$4:C13)&gt;$G$1,"",LOOKUP(ROWS(C$4:C13),student!$H$3:$H$2002,student!$B$3:$B$2002))</f>
        <v>ม.3/1</v>
      </c>
      <c r="D13" s="18">
        <f>IF(ROWS(D$4:D13)&gt;$G$1,"",LOOKUP(ROWS(D$4:D13),student!$H$3:$H$2002,student!$C$3:$C$2002))</f>
        <v>3871</v>
      </c>
      <c r="E13" s="19" t="str">
        <f>IF(ROWS(B$4:B13)&gt;$G$1,"",LOOKUP(ROWS(B$4:B13),student!$H$3:$H$2002,student!$D$3:$D$2002))</f>
        <v>เด็กชาย</v>
      </c>
      <c r="F13" s="19" t="str">
        <f>IF(ROWS(D$4:D13)&gt;$G$1,"",LOOKUP(ROWS(D$4:D13),student!$H$3:$H$2002,student!$E$3:$E$2002))</f>
        <v>เนติพงษ์</v>
      </c>
      <c r="G13" s="19" t="str">
        <f>IF(ROWS(F$4:F13)&gt;$G$1,"",LOOKUP(ROWS(F$4:F13),student!$H$3:$H$2002,student!$F$3:$F$2002))</f>
        <v>ทองคำใบ</v>
      </c>
      <c r="H13" s="26"/>
    </row>
    <row r="14" spans="1:8" x14ac:dyDescent="0.5">
      <c r="A14" s="26">
        <v>11</v>
      </c>
      <c r="B14" s="29">
        <f>IF(D14="","",SUBTOTAL(3,$D$4:D14))</f>
        <v>11</v>
      </c>
      <c r="C14" s="18" t="str">
        <f>IF(ROWS(C$4:C14)&gt;$G$1,"",LOOKUP(ROWS(C$4:C14),student!$H$3:$H$2002,student!$B$3:$B$2002))</f>
        <v>ม.3/1</v>
      </c>
      <c r="D14" s="18">
        <f>IF(ROWS(D$4:D14)&gt;$G$1,"",LOOKUP(ROWS(D$4:D14),student!$H$3:$H$2002,student!$C$3:$C$2002))</f>
        <v>3883</v>
      </c>
      <c r="E14" s="19" t="str">
        <f>IF(ROWS(B$4:B14)&gt;$G$1,"",LOOKUP(ROWS(B$4:B14),student!$H$3:$H$2002,student!$D$3:$D$2002))</f>
        <v>เด็กชาย</v>
      </c>
      <c r="F14" s="19" t="str">
        <f>IF(ROWS(D$4:D14)&gt;$G$1,"",LOOKUP(ROWS(D$4:D14),student!$H$3:$H$2002,student!$E$3:$E$2002))</f>
        <v>ภานุวัฒน์</v>
      </c>
      <c r="G14" s="19" t="str">
        <f>IF(ROWS(F$4:F14)&gt;$G$1,"",LOOKUP(ROWS(F$4:F14),student!$H$3:$H$2002,student!$F$3:$F$2002))</f>
        <v>แก้วสี</v>
      </c>
      <c r="H14" s="26"/>
    </row>
    <row r="15" spans="1:8" x14ac:dyDescent="0.5">
      <c r="A15" s="26">
        <v>12</v>
      </c>
      <c r="B15" s="29">
        <f>IF(D15="","",SUBTOTAL(3,$D$4:D15))</f>
        <v>12</v>
      </c>
      <c r="C15" s="18" t="str">
        <f>IF(ROWS(C$4:C15)&gt;$G$1,"",LOOKUP(ROWS(C$4:C15),student!$H$3:$H$2002,student!$B$3:$B$2002))</f>
        <v>ม.3/1</v>
      </c>
      <c r="D15" s="18">
        <f>IF(ROWS(D$4:D15)&gt;$G$1,"",LOOKUP(ROWS(D$4:D15),student!$H$3:$H$2002,student!$C$3:$C$2002))</f>
        <v>2890</v>
      </c>
      <c r="E15" s="19" t="str">
        <f>IF(ROWS(B$4:B15)&gt;$G$1,"",LOOKUP(ROWS(B$4:B15),student!$H$3:$H$2002,student!$D$3:$D$2002))</f>
        <v>เด็กหญิง</v>
      </c>
      <c r="F15" s="19" t="str">
        <f>IF(ROWS(D$4:D15)&gt;$G$1,"",LOOKUP(ROWS(D$4:D15),student!$H$3:$H$2002,student!$E$3:$E$2002))</f>
        <v>ญาณิศา</v>
      </c>
      <c r="G15" s="19" t="str">
        <f>IF(ROWS(F$4:F15)&gt;$G$1,"",LOOKUP(ROWS(F$4:F15),student!$H$3:$H$2002,student!$F$3:$F$2002))</f>
        <v>ตายานะ</v>
      </c>
      <c r="H15" s="26"/>
    </row>
    <row r="16" spans="1:8" x14ac:dyDescent="0.5">
      <c r="A16" s="26">
        <v>13</v>
      </c>
      <c r="B16" s="29">
        <f>IF(D16="","",SUBTOTAL(3,$D$4:D16))</f>
        <v>13</v>
      </c>
      <c r="C16" s="18" t="str">
        <f>IF(ROWS(C$4:C16)&gt;$G$1,"",LOOKUP(ROWS(C$4:C16),student!$H$3:$H$2002,student!$B$3:$B$2002))</f>
        <v>ม.3/1</v>
      </c>
      <c r="D16" s="18">
        <f>IF(ROWS(D$4:D16)&gt;$G$1,"",LOOKUP(ROWS(D$4:D16),student!$H$3:$H$2002,student!$C$3:$C$2002))</f>
        <v>2907</v>
      </c>
      <c r="E16" s="19" t="str">
        <f>IF(ROWS(B$4:B16)&gt;$G$1,"",LOOKUP(ROWS(B$4:B16),student!$H$3:$H$2002,student!$D$3:$D$2002))</f>
        <v>เด็กหญิง</v>
      </c>
      <c r="F16" s="19" t="str">
        <f>IF(ROWS(D$4:D16)&gt;$G$1,"",LOOKUP(ROWS(D$4:D16),student!$H$3:$H$2002,student!$E$3:$E$2002))</f>
        <v>วรัญญา</v>
      </c>
      <c r="G16" s="19" t="str">
        <f>IF(ROWS(F$4:F16)&gt;$G$1,"",LOOKUP(ROWS(F$4:F16),student!$H$3:$H$2002,student!$F$3:$F$2002))</f>
        <v>อภิสุทธิพงษากุล</v>
      </c>
      <c r="H16" s="26"/>
    </row>
    <row r="17" spans="1:8" x14ac:dyDescent="0.5">
      <c r="A17" s="26">
        <v>14</v>
      </c>
      <c r="B17" s="29">
        <f>IF(D17="","",SUBTOTAL(3,$D$4:D17))</f>
        <v>14</v>
      </c>
      <c r="C17" s="18" t="str">
        <f>IF(ROWS(C$4:C17)&gt;$G$1,"",LOOKUP(ROWS(C$4:C17),student!$H$3:$H$2002,student!$B$3:$B$2002))</f>
        <v>ม.3/1</v>
      </c>
      <c r="D17" s="18">
        <f>IF(ROWS(D$4:D17)&gt;$G$1,"",LOOKUP(ROWS(D$4:D17),student!$H$3:$H$2002,student!$C$3:$C$2002))</f>
        <v>2966</v>
      </c>
      <c r="E17" s="19" t="str">
        <f>IF(ROWS(B$4:B17)&gt;$G$1,"",LOOKUP(ROWS(B$4:B17),student!$H$3:$H$2002,student!$D$3:$D$2002))</f>
        <v>เด็กหญิง</v>
      </c>
      <c r="F17" s="19" t="str">
        <f>IF(ROWS(D$4:D17)&gt;$G$1,"",LOOKUP(ROWS(D$4:D17),student!$H$3:$H$2002,student!$E$3:$E$2002))</f>
        <v>อิสรีย์</v>
      </c>
      <c r="G17" s="19" t="str">
        <f>IF(ROWS(F$4:F17)&gt;$G$1,"",LOOKUP(ROWS(F$4:F17),student!$H$3:$H$2002,student!$F$3:$F$2002))</f>
        <v>เชื้อเมืองพาน</v>
      </c>
      <c r="H17" s="26"/>
    </row>
    <row r="18" spans="1:8" x14ac:dyDescent="0.5">
      <c r="A18" s="26">
        <v>15</v>
      </c>
      <c r="B18" s="29">
        <f>IF(D18="","",SUBTOTAL(3,$D$4:D18))</f>
        <v>15</v>
      </c>
      <c r="C18" s="18" t="str">
        <f>IF(ROWS(C$4:C18)&gt;$G$1,"",LOOKUP(ROWS(C$4:C18),student!$H$3:$H$2002,student!$B$3:$B$2002))</f>
        <v>ม.3/1</v>
      </c>
      <c r="D18" s="18">
        <f>IF(ROWS(D$4:D18)&gt;$G$1,"",LOOKUP(ROWS(D$4:D18),student!$H$3:$H$2002,student!$C$3:$C$2002))</f>
        <v>3101</v>
      </c>
      <c r="E18" s="19" t="str">
        <f>IF(ROWS(B$4:B18)&gt;$G$1,"",LOOKUP(ROWS(B$4:B18),student!$H$3:$H$2002,student!$D$3:$D$2002))</f>
        <v>เด็กหญิง</v>
      </c>
      <c r="F18" s="19" t="str">
        <f>IF(ROWS(D$4:D18)&gt;$G$1,"",LOOKUP(ROWS(D$4:D18),student!$H$3:$H$2002,student!$E$3:$E$2002))</f>
        <v>ศุภลักษณ์</v>
      </c>
      <c r="G18" s="19" t="str">
        <f>IF(ROWS(F$4:F18)&gt;$G$1,"",LOOKUP(ROWS(F$4:F18),student!$H$3:$H$2002,student!$F$3:$F$2002))</f>
        <v>ศิริคำน้อย</v>
      </c>
      <c r="H18" s="26"/>
    </row>
    <row r="19" spans="1:8" x14ac:dyDescent="0.5">
      <c r="A19" s="26">
        <v>16</v>
      </c>
      <c r="B19" s="29">
        <f>IF(D19="","",SUBTOTAL(3,$D$4:D19))</f>
        <v>16</v>
      </c>
      <c r="C19" s="18" t="str">
        <f>IF(ROWS(C$4:C19)&gt;$G$1,"",LOOKUP(ROWS(C$4:C19),student!$H$3:$H$2002,student!$B$3:$B$2002))</f>
        <v>ม.3/1</v>
      </c>
      <c r="D19" s="18">
        <f>IF(ROWS(D$4:D19)&gt;$G$1,"",LOOKUP(ROWS(D$4:D19),student!$H$3:$H$2002,student!$C$3:$C$2002))</f>
        <v>3290</v>
      </c>
      <c r="E19" s="19" t="str">
        <f>IF(ROWS(B$4:B19)&gt;$G$1,"",LOOKUP(ROWS(B$4:B19),student!$H$3:$H$2002,student!$D$3:$D$2002))</f>
        <v>เด็กหญิง</v>
      </c>
      <c r="F19" s="19" t="str">
        <f>IF(ROWS(D$4:D19)&gt;$G$1,"",LOOKUP(ROWS(D$4:D19),student!$H$3:$H$2002,student!$E$3:$E$2002))</f>
        <v>เลิศลดา</v>
      </c>
      <c r="G19" s="19" t="str">
        <f>IF(ROWS(F$4:F19)&gt;$G$1,"",LOOKUP(ROWS(F$4:F19),student!$H$3:$H$2002,student!$F$3:$F$2002))</f>
        <v>ฉัตร์หลวง</v>
      </c>
      <c r="H19" s="26"/>
    </row>
    <row r="20" spans="1:8" x14ac:dyDescent="0.5">
      <c r="A20" s="26">
        <v>17</v>
      </c>
      <c r="B20" s="29">
        <f>IF(D20="","",SUBTOTAL(3,$D$4:D20))</f>
        <v>17</v>
      </c>
      <c r="C20" s="18" t="str">
        <f>IF(ROWS(C$4:C20)&gt;$G$1,"",LOOKUP(ROWS(C$4:C20),student!$H$3:$H$2002,student!$B$3:$B$2002))</f>
        <v>ม.3/1</v>
      </c>
      <c r="D20" s="18">
        <f>IF(ROWS(D$4:D20)&gt;$G$1,"",LOOKUP(ROWS(D$4:D20),student!$H$3:$H$2002,student!$C$3:$C$2002))</f>
        <v>3671</v>
      </c>
      <c r="E20" s="19" t="str">
        <f>IF(ROWS(B$4:B20)&gt;$G$1,"",LOOKUP(ROWS(B$4:B20),student!$H$3:$H$2002,student!$D$3:$D$2002))</f>
        <v>เด็กหญิง</v>
      </c>
      <c r="F20" s="19" t="str">
        <f>IF(ROWS(D$4:D20)&gt;$G$1,"",LOOKUP(ROWS(D$4:D20),student!$H$3:$H$2002,student!$E$3:$E$2002))</f>
        <v>ติณณฌา</v>
      </c>
      <c r="G20" s="19" t="str">
        <f>IF(ROWS(F$4:F20)&gt;$G$1,"",LOOKUP(ROWS(F$4:F20),student!$H$3:$H$2002,student!$F$3:$F$2002))</f>
        <v>จอมแก้ว</v>
      </c>
      <c r="H20" s="26"/>
    </row>
    <row r="21" spans="1:8" x14ac:dyDescent="0.5">
      <c r="A21" s="26">
        <v>18</v>
      </c>
      <c r="B21" s="29">
        <f>IF(D21="","",SUBTOTAL(3,$D$4:D21))</f>
        <v>18</v>
      </c>
      <c r="C21" s="18" t="str">
        <f>IF(ROWS(C$4:C21)&gt;$G$1,"",LOOKUP(ROWS(C$4:C21),student!$H$3:$H$2002,student!$B$3:$B$2002))</f>
        <v>ม.3/1</v>
      </c>
      <c r="D21" s="18">
        <f>IF(ROWS(D$4:D21)&gt;$G$1,"",LOOKUP(ROWS(D$4:D21),student!$H$3:$H$2002,student!$C$3:$C$2002))</f>
        <v>3872</v>
      </c>
      <c r="E21" s="19" t="str">
        <f>IF(ROWS(B$4:B21)&gt;$G$1,"",LOOKUP(ROWS(B$4:B21),student!$H$3:$H$2002,student!$D$3:$D$2002))</f>
        <v>เด็กหญิง</v>
      </c>
      <c r="F21" s="19" t="str">
        <f>IF(ROWS(D$4:D21)&gt;$G$1,"",LOOKUP(ROWS(D$4:D21),student!$H$3:$H$2002,student!$E$3:$E$2002))</f>
        <v>จารุณัฐ</v>
      </c>
      <c r="G21" s="19" t="str">
        <f>IF(ROWS(F$4:F21)&gt;$G$1,"",LOOKUP(ROWS(F$4:F21),student!$H$3:$H$2002,student!$F$3:$F$2002))</f>
        <v>วงศ์ราษฎร์</v>
      </c>
      <c r="H21" s="26"/>
    </row>
    <row r="22" spans="1:8" x14ac:dyDescent="0.5">
      <c r="A22" s="26">
        <v>19</v>
      </c>
      <c r="B22" s="29">
        <f>IF(D22="","",SUBTOTAL(3,$D$4:D22))</f>
        <v>19</v>
      </c>
      <c r="C22" s="18" t="str">
        <f>IF(ROWS(C$4:C22)&gt;$G$1,"",LOOKUP(ROWS(C$4:C22),student!$H$3:$H$2002,student!$B$3:$B$2002))</f>
        <v>ม.3/2</v>
      </c>
      <c r="D22" s="18">
        <f>IF(ROWS(D$4:D22)&gt;$G$1,"",LOOKUP(ROWS(D$4:D22),student!$H$3:$H$2002,student!$C$3:$C$2002))</f>
        <v>2944</v>
      </c>
      <c r="E22" s="19" t="str">
        <f>IF(ROWS(B$4:B22)&gt;$G$1,"",LOOKUP(ROWS(B$4:B22),student!$H$3:$H$2002,student!$D$3:$D$2002))</f>
        <v>เด็กชาย</v>
      </c>
      <c r="F22" s="19" t="str">
        <f>IF(ROWS(D$4:D22)&gt;$G$1,"",LOOKUP(ROWS(D$4:D22),student!$H$3:$H$2002,student!$E$3:$E$2002))</f>
        <v>ชานนท์</v>
      </c>
      <c r="G22" s="19" t="str">
        <f>IF(ROWS(F$4:F22)&gt;$G$1,"",LOOKUP(ROWS(F$4:F22),student!$H$3:$H$2002,student!$F$3:$F$2002))</f>
        <v>อินสวน</v>
      </c>
      <c r="H22" s="26"/>
    </row>
    <row r="23" spans="1:8" x14ac:dyDescent="0.5">
      <c r="A23" s="26">
        <v>20</v>
      </c>
      <c r="B23" s="29" t="str">
        <f>IF(D23="","",SUBTOTAL(3,$D$4:D23))</f>
        <v/>
      </c>
      <c r="C23" s="18" t="str">
        <f>IF(ROWS(C$4:C23)&gt;$G$1,"",LOOKUP(ROWS(C$4:C23),student!$H$3:$H$2002,student!$B$3:$B$2002))</f>
        <v/>
      </c>
      <c r="D23" s="18" t="str">
        <f>IF(ROWS(D$4:D23)&gt;$G$1,"",LOOKUP(ROWS(D$4:D23),student!$H$3:$H$2002,student!$C$3:$C$2002))</f>
        <v/>
      </c>
      <c r="E23" s="19" t="str">
        <f>IF(ROWS(B$4:B23)&gt;$G$1,"",LOOKUP(ROWS(B$4:B23),student!$H$3:$H$2002,student!$D$3:$D$2002))</f>
        <v/>
      </c>
      <c r="F23" s="19" t="str">
        <f>IF(ROWS(D$4:D23)&gt;$G$1,"",LOOKUP(ROWS(D$4:D23),student!$H$3:$H$2002,student!$E$3:$E$2002))</f>
        <v/>
      </c>
      <c r="G23" s="19" t="str">
        <f>IF(ROWS(F$4:F23)&gt;$G$1,"",LOOKUP(ROWS(F$4:F23),student!$H$3:$H$2002,student!$F$3:$F$2002))</f>
        <v/>
      </c>
      <c r="H23" s="26"/>
    </row>
    <row r="24" spans="1:8" x14ac:dyDescent="0.5">
      <c r="A24" s="26">
        <v>21</v>
      </c>
      <c r="B24" s="29" t="str">
        <f>IF(D24="","",SUBTOTAL(3,$D$4:D24))</f>
        <v/>
      </c>
      <c r="C24" s="18" t="str">
        <f>IF(ROWS(C$4:C24)&gt;$G$1,"",LOOKUP(ROWS(C$4:C24),student!$H$3:$H$2002,student!$B$3:$B$2002))</f>
        <v/>
      </c>
      <c r="D24" s="18" t="str">
        <f>IF(ROWS(D$4:D24)&gt;$G$1,"",LOOKUP(ROWS(D$4:D24),student!$H$3:$H$2002,student!$C$3:$C$2002))</f>
        <v/>
      </c>
      <c r="E24" s="19" t="str">
        <f>IF(ROWS(B$4:B24)&gt;$G$1,"",LOOKUP(ROWS(B$4:B24),student!$H$3:$H$2002,student!$D$3:$D$2002))</f>
        <v/>
      </c>
      <c r="F24" s="19" t="str">
        <f>IF(ROWS(D$4:D24)&gt;$G$1,"",LOOKUP(ROWS(D$4:D24),student!$H$3:$H$2002,student!$E$3:$E$2002))</f>
        <v/>
      </c>
      <c r="G24" s="19" t="str">
        <f>IF(ROWS(F$4:F24)&gt;$G$1,"",LOOKUP(ROWS(F$4:F24),student!$H$3:$H$2002,student!$F$3:$F$2002))</f>
        <v/>
      </c>
      <c r="H24" s="26"/>
    </row>
    <row r="25" spans="1:8" x14ac:dyDescent="0.5">
      <c r="A25" s="26">
        <v>22</v>
      </c>
      <c r="B25" s="29" t="str">
        <f>IF(D25="","",SUBTOTAL(3,$D$4:D25))</f>
        <v/>
      </c>
      <c r="C25" s="18" t="str">
        <f>IF(ROWS(C$4:C25)&gt;$G$1,"",LOOKUP(ROWS(C$4:C25),student!$H$3:$H$2002,student!$B$3:$B$2002))</f>
        <v/>
      </c>
      <c r="D25" s="18" t="str">
        <f>IF(ROWS(D$4:D25)&gt;$G$1,"",LOOKUP(ROWS(D$4:D25),student!$H$3:$H$2002,student!$C$3:$C$2002))</f>
        <v/>
      </c>
      <c r="E25" s="19" t="str">
        <f>IF(ROWS(B$4:B25)&gt;$G$1,"",LOOKUP(ROWS(B$4:B25),student!$H$3:$H$2002,student!$D$3:$D$2002))</f>
        <v/>
      </c>
      <c r="F25" s="19" t="str">
        <f>IF(ROWS(D$4:D25)&gt;$G$1,"",LOOKUP(ROWS(D$4:D25),student!$H$3:$H$2002,student!$E$3:$E$2002))</f>
        <v/>
      </c>
      <c r="G25" s="19" t="str">
        <f>IF(ROWS(F$4:F25)&gt;$G$1,"",LOOKUP(ROWS(F$4:F25),student!$H$3:$H$2002,student!$F$3:$F$2002))</f>
        <v/>
      </c>
      <c r="H25" s="26"/>
    </row>
    <row r="26" spans="1:8" x14ac:dyDescent="0.5">
      <c r="A26" s="26">
        <v>23</v>
      </c>
      <c r="B26" s="29" t="str">
        <f>IF(D26="","",SUBTOTAL(3,$D$4:D26))</f>
        <v/>
      </c>
      <c r="C26" s="18" t="str">
        <f>IF(ROWS(C$4:C26)&gt;$G$1,"",LOOKUP(ROWS(C$4:C26),student!$H$3:$H$2002,student!$B$3:$B$2002))</f>
        <v/>
      </c>
      <c r="D26" s="18" t="str">
        <f>IF(ROWS(D$4:D26)&gt;$G$1,"",LOOKUP(ROWS(D$4:D26),student!$H$3:$H$2002,student!$C$3:$C$2002))</f>
        <v/>
      </c>
      <c r="E26" s="19" t="str">
        <f>IF(ROWS(B$4:B26)&gt;$G$1,"",LOOKUP(ROWS(B$4:B26),student!$H$3:$H$2002,student!$D$3:$D$2002))</f>
        <v/>
      </c>
      <c r="F26" s="19" t="str">
        <f>IF(ROWS(D$4:D26)&gt;$G$1,"",LOOKUP(ROWS(D$4:D26),student!$H$3:$H$2002,student!$E$3:$E$2002))</f>
        <v/>
      </c>
      <c r="G26" s="19" t="str">
        <f>IF(ROWS(F$4:F26)&gt;$G$1,"",LOOKUP(ROWS(F$4:F26),student!$H$3:$H$2002,student!$F$3:$F$2002))</f>
        <v/>
      </c>
      <c r="H26" s="26"/>
    </row>
    <row r="27" spans="1:8" x14ac:dyDescent="0.5">
      <c r="A27" s="26">
        <v>24</v>
      </c>
      <c r="B27" s="29" t="str">
        <f>IF(D27="","",SUBTOTAL(3,$D$4:D27))</f>
        <v/>
      </c>
      <c r="C27" s="18" t="str">
        <f>IF(ROWS(C$4:C27)&gt;$G$1,"",LOOKUP(ROWS(C$4:C27),student!$H$3:$H$2002,student!$B$3:$B$2002))</f>
        <v/>
      </c>
      <c r="D27" s="18" t="str">
        <f>IF(ROWS(D$4:D27)&gt;$G$1,"",LOOKUP(ROWS(D$4:D27),student!$H$3:$H$2002,student!$C$3:$C$2002))</f>
        <v/>
      </c>
      <c r="E27" s="19" t="str">
        <f>IF(ROWS(B$4:B27)&gt;$G$1,"",LOOKUP(ROWS(B$4:B27),student!$H$3:$H$2002,student!$D$3:$D$2002))</f>
        <v/>
      </c>
      <c r="F27" s="19" t="str">
        <f>IF(ROWS(D$4:D27)&gt;$G$1,"",LOOKUP(ROWS(D$4:D27),student!$H$3:$H$2002,student!$E$3:$E$2002))</f>
        <v/>
      </c>
      <c r="G27" s="19" t="str">
        <f>IF(ROWS(F$4:F27)&gt;$G$1,"",LOOKUP(ROWS(F$4:F27),student!$H$3:$H$2002,student!$F$3:$F$2002))</f>
        <v/>
      </c>
      <c r="H27" s="26"/>
    </row>
    <row r="28" spans="1:8" x14ac:dyDescent="0.5">
      <c r="A28" s="26">
        <v>25</v>
      </c>
      <c r="B28" s="29" t="str">
        <f>IF(D28="","",SUBTOTAL(3,$D$4:D28))</f>
        <v/>
      </c>
      <c r="C28" s="18" t="str">
        <f>IF(ROWS(C$4:C28)&gt;$G$1,"",LOOKUP(ROWS(C$4:C28),student!$H$3:$H$2002,student!$B$3:$B$2002))</f>
        <v/>
      </c>
      <c r="D28" s="18" t="str">
        <f>IF(ROWS(D$4:D28)&gt;$G$1,"",LOOKUP(ROWS(D$4:D28),student!$H$3:$H$2002,student!$C$3:$C$2002))</f>
        <v/>
      </c>
      <c r="E28" s="19" t="str">
        <f>IF(ROWS(B$4:B28)&gt;$G$1,"",LOOKUP(ROWS(B$4:B28),student!$H$3:$H$2002,student!$D$3:$D$2002))</f>
        <v/>
      </c>
      <c r="F28" s="19" t="str">
        <f>IF(ROWS(D$4:D28)&gt;$G$1,"",LOOKUP(ROWS(D$4:D28),student!$H$3:$H$2002,student!$E$3:$E$2002))</f>
        <v/>
      </c>
      <c r="G28" s="19" t="str">
        <f>IF(ROWS(F$4:F28)&gt;$G$1,"",LOOKUP(ROWS(F$4:F28),student!$H$3:$H$2002,student!$F$3:$F$2002))</f>
        <v/>
      </c>
      <c r="H28" s="26"/>
    </row>
    <row r="29" spans="1:8" x14ac:dyDescent="0.5">
      <c r="A29" s="26">
        <v>26</v>
      </c>
      <c r="B29" s="29" t="str">
        <f>IF(D29="","",SUBTOTAL(3,$D$4:D29))</f>
        <v/>
      </c>
      <c r="C29" s="18" t="str">
        <f>IF(ROWS(C$4:C29)&gt;$G$1,"",LOOKUP(ROWS(C$4:C29),student!$H$3:$H$2002,student!$B$3:$B$2002))</f>
        <v/>
      </c>
      <c r="D29" s="18" t="str">
        <f>IF(ROWS(D$4:D29)&gt;$G$1,"",LOOKUP(ROWS(D$4:D29),student!$H$3:$H$2002,student!$C$3:$C$2002))</f>
        <v/>
      </c>
      <c r="E29" s="19" t="str">
        <f>IF(ROWS(B$4:B29)&gt;$G$1,"",LOOKUP(ROWS(B$4:B29),student!$H$3:$H$2002,student!$D$3:$D$2002))</f>
        <v/>
      </c>
      <c r="F29" s="19" t="str">
        <f>IF(ROWS(D$4:D29)&gt;$G$1,"",LOOKUP(ROWS(D$4:D29),student!$H$3:$H$2002,student!$E$3:$E$2002))</f>
        <v/>
      </c>
      <c r="G29" s="19" t="str">
        <f>IF(ROWS(F$4:F29)&gt;$G$1,"",LOOKUP(ROWS(F$4:F29),student!$H$3:$H$2002,student!$F$3:$F$2002))</f>
        <v/>
      </c>
      <c r="H29" s="26"/>
    </row>
    <row r="30" spans="1:8" x14ac:dyDescent="0.5">
      <c r="A30" s="26">
        <v>27</v>
      </c>
      <c r="B30" s="29" t="str">
        <f>IF(D30="","",SUBTOTAL(3,$D$4:D30))</f>
        <v/>
      </c>
      <c r="C30" s="18" t="str">
        <f>IF(ROWS(C$4:C30)&gt;$G$1,"",LOOKUP(ROWS(C$4:C30),student!$H$3:$H$2002,student!$B$3:$B$2002))</f>
        <v/>
      </c>
      <c r="D30" s="18" t="str">
        <f>IF(ROWS(D$4:D30)&gt;$G$1,"",LOOKUP(ROWS(D$4:D30),student!$H$3:$H$2002,student!$C$3:$C$2002))</f>
        <v/>
      </c>
      <c r="E30" s="19" t="str">
        <f>IF(ROWS(B$4:B30)&gt;$G$1,"",LOOKUP(ROWS(B$4:B30),student!$H$3:$H$2002,student!$D$3:$D$2002))</f>
        <v/>
      </c>
      <c r="F30" s="19" t="str">
        <f>IF(ROWS(D$4:D30)&gt;$G$1,"",LOOKUP(ROWS(D$4:D30),student!$H$3:$H$2002,student!$E$3:$E$2002))</f>
        <v/>
      </c>
      <c r="G30" s="19" t="str">
        <f>IF(ROWS(F$4:F30)&gt;$G$1,"",LOOKUP(ROWS(F$4:F30),student!$H$3:$H$2002,student!$F$3:$F$2002))</f>
        <v/>
      </c>
      <c r="H30" s="26"/>
    </row>
    <row r="31" spans="1:8" x14ac:dyDescent="0.5">
      <c r="A31" s="26">
        <v>28</v>
      </c>
      <c r="B31" s="29" t="str">
        <f>IF(D31="","",SUBTOTAL(3,$D$4:D31))</f>
        <v/>
      </c>
      <c r="C31" s="18" t="str">
        <f>IF(ROWS(C$4:C31)&gt;$G$1,"",LOOKUP(ROWS(C$4:C31),student!$H$3:$H$2002,student!$B$3:$B$2002))</f>
        <v/>
      </c>
      <c r="D31" s="18" t="str">
        <f>IF(ROWS(D$4:D31)&gt;$G$1,"",LOOKUP(ROWS(D$4:D31),student!$H$3:$H$2002,student!$C$3:$C$2002))</f>
        <v/>
      </c>
      <c r="E31" s="19" t="str">
        <f>IF(ROWS(B$4:B31)&gt;$G$1,"",LOOKUP(ROWS(B$4:B31),student!$H$3:$H$2002,student!$D$3:$D$2002))</f>
        <v/>
      </c>
      <c r="F31" s="19" t="str">
        <f>IF(ROWS(D$4:D31)&gt;$G$1,"",LOOKUP(ROWS(D$4:D31),student!$H$3:$H$2002,student!$E$3:$E$2002))</f>
        <v/>
      </c>
      <c r="G31" s="19" t="str">
        <f>IF(ROWS(F$4:F31)&gt;$G$1,"",LOOKUP(ROWS(F$4:F31),student!$H$3:$H$2002,student!$F$3:$F$2002))</f>
        <v/>
      </c>
      <c r="H31" s="26"/>
    </row>
    <row r="32" spans="1:8" x14ac:dyDescent="0.5">
      <c r="A32" s="26">
        <v>29</v>
      </c>
      <c r="B32" s="29" t="str">
        <f>IF(D32="","",SUBTOTAL(3,$D$4:D32))</f>
        <v/>
      </c>
      <c r="C32" s="18" t="str">
        <f>IF(ROWS(C$4:C32)&gt;$G$1,"",LOOKUP(ROWS(C$4:C32),student!$H$3:$H$2002,student!$B$3:$B$2002))</f>
        <v/>
      </c>
      <c r="D32" s="18" t="str">
        <f>IF(ROWS(D$4:D32)&gt;$G$1,"",LOOKUP(ROWS(D$4:D32),student!$H$3:$H$2002,student!$C$3:$C$2002))</f>
        <v/>
      </c>
      <c r="E32" s="19" t="str">
        <f>IF(ROWS(B$4:B32)&gt;$G$1,"",LOOKUP(ROWS(B$4:B32),student!$H$3:$H$2002,student!$D$3:$D$2002))</f>
        <v/>
      </c>
      <c r="F32" s="19" t="str">
        <f>IF(ROWS(D$4:D32)&gt;$G$1,"",LOOKUP(ROWS(D$4:D32),student!$H$3:$H$2002,student!$E$3:$E$2002))</f>
        <v/>
      </c>
      <c r="G32" s="19" t="str">
        <f>IF(ROWS(F$4:F32)&gt;$G$1,"",LOOKUP(ROWS(F$4:F32),student!$H$3:$H$2002,student!$F$3:$F$2002))</f>
        <v/>
      </c>
      <c r="H32" s="26"/>
    </row>
    <row r="33" spans="1:8" x14ac:dyDescent="0.5">
      <c r="A33" s="26">
        <v>30</v>
      </c>
      <c r="B33" s="29" t="str">
        <f>IF(D33="","",SUBTOTAL(3,$D$4:D33))</f>
        <v/>
      </c>
      <c r="C33" s="18" t="str">
        <f>IF(ROWS(C$4:C33)&gt;$G$1,"",LOOKUP(ROWS(C$4:C33),student!$H$3:$H$2002,student!$B$3:$B$2002))</f>
        <v/>
      </c>
      <c r="D33" s="18" t="str">
        <f>IF(ROWS(D$4:D33)&gt;$G$1,"",LOOKUP(ROWS(D$4:D33),student!$H$3:$H$2002,student!$C$3:$C$2002))</f>
        <v/>
      </c>
      <c r="E33" s="19" t="str">
        <f>IF(ROWS(B$4:B33)&gt;$G$1,"",LOOKUP(ROWS(B$4:B33),student!$H$3:$H$2002,student!$D$3:$D$2002))</f>
        <v/>
      </c>
      <c r="F33" s="19" t="str">
        <f>IF(ROWS(D$4:D33)&gt;$G$1,"",LOOKUP(ROWS(D$4:D33),student!$H$3:$H$2002,student!$E$3:$E$2002))</f>
        <v/>
      </c>
      <c r="G33" s="19" t="str">
        <f>IF(ROWS(F$4:F33)&gt;$G$1,"",LOOKUP(ROWS(F$4:F33),student!$H$3:$H$2002,student!$F$3:$F$2002))</f>
        <v/>
      </c>
      <c r="H33" s="26"/>
    </row>
    <row r="34" spans="1:8" x14ac:dyDescent="0.5">
      <c r="A34" s="26">
        <v>31</v>
      </c>
      <c r="B34" s="29" t="str">
        <f>IF(D34="","",SUBTOTAL(3,$D$4:D34))</f>
        <v/>
      </c>
      <c r="C34" s="18" t="str">
        <f>IF(ROWS(C$4:C34)&gt;$G$1,"",LOOKUP(ROWS(C$4:C34),student!$H$3:$H$2002,student!$B$3:$B$2002))</f>
        <v/>
      </c>
      <c r="D34" s="18" t="str">
        <f>IF(ROWS(D$4:D34)&gt;$G$1,"",LOOKUP(ROWS(D$4:D34),student!$H$3:$H$2002,student!$C$3:$C$2002))</f>
        <v/>
      </c>
      <c r="E34" s="19" t="str">
        <f>IF(ROWS(B$4:B34)&gt;$G$1,"",LOOKUP(ROWS(B$4:B34),student!$H$3:$H$2002,student!$D$3:$D$2002))</f>
        <v/>
      </c>
      <c r="F34" s="19" t="str">
        <f>IF(ROWS(D$4:D34)&gt;$G$1,"",LOOKUP(ROWS(D$4:D34),student!$H$3:$H$2002,student!$E$3:$E$2002))</f>
        <v/>
      </c>
      <c r="G34" s="19" t="str">
        <f>IF(ROWS(F$4:F34)&gt;$G$1,"",LOOKUP(ROWS(F$4:F34),student!$H$3:$H$2002,student!$F$3:$F$2002))</f>
        <v/>
      </c>
      <c r="H34" s="26"/>
    </row>
    <row r="35" spans="1:8" x14ac:dyDescent="0.5">
      <c r="A35" s="26">
        <v>32</v>
      </c>
      <c r="B35" s="29" t="str">
        <f>IF(D35="","",SUBTOTAL(3,$D$4:D35))</f>
        <v/>
      </c>
      <c r="C35" s="18" t="str">
        <f>IF(ROWS(C$4:C35)&gt;$G$1,"",LOOKUP(ROWS(C$4:C35),student!$H$3:$H$2002,student!$B$3:$B$2002))</f>
        <v/>
      </c>
      <c r="D35" s="18" t="str">
        <f>IF(ROWS(D$4:D35)&gt;$G$1,"",LOOKUP(ROWS(D$4:D35),student!$H$3:$H$2002,student!$C$3:$C$2002))</f>
        <v/>
      </c>
      <c r="E35" s="19" t="str">
        <f>IF(ROWS(B$4:B35)&gt;$G$1,"",LOOKUP(ROWS(B$4:B35),student!$H$3:$H$2002,student!$D$3:$D$2002))</f>
        <v/>
      </c>
      <c r="F35" s="19" t="str">
        <f>IF(ROWS(D$4:D35)&gt;$G$1,"",LOOKUP(ROWS(D$4:D35),student!$H$3:$H$2002,student!$E$3:$E$2002))</f>
        <v/>
      </c>
      <c r="G35" s="19" t="str">
        <f>IF(ROWS(F$4:F35)&gt;$G$1,"",LOOKUP(ROWS(F$4:F35),student!$H$3:$H$2002,student!$F$3:$F$2002))</f>
        <v/>
      </c>
      <c r="H35" s="26"/>
    </row>
    <row r="36" spans="1:8" x14ac:dyDescent="0.5">
      <c r="A36" s="26">
        <v>33</v>
      </c>
      <c r="B36" s="29" t="str">
        <f>IF(D36="","",SUBTOTAL(3,$D$4:D36))</f>
        <v/>
      </c>
      <c r="C36" s="18" t="str">
        <f>IF(ROWS(C$4:C36)&gt;$G$1,"",LOOKUP(ROWS(C$4:C36),student!$H$3:$H$2002,student!$B$3:$B$2002))</f>
        <v/>
      </c>
      <c r="D36" s="18" t="str">
        <f>IF(ROWS(D$4:D36)&gt;$G$1,"",LOOKUP(ROWS(D$4:D36),student!$H$3:$H$2002,student!$C$3:$C$2002))</f>
        <v/>
      </c>
      <c r="E36" s="19" t="str">
        <f>IF(ROWS(B$4:B36)&gt;$G$1,"",LOOKUP(ROWS(B$4:B36),student!$H$3:$H$2002,student!$D$3:$D$2002))</f>
        <v/>
      </c>
      <c r="F36" s="19" t="str">
        <f>IF(ROWS(D$4:D36)&gt;$G$1,"",LOOKUP(ROWS(D$4:D36),student!$H$3:$H$2002,student!$E$3:$E$2002))</f>
        <v/>
      </c>
      <c r="G36" s="19" t="str">
        <f>IF(ROWS(F$4:F36)&gt;$G$1,"",LOOKUP(ROWS(F$4:F36),student!$H$3:$H$2002,student!$F$3:$F$2002))</f>
        <v/>
      </c>
      <c r="H36" s="26"/>
    </row>
    <row r="37" spans="1:8" x14ac:dyDescent="0.5">
      <c r="A37" s="26">
        <v>34</v>
      </c>
      <c r="B37" s="29" t="str">
        <f>IF(D37="","",SUBTOTAL(3,$D$4:D37))</f>
        <v/>
      </c>
      <c r="C37" s="18" t="str">
        <f>IF(ROWS(C$4:C37)&gt;$G$1,"",LOOKUP(ROWS(C$4:C37),student!$H$3:$H$2002,student!$B$3:$B$2002))</f>
        <v/>
      </c>
      <c r="D37" s="18" t="str">
        <f>IF(ROWS(D$4:D37)&gt;$G$1,"",LOOKUP(ROWS(D$4:D37),student!$H$3:$H$2002,student!$C$3:$C$2002))</f>
        <v/>
      </c>
      <c r="E37" s="19" t="str">
        <f>IF(ROWS(B$4:B37)&gt;$G$1,"",LOOKUP(ROWS(B$4:B37),student!$H$3:$H$2002,student!$D$3:$D$2002))</f>
        <v/>
      </c>
      <c r="F37" s="19" t="str">
        <f>IF(ROWS(D$4:D37)&gt;$G$1,"",LOOKUP(ROWS(D$4:D37),student!$H$3:$H$2002,student!$E$3:$E$2002))</f>
        <v/>
      </c>
      <c r="G37" s="19" t="str">
        <f>IF(ROWS(F$4:F37)&gt;$G$1,"",LOOKUP(ROWS(F$4:F37),student!$H$3:$H$2002,student!$F$3:$F$2002))</f>
        <v/>
      </c>
      <c r="H37" s="26"/>
    </row>
    <row r="38" spans="1:8" x14ac:dyDescent="0.5">
      <c r="A38" s="26">
        <v>35</v>
      </c>
      <c r="B38" s="29" t="str">
        <f>IF(D38="","",SUBTOTAL(3,$D$4:D38))</f>
        <v/>
      </c>
      <c r="C38" s="18" t="str">
        <f>IF(ROWS(C$4:C38)&gt;$G$1,"",LOOKUP(ROWS(C$4:C38),student!$H$3:$H$2002,student!$B$3:$B$2002))</f>
        <v/>
      </c>
      <c r="D38" s="18" t="str">
        <f>IF(ROWS(D$4:D38)&gt;$G$1,"",LOOKUP(ROWS(D$4:D38),student!$H$3:$H$2002,student!$C$3:$C$2002))</f>
        <v/>
      </c>
      <c r="E38" s="19" t="str">
        <f>IF(ROWS(B$4:B38)&gt;$G$1,"",LOOKUP(ROWS(B$4:B38),student!$H$3:$H$2002,student!$D$3:$D$2002))</f>
        <v/>
      </c>
      <c r="F38" s="19" t="str">
        <f>IF(ROWS(D$4:D38)&gt;$G$1,"",LOOKUP(ROWS(D$4:D38),student!$H$3:$H$2002,student!$E$3:$E$2002))</f>
        <v/>
      </c>
      <c r="G38" s="19" t="str">
        <f>IF(ROWS(F$4:F38)&gt;$G$1,"",LOOKUP(ROWS(F$4:F38),student!$H$3:$H$2002,student!$F$3:$F$2002))</f>
        <v/>
      </c>
      <c r="H38" s="26"/>
    </row>
    <row r="39" spans="1:8" x14ac:dyDescent="0.5">
      <c r="A39" s="26">
        <v>36</v>
      </c>
      <c r="B39" s="29" t="str">
        <f>IF(D39="","",SUBTOTAL(3,$D$4:D39))</f>
        <v/>
      </c>
      <c r="C39" s="18" t="str">
        <f>IF(ROWS(C$4:C39)&gt;$G$1,"",LOOKUP(ROWS(C$4:C39),student!$H$3:$H$2002,student!$B$3:$B$2002))</f>
        <v/>
      </c>
      <c r="D39" s="18" t="str">
        <f>IF(ROWS(D$4:D39)&gt;$G$1,"",LOOKUP(ROWS(D$4:D39),student!$H$3:$H$2002,student!$C$3:$C$2002))</f>
        <v/>
      </c>
      <c r="E39" s="19" t="str">
        <f>IF(ROWS(B$4:B39)&gt;$G$1,"",LOOKUP(ROWS(B$4:B39),student!$H$3:$H$2002,student!$D$3:$D$2002))</f>
        <v/>
      </c>
      <c r="F39" s="19" t="str">
        <f>IF(ROWS(D$4:D39)&gt;$G$1,"",LOOKUP(ROWS(D$4:D39),student!$H$3:$H$2002,student!$E$3:$E$2002))</f>
        <v/>
      </c>
      <c r="G39" s="19" t="str">
        <f>IF(ROWS(F$4:F39)&gt;$G$1,"",LOOKUP(ROWS(F$4:F39),student!$H$3:$H$2002,student!$F$3:$F$2002))</f>
        <v/>
      </c>
      <c r="H39" s="26"/>
    </row>
    <row r="40" spans="1:8" x14ac:dyDescent="0.5">
      <c r="A40" s="26">
        <v>37</v>
      </c>
      <c r="B40" s="29" t="str">
        <f>IF(D40="","",SUBTOTAL(3,$D$4:D40))</f>
        <v/>
      </c>
      <c r="C40" s="18" t="str">
        <f>IF(ROWS(C$4:C40)&gt;$G$1,"",LOOKUP(ROWS(C$4:C40),student!$H$3:$H$2002,student!$B$3:$B$2002))</f>
        <v/>
      </c>
      <c r="D40" s="18" t="str">
        <f>IF(ROWS(D$4:D40)&gt;$G$1,"",LOOKUP(ROWS(D$4:D40),student!$H$3:$H$2002,student!$C$3:$C$2002))</f>
        <v/>
      </c>
      <c r="E40" s="19" t="str">
        <f>IF(ROWS(B$4:B40)&gt;$G$1,"",LOOKUP(ROWS(B$4:B40),student!$H$3:$H$2002,student!$D$3:$D$2002))</f>
        <v/>
      </c>
      <c r="F40" s="19" t="str">
        <f>IF(ROWS(D$4:D40)&gt;$G$1,"",LOOKUP(ROWS(D$4:D40),student!$H$3:$H$2002,student!$E$3:$E$2002))</f>
        <v/>
      </c>
      <c r="G40" s="19" t="str">
        <f>IF(ROWS(F$4:F40)&gt;$G$1,"",LOOKUP(ROWS(F$4:F40),student!$H$3:$H$2002,student!$F$3:$F$2002))</f>
        <v/>
      </c>
      <c r="H40" s="26"/>
    </row>
    <row r="41" spans="1:8" x14ac:dyDescent="0.5">
      <c r="A41" s="26">
        <v>38</v>
      </c>
      <c r="B41" s="29" t="str">
        <f>IF(D41="","",SUBTOTAL(3,$D$4:D41))</f>
        <v/>
      </c>
      <c r="C41" s="18" t="str">
        <f>IF(ROWS(C$4:C41)&gt;$G$1,"",LOOKUP(ROWS(C$4:C41),student!$H$3:$H$2002,student!$B$3:$B$2002))</f>
        <v/>
      </c>
      <c r="D41" s="18" t="str">
        <f>IF(ROWS(D$4:D41)&gt;$G$1,"",LOOKUP(ROWS(D$4:D41),student!$H$3:$H$2002,student!$C$3:$C$2002))</f>
        <v/>
      </c>
      <c r="E41" s="19" t="str">
        <f>IF(ROWS(B$4:B41)&gt;$G$1,"",LOOKUP(ROWS(B$4:B41),student!$H$3:$H$2002,student!$D$3:$D$2002))</f>
        <v/>
      </c>
      <c r="F41" s="19" t="str">
        <f>IF(ROWS(D$4:D41)&gt;$G$1,"",LOOKUP(ROWS(D$4:D41),student!$H$3:$H$2002,student!$E$3:$E$2002))</f>
        <v/>
      </c>
      <c r="G41" s="19" t="str">
        <f>IF(ROWS(F$4:F41)&gt;$G$1,"",LOOKUP(ROWS(F$4:F41),student!$H$3:$H$2002,student!$F$3:$F$2002))</f>
        <v/>
      </c>
      <c r="H41" s="26"/>
    </row>
    <row r="42" spans="1:8" x14ac:dyDescent="0.5">
      <c r="A42" s="26">
        <v>39</v>
      </c>
      <c r="B42" s="29" t="str">
        <f>IF(D42="","",SUBTOTAL(3,$D$4:D42))</f>
        <v/>
      </c>
      <c r="C42" s="18" t="str">
        <f>IF(ROWS(C$4:C42)&gt;$G$1,"",LOOKUP(ROWS(C$4:C42),student!$H$3:$H$2002,student!$B$3:$B$2002))</f>
        <v/>
      </c>
      <c r="D42" s="18" t="str">
        <f>IF(ROWS(D$4:D42)&gt;$G$1,"",LOOKUP(ROWS(D$4:D42),student!$H$3:$H$2002,student!$C$3:$C$2002))</f>
        <v/>
      </c>
      <c r="E42" s="19" t="str">
        <f>IF(ROWS(B$4:B42)&gt;$G$1,"",LOOKUP(ROWS(B$4:B42),student!$H$3:$H$2002,student!$D$3:$D$2002))</f>
        <v/>
      </c>
      <c r="F42" s="19" t="str">
        <f>IF(ROWS(D$4:D42)&gt;$G$1,"",LOOKUP(ROWS(D$4:D42),student!$H$3:$H$2002,student!$E$3:$E$2002))</f>
        <v/>
      </c>
      <c r="G42" s="19" t="str">
        <f>IF(ROWS(F$4:F42)&gt;$G$1,"",LOOKUP(ROWS(F$4:F42),student!$H$3:$H$2002,student!$F$3:$F$2002))</f>
        <v/>
      </c>
      <c r="H42" s="26"/>
    </row>
    <row r="43" spans="1:8" x14ac:dyDescent="0.5">
      <c r="A43" s="26">
        <v>40</v>
      </c>
      <c r="B43" s="29" t="str">
        <f>IF(D43="","",SUBTOTAL(3,$D$4:D43))</f>
        <v/>
      </c>
      <c r="C43" s="18" t="str">
        <f>IF(ROWS(C$4:C43)&gt;$G$1,"",LOOKUP(ROWS(C$4:C43),student!$H$3:$H$2002,student!$B$3:$B$2002))</f>
        <v/>
      </c>
      <c r="D43" s="18" t="str">
        <f>IF(ROWS(D$4:D43)&gt;$G$1,"",LOOKUP(ROWS(D$4:D43),student!$H$3:$H$2002,student!$C$3:$C$2002))</f>
        <v/>
      </c>
      <c r="E43" s="19" t="str">
        <f>IF(ROWS(B$4:B43)&gt;$G$1,"",LOOKUP(ROWS(B$4:B43),student!$H$3:$H$2002,student!$D$3:$D$2002))</f>
        <v/>
      </c>
      <c r="F43" s="19" t="str">
        <f>IF(ROWS(D$4:D43)&gt;$G$1,"",LOOKUP(ROWS(D$4:D43),student!$H$3:$H$2002,student!$E$3:$E$2002))</f>
        <v/>
      </c>
      <c r="G43" s="19" t="str">
        <f>IF(ROWS(F$4:F43)&gt;$G$1,"",LOOKUP(ROWS(F$4:F43),student!$H$3:$H$2002,student!$F$3:$F$2002))</f>
        <v/>
      </c>
      <c r="H43" s="26"/>
    </row>
    <row r="44" spans="1:8" x14ac:dyDescent="0.5">
      <c r="A44" s="26">
        <v>41</v>
      </c>
      <c r="B44" s="29" t="str">
        <f>IF(D44="","",SUBTOTAL(3,$D$4:D44))</f>
        <v/>
      </c>
      <c r="C44" s="18" t="str">
        <f>IF(ROWS(C$4:C44)&gt;$G$1,"",LOOKUP(ROWS(C$4:C44),student!$H$3:$H$2002,student!$B$3:$B$2002))</f>
        <v/>
      </c>
      <c r="D44" s="18" t="str">
        <f>IF(ROWS(D$4:D44)&gt;$G$1,"",LOOKUP(ROWS(D$4:D44),student!$H$3:$H$2002,student!$C$3:$C$2002))</f>
        <v/>
      </c>
      <c r="E44" s="19" t="str">
        <f>IF(ROWS(B$4:B44)&gt;$G$1,"",LOOKUP(ROWS(B$4:B44),student!$H$3:$H$2002,student!$D$3:$D$2002))</f>
        <v/>
      </c>
      <c r="F44" s="19" t="str">
        <f>IF(ROWS(D$4:D44)&gt;$G$1,"",LOOKUP(ROWS(D$4:D44),student!$H$3:$H$2002,student!$E$3:$E$2002))</f>
        <v/>
      </c>
      <c r="G44" s="19" t="str">
        <f>IF(ROWS(F$4:F44)&gt;$G$1,"",LOOKUP(ROWS(F$4:F44),student!$H$3:$H$2002,student!$F$3:$F$2002))</f>
        <v/>
      </c>
    </row>
    <row r="45" spans="1:8" x14ac:dyDescent="0.5">
      <c r="A45" s="26">
        <v>42</v>
      </c>
      <c r="B45" s="29" t="str">
        <f>IF(D45="","",SUBTOTAL(3,$D$4:D45))</f>
        <v/>
      </c>
      <c r="C45" s="18" t="str">
        <f>IF(ROWS(C$4:C45)&gt;$G$1,"",LOOKUP(ROWS(C$4:C45),student!$H$3:$H$2002,student!$B$3:$B$2002))</f>
        <v/>
      </c>
      <c r="D45" s="18" t="str">
        <f>IF(ROWS(D$4:D45)&gt;$G$1,"",LOOKUP(ROWS(D$4:D45),student!$H$3:$H$2002,student!$C$3:$C$2002))</f>
        <v/>
      </c>
      <c r="E45" s="19" t="str">
        <f>IF(ROWS(B$4:B45)&gt;$G$1,"",LOOKUP(ROWS(B$4:B45),student!$H$3:$H$2002,student!$D$3:$D$2002))</f>
        <v/>
      </c>
      <c r="F45" s="19" t="str">
        <f>IF(ROWS(D$4:D45)&gt;$G$1,"",LOOKUP(ROWS(D$4:D45),student!$H$3:$H$2002,student!$E$3:$E$2002))</f>
        <v/>
      </c>
      <c r="G45" s="19" t="str">
        <f>IF(ROWS(F$4:F45)&gt;$G$1,"",LOOKUP(ROWS(F$4:F45),student!$H$3:$H$2002,student!$F$3:$F$2002))</f>
        <v/>
      </c>
    </row>
    <row r="46" spans="1:8" x14ac:dyDescent="0.5">
      <c r="A46" s="26">
        <v>43</v>
      </c>
      <c r="B46" s="29" t="str">
        <f>IF(D46="","",SUBTOTAL(3,$D$4:D46))</f>
        <v/>
      </c>
      <c r="C46" s="18" t="str">
        <f>IF(ROWS(C$4:C46)&gt;$G$1,"",LOOKUP(ROWS(C$4:C46),student!$H$3:$H$2002,student!$B$3:$B$2002))</f>
        <v/>
      </c>
      <c r="D46" s="18" t="str">
        <f>IF(ROWS(D$4:D46)&gt;$G$1,"",LOOKUP(ROWS(D$4:D46),student!$H$3:$H$2002,student!$C$3:$C$2002))</f>
        <v/>
      </c>
      <c r="E46" s="19" t="str">
        <f>IF(ROWS(B$4:B46)&gt;$G$1,"",LOOKUP(ROWS(B$4:B46),student!$H$3:$H$2002,student!$D$3:$D$2002))</f>
        <v/>
      </c>
      <c r="F46" s="19" t="str">
        <f>IF(ROWS(D$4:D46)&gt;$G$1,"",LOOKUP(ROWS(D$4:D46),student!$H$3:$H$2002,student!$E$3:$E$2002))</f>
        <v/>
      </c>
      <c r="G46" s="19" t="str">
        <f>IF(ROWS(F$4:F46)&gt;$G$1,"",LOOKUP(ROWS(F$4:F46),student!$H$3:$H$2002,student!$F$3:$F$2002))</f>
        <v/>
      </c>
    </row>
    <row r="47" spans="1:8" x14ac:dyDescent="0.5">
      <c r="A47" s="26">
        <v>44</v>
      </c>
      <c r="B47" s="29" t="str">
        <f>IF(D47="","",SUBTOTAL(3,$D$4:D47))</f>
        <v/>
      </c>
      <c r="C47" s="18" t="str">
        <f>IF(ROWS(C$4:C47)&gt;$G$1,"",LOOKUP(ROWS(C$4:C47),student!$H$3:$H$2002,student!$B$3:$B$2002))</f>
        <v/>
      </c>
      <c r="D47" s="18" t="str">
        <f>IF(ROWS(D$4:D47)&gt;$G$1,"",LOOKUP(ROWS(D$4:D47),student!$H$3:$H$2002,student!$C$3:$C$2002))</f>
        <v/>
      </c>
      <c r="E47" s="19" t="str">
        <f>IF(ROWS(B$4:B47)&gt;$G$1,"",LOOKUP(ROWS(B$4:B47),student!$H$3:$H$2002,student!$D$3:$D$2002))</f>
        <v/>
      </c>
      <c r="F47" s="19" t="str">
        <f>IF(ROWS(D$4:D47)&gt;$G$1,"",LOOKUP(ROWS(D$4:D47),student!$H$3:$H$2002,student!$E$3:$E$2002))</f>
        <v/>
      </c>
      <c r="G47" s="19" t="str">
        <f>IF(ROWS(F$4:F47)&gt;$G$1,"",LOOKUP(ROWS(F$4:F47),student!$H$3:$H$2002,student!$F$3:$F$2002))</f>
        <v/>
      </c>
    </row>
    <row r="48" spans="1:8" x14ac:dyDescent="0.5">
      <c r="A48" s="26">
        <v>45</v>
      </c>
      <c r="B48" s="29" t="str">
        <f>IF(D48="","",SUBTOTAL(3,$D$4:D48))</f>
        <v/>
      </c>
      <c r="C48" s="18" t="str">
        <f>IF(ROWS(C$4:C48)&gt;$G$1,"",LOOKUP(ROWS(C$4:C48),student!$H$3:$H$2002,student!$B$3:$B$2002))</f>
        <v/>
      </c>
      <c r="D48" s="18" t="str">
        <f>IF(ROWS(D$4:D48)&gt;$G$1,"",LOOKUP(ROWS(D$4:D48),student!$H$3:$H$2002,student!$C$3:$C$2002))</f>
        <v/>
      </c>
      <c r="E48" s="19" t="str">
        <f>IF(ROWS(B$4:B48)&gt;$G$1,"",LOOKUP(ROWS(B$4:B48),student!$H$3:$H$2002,student!$D$3:$D$2002))</f>
        <v/>
      </c>
      <c r="F48" s="19" t="str">
        <f>IF(ROWS(D$4:D48)&gt;$G$1,"",LOOKUP(ROWS(D$4:D48),student!$H$3:$H$2002,student!$E$3:$E$2002))</f>
        <v/>
      </c>
      <c r="G48" s="19" t="str">
        <f>IF(ROWS(F$4:F48)&gt;$G$1,"",LOOKUP(ROWS(F$4:F48),student!$H$3:$H$2002,student!$F$3:$F$2002))</f>
        <v/>
      </c>
    </row>
  </sheetData>
  <sheetProtection password="CEAB" sheet="1" objects="1" scenarios="1" selectLockedCells="1"/>
  <mergeCells count="2">
    <mergeCell ref="B1:F1"/>
    <mergeCell ref="E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P38"/>
  <sheetViews>
    <sheetView showGridLines="0" showRowColHeaders="0" zoomScaleNormal="100" zoomScaleSheetLayoutView="115" workbookViewId="0">
      <selection activeCell="G38" sqref="G38:K38"/>
    </sheetView>
  </sheetViews>
  <sheetFormatPr defaultColWidth="8.7109375" defaultRowHeight="21" x14ac:dyDescent="0.4"/>
  <cols>
    <col min="1" max="1" width="35.5703125" style="48" customWidth="1"/>
    <col min="2" max="2" width="3" style="48" customWidth="1"/>
    <col min="3" max="6" width="6.7109375" style="48" customWidth="1"/>
    <col min="7" max="7" width="3.7109375" style="48" customWidth="1"/>
    <col min="8" max="11" width="6.7109375" style="48" customWidth="1"/>
    <col min="12" max="12" width="3.7109375" style="48" customWidth="1"/>
    <col min="13" max="16" width="6.7109375" style="48" customWidth="1"/>
    <col min="17" max="16384" width="8.7109375" style="48"/>
  </cols>
  <sheetData>
    <row r="1" spans="2:16" ht="26.25" x14ac:dyDescent="0.4">
      <c r="B1" s="90"/>
      <c r="C1" s="527" t="str">
        <f xml:space="preserve"> "สรุปจำนวนนักเรียน  " &amp;ข้อมูลเบื้องต้น!D3</f>
        <v>สรุปจำนวนนักเรียน  โรงเรียนเทศบาล ๑ (บ้านเก่า)</v>
      </c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</row>
    <row r="2" spans="2:16" ht="26.25" x14ac:dyDescent="0.4">
      <c r="B2" s="90"/>
      <c r="C2" s="527" t="str">
        <f>" ประจำภาคเรียนที่ " &amp; ข้อมูลเบื้องต้น!F6  &amp; "   ปีการศึกษา  " &amp; ข้อมูลเบื้องต้น!F7</f>
        <v xml:space="preserve"> ประจำภาคเรียนที่ 2   ปีการศึกษา  2565</v>
      </c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</row>
    <row r="3" spans="2:16" s="49" customFormat="1" ht="12.75" customHeight="1" x14ac:dyDescent="0.3">
      <c r="B3" s="91"/>
      <c r="C3" s="91"/>
      <c r="D3" s="91">
        <v>-1</v>
      </c>
      <c r="E3" s="91">
        <v>-2</v>
      </c>
      <c r="F3" s="92"/>
      <c r="G3" s="91"/>
      <c r="H3" s="91"/>
      <c r="I3" s="91">
        <v>-1</v>
      </c>
      <c r="J3" s="91">
        <v>-2</v>
      </c>
      <c r="K3" s="91"/>
      <c r="L3" s="91"/>
      <c r="M3" s="91"/>
      <c r="N3" s="91">
        <v>-1</v>
      </c>
      <c r="O3" s="91">
        <v>-2</v>
      </c>
      <c r="P3" s="91"/>
    </row>
    <row r="4" spans="2:16" ht="26.25" x14ac:dyDescent="0.4">
      <c r="B4" s="90"/>
      <c r="C4" s="93" t="s">
        <v>68</v>
      </c>
      <c r="D4" s="94" t="s">
        <v>89</v>
      </c>
      <c r="E4" s="94" t="s">
        <v>90</v>
      </c>
      <c r="F4" s="95" t="s">
        <v>6</v>
      </c>
      <c r="G4" s="90"/>
      <c r="H4" s="93" t="s">
        <v>68</v>
      </c>
      <c r="I4" s="94" t="s">
        <v>89</v>
      </c>
      <c r="J4" s="94" t="s">
        <v>90</v>
      </c>
      <c r="K4" s="95" t="s">
        <v>6</v>
      </c>
      <c r="L4" s="90"/>
      <c r="M4" s="96" t="s">
        <v>68</v>
      </c>
      <c r="N4" s="97" t="s">
        <v>89</v>
      </c>
      <c r="O4" s="97" t="s">
        <v>90</v>
      </c>
      <c r="P4" s="98" t="s">
        <v>6</v>
      </c>
    </row>
    <row r="5" spans="2:16" ht="20.100000000000001" customHeight="1" x14ac:dyDescent="0.4">
      <c r="B5" s="90"/>
      <c r="C5" s="99" t="s">
        <v>224</v>
      </c>
      <c r="D5" s="100">
        <f>COUNTIF(student!$AE$3:$AE$2002,$C5&amp;D$3)</f>
        <v>17</v>
      </c>
      <c r="E5" s="100">
        <f>COUNTIF(student!$AE$3:$AE$2002,$C5&amp;E$3)</f>
        <v>17</v>
      </c>
      <c r="F5" s="101">
        <f>SUM(D5:E5)</f>
        <v>34</v>
      </c>
      <c r="G5" s="90"/>
      <c r="H5" s="99" t="s">
        <v>269</v>
      </c>
      <c r="I5" s="100">
        <f>COUNTIF(student!$AE$3:$AE$2002,$H5&amp;I$3)</f>
        <v>13</v>
      </c>
      <c r="J5" s="100">
        <f>COUNTIF(student!$AE$3:$AE$2002,$H5&amp;J$3)</f>
        <v>19</v>
      </c>
      <c r="K5" s="101">
        <f>SUM(I5:J5)</f>
        <v>32</v>
      </c>
      <c r="L5" s="90"/>
      <c r="M5" s="99" t="s">
        <v>314</v>
      </c>
      <c r="N5" s="100">
        <f>COUNTIF(student!$AE$3:$AE$2002,$M5&amp;N$3)</f>
        <v>17</v>
      </c>
      <c r="O5" s="100">
        <f>COUNTIF(student!$AE$3:$AE$2002,$M5&amp;O$3)</f>
        <v>16</v>
      </c>
      <c r="P5" s="101">
        <f>SUM(N5:O5)</f>
        <v>33</v>
      </c>
    </row>
    <row r="6" spans="2:16" ht="20.100000000000001" customHeight="1" x14ac:dyDescent="0.4">
      <c r="B6" s="90"/>
      <c r="C6" s="99" t="s">
        <v>246</v>
      </c>
      <c r="D6" s="100">
        <f>COUNTIF(student!$AE$3:$AE$2002,$C6&amp;D$3)</f>
        <v>13</v>
      </c>
      <c r="E6" s="100">
        <f>COUNTIF(student!$AE$3:$AE$2002,$C6&amp;E$3)</f>
        <v>21</v>
      </c>
      <c r="F6" s="101">
        <f t="shared" ref="F6" si="0">SUM(D6:E6)</f>
        <v>34</v>
      </c>
      <c r="G6" s="90"/>
      <c r="H6" s="99" t="s">
        <v>292</v>
      </c>
      <c r="I6" s="100">
        <f>COUNTIF(student!$AE$3:$AE$2002,$H6&amp;I$3)</f>
        <v>13</v>
      </c>
      <c r="J6" s="100">
        <f>COUNTIF(student!$AE$3:$AE$2002,$H6&amp;J$3)</f>
        <v>20</v>
      </c>
      <c r="K6" s="101">
        <f t="shared" ref="K6" si="1">SUM(I6:J6)</f>
        <v>33</v>
      </c>
      <c r="L6" s="90"/>
      <c r="M6" s="99" t="s">
        <v>316</v>
      </c>
      <c r="N6" s="100">
        <f>COUNTIF(student!$AE$3:$AE$2002,$M6&amp;N$3)</f>
        <v>12</v>
      </c>
      <c r="O6" s="100">
        <f>COUNTIF(student!$AE$3:$AE$2002,$M6&amp;O$3)</f>
        <v>15</v>
      </c>
      <c r="P6" s="101">
        <f t="shared" ref="P6" si="2">SUM(N6:O6)</f>
        <v>27</v>
      </c>
    </row>
    <row r="7" spans="2:16" ht="20.100000000000001" hidden="1" customHeight="1" x14ac:dyDescent="0.4"/>
    <row r="8" spans="2:16" ht="20.100000000000001" hidden="1" customHeight="1" x14ac:dyDescent="0.4"/>
    <row r="9" spans="2:16" ht="20.100000000000001" hidden="1" customHeight="1" x14ac:dyDescent="0.4"/>
    <row r="10" spans="2:16" ht="20.100000000000001" hidden="1" customHeight="1" x14ac:dyDescent="0.4"/>
    <row r="11" spans="2:16" ht="20.100000000000001" hidden="1" customHeight="1" x14ac:dyDescent="0.4"/>
    <row r="12" spans="2:16" ht="20.100000000000001" hidden="1" customHeight="1" x14ac:dyDescent="0.4"/>
    <row r="13" spans="2:16" ht="20.100000000000001" hidden="1" customHeight="1" x14ac:dyDescent="0.4"/>
    <row r="14" spans="2:16" ht="20.100000000000001" hidden="1" customHeight="1" x14ac:dyDescent="0.4"/>
    <row r="15" spans="2:16" ht="20.100000000000001" hidden="1" customHeight="1" x14ac:dyDescent="0.4"/>
    <row r="16" spans="2:16" ht="20.100000000000001" hidden="1" customHeight="1" x14ac:dyDescent="0.4"/>
    <row r="17" spans="2:16" ht="20.100000000000001" customHeight="1" x14ac:dyDescent="0.4">
      <c r="B17" s="90"/>
      <c r="C17" s="102" t="s">
        <v>6</v>
      </c>
      <c r="D17" s="103">
        <f>SUM(D5:D16)</f>
        <v>30</v>
      </c>
      <c r="E17" s="103">
        <f>SUM(E5:E16)</f>
        <v>38</v>
      </c>
      <c r="F17" s="104">
        <f>SUM(F5:F16)</f>
        <v>68</v>
      </c>
      <c r="G17" s="90"/>
      <c r="H17" s="102" t="s">
        <v>6</v>
      </c>
      <c r="I17" s="103">
        <f>SUM(I5:I16)</f>
        <v>26</v>
      </c>
      <c r="J17" s="103">
        <f>SUM(J5:J16)</f>
        <v>39</v>
      </c>
      <c r="K17" s="104">
        <f>SUM(K5:K16)</f>
        <v>65</v>
      </c>
      <c r="L17" s="90"/>
      <c r="M17" s="102" t="s">
        <v>6</v>
      </c>
      <c r="N17" s="103">
        <f>SUM(N5:N16)</f>
        <v>29</v>
      </c>
      <c r="O17" s="103">
        <f>SUM(O5:O16)</f>
        <v>31</v>
      </c>
      <c r="P17" s="104">
        <f>SUM(P5:P16)</f>
        <v>60</v>
      </c>
    </row>
    <row r="18" spans="2:16" ht="10.5" customHeight="1" x14ac:dyDescent="0.4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2:16" ht="26.25" hidden="1" x14ac:dyDescent="0.4">
      <c r="B19" s="90"/>
      <c r="C19" s="105" t="s">
        <v>68</v>
      </c>
      <c r="D19" s="106" t="s">
        <v>89</v>
      </c>
      <c r="E19" s="106" t="s">
        <v>90</v>
      </c>
      <c r="F19" s="107" t="s">
        <v>6</v>
      </c>
      <c r="G19" s="90"/>
      <c r="H19" s="105" t="s">
        <v>68</v>
      </c>
      <c r="I19" s="106" t="s">
        <v>89</v>
      </c>
      <c r="J19" s="106" t="s">
        <v>90</v>
      </c>
      <c r="K19" s="107" t="s">
        <v>6</v>
      </c>
      <c r="L19" s="90"/>
      <c r="M19" s="105" t="s">
        <v>68</v>
      </c>
      <c r="N19" s="106" t="s">
        <v>89</v>
      </c>
      <c r="O19" s="106" t="s">
        <v>90</v>
      </c>
      <c r="P19" s="107" t="s">
        <v>6</v>
      </c>
    </row>
    <row r="20" spans="2:16" ht="20.100000000000001" hidden="1" customHeight="1" x14ac:dyDescent="0.4">
      <c r="B20" s="90"/>
      <c r="C20" s="108" t="s">
        <v>156</v>
      </c>
      <c r="D20" s="109">
        <f>COUNTIF(student!$AE$3:$AE$2002,$C20&amp;D$3)</f>
        <v>0</v>
      </c>
      <c r="E20" s="109">
        <f>COUNTIF(student!$AE$3:$AE$2002,$C20&amp;E$3)</f>
        <v>0</v>
      </c>
      <c r="F20" s="110">
        <f>SUM(D20:E20)</f>
        <v>0</v>
      </c>
      <c r="G20" s="90"/>
      <c r="H20" s="108" t="s">
        <v>161</v>
      </c>
      <c r="I20" s="109">
        <f>COUNTIF(student!$AE$3:$AE$2002,$H20&amp;I$3)</f>
        <v>0</v>
      </c>
      <c r="J20" s="109">
        <f>COUNTIF(student!$AE$3:$AE$2002,$H20&amp;J$3)</f>
        <v>0</v>
      </c>
      <c r="K20" s="110">
        <f>SUM(I20:J20)</f>
        <v>0</v>
      </c>
      <c r="L20" s="90"/>
      <c r="M20" s="108" t="s">
        <v>166</v>
      </c>
      <c r="N20" s="109">
        <f>COUNTIF(student!$AE$3:$AE$2002,$M20&amp;N$3)</f>
        <v>0</v>
      </c>
      <c r="O20" s="109">
        <f>COUNTIF(student!$AE$3:$AE$2002,$M20&amp;O$3)</f>
        <v>0</v>
      </c>
      <c r="P20" s="110">
        <f>SUM(N20:O20)</f>
        <v>0</v>
      </c>
    </row>
    <row r="21" spans="2:16" ht="20.100000000000001" hidden="1" customHeight="1" x14ac:dyDescent="0.4">
      <c r="B21" s="90"/>
      <c r="C21" s="195" t="s">
        <v>157</v>
      </c>
      <c r="D21" s="111">
        <f>COUNTIF(student!$AE$3:$AE$2002,$C21&amp;D$3)</f>
        <v>0</v>
      </c>
      <c r="E21" s="111">
        <f>COUNTIF(student!$AE$3:$AE$2002,$C21&amp;E$3)</f>
        <v>0</v>
      </c>
      <c r="F21" s="112">
        <f t="shared" ref="F21:F31" si="3">SUM(D21:E21)</f>
        <v>0</v>
      </c>
      <c r="G21" s="90"/>
      <c r="H21" s="195" t="s">
        <v>162</v>
      </c>
      <c r="I21" s="111">
        <f>COUNTIF(student!$AE$3:$AE$2002,$H21&amp;I$3)</f>
        <v>0</v>
      </c>
      <c r="J21" s="111">
        <f>COUNTIF(student!$AE$3:$AE$2002,$H21&amp;J$3)</f>
        <v>0</v>
      </c>
      <c r="K21" s="112">
        <f t="shared" ref="K21:K31" si="4">SUM(I21:J21)</f>
        <v>0</v>
      </c>
      <c r="L21" s="90"/>
      <c r="M21" s="195" t="s">
        <v>167</v>
      </c>
      <c r="N21" s="111">
        <f>COUNTIF(student!$AE$3:$AE$2002,$M21&amp;N$3)</f>
        <v>0</v>
      </c>
      <c r="O21" s="111">
        <f>COUNTIF(student!$AE$3:$AE$2002,$M21&amp;O$3)</f>
        <v>0</v>
      </c>
      <c r="P21" s="112">
        <f t="shared" ref="P21:P30" si="5">SUM(N21:O21)</f>
        <v>0</v>
      </c>
    </row>
    <row r="22" spans="2:16" ht="20.100000000000001" hidden="1" customHeight="1" x14ac:dyDescent="0.4">
      <c r="B22" s="90"/>
      <c r="C22" s="108" t="s">
        <v>158</v>
      </c>
      <c r="D22" s="109">
        <f>COUNTIF(student!$AE$3:$AE$2002,$C22&amp;D$3)</f>
        <v>0</v>
      </c>
      <c r="E22" s="109">
        <f>COUNTIF(student!$AE$3:$AE$2002,$C22&amp;E$3)</f>
        <v>0</v>
      </c>
      <c r="F22" s="110">
        <f t="shared" si="3"/>
        <v>0</v>
      </c>
      <c r="G22" s="90"/>
      <c r="H22" s="108" t="s">
        <v>163</v>
      </c>
      <c r="I22" s="109">
        <f>COUNTIF(student!$AE$3:$AE$2002,$H22&amp;I$3)</f>
        <v>0</v>
      </c>
      <c r="J22" s="109">
        <f>COUNTIF(student!$AE$3:$AE$2002,$H22&amp;J$3)</f>
        <v>0</v>
      </c>
      <c r="K22" s="110">
        <f t="shared" si="4"/>
        <v>0</v>
      </c>
      <c r="L22" s="90"/>
      <c r="M22" s="108" t="s">
        <v>168</v>
      </c>
      <c r="N22" s="109">
        <f>COUNTIF(student!$AE$3:$AE$2002,$M22&amp;N$3)</f>
        <v>0</v>
      </c>
      <c r="O22" s="109">
        <f>COUNTIF(student!$AE$3:$AE$2002,$M22&amp;O$3)</f>
        <v>0</v>
      </c>
      <c r="P22" s="110">
        <f t="shared" si="5"/>
        <v>0</v>
      </c>
    </row>
    <row r="23" spans="2:16" ht="20.100000000000001" hidden="1" customHeight="1" x14ac:dyDescent="0.4">
      <c r="B23" s="90"/>
      <c r="C23" s="195" t="s">
        <v>159</v>
      </c>
      <c r="D23" s="111">
        <f>COUNTIF(student!$AE$3:$AE$2002,$C23&amp;D$3)</f>
        <v>0</v>
      </c>
      <c r="E23" s="111">
        <f>COUNTIF(student!$AE$3:$AE$2002,$C23&amp;E$3)</f>
        <v>0</v>
      </c>
      <c r="F23" s="112">
        <f t="shared" si="3"/>
        <v>0</v>
      </c>
      <c r="G23" s="90"/>
      <c r="H23" s="195" t="s">
        <v>164</v>
      </c>
      <c r="I23" s="111">
        <f>COUNTIF(student!$AE$3:$AE$2002,$H23&amp;I$3)</f>
        <v>0</v>
      </c>
      <c r="J23" s="111">
        <f>COUNTIF(student!$AE$3:$AE$2002,$H23&amp;J$3)</f>
        <v>0</v>
      </c>
      <c r="K23" s="112">
        <f t="shared" si="4"/>
        <v>0</v>
      </c>
      <c r="L23" s="90"/>
      <c r="M23" s="195" t="s">
        <v>169</v>
      </c>
      <c r="N23" s="111">
        <f>COUNTIF(student!$AE$3:$AE$2002,$M23&amp;N$3)</f>
        <v>0</v>
      </c>
      <c r="O23" s="111">
        <f>COUNTIF(student!$AE$3:$AE$2002,$M23&amp;O$3)</f>
        <v>0</v>
      </c>
      <c r="P23" s="112">
        <f t="shared" si="5"/>
        <v>0</v>
      </c>
    </row>
    <row r="24" spans="2:16" ht="20.100000000000001" hidden="1" customHeight="1" x14ac:dyDescent="0.4">
      <c r="B24" s="90"/>
      <c r="C24" s="108" t="s">
        <v>160</v>
      </c>
      <c r="D24" s="109">
        <f>COUNTIF(student!$AE$3:$AE$2002,$C24&amp;D$3)</f>
        <v>0</v>
      </c>
      <c r="E24" s="109">
        <f>COUNTIF(student!$AE$3:$AE$2002,$C24&amp;E$3)</f>
        <v>0</v>
      </c>
      <c r="F24" s="110">
        <f t="shared" si="3"/>
        <v>0</v>
      </c>
      <c r="G24" s="90"/>
      <c r="H24" s="108" t="s">
        <v>165</v>
      </c>
      <c r="I24" s="109">
        <f>COUNTIF(student!$AE$3:$AE$2002,$H24&amp;I$3)</f>
        <v>0</v>
      </c>
      <c r="J24" s="109">
        <f>COUNTIF(student!$AE$3:$AE$2002,$H24&amp;J$3)</f>
        <v>0</v>
      </c>
      <c r="K24" s="110">
        <f t="shared" si="4"/>
        <v>0</v>
      </c>
      <c r="L24" s="90"/>
      <c r="M24" s="108" t="s">
        <v>170</v>
      </c>
      <c r="N24" s="109">
        <f>COUNTIF(student!$AE$3:$AE$2002,$M24&amp;N$3)</f>
        <v>0</v>
      </c>
      <c r="O24" s="109">
        <f>COUNTIF(student!$AE$3:$AE$2002,$M24&amp;O$3)</f>
        <v>0</v>
      </c>
      <c r="P24" s="110">
        <f t="shared" si="5"/>
        <v>0</v>
      </c>
    </row>
    <row r="25" spans="2:16" ht="20.100000000000001" hidden="1" customHeight="1" x14ac:dyDescent="0.4">
      <c r="B25" s="90"/>
      <c r="C25" s="195" t="s">
        <v>91</v>
      </c>
      <c r="D25" s="111">
        <f>COUNTIF(student!$AE$3:$AE$2002,$C25&amp;D$3)</f>
        <v>0</v>
      </c>
      <c r="E25" s="111">
        <f>COUNTIF(student!$AE$3:$AE$2002,$C25&amp;E$3)</f>
        <v>0</v>
      </c>
      <c r="F25" s="112">
        <f t="shared" si="3"/>
        <v>0</v>
      </c>
      <c r="G25" s="90"/>
      <c r="H25" s="195" t="s">
        <v>174</v>
      </c>
      <c r="I25" s="111">
        <f>COUNTIF(student!$AE$3:$AE$2002,$H25&amp;I$3)</f>
        <v>0</v>
      </c>
      <c r="J25" s="111">
        <f>COUNTIF(student!$AE$3:$AE$2002,$H25&amp;J$3)</f>
        <v>0</v>
      </c>
      <c r="K25" s="112">
        <f t="shared" si="4"/>
        <v>0</v>
      </c>
      <c r="L25" s="90"/>
      <c r="M25" s="195" t="s">
        <v>178</v>
      </c>
      <c r="N25" s="111">
        <f>COUNTIF(student!$AE$3:$AE$2002,$M25&amp;N$3)</f>
        <v>0</v>
      </c>
      <c r="O25" s="111">
        <f>COUNTIF(student!$AE$3:$AE$2002,$M25&amp;O$3)</f>
        <v>0</v>
      </c>
      <c r="P25" s="112">
        <f t="shared" si="5"/>
        <v>0</v>
      </c>
    </row>
    <row r="26" spans="2:16" ht="20.100000000000001" hidden="1" customHeight="1" x14ac:dyDescent="0.4">
      <c r="B26" s="90"/>
      <c r="C26" s="108" t="s">
        <v>92</v>
      </c>
      <c r="D26" s="109">
        <f>COUNTIF(student!$AE$3:$AE$2002,$C26&amp;D$3)</f>
        <v>0</v>
      </c>
      <c r="E26" s="109">
        <f>COUNTIF(student!$AE$3:$AE$2002,$C26&amp;E$3)</f>
        <v>0</v>
      </c>
      <c r="F26" s="110">
        <f t="shared" si="3"/>
        <v>0</v>
      </c>
      <c r="G26" s="90"/>
      <c r="H26" s="108" t="s">
        <v>175</v>
      </c>
      <c r="I26" s="109">
        <f>COUNTIF(student!$AE$3:$AE$2002,$H26&amp;I$3)</f>
        <v>0</v>
      </c>
      <c r="J26" s="109">
        <f>COUNTIF(student!$AE$3:$AE$2002,$H26&amp;J$3)</f>
        <v>0</v>
      </c>
      <c r="K26" s="110">
        <f t="shared" si="4"/>
        <v>0</v>
      </c>
      <c r="L26" s="90"/>
      <c r="M26" s="108" t="s">
        <v>179</v>
      </c>
      <c r="N26" s="109">
        <f>COUNTIF(student!$AE$3:$AE$2002,$M26&amp;N$3)</f>
        <v>0</v>
      </c>
      <c r="O26" s="109">
        <f>COUNTIF(student!$AE$3:$AE$2002,$M26&amp;O$3)</f>
        <v>0</v>
      </c>
      <c r="P26" s="110">
        <f t="shared" si="5"/>
        <v>0</v>
      </c>
    </row>
    <row r="27" spans="2:16" ht="20.100000000000001" hidden="1" customHeight="1" x14ac:dyDescent="0.4">
      <c r="B27" s="90"/>
      <c r="C27" s="195" t="s">
        <v>93</v>
      </c>
      <c r="D27" s="111">
        <f>COUNTIF(student!$AE$3:$AE$2002,$C27&amp;D$3)</f>
        <v>0</v>
      </c>
      <c r="E27" s="111">
        <f>COUNTIF(student!$AE$3:$AE$2002,$C27&amp;E$3)</f>
        <v>0</v>
      </c>
      <c r="F27" s="112">
        <f t="shared" si="3"/>
        <v>0</v>
      </c>
      <c r="G27" s="90"/>
      <c r="H27" s="195" t="s">
        <v>176</v>
      </c>
      <c r="I27" s="111">
        <f>COUNTIF(student!$AE$3:$AE$2002,$H27&amp;I$3)</f>
        <v>0</v>
      </c>
      <c r="J27" s="111">
        <f>COUNTIF(student!$AE$3:$AE$2002,$H27&amp;J$3)</f>
        <v>0</v>
      </c>
      <c r="K27" s="112">
        <f t="shared" si="4"/>
        <v>0</v>
      </c>
      <c r="L27" s="90"/>
      <c r="M27" s="195" t="s">
        <v>180</v>
      </c>
      <c r="N27" s="111">
        <f>COUNTIF(student!$AE$3:$AE$2002,$M27&amp;N$3)</f>
        <v>0</v>
      </c>
      <c r="O27" s="111">
        <f>COUNTIF(student!$AE$3:$AE$2002,$M27&amp;O$3)</f>
        <v>0</v>
      </c>
      <c r="P27" s="112">
        <f t="shared" si="5"/>
        <v>0</v>
      </c>
    </row>
    <row r="28" spans="2:16" ht="20.100000000000001" hidden="1" customHeight="1" x14ac:dyDescent="0.4">
      <c r="B28" s="90"/>
      <c r="C28" s="108" t="s">
        <v>94</v>
      </c>
      <c r="D28" s="109">
        <f>COUNTIF(student!$AE$3:$AE$2002,$C28&amp;D$3)</f>
        <v>0</v>
      </c>
      <c r="E28" s="109">
        <f>COUNTIF(student!$AE$3:$AE$2002,$C28&amp;E$3)</f>
        <v>0</v>
      </c>
      <c r="F28" s="110">
        <f t="shared" si="3"/>
        <v>0</v>
      </c>
      <c r="G28" s="90"/>
      <c r="H28" s="108" t="s">
        <v>177</v>
      </c>
      <c r="I28" s="109">
        <f>COUNTIF(student!$AE$3:$AE$2002,$H28&amp;I$3)</f>
        <v>0</v>
      </c>
      <c r="J28" s="109">
        <f>COUNTIF(student!$AE$3:$AE$2002,$H28&amp;J$3)</f>
        <v>0</v>
      </c>
      <c r="K28" s="110">
        <f t="shared" si="4"/>
        <v>0</v>
      </c>
      <c r="L28" s="90"/>
      <c r="M28" s="108" t="s">
        <v>181</v>
      </c>
      <c r="N28" s="109">
        <f>COUNTIF(student!$AE$3:$AE$2002,$M28&amp;N$3)</f>
        <v>0</v>
      </c>
      <c r="O28" s="109">
        <f>COUNTIF(student!$AE$3:$AE$2002,$M28&amp;O$3)</f>
        <v>0</v>
      </c>
      <c r="P28" s="110">
        <f t="shared" si="5"/>
        <v>0</v>
      </c>
    </row>
    <row r="29" spans="2:16" ht="20.100000000000001" hidden="1" customHeight="1" x14ac:dyDescent="0.4">
      <c r="B29" s="90"/>
      <c r="C29" s="195" t="s">
        <v>95</v>
      </c>
      <c r="D29" s="111">
        <f>COUNTIF(student!$AE$3:$AE$2002,$C29&amp;D$3)</f>
        <v>0</v>
      </c>
      <c r="E29" s="111">
        <f>COUNTIF(student!$AE$3:$AE$2002,$C29&amp;E$3)</f>
        <v>0</v>
      </c>
      <c r="F29" s="112">
        <f t="shared" si="3"/>
        <v>0</v>
      </c>
      <c r="G29" s="90"/>
      <c r="H29" s="195" t="s">
        <v>171</v>
      </c>
      <c r="I29" s="111">
        <f>COUNTIF(student!$AE$3:$AE$2002,$H29&amp;I$3)</f>
        <v>0</v>
      </c>
      <c r="J29" s="111">
        <f>COUNTIF(student!$AE$3:$AE$2002,$H29&amp;J$3)</f>
        <v>0</v>
      </c>
      <c r="K29" s="112">
        <f t="shared" si="4"/>
        <v>0</v>
      </c>
      <c r="L29" s="90"/>
      <c r="M29" s="195" t="s">
        <v>182</v>
      </c>
      <c r="N29" s="111">
        <f>COUNTIF(student!$AE$3:$AE$2002,$M29&amp;N$3)</f>
        <v>0</v>
      </c>
      <c r="O29" s="111">
        <f>COUNTIF(student!$AE$3:$AE$2002,$M29&amp;O$3)</f>
        <v>0</v>
      </c>
      <c r="P29" s="112">
        <f t="shared" si="5"/>
        <v>0</v>
      </c>
    </row>
    <row r="30" spans="2:16" ht="20.100000000000001" hidden="1" customHeight="1" x14ac:dyDescent="0.4">
      <c r="B30" s="90"/>
      <c r="C30" s="108" t="s">
        <v>96</v>
      </c>
      <c r="D30" s="109">
        <f>COUNTIF(student!$AE$3:$AE$2002,$C30&amp;D$3)</f>
        <v>0</v>
      </c>
      <c r="E30" s="109">
        <f>COUNTIF(student!$AE$3:$AE$2002,$C30&amp;E$3)</f>
        <v>0</v>
      </c>
      <c r="F30" s="110">
        <f t="shared" si="3"/>
        <v>0</v>
      </c>
      <c r="G30" s="90"/>
      <c r="H30" s="108" t="s">
        <v>172</v>
      </c>
      <c r="I30" s="109">
        <f>COUNTIF(student!$AE$3:$AE$2002,$H30&amp;I$3)</f>
        <v>0</v>
      </c>
      <c r="J30" s="109">
        <f>COUNTIF(student!$AE$3:$AE$2002,$H30&amp;J$3)</f>
        <v>0</v>
      </c>
      <c r="K30" s="110">
        <f t="shared" si="4"/>
        <v>0</v>
      </c>
      <c r="L30" s="90"/>
      <c r="M30" s="108" t="s">
        <v>183</v>
      </c>
      <c r="N30" s="109">
        <f>COUNTIF(student!$AE$3:$AE$2002,$M30&amp;N$3)</f>
        <v>0</v>
      </c>
      <c r="O30" s="109">
        <f>COUNTIF(student!$AE$3:$AE$2002,$M30&amp;O$3)</f>
        <v>0</v>
      </c>
      <c r="P30" s="110">
        <f t="shared" si="5"/>
        <v>0</v>
      </c>
    </row>
    <row r="31" spans="2:16" ht="20.100000000000001" hidden="1" customHeight="1" x14ac:dyDescent="0.4">
      <c r="B31" s="90"/>
      <c r="C31" s="195" t="s">
        <v>97</v>
      </c>
      <c r="D31" s="111">
        <f>COUNTIF(student!$AE$3:$AE$2002,$C31&amp;D$3)</f>
        <v>0</v>
      </c>
      <c r="E31" s="111">
        <f>COUNTIF(student!$AE$3:$AE$2002,$C31&amp;E$3)</f>
        <v>0</v>
      </c>
      <c r="F31" s="112">
        <f t="shared" si="3"/>
        <v>0</v>
      </c>
      <c r="G31" s="90"/>
      <c r="H31" s="195" t="s">
        <v>173</v>
      </c>
      <c r="I31" s="111">
        <f>COUNTIF(student!$AE$3:$AE$2002,$H31&amp;I$3)</f>
        <v>0</v>
      </c>
      <c r="J31" s="111">
        <f>COUNTIF(student!$AE$3:$AE$2002,$H31&amp;J$3)</f>
        <v>0</v>
      </c>
      <c r="K31" s="112">
        <f t="shared" si="4"/>
        <v>0</v>
      </c>
      <c r="L31" s="90"/>
      <c r="M31" s="195" t="s">
        <v>184</v>
      </c>
      <c r="N31" s="111">
        <f>COUNTIF(student!$AE$3:$AE$2002,$M31&amp;N$3)</f>
        <v>0</v>
      </c>
      <c r="O31" s="111">
        <f>COUNTIF(student!$AE$3:$AE$2002,$M31&amp;O$3)</f>
        <v>0</v>
      </c>
      <c r="P31" s="112">
        <f>SUM(N31:O31)</f>
        <v>0</v>
      </c>
    </row>
    <row r="32" spans="2:16" ht="20.100000000000001" hidden="1" customHeight="1" thickBot="1" x14ac:dyDescent="0.45">
      <c r="B32" s="90"/>
      <c r="C32" s="113" t="s">
        <v>6</v>
      </c>
      <c r="D32" s="114">
        <f>SUM(D20:D31)</f>
        <v>0</v>
      </c>
      <c r="E32" s="114">
        <f>SUM(E20:E31)</f>
        <v>0</v>
      </c>
      <c r="F32" s="115">
        <f>SUM(F20:F31)</f>
        <v>0</v>
      </c>
      <c r="G32" s="90"/>
      <c r="H32" s="113" t="s">
        <v>6</v>
      </c>
      <c r="I32" s="114">
        <f>SUM(I20:I31)</f>
        <v>0</v>
      </c>
      <c r="J32" s="114">
        <f>SUM(J20:J31)</f>
        <v>0</v>
      </c>
      <c r="K32" s="115">
        <f>SUM(K20:K31)</f>
        <v>0</v>
      </c>
      <c r="L32" s="90"/>
      <c r="M32" s="113" t="s">
        <v>6</v>
      </c>
      <c r="N32" s="114">
        <f>SUM(N20:N31)</f>
        <v>0</v>
      </c>
      <c r="O32" s="114">
        <f>SUM(O20:O31)</f>
        <v>0</v>
      </c>
      <c r="P32" s="115">
        <f>SUM(P20:P31)</f>
        <v>0</v>
      </c>
    </row>
    <row r="33" spans="2:16" ht="20.100000000000001" customHeight="1" thickBot="1" x14ac:dyDescent="0.4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</row>
    <row r="34" spans="2:16" ht="26.25" x14ac:dyDescent="0.4">
      <c r="B34" s="90"/>
      <c r="C34" s="90"/>
      <c r="D34" s="90"/>
      <c r="E34" s="90"/>
      <c r="F34" s="90"/>
      <c r="G34" s="90"/>
      <c r="H34" s="528" t="s">
        <v>98</v>
      </c>
      <c r="I34" s="529"/>
      <c r="J34" s="530"/>
      <c r="K34" s="90"/>
      <c r="L34" s="90"/>
      <c r="P34" s="90"/>
    </row>
    <row r="35" spans="2:16" ht="20.100000000000001" customHeight="1" x14ac:dyDescent="0.4">
      <c r="B35" s="90"/>
      <c r="C35" s="90"/>
      <c r="D35" s="90"/>
      <c r="E35" s="90"/>
      <c r="F35" s="90"/>
      <c r="G35" s="90"/>
      <c r="H35" s="116" t="s">
        <v>89</v>
      </c>
      <c r="I35" s="94" t="s">
        <v>90</v>
      </c>
      <c r="J35" s="117" t="s">
        <v>6</v>
      </c>
      <c r="K35" s="90"/>
      <c r="L35" s="90"/>
      <c r="P35" s="90"/>
    </row>
    <row r="36" spans="2:16" ht="20.100000000000001" customHeight="1" thickBot="1" x14ac:dyDescent="0.45">
      <c r="B36" s="90"/>
      <c r="C36" s="90"/>
      <c r="D36" s="90"/>
      <c r="E36" s="90"/>
      <c r="F36" s="90"/>
      <c r="G36" s="90"/>
      <c r="H36" s="118">
        <f>D17+I17+N17</f>
        <v>85</v>
      </c>
      <c r="I36" s="118">
        <f>E17+J17+O17</f>
        <v>108</v>
      </c>
      <c r="J36" s="119">
        <f>SUM(H36:I36)</f>
        <v>193</v>
      </c>
      <c r="K36" s="90"/>
      <c r="L36" s="90"/>
      <c r="P36" s="90"/>
    </row>
    <row r="38" spans="2:16" ht="23.25" x14ac:dyDescent="0.5">
      <c r="G38" s="526" t="s">
        <v>380</v>
      </c>
      <c r="H38" s="526"/>
      <c r="I38" s="526"/>
      <c r="J38" s="526"/>
      <c r="K38" s="526"/>
    </row>
  </sheetData>
  <sheetProtection algorithmName="SHA-512" hashValue="QStpsrUwPYY0bdq5H1O0z2X1lpnkKJGoARdmrVKSNxdsP36vg2QB0jAxhPLA3R9kvL2sCgofXynkt515oyDMcA==" saltValue="icnNAGmIvT52jz753RncuA==" spinCount="100000" sheet="1" objects="1" scenarios="1" selectLockedCells="1"/>
  <mergeCells count="4">
    <mergeCell ref="G38:K38"/>
    <mergeCell ref="C1:P1"/>
    <mergeCell ref="C2:P2"/>
    <mergeCell ref="H34:J34"/>
  </mergeCells>
  <pageMargins left="0.9" right="0.27559055118110237" top="0.74803149606299213" bottom="0.74803149606299213" header="0.31496062992125984" footer="0.31496062992125984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D1:E2"/>
  <sheetViews>
    <sheetView workbookViewId="0">
      <selection activeCell="Q4" sqref="Q4"/>
    </sheetView>
  </sheetViews>
  <sheetFormatPr defaultRowHeight="21.75" x14ac:dyDescent="0.5"/>
  <sheetData>
    <row r="1" spans="4:5" x14ac:dyDescent="0.5">
      <c r="D1" t="s">
        <v>185</v>
      </c>
      <c r="E1" t="s">
        <v>186</v>
      </c>
    </row>
    <row r="2" spans="4:5" x14ac:dyDescent="0.5">
      <c r="D2">
        <f>COUNTIF(student!Z2:Z2002,D1)</f>
        <v>0</v>
      </c>
      <c r="E2">
        <f>COUNTIF(student!AA2:AA2002,E1)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17</vt:i4>
      </vt:variant>
    </vt:vector>
  </HeadingPairs>
  <TitlesOfParts>
    <vt:vector size="35" baseType="lpstr">
      <vt:lpstr>ข้อมูลเบื้องต้น</vt:lpstr>
      <vt:lpstr>subj</vt:lpstr>
      <vt:lpstr>p1ปก</vt:lpstr>
      <vt:lpstr>p2เวลาเรียน</vt:lpstr>
      <vt:lpstr>pใบรายชื่อ</vt:lpstr>
      <vt:lpstr>p3สรุปผลการเรียน</vt:lpstr>
      <vt:lpstr>copy</vt:lpstr>
      <vt:lpstr>p4คุณ&amp;อ่าน</vt:lpstr>
      <vt:lpstr>p5กราฟ</vt:lpstr>
      <vt:lpstr>ติด0</vt:lpstr>
      <vt:lpstr>Teacher</vt:lpstr>
      <vt:lpstr>Mid_top10</vt:lpstr>
      <vt:lpstr>Totol_top10</vt:lpstr>
      <vt:lpstr>student</vt:lpstr>
      <vt:lpstr>สรุป</vt:lpstr>
      <vt:lpstr>Sheet2</vt:lpstr>
      <vt:lpstr>สถิติ นร.</vt:lpstr>
      <vt:lpstr>error</vt:lpstr>
      <vt:lpstr>Mid_top10!Print_Area</vt:lpstr>
      <vt:lpstr>p1ปก!Print_Area</vt:lpstr>
      <vt:lpstr>p2เวลาเรียน!Print_Area</vt:lpstr>
      <vt:lpstr>p3สรุปผลการเรียน!Print_Area</vt:lpstr>
      <vt:lpstr>'p4คุณ&amp;อ่าน'!Print_Area</vt:lpstr>
      <vt:lpstr>p5กราฟ!Print_Area</vt:lpstr>
      <vt:lpstr>pใบรายชื่อ!Print_Area</vt:lpstr>
      <vt:lpstr>Totol_top10!Print_Area</vt:lpstr>
      <vt:lpstr>ติด0!Print_Area</vt:lpstr>
      <vt:lpstr>'สถิติ นร.'!Print_Area</vt:lpstr>
      <vt:lpstr>Mid_top10!Print_Titles</vt:lpstr>
      <vt:lpstr>p2เวลาเรียน!Print_Titles</vt:lpstr>
      <vt:lpstr>p3สรุปผลการเรียน!Print_Titles</vt:lpstr>
      <vt:lpstr>'p4คุณ&amp;อ่าน'!Print_Titles</vt:lpstr>
      <vt:lpstr>pใบรายชื่อ!Print_Titles</vt:lpstr>
      <vt:lpstr>Totol_top10!Print_Titles</vt:lpstr>
      <vt:lpstr>ติด0!Print_Titles</vt:lpstr>
    </vt:vector>
  </TitlesOfParts>
  <Company>nakhonsithammarat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ครูต๋อง</dc:creator>
  <cp:lastModifiedBy>pisal fongnew</cp:lastModifiedBy>
  <cp:lastPrinted>2020-10-25T09:58:14Z</cp:lastPrinted>
  <dcterms:created xsi:type="dcterms:W3CDTF">2000-05-27T10:04:30Z</dcterms:created>
  <dcterms:modified xsi:type="dcterms:W3CDTF">2023-03-21T03:49:45Z</dcterms:modified>
</cp:coreProperties>
</file>